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5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6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47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 Nonnas Internship\"/>
    </mc:Choice>
  </mc:AlternateContent>
  <xr:revisionPtr revIDLastSave="0" documentId="13_ncr:1_{595E0EC8-08D4-40A6-B3DE-FA1FF260E60F}" xr6:coauthVersionLast="47" xr6:coauthVersionMax="47" xr10:uidLastSave="{00000000-0000-0000-0000-000000000000}"/>
  <bookViews>
    <workbookView xWindow="-108" yWindow="-108" windowWidth="23256" windowHeight="12456" activeTab="3" xr2:uid="{CA3E332A-A0FC-4BE0-B592-36FD88DCCED6}"/>
  </bookViews>
  <sheets>
    <sheet name="FC Road - Aradhana" sheetId="2" r:id="rId1"/>
    <sheet name="Pivot Tables" sheetId="4" r:id="rId2"/>
    <sheet name="new_pivot" sheetId="29" r:id="rId3"/>
    <sheet name="cleaned_after_generatorArea" sheetId="24" r:id="rId4"/>
    <sheet name="Arrival LL" sheetId="5" r:id="rId5"/>
    <sheet name="Generator_Pivot" sheetId="8" r:id="rId6"/>
    <sheet name="Departure LL" sheetId="6" r:id="rId7"/>
    <sheet name="Generator" sheetId="7" r:id="rId8"/>
    <sheet name="home" sheetId="21" r:id="rId9"/>
    <sheet name="movie" sheetId="26" r:id="rId10"/>
    <sheet name="Shopping" sheetId="27" r:id="rId11"/>
    <sheet name="work" sheetId="28" r:id="rId12"/>
    <sheet name="final_generator" sheetId="11" r:id="rId13"/>
  </sheets>
  <definedNames>
    <definedName name="_xlnm._FilterDatabase" localSheetId="4" hidden="1">'Arrival LL'!$A$2:$J$553</definedName>
    <definedName name="_xlnm._FilterDatabase" localSheetId="6" hidden="1">'Departure LL'!$A$2:$J$553</definedName>
    <definedName name="_xlnm._FilterDatabase" localSheetId="12" hidden="1">final_generator!$A$1:$C$537</definedName>
    <definedName name="_xlnm._FilterDatabase" localSheetId="7" hidden="1">Generator!$A$1:$J$537</definedName>
    <definedName name="_xlcn.WorksheetConnection_FC_analysis.xlsxFC_Road___Aradhana1" hidden="1">FC_Road___Aradhana[]</definedName>
    <definedName name="_xlcn.WorksheetConnection_FC_analysis.xlsxFC_Road___Aradhana51" hidden="1">FC_Road___Aradhana5[]</definedName>
    <definedName name="_xlcn.WorksheetConnection_FC_analysis.xlsxTable_ExternalData_11" hidden="1">Table_ExternalData_1[]</definedName>
    <definedName name="_xlcn.WorksheetConnection_FC_analysis.xlsxTable_ExternalData_131" hidden="1">Table_ExternalData_13[]</definedName>
    <definedName name="_xlcn.WorksheetConnection_FC_analysis.xlsxTable_ExternalData_141" hidden="1">Table_ExternalData_14[]</definedName>
    <definedName name="_xlcn.WorksheetConnection_FC_analysis.xlsxTable_ExternalData_161" hidden="1">Table_ExternalData_16[]</definedName>
    <definedName name="_xlcn.WorksheetConnection_FCRoadAradhanaAAZ1" hidden="1">'FC Road - Aradhana'!$A:$BJ</definedName>
    <definedName name="_xlcn.WorksheetConnection_FCRoadAradhanaDD1" hidden="1">'FC Road - Aradhana'!$D:$D</definedName>
    <definedName name="_xlcn.WorksheetConnection_GeneratorA1J5561" hidden="1">Generator!$A$1:$J$537</definedName>
    <definedName name="_xlcn.WorksheetConnection_GeneratorII1" hidden="1">Generator!$I:$I</definedName>
    <definedName name="_xlcn.WorksheetConnection_GeneratorJJ1" hidden="1">Generator!$J:$J</definedName>
    <definedName name="_xlcn.WorksheetConnection_Sheet6A1C5371" hidden="1">final_generator!$A$1:$C$537</definedName>
    <definedName name="ExternalData_1" localSheetId="3" hidden="1">cleaned_after_generatorArea!$A$1:$BJ$531</definedName>
    <definedName name="ExternalData_1" localSheetId="0" hidden="1">'FC Road - Aradhana'!$A$1:$BJ$552</definedName>
    <definedName name="ExternalData_1" localSheetId="8" hidden="1">home!$A$3:$C$245</definedName>
    <definedName name="ExternalData_1" localSheetId="9" hidden="1">movie!$A$3:$C$59</definedName>
    <definedName name="ExternalData_1" localSheetId="10" hidden="1">Shopping!$A$3:$C$121</definedName>
    <definedName name="ExternalData_1" localSheetId="11" hidden="1">work!$A$3:$C$72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  <pivotCache cacheId="8" r:id="rId22"/>
    <pivotCache cacheId="9" r:id="rId23"/>
    <pivotCache cacheId="10" r:id="rId24"/>
    <pivotCache cacheId="11" r:id="rId25"/>
    <pivotCache cacheId="12" r:id="rId26"/>
    <pivotCache cacheId="13" r:id="rId27"/>
    <pivotCache cacheId="14" r:id="rId28"/>
    <pivotCache cacheId="15" r:id="rId29"/>
    <pivotCache cacheId="16" r:id="rId30"/>
    <pivotCache cacheId="17" r:id="rId31"/>
    <pivotCache cacheId="18" r:id="rId32"/>
    <pivotCache cacheId="19" r:id="rId33"/>
    <pivotCache cacheId="20" r:id="rId34"/>
    <pivotCache cacheId="21" r:id="rId35"/>
    <pivotCache cacheId="22" r:id="rId36"/>
    <pivotCache cacheId="23" r:id="rId37"/>
    <pivotCache cacheId="24" r:id="rId38"/>
    <pivotCache cacheId="25" r:id="rId39"/>
    <pivotCache cacheId="26" r:id="rId40"/>
    <pivotCache cacheId="27" r:id="rId41"/>
    <pivotCache cacheId="28" r:id="rId42"/>
    <pivotCache cacheId="29" r:id="rId43"/>
    <pivotCache cacheId="30" r:id="rId44"/>
    <pivotCache cacheId="31" r:id="rId45"/>
    <pivotCache cacheId="32" r:id="rId46"/>
    <pivotCache cacheId="33" r:id="rId47"/>
    <pivotCache cacheId="34" r:id="rId48"/>
    <pivotCache cacheId="35" r:id="rId49"/>
    <pivotCache cacheId="36" r:id="rId50"/>
    <pivotCache cacheId="37" r:id="rId51"/>
    <pivotCache cacheId="38" r:id="rId52"/>
    <pivotCache cacheId="39" r:id="rId53"/>
    <pivotCache cacheId="40" r:id="rId54"/>
    <pivotCache cacheId="41" r:id="rId55"/>
    <pivotCache cacheId="42" r:id="rId56"/>
    <pivotCache cacheId="43" r:id="rId57"/>
    <pivotCache cacheId="44" r:id="rId58"/>
    <pivotCache cacheId="45" r:id="rId59"/>
    <pivotCache cacheId="46" r:id="rId60"/>
    <pivotCache cacheId="47" r:id="rId61"/>
    <pivotCache cacheId="48" r:id="rId62"/>
    <pivotCache cacheId="49" r:id="rId6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5" name="Range 5" connection="WorksheetConnection_Sheet6!$A$1:$C$537"/>
          <x15:modelTable id="Range 3" name="Range 3" connection="WorksheetConnection_Generator!$J:$J"/>
          <x15:modelTable id="Range 2" name="Range 2" connection="WorksheetConnection_Generator!$I:$I"/>
          <x15:modelTable id="Range 4" name="Range 4" connection="WorksheetConnection_Generator!$A$1:$J$556"/>
          <x15:modelTable id="Table_ExternalData_16" name="Table_ExternalData_16" connection="WorksheetConnection_FC_analysis.xlsx!Table_ExternalData_16"/>
          <x15:modelTable id="Table_ExternalData_14" name="Table_ExternalData_14" connection="WorksheetConnection_FC_analysis.xlsx!Table_ExternalData_14"/>
          <x15:modelTable id="Table_ExternalData_13" name="Table_ExternalData_13" connection="WorksheetConnection_FC_analysis.xlsx!Table_ExternalData_13"/>
          <x15:modelTable id="Table_ExternalData_1" name="Table_ExternalData_1" connection="WorksheetConnection_FC_analysis.xlsx!Table_ExternalData_1"/>
          <x15:modelTable id="FC_Road___Aradhana5" name="FC_Road___Aradhana5" connection="WorksheetConnection_FC_analysis.xlsx!FC_Road___Aradhana5"/>
          <x15:modelTable id="FC_Road___Aradhana" name="FC_Road___Aradhana" connection="WorksheetConnection_FC_analysis.xlsx!FC_Road___Aradhana"/>
          <x15:modelTable id="Range 1" name="Range 1" connection="WorksheetConnection_FC Road - Aradhana!$D:$D"/>
          <x15:modelTable id="Range" name="Range" connection="WorksheetConnection_FC Road - Aradhana!$A:$AZ"/>
        </x15:modelTables>
        <x15:extLst>
          <ext xmlns:x16="http://schemas.microsoft.com/office/spreadsheetml/2014/11/main" uri="{9835A34E-60A6-4A7C-AAB8-D5F71C897F49}">
            <x16:modelTimeGroupings>
              <x16:modelTimeGrouping tableName="Range 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R2" i="24" l="1"/>
  <c r="I5" i="21"/>
  <c r="G14" i="24"/>
  <c r="G8" i="24"/>
  <c r="G9" i="24"/>
  <c r="G3" i="24"/>
  <c r="BA531" i="24" l="1"/>
  <c r="AY531" i="24"/>
  <c r="AW531" i="24"/>
  <c r="AL531" i="24"/>
  <c r="AM531" i="24" s="1"/>
  <c r="AF531" i="24"/>
  <c r="X531" i="24"/>
  <c r="R531" i="24"/>
  <c r="G531" i="24"/>
  <c r="D531" i="24"/>
  <c r="BA530" i="24"/>
  <c r="AY530" i="24"/>
  <c r="AW530" i="24"/>
  <c r="AL530" i="24"/>
  <c r="AF530" i="24"/>
  <c r="X530" i="24"/>
  <c r="R530" i="24"/>
  <c r="G530" i="24"/>
  <c r="D530" i="24"/>
  <c r="BA529" i="24"/>
  <c r="AY529" i="24"/>
  <c r="AW529" i="24"/>
  <c r="AL529" i="24"/>
  <c r="AF529" i="24"/>
  <c r="X529" i="24"/>
  <c r="R529" i="24"/>
  <c r="G529" i="24"/>
  <c r="D529" i="24"/>
  <c r="F529" i="24" s="1"/>
  <c r="AY528" i="24"/>
  <c r="AW528" i="24"/>
  <c r="AL528" i="24"/>
  <c r="AF528" i="24"/>
  <c r="X528" i="24"/>
  <c r="R528" i="24"/>
  <c r="G528" i="24"/>
  <c r="D528" i="24"/>
  <c r="AY527" i="24"/>
  <c r="AW527" i="24"/>
  <c r="AL527" i="24"/>
  <c r="AF527" i="24"/>
  <c r="X527" i="24"/>
  <c r="R527" i="24"/>
  <c r="G527" i="24"/>
  <c r="D527" i="24"/>
  <c r="F527" i="24" s="1"/>
  <c r="AY526" i="24"/>
  <c r="AW526" i="24"/>
  <c r="AL526" i="24"/>
  <c r="AF526" i="24"/>
  <c r="X526" i="24"/>
  <c r="R526" i="24"/>
  <c r="G526" i="24"/>
  <c r="D526" i="24"/>
  <c r="BA525" i="24"/>
  <c r="AY525" i="24"/>
  <c r="AW525" i="24"/>
  <c r="AL525" i="24"/>
  <c r="AF525" i="24"/>
  <c r="X525" i="24"/>
  <c r="R525" i="24"/>
  <c r="G525" i="24"/>
  <c r="D525" i="24"/>
  <c r="F525" i="24" s="1"/>
  <c r="BA524" i="24"/>
  <c r="AY524" i="24"/>
  <c r="AW524" i="24"/>
  <c r="AL524" i="24"/>
  <c r="AM524" i="24" s="1"/>
  <c r="AF524" i="24"/>
  <c r="X524" i="24"/>
  <c r="R524" i="24"/>
  <c r="G524" i="24"/>
  <c r="D524" i="24"/>
  <c r="BA523" i="24"/>
  <c r="AY523" i="24"/>
  <c r="AW523" i="24"/>
  <c r="AL523" i="24"/>
  <c r="AF523" i="24"/>
  <c r="X523" i="24"/>
  <c r="R523" i="24"/>
  <c r="G523" i="24"/>
  <c r="D523" i="24"/>
  <c r="F523" i="24" s="1"/>
  <c r="AY522" i="24"/>
  <c r="AW522" i="24"/>
  <c r="AL522" i="24"/>
  <c r="AM522" i="24" s="1"/>
  <c r="AF522" i="24"/>
  <c r="X522" i="24"/>
  <c r="R522" i="24"/>
  <c r="G522" i="24"/>
  <c r="D522" i="24"/>
  <c r="BA521" i="24"/>
  <c r="AY521" i="24"/>
  <c r="AW521" i="24"/>
  <c r="AL521" i="24"/>
  <c r="AM521" i="24" s="1"/>
  <c r="AF521" i="24"/>
  <c r="X521" i="24"/>
  <c r="Y521" i="24" s="1"/>
  <c r="R521" i="24"/>
  <c r="G521" i="24"/>
  <c r="D521" i="24"/>
  <c r="AY520" i="24"/>
  <c r="AW520" i="24"/>
  <c r="AL520" i="24"/>
  <c r="AM520" i="24" s="1"/>
  <c r="AF520" i="24"/>
  <c r="Y520" i="24"/>
  <c r="X520" i="24"/>
  <c r="R520" i="24"/>
  <c r="G520" i="24"/>
  <c r="D520" i="24"/>
  <c r="AY519" i="24"/>
  <c r="AW519" i="24"/>
  <c r="AL519" i="24"/>
  <c r="AM519" i="24" s="1"/>
  <c r="AF519" i="24"/>
  <c r="X519" i="24"/>
  <c r="R519" i="24"/>
  <c r="G519" i="24"/>
  <c r="D519" i="24"/>
  <c r="AY518" i="24"/>
  <c r="AW518" i="24"/>
  <c r="AL518" i="24"/>
  <c r="AM518" i="24" s="1"/>
  <c r="AF518" i="24"/>
  <c r="X518" i="24"/>
  <c r="Y518" i="24" s="1"/>
  <c r="R518" i="24"/>
  <c r="G518" i="24"/>
  <c r="D518" i="24"/>
  <c r="AY517" i="24"/>
  <c r="AW517" i="24"/>
  <c r="AL517" i="24"/>
  <c r="AM517" i="24" s="1"/>
  <c r="AF517" i="24"/>
  <c r="X517" i="24"/>
  <c r="R517" i="24"/>
  <c r="G517" i="24"/>
  <c r="D517" i="24"/>
  <c r="AY516" i="24"/>
  <c r="AW516" i="24"/>
  <c r="AL516" i="24"/>
  <c r="AF516" i="24"/>
  <c r="X516" i="24"/>
  <c r="R516" i="24"/>
  <c r="G516" i="24"/>
  <c r="D516" i="24"/>
  <c r="AY515" i="24"/>
  <c r="AW515" i="24"/>
  <c r="AL515" i="24"/>
  <c r="AF515" i="24"/>
  <c r="X515" i="24"/>
  <c r="R515" i="24"/>
  <c r="G515" i="24"/>
  <c r="D515" i="24"/>
  <c r="AY514" i="24"/>
  <c r="AW514" i="24"/>
  <c r="AL514" i="24"/>
  <c r="AM514" i="24" s="1"/>
  <c r="AF514" i="24"/>
  <c r="X514" i="24"/>
  <c r="R514" i="24"/>
  <c r="G514" i="24"/>
  <c r="D514" i="24"/>
  <c r="AY513" i="24"/>
  <c r="AW513" i="24"/>
  <c r="AL513" i="24"/>
  <c r="AF513" i="24"/>
  <c r="X513" i="24"/>
  <c r="R513" i="24"/>
  <c r="G513" i="24"/>
  <c r="D513" i="24"/>
  <c r="AY512" i="24"/>
  <c r="AW512" i="24"/>
  <c r="AL512" i="24"/>
  <c r="AF512" i="24"/>
  <c r="X512" i="24"/>
  <c r="R512" i="24"/>
  <c r="G512" i="24"/>
  <c r="D512" i="24"/>
  <c r="AY511" i="24"/>
  <c r="AW511" i="24"/>
  <c r="AL511" i="24"/>
  <c r="AM511" i="24" s="1"/>
  <c r="AF511" i="24"/>
  <c r="X511" i="24"/>
  <c r="Y511" i="24" s="1"/>
  <c r="R511" i="24"/>
  <c r="G511" i="24"/>
  <c r="D511" i="24"/>
  <c r="BA510" i="24"/>
  <c r="AY510" i="24"/>
  <c r="AW510" i="24"/>
  <c r="AL510" i="24"/>
  <c r="AM510" i="24" s="1"/>
  <c r="AF510" i="24"/>
  <c r="X510" i="24"/>
  <c r="Y510" i="24" s="1"/>
  <c r="R510" i="24"/>
  <c r="G510" i="24"/>
  <c r="D510" i="24"/>
  <c r="F510" i="24" s="1"/>
  <c r="BA509" i="24"/>
  <c r="AY509" i="24"/>
  <c r="AW509" i="24"/>
  <c r="AL509" i="24"/>
  <c r="AM509" i="24" s="1"/>
  <c r="AF509" i="24"/>
  <c r="X509" i="24"/>
  <c r="Y509" i="24" s="1"/>
  <c r="R509" i="24"/>
  <c r="G509" i="24"/>
  <c r="D509" i="24"/>
  <c r="BA508" i="24"/>
  <c r="AY508" i="24"/>
  <c r="AW508" i="24"/>
  <c r="AL508" i="24"/>
  <c r="AM508" i="24" s="1"/>
  <c r="AF508" i="24"/>
  <c r="X508" i="24"/>
  <c r="Y508" i="24" s="1"/>
  <c r="R508" i="24"/>
  <c r="G508" i="24"/>
  <c r="D508" i="24"/>
  <c r="F508" i="24" s="1"/>
  <c r="BA507" i="24"/>
  <c r="AY507" i="24"/>
  <c r="AW507" i="24"/>
  <c r="AL507" i="24"/>
  <c r="AF507" i="24"/>
  <c r="X507" i="24"/>
  <c r="R507" i="24"/>
  <c r="G507" i="24"/>
  <c r="D507" i="24"/>
  <c r="AY506" i="24"/>
  <c r="AW506" i="24"/>
  <c r="AL506" i="24"/>
  <c r="AF506" i="24"/>
  <c r="X506" i="24"/>
  <c r="R506" i="24"/>
  <c r="G506" i="24"/>
  <c r="D506" i="24"/>
  <c r="E506" i="24" s="1"/>
  <c r="AY505" i="24"/>
  <c r="AW505" i="24"/>
  <c r="AL505" i="24"/>
  <c r="AF505" i="24"/>
  <c r="X505" i="24"/>
  <c r="Y505" i="24" s="1"/>
  <c r="R505" i="24"/>
  <c r="G505" i="24"/>
  <c r="D505" i="24"/>
  <c r="BA504" i="24"/>
  <c r="AW504" i="24"/>
  <c r="AL504" i="24"/>
  <c r="AF504" i="24"/>
  <c r="X504" i="24"/>
  <c r="R504" i="24"/>
  <c r="G504" i="24"/>
  <c r="D504" i="24"/>
  <c r="E504" i="24" s="1"/>
  <c r="BA503" i="24"/>
  <c r="AY503" i="24"/>
  <c r="AW503" i="24"/>
  <c r="AL503" i="24"/>
  <c r="AM503" i="24" s="1"/>
  <c r="AF503" i="24"/>
  <c r="X503" i="24"/>
  <c r="Y503" i="24" s="1"/>
  <c r="R503" i="24"/>
  <c r="G503" i="24"/>
  <c r="D503" i="24"/>
  <c r="BA502" i="24"/>
  <c r="AY502" i="24"/>
  <c r="AW502" i="24"/>
  <c r="AL502" i="24"/>
  <c r="AM502" i="24" s="1"/>
  <c r="AF502" i="24"/>
  <c r="X502" i="24"/>
  <c r="R502" i="24"/>
  <c r="G502" i="24"/>
  <c r="D502" i="24"/>
  <c r="AY501" i="24"/>
  <c r="AW501" i="24"/>
  <c r="AL501" i="24"/>
  <c r="AM501" i="24" s="1"/>
  <c r="AF501" i="24"/>
  <c r="X501" i="24"/>
  <c r="R501" i="24"/>
  <c r="G501" i="24"/>
  <c r="D501" i="24"/>
  <c r="F501" i="24" s="1"/>
  <c r="AY500" i="24"/>
  <c r="AW500" i="24"/>
  <c r="AL500" i="24"/>
  <c r="AF500" i="24"/>
  <c r="X500" i="24"/>
  <c r="R500" i="24"/>
  <c r="G500" i="24"/>
  <c r="D500" i="24"/>
  <c r="AY499" i="24"/>
  <c r="AW499" i="24"/>
  <c r="AL499" i="24"/>
  <c r="AF499" i="24"/>
  <c r="X499" i="24"/>
  <c r="Y499" i="24" s="1"/>
  <c r="R499" i="24"/>
  <c r="G499" i="24"/>
  <c r="D499" i="24"/>
  <c r="F499" i="24" s="1"/>
  <c r="BA498" i="24"/>
  <c r="AY498" i="24"/>
  <c r="AW498" i="24"/>
  <c r="AL498" i="24"/>
  <c r="AM498" i="24" s="1"/>
  <c r="AF498" i="24"/>
  <c r="X498" i="24"/>
  <c r="Y498" i="24" s="1"/>
  <c r="R498" i="24"/>
  <c r="G498" i="24"/>
  <c r="D498" i="24"/>
  <c r="E498" i="24" s="1"/>
  <c r="AY497" i="24"/>
  <c r="AW497" i="24"/>
  <c r="AL497" i="24"/>
  <c r="AF497" i="24"/>
  <c r="X497" i="24"/>
  <c r="R497" i="24"/>
  <c r="G497" i="24"/>
  <c r="D497" i="24"/>
  <c r="BA496" i="24"/>
  <c r="AY496" i="24"/>
  <c r="AW496" i="24"/>
  <c r="AL496" i="24"/>
  <c r="AM496" i="24" s="1"/>
  <c r="AF496" i="24"/>
  <c r="X496" i="24"/>
  <c r="R496" i="24"/>
  <c r="G496" i="24"/>
  <c r="D496" i="24"/>
  <c r="BA495" i="24"/>
  <c r="AY495" i="24"/>
  <c r="AW495" i="24"/>
  <c r="AL495" i="24"/>
  <c r="AF495" i="24"/>
  <c r="X495" i="24"/>
  <c r="Y495" i="24" s="1"/>
  <c r="R495" i="24"/>
  <c r="G495" i="24"/>
  <c r="D495" i="24"/>
  <c r="BA494" i="24"/>
  <c r="AY494" i="24"/>
  <c r="AW494" i="24"/>
  <c r="AL494" i="24"/>
  <c r="AF494" i="24"/>
  <c r="X494" i="24"/>
  <c r="Y494" i="24" s="1"/>
  <c r="R494" i="24"/>
  <c r="G494" i="24"/>
  <c r="D494" i="24"/>
  <c r="AY493" i="24"/>
  <c r="AW493" i="24"/>
  <c r="AL493" i="24"/>
  <c r="AM493" i="24" s="1"/>
  <c r="AF493" i="24"/>
  <c r="X493" i="24"/>
  <c r="Y493" i="24" s="1"/>
  <c r="R493" i="24"/>
  <c r="G493" i="24"/>
  <c r="D493" i="24"/>
  <c r="BA492" i="24"/>
  <c r="AW492" i="24"/>
  <c r="AL492" i="24"/>
  <c r="AF492" i="24"/>
  <c r="X492" i="24"/>
  <c r="R492" i="24"/>
  <c r="G492" i="24"/>
  <c r="D492" i="24"/>
  <c r="BA491" i="24"/>
  <c r="AY491" i="24"/>
  <c r="AW491" i="24"/>
  <c r="AL491" i="24"/>
  <c r="AF491" i="24"/>
  <c r="X491" i="24"/>
  <c r="R491" i="24"/>
  <c r="G491" i="24"/>
  <c r="D491" i="24"/>
  <c r="AY490" i="24"/>
  <c r="AW490" i="24"/>
  <c r="AL490" i="24"/>
  <c r="AF490" i="24"/>
  <c r="X490" i="24"/>
  <c r="R490" i="24"/>
  <c r="G490" i="24"/>
  <c r="D490" i="24"/>
  <c r="F490" i="24" s="1"/>
  <c r="BA489" i="24"/>
  <c r="AY489" i="24"/>
  <c r="AW489" i="24"/>
  <c r="AL489" i="24"/>
  <c r="AF489" i="24"/>
  <c r="X489" i="24"/>
  <c r="R489" i="24"/>
  <c r="G489" i="24"/>
  <c r="D489" i="24"/>
  <c r="F489" i="24" s="1"/>
  <c r="AY488" i="24"/>
  <c r="AW488" i="24"/>
  <c r="AL488" i="24"/>
  <c r="AF488" i="24"/>
  <c r="X488" i="24"/>
  <c r="R488" i="24"/>
  <c r="G488" i="24"/>
  <c r="D488" i="24"/>
  <c r="AY487" i="24"/>
  <c r="AW487" i="24"/>
  <c r="AL487" i="24"/>
  <c r="AF487" i="24"/>
  <c r="X487" i="24"/>
  <c r="R487" i="24"/>
  <c r="G487" i="24"/>
  <c r="D487" i="24"/>
  <c r="BA486" i="24"/>
  <c r="AY486" i="24"/>
  <c r="AW486" i="24"/>
  <c r="AL486" i="24"/>
  <c r="AF486" i="24"/>
  <c r="X486" i="24"/>
  <c r="R486" i="24"/>
  <c r="G486" i="24"/>
  <c r="D486" i="24"/>
  <c r="F486" i="24" s="1"/>
  <c r="AY485" i="24"/>
  <c r="AW485" i="24"/>
  <c r="AL485" i="24"/>
  <c r="AF485" i="24"/>
  <c r="X485" i="24"/>
  <c r="Y485" i="24" s="1"/>
  <c r="R485" i="24"/>
  <c r="G485" i="24"/>
  <c r="D485" i="24"/>
  <c r="AY484" i="24"/>
  <c r="AW484" i="24"/>
  <c r="AL484" i="24"/>
  <c r="AM484" i="24" s="1"/>
  <c r="AF484" i="24"/>
  <c r="X484" i="24"/>
  <c r="Y484" i="24" s="1"/>
  <c r="R484" i="24"/>
  <c r="G484" i="24"/>
  <c r="D484" i="24"/>
  <c r="F484" i="24" s="1"/>
  <c r="AY483" i="24"/>
  <c r="AW483" i="24"/>
  <c r="AL483" i="24"/>
  <c r="AF483" i="24"/>
  <c r="X483" i="24"/>
  <c r="Y483" i="24" s="1"/>
  <c r="R483" i="24"/>
  <c r="G483" i="24"/>
  <c r="D483" i="24"/>
  <c r="BA482" i="24"/>
  <c r="AY482" i="24"/>
  <c r="AW482" i="24"/>
  <c r="AL482" i="24"/>
  <c r="AF482" i="24"/>
  <c r="X482" i="24"/>
  <c r="Y482" i="24" s="1"/>
  <c r="R482" i="24"/>
  <c r="G482" i="24"/>
  <c r="D482" i="24"/>
  <c r="E482" i="24" s="1"/>
  <c r="AY481" i="24"/>
  <c r="AW481" i="24"/>
  <c r="AL481" i="24"/>
  <c r="AF481" i="24"/>
  <c r="X481" i="24"/>
  <c r="R481" i="24"/>
  <c r="G481" i="24"/>
  <c r="D481" i="24"/>
  <c r="E481" i="24" s="1"/>
  <c r="AY480" i="24"/>
  <c r="AW480" i="24"/>
  <c r="AL480" i="24"/>
  <c r="AF480" i="24"/>
  <c r="X480" i="24"/>
  <c r="Y480" i="24" s="1"/>
  <c r="R480" i="24"/>
  <c r="G480" i="24"/>
  <c r="D480" i="24"/>
  <c r="BA479" i="24"/>
  <c r="AW479" i="24"/>
  <c r="AL479" i="24"/>
  <c r="AF479" i="24"/>
  <c r="X479" i="24"/>
  <c r="R479" i="24"/>
  <c r="G479" i="24"/>
  <c r="D479" i="24"/>
  <c r="E479" i="24" s="1"/>
  <c r="AY478" i="24"/>
  <c r="AW478" i="24"/>
  <c r="AL478" i="24"/>
  <c r="AF478" i="24"/>
  <c r="X478" i="24"/>
  <c r="R478" i="24"/>
  <c r="G478" i="24"/>
  <c r="D478" i="24"/>
  <c r="E478" i="24" s="1"/>
  <c r="AY477" i="24"/>
  <c r="AW477" i="24"/>
  <c r="AL477" i="24"/>
  <c r="AF477" i="24"/>
  <c r="X477" i="24"/>
  <c r="R477" i="24"/>
  <c r="G477" i="24"/>
  <c r="D477" i="24"/>
  <c r="E477" i="24" s="1"/>
  <c r="BA476" i="24"/>
  <c r="AY476" i="24"/>
  <c r="AW476" i="24"/>
  <c r="AL476" i="24"/>
  <c r="AF476" i="24"/>
  <c r="X476" i="24"/>
  <c r="R476" i="24"/>
  <c r="G476" i="24"/>
  <c r="D476" i="24"/>
  <c r="BA475" i="24"/>
  <c r="AY475" i="24"/>
  <c r="AW475" i="24"/>
  <c r="AL475" i="24"/>
  <c r="AM475" i="24" s="1"/>
  <c r="AF475" i="24"/>
  <c r="X475" i="24"/>
  <c r="Y475" i="24" s="1"/>
  <c r="R475" i="24"/>
  <c r="G475" i="24"/>
  <c r="D475" i="24"/>
  <c r="AY474" i="24"/>
  <c r="AW474" i="24"/>
  <c r="AL474" i="24"/>
  <c r="AF474" i="24"/>
  <c r="X474" i="24"/>
  <c r="R474" i="24"/>
  <c r="G474" i="24"/>
  <c r="D474" i="24"/>
  <c r="AY473" i="24"/>
  <c r="AW473" i="24"/>
  <c r="AL473" i="24"/>
  <c r="AF473" i="24"/>
  <c r="X473" i="24"/>
  <c r="R473" i="24"/>
  <c r="G473" i="24"/>
  <c r="D473" i="24"/>
  <c r="AY472" i="24"/>
  <c r="AW472" i="24"/>
  <c r="AL472" i="24"/>
  <c r="AF472" i="24"/>
  <c r="X472" i="24"/>
  <c r="Y472" i="24" s="1"/>
  <c r="R472" i="24"/>
  <c r="G472" i="24"/>
  <c r="D472" i="24"/>
  <c r="BA471" i="24"/>
  <c r="AY471" i="24"/>
  <c r="AW471" i="24"/>
  <c r="AL471" i="24"/>
  <c r="AF471" i="24"/>
  <c r="X471" i="24"/>
  <c r="R471" i="24"/>
  <c r="G471" i="24"/>
  <c r="D471" i="24"/>
  <c r="F471" i="24" s="1"/>
  <c r="BA470" i="24"/>
  <c r="AY470" i="24"/>
  <c r="AW470" i="24"/>
  <c r="AL470" i="24"/>
  <c r="AF470" i="24"/>
  <c r="X470" i="24"/>
  <c r="R470" i="24"/>
  <c r="G470" i="24"/>
  <c r="D470" i="24"/>
  <c r="AY469" i="24"/>
  <c r="AW469" i="24"/>
  <c r="AL469" i="24"/>
  <c r="AM469" i="24" s="1"/>
  <c r="AF469" i="24"/>
  <c r="X469" i="24"/>
  <c r="R469" i="24"/>
  <c r="G469" i="24"/>
  <c r="D469" i="24"/>
  <c r="AY468" i="24"/>
  <c r="AW468" i="24"/>
  <c r="AL468" i="24"/>
  <c r="AF468" i="24"/>
  <c r="X468" i="24"/>
  <c r="Y468" i="24" s="1"/>
  <c r="R468" i="24"/>
  <c r="G468" i="24"/>
  <c r="D468" i="24"/>
  <c r="F468" i="24" s="1"/>
  <c r="AY467" i="24"/>
  <c r="AW467" i="24"/>
  <c r="AL467" i="24"/>
  <c r="AF467" i="24"/>
  <c r="X467" i="24"/>
  <c r="R467" i="24"/>
  <c r="G467" i="24"/>
  <c r="D467" i="24"/>
  <c r="F467" i="24" s="1"/>
  <c r="BA466" i="24"/>
  <c r="AY466" i="24"/>
  <c r="AW466" i="24"/>
  <c r="AL466" i="24"/>
  <c r="AF466" i="24"/>
  <c r="X466" i="24"/>
  <c r="R466" i="24"/>
  <c r="G466" i="24"/>
  <c r="D466" i="24"/>
  <c r="F466" i="24" s="1"/>
  <c r="BA465" i="24"/>
  <c r="AY465" i="24"/>
  <c r="AW465" i="24"/>
  <c r="AL465" i="24"/>
  <c r="AM465" i="24" s="1"/>
  <c r="AF465" i="24"/>
  <c r="X465" i="24"/>
  <c r="R465" i="24"/>
  <c r="G465" i="24"/>
  <c r="D465" i="24"/>
  <c r="AY464" i="24"/>
  <c r="AW464" i="24"/>
  <c r="AL464" i="24"/>
  <c r="AF464" i="24"/>
  <c r="X464" i="24"/>
  <c r="Y464" i="24" s="1"/>
  <c r="R464" i="24"/>
  <c r="G464" i="24"/>
  <c r="D464" i="24"/>
  <c r="AY463" i="24"/>
  <c r="AW463" i="24"/>
  <c r="AL463" i="24"/>
  <c r="AF463" i="24"/>
  <c r="X463" i="24"/>
  <c r="R463" i="24"/>
  <c r="G463" i="24"/>
  <c r="D463" i="24"/>
  <c r="BA462" i="24"/>
  <c r="AY462" i="24"/>
  <c r="AW462" i="24"/>
  <c r="AL462" i="24"/>
  <c r="AF462" i="24"/>
  <c r="X462" i="24"/>
  <c r="R462" i="24"/>
  <c r="G462" i="24"/>
  <c r="D462" i="24"/>
  <c r="BA461" i="24"/>
  <c r="AY461" i="24"/>
  <c r="AW461" i="24"/>
  <c r="AL461" i="24"/>
  <c r="AF461" i="24"/>
  <c r="X461" i="24"/>
  <c r="R461" i="24"/>
  <c r="G461" i="24"/>
  <c r="D461" i="24"/>
  <c r="E461" i="24" s="1"/>
  <c r="BA460" i="24"/>
  <c r="AY460" i="24"/>
  <c r="AW460" i="24"/>
  <c r="AL460" i="24"/>
  <c r="AF460" i="24"/>
  <c r="X460" i="24"/>
  <c r="R460" i="24"/>
  <c r="G460" i="24"/>
  <c r="D460" i="24"/>
  <c r="AY459" i="24"/>
  <c r="AW459" i="24"/>
  <c r="AL459" i="24"/>
  <c r="AF459" i="24"/>
  <c r="X459" i="24"/>
  <c r="R459" i="24"/>
  <c r="G459" i="24"/>
  <c r="D459" i="24"/>
  <c r="BA458" i="24"/>
  <c r="AW458" i="24"/>
  <c r="AL458" i="24"/>
  <c r="AF458" i="24"/>
  <c r="X458" i="24"/>
  <c r="R458" i="24"/>
  <c r="G458" i="24"/>
  <c r="D458" i="24"/>
  <c r="AY457" i="24"/>
  <c r="AW457" i="24"/>
  <c r="AL457" i="24"/>
  <c r="AM457" i="24" s="1"/>
  <c r="AF457" i="24"/>
  <c r="X457" i="24"/>
  <c r="Y457" i="24" s="1"/>
  <c r="R457" i="24"/>
  <c r="G457" i="24"/>
  <c r="D457" i="24"/>
  <c r="E457" i="24" s="1"/>
  <c r="AY456" i="24"/>
  <c r="AW456" i="24"/>
  <c r="AL456" i="24"/>
  <c r="AM456" i="24" s="1"/>
  <c r="AF456" i="24"/>
  <c r="X456" i="24"/>
  <c r="R456" i="24"/>
  <c r="G456" i="24"/>
  <c r="D456" i="24"/>
  <c r="AY455" i="24"/>
  <c r="AW455" i="24"/>
  <c r="AL455" i="24"/>
  <c r="AM455" i="24" s="1"/>
  <c r="AF455" i="24"/>
  <c r="X455" i="24"/>
  <c r="Y455" i="24" s="1"/>
  <c r="R455" i="24"/>
  <c r="G455" i="24"/>
  <c r="D455" i="24"/>
  <c r="BA454" i="24"/>
  <c r="AY454" i="24"/>
  <c r="AW454" i="24"/>
  <c r="AL454" i="24"/>
  <c r="AF454" i="24"/>
  <c r="X454" i="24"/>
  <c r="Y454" i="24" s="1"/>
  <c r="R454" i="24"/>
  <c r="G454" i="24"/>
  <c r="D454" i="24"/>
  <c r="E454" i="24" s="1"/>
  <c r="AY453" i="24"/>
  <c r="AW453" i="24"/>
  <c r="AL453" i="24"/>
  <c r="AF453" i="24"/>
  <c r="X453" i="24"/>
  <c r="R453" i="24"/>
  <c r="G453" i="24"/>
  <c r="D453" i="24"/>
  <c r="AY452" i="24"/>
  <c r="AW452" i="24"/>
  <c r="AL452" i="24"/>
  <c r="AF452" i="24"/>
  <c r="X452" i="24"/>
  <c r="Y452" i="24" s="1"/>
  <c r="R452" i="24"/>
  <c r="G452" i="24"/>
  <c r="D452" i="24"/>
  <c r="E452" i="24" s="1"/>
  <c r="AY451" i="24"/>
  <c r="AW451" i="24"/>
  <c r="AL451" i="24"/>
  <c r="AF451" i="24"/>
  <c r="X451" i="24"/>
  <c r="Y451" i="24" s="1"/>
  <c r="R451" i="24"/>
  <c r="G451" i="24"/>
  <c r="D451" i="24"/>
  <c r="BA450" i="24"/>
  <c r="AY450" i="24"/>
  <c r="AW450" i="24"/>
  <c r="AL450" i="24"/>
  <c r="AM450" i="24" s="1"/>
  <c r="AF450" i="24"/>
  <c r="X450" i="24"/>
  <c r="Y450" i="24" s="1"/>
  <c r="R450" i="24"/>
  <c r="G450" i="24"/>
  <c r="D450" i="24"/>
  <c r="F450" i="24" s="1"/>
  <c r="AY449" i="24"/>
  <c r="AW449" i="24"/>
  <c r="AL449" i="24"/>
  <c r="AF449" i="24"/>
  <c r="X449" i="24"/>
  <c r="R449" i="24"/>
  <c r="G449" i="24"/>
  <c r="D449" i="24"/>
  <c r="BA448" i="24"/>
  <c r="AY448" i="24"/>
  <c r="AW448" i="24"/>
  <c r="AL448" i="24"/>
  <c r="AF448" i="24"/>
  <c r="X448" i="24"/>
  <c r="Y448" i="24" s="1"/>
  <c r="R448" i="24"/>
  <c r="G448" i="24"/>
  <c r="D448" i="24"/>
  <c r="E448" i="24" s="1"/>
  <c r="BA447" i="24"/>
  <c r="AY447" i="24"/>
  <c r="AW447" i="24"/>
  <c r="AL447" i="24"/>
  <c r="AM447" i="24" s="1"/>
  <c r="AF447" i="24"/>
  <c r="X447" i="24"/>
  <c r="R447" i="24"/>
  <c r="G447" i="24"/>
  <c r="D447" i="24"/>
  <c r="AY446" i="24"/>
  <c r="AW446" i="24"/>
  <c r="AL446" i="24"/>
  <c r="AF446" i="24"/>
  <c r="X446" i="24"/>
  <c r="Y446" i="24" s="1"/>
  <c r="R446" i="24"/>
  <c r="G446" i="24"/>
  <c r="D446" i="24"/>
  <c r="AY445" i="24"/>
  <c r="AW445" i="24"/>
  <c r="AL445" i="24"/>
  <c r="AF445" i="24"/>
  <c r="X445" i="24"/>
  <c r="R445" i="24"/>
  <c r="G445" i="24"/>
  <c r="D445" i="24"/>
  <c r="E445" i="24" s="1"/>
  <c r="BA444" i="24"/>
  <c r="AY444" i="24"/>
  <c r="AW444" i="24"/>
  <c r="AL444" i="24"/>
  <c r="AF444" i="24"/>
  <c r="X444" i="24"/>
  <c r="Y444" i="24" s="1"/>
  <c r="R444" i="24"/>
  <c r="G444" i="24"/>
  <c r="D444" i="24"/>
  <c r="E444" i="24" s="1"/>
  <c r="BA443" i="24"/>
  <c r="AY443" i="24"/>
  <c r="AW443" i="24"/>
  <c r="AL443" i="24"/>
  <c r="AF443" i="24"/>
  <c r="X443" i="24"/>
  <c r="R443" i="24"/>
  <c r="G443" i="24"/>
  <c r="D443" i="24"/>
  <c r="F443" i="24" s="1"/>
  <c r="AY442" i="24"/>
  <c r="AW442" i="24"/>
  <c r="AL442" i="24"/>
  <c r="AF442" i="24"/>
  <c r="X442" i="24"/>
  <c r="R442" i="24"/>
  <c r="G442" i="24"/>
  <c r="D442" i="24"/>
  <c r="F442" i="24" s="1"/>
  <c r="AY441" i="24"/>
  <c r="AW441" i="24"/>
  <c r="AL441" i="24"/>
  <c r="AF441" i="24"/>
  <c r="X441" i="24"/>
  <c r="R441" i="24"/>
  <c r="G441" i="24"/>
  <c r="D441" i="24"/>
  <c r="E441" i="24" s="1"/>
  <c r="BA440" i="24"/>
  <c r="AY440" i="24"/>
  <c r="AW440" i="24"/>
  <c r="AL440" i="24"/>
  <c r="AF440" i="24"/>
  <c r="X440" i="24"/>
  <c r="R440" i="24"/>
  <c r="G440" i="24"/>
  <c r="D440" i="24"/>
  <c r="AY439" i="24"/>
  <c r="AW439" i="24"/>
  <c r="AL439" i="24"/>
  <c r="AM439" i="24" s="1"/>
  <c r="AF439" i="24"/>
  <c r="X439" i="24"/>
  <c r="R439" i="24"/>
  <c r="G439" i="24"/>
  <c r="D439" i="24"/>
  <c r="AY438" i="24"/>
  <c r="AW438" i="24"/>
  <c r="AL438" i="24"/>
  <c r="AF438" i="24"/>
  <c r="X438" i="24"/>
  <c r="Y438" i="24" s="1"/>
  <c r="R438" i="24"/>
  <c r="G438" i="24"/>
  <c r="D438" i="24"/>
  <c r="BA437" i="24"/>
  <c r="AY437" i="24"/>
  <c r="AW437" i="24"/>
  <c r="AL437" i="24"/>
  <c r="AF437" i="24"/>
  <c r="X437" i="24"/>
  <c r="R437" i="24"/>
  <c r="G437" i="24"/>
  <c r="D437" i="24"/>
  <c r="F437" i="24" s="1"/>
  <c r="BA436" i="24"/>
  <c r="AY436" i="24"/>
  <c r="AW436" i="24"/>
  <c r="AL436" i="24"/>
  <c r="AF436" i="24"/>
  <c r="X436" i="24"/>
  <c r="R436" i="24"/>
  <c r="G436" i="24"/>
  <c r="D436" i="24"/>
  <c r="E436" i="24" s="1"/>
  <c r="BA435" i="24"/>
  <c r="AY435" i="24"/>
  <c r="AW435" i="24"/>
  <c r="AL435" i="24"/>
  <c r="AF435" i="24"/>
  <c r="X435" i="24"/>
  <c r="R435" i="24"/>
  <c r="G435" i="24"/>
  <c r="D435" i="24"/>
  <c r="BA434" i="24"/>
  <c r="AY434" i="24"/>
  <c r="AW434" i="24"/>
  <c r="AL434" i="24"/>
  <c r="AF434" i="24"/>
  <c r="X434" i="24"/>
  <c r="Y434" i="24" s="1"/>
  <c r="R434" i="24"/>
  <c r="G434" i="24"/>
  <c r="D434" i="24"/>
  <c r="BA433" i="24"/>
  <c r="AY433" i="24"/>
  <c r="AW433" i="24"/>
  <c r="AL433" i="24"/>
  <c r="AF433" i="24"/>
  <c r="X433" i="24"/>
  <c r="R433" i="24"/>
  <c r="G433" i="24"/>
  <c r="D433" i="24"/>
  <c r="F433" i="24" s="1"/>
  <c r="AY432" i="24"/>
  <c r="AW432" i="24"/>
  <c r="AL432" i="24"/>
  <c r="AM432" i="24" s="1"/>
  <c r="AF432" i="24"/>
  <c r="X432" i="24"/>
  <c r="Y432" i="24" s="1"/>
  <c r="R432" i="24"/>
  <c r="G432" i="24"/>
  <c r="D432" i="24"/>
  <c r="F432" i="24" s="1"/>
  <c r="AY431" i="24"/>
  <c r="AW431" i="24"/>
  <c r="AL431" i="24"/>
  <c r="AF431" i="24"/>
  <c r="X431" i="24"/>
  <c r="R431" i="24"/>
  <c r="G431" i="24"/>
  <c r="D431" i="24"/>
  <c r="F431" i="24" s="1"/>
  <c r="AY430" i="24"/>
  <c r="AW430" i="24"/>
  <c r="AL430" i="24"/>
  <c r="AF430" i="24"/>
  <c r="X430" i="24"/>
  <c r="Y430" i="24" s="1"/>
  <c r="R430" i="24"/>
  <c r="G430" i="24"/>
  <c r="D430" i="24"/>
  <c r="F430" i="24" s="1"/>
  <c r="AY429" i="24"/>
  <c r="AW429" i="24"/>
  <c r="AL429" i="24"/>
  <c r="AF429" i="24"/>
  <c r="X429" i="24"/>
  <c r="R429" i="24"/>
  <c r="G429" i="24"/>
  <c r="D429" i="24"/>
  <c r="BA428" i="24"/>
  <c r="AY428" i="24"/>
  <c r="AW428" i="24"/>
  <c r="AL428" i="24"/>
  <c r="AF428" i="24"/>
  <c r="X428" i="24"/>
  <c r="R428" i="24"/>
  <c r="G428" i="24"/>
  <c r="D428" i="24"/>
  <c r="AY427" i="24"/>
  <c r="AW427" i="24"/>
  <c r="AL427" i="24"/>
  <c r="AM427" i="24" s="1"/>
  <c r="AF427" i="24"/>
  <c r="X427" i="24"/>
  <c r="R427" i="24"/>
  <c r="G427" i="24"/>
  <c r="D427" i="24"/>
  <c r="AY426" i="24"/>
  <c r="AW426" i="24"/>
  <c r="AL426" i="24"/>
  <c r="AF426" i="24"/>
  <c r="X426" i="24"/>
  <c r="R426" i="24"/>
  <c r="G426" i="24"/>
  <c r="D426" i="24"/>
  <c r="BA425" i="24"/>
  <c r="AY425" i="24"/>
  <c r="AW425" i="24"/>
  <c r="AL425" i="24"/>
  <c r="AF425" i="24"/>
  <c r="X425" i="24"/>
  <c r="R425" i="24"/>
  <c r="G425" i="24"/>
  <c r="D425" i="24"/>
  <c r="E425" i="24" s="1"/>
  <c r="AY424" i="24"/>
  <c r="AW424" i="24"/>
  <c r="AL424" i="24"/>
  <c r="AF424" i="24"/>
  <c r="X424" i="24"/>
  <c r="R424" i="24"/>
  <c r="G424" i="24"/>
  <c r="D424" i="24"/>
  <c r="F424" i="24" s="1"/>
  <c r="AY423" i="24"/>
  <c r="AW423" i="24"/>
  <c r="AL423" i="24"/>
  <c r="AF423" i="24"/>
  <c r="X423" i="24"/>
  <c r="R423" i="24"/>
  <c r="G423" i="24"/>
  <c r="D423" i="24"/>
  <c r="BA422" i="24"/>
  <c r="AY422" i="24"/>
  <c r="AW422" i="24"/>
  <c r="AL422" i="24"/>
  <c r="AF422" i="24"/>
  <c r="X422" i="24"/>
  <c r="Y422" i="24" s="1"/>
  <c r="R422" i="24"/>
  <c r="G422" i="24"/>
  <c r="D422" i="24"/>
  <c r="BA421" i="24"/>
  <c r="AY421" i="24"/>
  <c r="AW421" i="24"/>
  <c r="AL421" i="24"/>
  <c r="AF421" i="24"/>
  <c r="X421" i="24"/>
  <c r="R421" i="24"/>
  <c r="G421" i="24"/>
  <c r="D421" i="24"/>
  <c r="BA420" i="24"/>
  <c r="AY420" i="24"/>
  <c r="AW420" i="24"/>
  <c r="AL420" i="24"/>
  <c r="AF420" i="24"/>
  <c r="X420" i="24"/>
  <c r="R420" i="24"/>
  <c r="G420" i="24"/>
  <c r="D420" i="24"/>
  <c r="E420" i="24" s="1"/>
  <c r="AY419" i="24"/>
  <c r="AW419" i="24"/>
  <c r="AL419" i="24"/>
  <c r="AF419" i="24"/>
  <c r="X419" i="24"/>
  <c r="Y419" i="24" s="1"/>
  <c r="R419" i="24"/>
  <c r="G419" i="24"/>
  <c r="D419" i="24"/>
  <c r="E419" i="24" s="1"/>
  <c r="AY418" i="24"/>
  <c r="AW418" i="24"/>
  <c r="AL418" i="24"/>
  <c r="AM418" i="24" s="1"/>
  <c r="AF418" i="24"/>
  <c r="X418" i="24"/>
  <c r="R418" i="24"/>
  <c r="G418" i="24"/>
  <c r="D418" i="24"/>
  <c r="E418" i="24" s="1"/>
  <c r="BA417" i="24"/>
  <c r="AY417" i="24"/>
  <c r="AW417" i="24"/>
  <c r="AL417" i="24"/>
  <c r="AF417" i="24"/>
  <c r="X417" i="24"/>
  <c r="R417" i="24"/>
  <c r="G417" i="24"/>
  <c r="D417" i="24"/>
  <c r="E417" i="24" s="1"/>
  <c r="BA416" i="24"/>
  <c r="AY416" i="24"/>
  <c r="AW416" i="24"/>
  <c r="AL416" i="24"/>
  <c r="AF416" i="24"/>
  <c r="X416" i="24"/>
  <c r="R416" i="24"/>
  <c r="G416" i="24"/>
  <c r="D416" i="24"/>
  <c r="BA415" i="24"/>
  <c r="AY415" i="24"/>
  <c r="AW415" i="24"/>
  <c r="AL415" i="24"/>
  <c r="AF415" i="24"/>
  <c r="X415" i="24"/>
  <c r="R415" i="24"/>
  <c r="G415" i="24"/>
  <c r="D415" i="24"/>
  <c r="F415" i="24" s="1"/>
  <c r="AY414" i="24"/>
  <c r="AW414" i="24"/>
  <c r="AL414" i="24"/>
  <c r="AF414" i="24"/>
  <c r="X414" i="24"/>
  <c r="Y414" i="24" s="1"/>
  <c r="R414" i="24"/>
  <c r="G414" i="24"/>
  <c r="D414" i="24"/>
  <c r="F414" i="24" s="1"/>
  <c r="BA413" i="24"/>
  <c r="AY413" i="24"/>
  <c r="AW413" i="24"/>
  <c r="AL413" i="24"/>
  <c r="AF413" i="24"/>
  <c r="X413" i="24"/>
  <c r="R413" i="24"/>
  <c r="G413" i="24"/>
  <c r="D413" i="24"/>
  <c r="BA412" i="24"/>
  <c r="AW412" i="24"/>
  <c r="AL412" i="24"/>
  <c r="AM412" i="24" s="1"/>
  <c r="AF412" i="24"/>
  <c r="X412" i="24"/>
  <c r="R412" i="24"/>
  <c r="G412" i="24"/>
  <c r="D412" i="24"/>
  <c r="E412" i="24" s="1"/>
  <c r="BA411" i="24"/>
  <c r="AY411" i="24"/>
  <c r="AW411" i="24"/>
  <c r="AL411" i="24"/>
  <c r="AF411" i="24"/>
  <c r="X411" i="24"/>
  <c r="R411" i="24"/>
  <c r="G411" i="24"/>
  <c r="D411" i="24"/>
  <c r="E411" i="24" s="1"/>
  <c r="AY410" i="24"/>
  <c r="AW410" i="24"/>
  <c r="AL410" i="24"/>
  <c r="AF410" i="24"/>
  <c r="X410" i="24"/>
  <c r="Y410" i="24" s="1"/>
  <c r="R410" i="24"/>
  <c r="G410" i="24"/>
  <c r="D410" i="24"/>
  <c r="BA409" i="24"/>
  <c r="AY409" i="24"/>
  <c r="AW409" i="24"/>
  <c r="AL409" i="24"/>
  <c r="AF409" i="24"/>
  <c r="X409" i="24"/>
  <c r="R409" i="24"/>
  <c r="G409" i="24"/>
  <c r="D409" i="24"/>
  <c r="E409" i="24" s="1"/>
  <c r="BA408" i="24"/>
  <c r="AW408" i="24"/>
  <c r="AL408" i="24"/>
  <c r="AF408" i="24"/>
  <c r="X408" i="24"/>
  <c r="R408" i="24"/>
  <c r="G408" i="24"/>
  <c r="D408" i="24"/>
  <c r="BA407" i="24"/>
  <c r="AY407" i="24"/>
  <c r="AW407" i="24"/>
  <c r="AL407" i="24"/>
  <c r="AM407" i="24" s="1"/>
  <c r="AF407" i="24"/>
  <c r="X407" i="24"/>
  <c r="Y407" i="24" s="1"/>
  <c r="R407" i="24"/>
  <c r="G407" i="24"/>
  <c r="D407" i="24"/>
  <c r="AY406" i="24"/>
  <c r="AW406" i="24"/>
  <c r="AL406" i="24"/>
  <c r="AM406" i="24" s="1"/>
  <c r="AF406" i="24"/>
  <c r="X406" i="24"/>
  <c r="Y406" i="24" s="1"/>
  <c r="R406" i="24"/>
  <c r="G406" i="24"/>
  <c r="D406" i="24"/>
  <c r="F406" i="24" s="1"/>
  <c r="AY405" i="24"/>
  <c r="AW405" i="24"/>
  <c r="AL405" i="24"/>
  <c r="AF405" i="24"/>
  <c r="X405" i="24"/>
  <c r="R405" i="24"/>
  <c r="G405" i="24"/>
  <c r="D405" i="24"/>
  <c r="F405" i="24" s="1"/>
  <c r="BA404" i="24"/>
  <c r="AY404" i="24"/>
  <c r="AW404" i="24"/>
  <c r="AL404" i="24"/>
  <c r="AF404" i="24"/>
  <c r="X404" i="24"/>
  <c r="R404" i="24"/>
  <c r="G404" i="24"/>
  <c r="D404" i="24"/>
  <c r="AY403" i="24"/>
  <c r="AW403" i="24"/>
  <c r="AL403" i="24"/>
  <c r="AM403" i="24" s="1"/>
  <c r="AF403" i="24"/>
  <c r="X403" i="24"/>
  <c r="Y403" i="24" s="1"/>
  <c r="R403" i="24"/>
  <c r="G403" i="24"/>
  <c r="D403" i="24"/>
  <c r="E403" i="24" s="1"/>
  <c r="BA402" i="24"/>
  <c r="AW402" i="24"/>
  <c r="AL402" i="24"/>
  <c r="AM402" i="24" s="1"/>
  <c r="AF402" i="24"/>
  <c r="X402" i="24"/>
  <c r="Y402" i="24" s="1"/>
  <c r="R402" i="24"/>
  <c r="G402" i="24"/>
  <c r="D402" i="24"/>
  <c r="E402" i="24" s="1"/>
  <c r="BA401" i="24"/>
  <c r="AY401" i="24"/>
  <c r="AW401" i="24"/>
  <c r="AL401" i="24"/>
  <c r="AF401" i="24"/>
  <c r="X401" i="24"/>
  <c r="R401" i="24"/>
  <c r="G401" i="24"/>
  <c r="D401" i="24"/>
  <c r="BA400" i="24"/>
  <c r="AY400" i="24"/>
  <c r="AW400" i="24"/>
  <c r="AL400" i="24"/>
  <c r="AM400" i="24" s="1"/>
  <c r="AF400" i="24"/>
  <c r="X400" i="24"/>
  <c r="Y400" i="24" s="1"/>
  <c r="R400" i="24"/>
  <c r="G400" i="24"/>
  <c r="D400" i="24"/>
  <c r="AY399" i="24"/>
  <c r="AW399" i="24"/>
  <c r="AL399" i="24"/>
  <c r="AF399" i="24"/>
  <c r="X399" i="24"/>
  <c r="R399" i="24"/>
  <c r="G399" i="24"/>
  <c r="D399" i="24"/>
  <c r="E399" i="24" s="1"/>
  <c r="BA398" i="24"/>
  <c r="AY398" i="24"/>
  <c r="AW398" i="24"/>
  <c r="AL398" i="24"/>
  <c r="AM398" i="24" s="1"/>
  <c r="AF398" i="24"/>
  <c r="X398" i="24"/>
  <c r="Y398" i="24" s="1"/>
  <c r="R398" i="24"/>
  <c r="G398" i="24"/>
  <c r="D398" i="24"/>
  <c r="BA397" i="24"/>
  <c r="AY397" i="24"/>
  <c r="AW397" i="24"/>
  <c r="AL397" i="24"/>
  <c r="AF397" i="24"/>
  <c r="X397" i="24"/>
  <c r="R397" i="24"/>
  <c r="G397" i="24"/>
  <c r="D397" i="24"/>
  <c r="AY396" i="24"/>
  <c r="AW396" i="24"/>
  <c r="AL396" i="24"/>
  <c r="AF396" i="24"/>
  <c r="X396" i="24"/>
  <c r="Y396" i="24" s="1"/>
  <c r="R396" i="24"/>
  <c r="G396" i="24"/>
  <c r="D396" i="24"/>
  <c r="AY395" i="24"/>
  <c r="AW395" i="24"/>
  <c r="AL395" i="24"/>
  <c r="AM395" i="24" s="1"/>
  <c r="AF395" i="24"/>
  <c r="X395" i="24"/>
  <c r="Y395" i="24" s="1"/>
  <c r="R395" i="24"/>
  <c r="G395" i="24"/>
  <c r="D395" i="24"/>
  <c r="BA394" i="24"/>
  <c r="AY394" i="24"/>
  <c r="AW394" i="24"/>
  <c r="AL394" i="24"/>
  <c r="AF394" i="24"/>
  <c r="X394" i="24"/>
  <c r="R394" i="24"/>
  <c r="G394" i="24"/>
  <c r="D394" i="24"/>
  <c r="BA393" i="24"/>
  <c r="AY393" i="24"/>
  <c r="AW393" i="24"/>
  <c r="AL393" i="24"/>
  <c r="AM393" i="24" s="1"/>
  <c r="AF393" i="24"/>
  <c r="X393" i="24"/>
  <c r="R393" i="24"/>
  <c r="G393" i="24"/>
  <c r="D393" i="24"/>
  <c r="E393" i="24" s="1"/>
  <c r="AY392" i="24"/>
  <c r="AW392" i="24"/>
  <c r="AL392" i="24"/>
  <c r="AF392" i="24"/>
  <c r="X392" i="24"/>
  <c r="R392" i="24"/>
  <c r="G392" i="24"/>
  <c r="D392" i="24"/>
  <c r="AY391" i="24"/>
  <c r="AW391" i="24"/>
  <c r="AL391" i="24"/>
  <c r="AF391" i="24"/>
  <c r="X391" i="24"/>
  <c r="R391" i="24"/>
  <c r="G391" i="24"/>
  <c r="D391" i="24"/>
  <c r="E391" i="24" s="1"/>
  <c r="BA390" i="24"/>
  <c r="AY390" i="24"/>
  <c r="AW390" i="24"/>
  <c r="AL390" i="24"/>
  <c r="AF390" i="24"/>
  <c r="X390" i="24"/>
  <c r="R390" i="24"/>
  <c r="G390" i="24"/>
  <c r="D390" i="24"/>
  <c r="BA389" i="24"/>
  <c r="AY389" i="24"/>
  <c r="AW389" i="24"/>
  <c r="AL389" i="24"/>
  <c r="AF389" i="24"/>
  <c r="X389" i="24"/>
  <c r="R389" i="24"/>
  <c r="G389" i="24"/>
  <c r="D389" i="24"/>
  <c r="BA388" i="24"/>
  <c r="AY388" i="24"/>
  <c r="AW388" i="24"/>
  <c r="AL388" i="24"/>
  <c r="AF388" i="24"/>
  <c r="X388" i="24"/>
  <c r="R388" i="24"/>
  <c r="G388" i="24"/>
  <c r="D388" i="24"/>
  <c r="AY387" i="24"/>
  <c r="AW387" i="24"/>
  <c r="AL387" i="24"/>
  <c r="AM387" i="24" s="1"/>
  <c r="AF387" i="24"/>
  <c r="X387" i="24"/>
  <c r="Y387" i="24" s="1"/>
  <c r="R387" i="24"/>
  <c r="G387" i="24"/>
  <c r="D387" i="24"/>
  <c r="F387" i="24" s="1"/>
  <c r="AY386" i="24"/>
  <c r="AW386" i="24"/>
  <c r="AL386" i="24"/>
  <c r="AM386" i="24" s="1"/>
  <c r="AF386" i="24"/>
  <c r="X386" i="24"/>
  <c r="R386" i="24"/>
  <c r="G386" i="24"/>
  <c r="D386" i="24"/>
  <c r="AY385" i="24"/>
  <c r="AW385" i="24"/>
  <c r="AL385" i="24"/>
  <c r="AF385" i="24"/>
  <c r="X385" i="24"/>
  <c r="R385" i="24"/>
  <c r="G385" i="24"/>
  <c r="D385" i="24"/>
  <c r="AY384" i="24"/>
  <c r="AW384" i="24"/>
  <c r="AL384" i="24"/>
  <c r="AF384" i="24"/>
  <c r="X384" i="24"/>
  <c r="R384" i="24"/>
  <c r="G384" i="24"/>
  <c r="D384" i="24"/>
  <c r="AY383" i="24"/>
  <c r="AW383" i="24"/>
  <c r="AL383" i="24"/>
  <c r="AF383" i="24"/>
  <c r="X383" i="24"/>
  <c r="R383" i="24"/>
  <c r="G383" i="24"/>
  <c r="D383" i="24"/>
  <c r="AY382" i="24"/>
  <c r="AW382" i="24"/>
  <c r="AL382" i="24"/>
  <c r="AF382" i="24"/>
  <c r="X382" i="24"/>
  <c r="R382" i="24"/>
  <c r="G382" i="24"/>
  <c r="D382" i="24"/>
  <c r="AY381" i="24"/>
  <c r="AW381" i="24"/>
  <c r="AL381" i="24"/>
  <c r="AF381" i="24"/>
  <c r="X381" i="24"/>
  <c r="Y381" i="24" s="1"/>
  <c r="R381" i="24"/>
  <c r="G381" i="24"/>
  <c r="D381" i="24"/>
  <c r="BA380" i="24"/>
  <c r="AY380" i="24"/>
  <c r="AW380" i="24"/>
  <c r="AL380" i="24"/>
  <c r="AF380" i="24"/>
  <c r="X380" i="24"/>
  <c r="R380" i="24"/>
  <c r="G380" i="24"/>
  <c r="D380" i="24"/>
  <c r="F380" i="24" s="1"/>
  <c r="BA379" i="24"/>
  <c r="AY379" i="24"/>
  <c r="AW379" i="24"/>
  <c r="AL379" i="24"/>
  <c r="AF379" i="24"/>
  <c r="X379" i="24"/>
  <c r="R379" i="24"/>
  <c r="G379" i="24"/>
  <c r="D379" i="24"/>
  <c r="AY378" i="24"/>
  <c r="AW378" i="24"/>
  <c r="AL378" i="24"/>
  <c r="AF378" i="24"/>
  <c r="X378" i="24"/>
  <c r="R378" i="24"/>
  <c r="G378" i="24"/>
  <c r="D378" i="24"/>
  <c r="BA377" i="24"/>
  <c r="AY377" i="24"/>
  <c r="AW377" i="24"/>
  <c r="AL377" i="24"/>
  <c r="AM377" i="24" s="1"/>
  <c r="AF377" i="24"/>
  <c r="X377" i="24"/>
  <c r="R377" i="24"/>
  <c r="G377" i="24"/>
  <c r="D377" i="24"/>
  <c r="BA376" i="24"/>
  <c r="AY376" i="24"/>
  <c r="AW376" i="24"/>
  <c r="AL376" i="24"/>
  <c r="AF376" i="24"/>
  <c r="X376" i="24"/>
  <c r="R376" i="24"/>
  <c r="G376" i="24"/>
  <c r="D376" i="24"/>
  <c r="E376" i="24" s="1"/>
  <c r="BA375" i="24"/>
  <c r="AW375" i="24"/>
  <c r="AL375" i="24"/>
  <c r="AF375" i="24"/>
  <c r="X375" i="24"/>
  <c r="R375" i="24"/>
  <c r="G375" i="24"/>
  <c r="D375" i="24"/>
  <c r="BA374" i="24"/>
  <c r="AY374" i="24"/>
  <c r="AW374" i="24"/>
  <c r="AL374" i="24"/>
  <c r="AM374" i="24" s="1"/>
  <c r="AF374" i="24"/>
  <c r="X374" i="24"/>
  <c r="Y374" i="24" s="1"/>
  <c r="R374" i="24"/>
  <c r="G374" i="24"/>
  <c r="D374" i="24"/>
  <c r="BA373" i="24"/>
  <c r="AY373" i="24"/>
  <c r="AW373" i="24"/>
  <c r="AL373" i="24"/>
  <c r="AF373" i="24"/>
  <c r="X373" i="24"/>
  <c r="R373" i="24"/>
  <c r="G373" i="24"/>
  <c r="D373" i="24"/>
  <c r="AY372" i="24"/>
  <c r="AW372" i="24"/>
  <c r="AL372" i="24"/>
  <c r="AM372" i="24" s="1"/>
  <c r="AF372" i="24"/>
  <c r="X372" i="24"/>
  <c r="Y372" i="24" s="1"/>
  <c r="R372" i="24"/>
  <c r="G372" i="24"/>
  <c r="D372" i="24"/>
  <c r="BA371" i="24"/>
  <c r="AY371" i="24"/>
  <c r="AW371" i="24"/>
  <c r="AL371" i="24"/>
  <c r="AF371" i="24"/>
  <c r="X371" i="24"/>
  <c r="R371" i="24"/>
  <c r="G371" i="24"/>
  <c r="D371" i="24"/>
  <c r="E371" i="24" s="1"/>
  <c r="AY370" i="24"/>
  <c r="AW370" i="24"/>
  <c r="AL370" i="24"/>
  <c r="AF370" i="24"/>
  <c r="X370" i="24"/>
  <c r="R370" i="24"/>
  <c r="G370" i="24"/>
  <c r="D370" i="24"/>
  <c r="E370" i="24" s="1"/>
  <c r="BA369" i="24"/>
  <c r="AW369" i="24"/>
  <c r="AL369" i="24"/>
  <c r="AF369" i="24"/>
  <c r="X369" i="24"/>
  <c r="R369" i="24"/>
  <c r="G369" i="24"/>
  <c r="D369" i="24"/>
  <c r="AY368" i="24"/>
  <c r="AW368" i="24"/>
  <c r="AL368" i="24"/>
  <c r="AF368" i="24"/>
  <c r="X368" i="24"/>
  <c r="R368" i="24"/>
  <c r="G368" i="24"/>
  <c r="D368" i="24"/>
  <c r="E368" i="24" s="1"/>
  <c r="AY367" i="24"/>
  <c r="AW367" i="24"/>
  <c r="AL367" i="24"/>
  <c r="AM367" i="24" s="1"/>
  <c r="AF367" i="24"/>
  <c r="X367" i="24"/>
  <c r="Y367" i="24" s="1"/>
  <c r="R367" i="24"/>
  <c r="G367" i="24"/>
  <c r="D367" i="24"/>
  <c r="E367" i="24" s="1"/>
  <c r="BA366" i="24"/>
  <c r="AY366" i="24"/>
  <c r="AW366" i="24"/>
  <c r="AL366" i="24"/>
  <c r="AF366" i="24"/>
  <c r="X366" i="24"/>
  <c r="R366" i="24"/>
  <c r="G366" i="24"/>
  <c r="D366" i="24"/>
  <c r="F366" i="24" s="1"/>
  <c r="BA365" i="24"/>
  <c r="AY365" i="24"/>
  <c r="AW365" i="24"/>
  <c r="AL365" i="24"/>
  <c r="AM365" i="24" s="1"/>
  <c r="AF365" i="24"/>
  <c r="X365" i="24"/>
  <c r="R365" i="24"/>
  <c r="G365" i="24"/>
  <c r="D365" i="24"/>
  <c r="BA364" i="24"/>
  <c r="AY364" i="24"/>
  <c r="AW364" i="24"/>
  <c r="AL364" i="24"/>
  <c r="AM364" i="24" s="1"/>
  <c r="AF364" i="24"/>
  <c r="X364" i="24"/>
  <c r="R364" i="24"/>
  <c r="G364" i="24"/>
  <c r="D364" i="24"/>
  <c r="BA363" i="24"/>
  <c r="AY363" i="24"/>
  <c r="AW363" i="24"/>
  <c r="AL363" i="24"/>
  <c r="AF363" i="24"/>
  <c r="X363" i="24"/>
  <c r="R363" i="24"/>
  <c r="G363" i="24"/>
  <c r="D363" i="24"/>
  <c r="E363" i="24" s="1"/>
  <c r="AY362" i="24"/>
  <c r="AW362" i="24"/>
  <c r="AL362" i="24"/>
  <c r="AF362" i="24"/>
  <c r="X362" i="24"/>
  <c r="R362" i="24"/>
  <c r="G362" i="24"/>
  <c r="D362" i="24"/>
  <c r="E362" i="24" s="1"/>
  <c r="AY361" i="24"/>
  <c r="AW361" i="24"/>
  <c r="AL361" i="24"/>
  <c r="AF361" i="24"/>
  <c r="X361" i="24"/>
  <c r="Y361" i="24" s="1"/>
  <c r="R361" i="24"/>
  <c r="G361" i="24"/>
  <c r="D361" i="24"/>
  <c r="E361" i="24" s="1"/>
  <c r="AY360" i="24"/>
  <c r="AW360" i="24"/>
  <c r="AL360" i="24"/>
  <c r="AM360" i="24" s="1"/>
  <c r="AF360" i="24"/>
  <c r="X360" i="24"/>
  <c r="Y360" i="24" s="1"/>
  <c r="R360" i="24"/>
  <c r="G360" i="24"/>
  <c r="D360" i="24"/>
  <c r="E360" i="24" s="1"/>
  <c r="AY359" i="24"/>
  <c r="AW359" i="24"/>
  <c r="AL359" i="24"/>
  <c r="AF359" i="24"/>
  <c r="X359" i="24"/>
  <c r="R359" i="24"/>
  <c r="G359" i="24"/>
  <c r="D359" i="24"/>
  <c r="E359" i="24" s="1"/>
  <c r="BA358" i="24"/>
  <c r="AY358" i="24"/>
  <c r="AW358" i="24"/>
  <c r="AL358" i="24"/>
  <c r="AF358" i="24"/>
  <c r="X358" i="24"/>
  <c r="R358" i="24"/>
  <c r="G358" i="24"/>
  <c r="D358" i="24"/>
  <c r="F358" i="24" s="1"/>
  <c r="BA357" i="24"/>
  <c r="AY357" i="24"/>
  <c r="AW357" i="24"/>
  <c r="AL357" i="24"/>
  <c r="AM357" i="24" s="1"/>
  <c r="AF357" i="24"/>
  <c r="X357" i="24"/>
  <c r="R357" i="24"/>
  <c r="G357" i="24"/>
  <c r="D357" i="24"/>
  <c r="AY356" i="24"/>
  <c r="AW356" i="24"/>
  <c r="AL356" i="24"/>
  <c r="AM356" i="24" s="1"/>
  <c r="AF356" i="24"/>
  <c r="X356" i="24"/>
  <c r="R356" i="24"/>
  <c r="G356" i="24"/>
  <c r="D356" i="24"/>
  <c r="BA355" i="24"/>
  <c r="AY355" i="24"/>
  <c r="AW355" i="24"/>
  <c r="AL355" i="24"/>
  <c r="AF355" i="24"/>
  <c r="X355" i="24"/>
  <c r="Y355" i="24" s="1"/>
  <c r="R355" i="24"/>
  <c r="G355" i="24"/>
  <c r="D355" i="24"/>
  <c r="F355" i="24" s="1"/>
  <c r="AY354" i="24"/>
  <c r="AW354" i="24"/>
  <c r="AL354" i="24"/>
  <c r="AF354" i="24"/>
  <c r="X354" i="24"/>
  <c r="R354" i="24"/>
  <c r="G354" i="24"/>
  <c r="D354" i="24"/>
  <c r="AY353" i="24"/>
  <c r="AW353" i="24"/>
  <c r="AL353" i="24"/>
  <c r="AF353" i="24"/>
  <c r="X353" i="24"/>
  <c r="R353" i="24"/>
  <c r="G353" i="24"/>
  <c r="D353" i="24"/>
  <c r="AY352" i="24"/>
  <c r="AW352" i="24"/>
  <c r="AL352" i="24"/>
  <c r="AF352" i="24"/>
  <c r="X352" i="24"/>
  <c r="R352" i="24"/>
  <c r="G352" i="24"/>
  <c r="D352" i="24"/>
  <c r="BA351" i="24"/>
  <c r="AY351" i="24"/>
  <c r="AW351" i="24"/>
  <c r="AL351" i="24"/>
  <c r="AM351" i="24" s="1"/>
  <c r="AF351" i="24"/>
  <c r="X351" i="24"/>
  <c r="Y351" i="24" s="1"/>
  <c r="R351" i="24"/>
  <c r="G351" i="24"/>
  <c r="D351" i="24"/>
  <c r="BA350" i="24"/>
  <c r="AY350" i="24"/>
  <c r="AW350" i="24"/>
  <c r="AL350" i="24"/>
  <c r="AF350" i="24"/>
  <c r="X350" i="24"/>
  <c r="R350" i="24"/>
  <c r="G350" i="24"/>
  <c r="D350" i="24"/>
  <c r="AY349" i="24"/>
  <c r="AW349" i="24"/>
  <c r="AL349" i="24"/>
  <c r="AM349" i="24" s="1"/>
  <c r="AF349" i="24"/>
  <c r="X349" i="24"/>
  <c r="Y349" i="24" s="1"/>
  <c r="R349" i="24"/>
  <c r="G349" i="24"/>
  <c r="D349" i="24"/>
  <c r="AY348" i="24"/>
  <c r="AW348" i="24"/>
  <c r="AL348" i="24"/>
  <c r="AF348" i="24"/>
  <c r="X348" i="24"/>
  <c r="R348" i="24"/>
  <c r="G348" i="24"/>
  <c r="D348" i="24"/>
  <c r="F348" i="24" s="1"/>
  <c r="BA347" i="24"/>
  <c r="AY347" i="24"/>
  <c r="AW347" i="24"/>
  <c r="AL347" i="24"/>
  <c r="AF347" i="24"/>
  <c r="X347" i="24"/>
  <c r="R347" i="24"/>
  <c r="G347" i="24"/>
  <c r="D347" i="24"/>
  <c r="BA346" i="24"/>
  <c r="AY346" i="24"/>
  <c r="AW346" i="24"/>
  <c r="AL346" i="24"/>
  <c r="AM346" i="24" s="1"/>
  <c r="AF346" i="24"/>
  <c r="X346" i="24"/>
  <c r="R346" i="24"/>
  <c r="G346" i="24"/>
  <c r="D346" i="24"/>
  <c r="BA345" i="24"/>
  <c r="AY345" i="24"/>
  <c r="AW345" i="24"/>
  <c r="AL345" i="24"/>
  <c r="AM345" i="24" s="1"/>
  <c r="AF345" i="24"/>
  <c r="X345" i="24"/>
  <c r="R345" i="24"/>
  <c r="G345" i="24"/>
  <c r="D345" i="24"/>
  <c r="E345" i="24" s="1"/>
  <c r="AY344" i="24"/>
  <c r="AW344" i="24"/>
  <c r="AL344" i="24"/>
  <c r="AF344" i="24"/>
  <c r="X344" i="24"/>
  <c r="R344" i="24"/>
  <c r="G344" i="24"/>
  <c r="D344" i="24"/>
  <c r="AY343" i="24"/>
  <c r="AW343" i="24"/>
  <c r="AL343" i="24"/>
  <c r="AF343" i="24"/>
  <c r="X343" i="24"/>
  <c r="R343" i="24"/>
  <c r="G343" i="24"/>
  <c r="D343" i="24"/>
  <c r="AY342" i="24"/>
  <c r="AW342" i="24"/>
  <c r="AL342" i="24"/>
  <c r="AF342" i="24"/>
  <c r="X342" i="24"/>
  <c r="Y342" i="24" s="1"/>
  <c r="R342" i="24"/>
  <c r="G342" i="24"/>
  <c r="D342" i="24"/>
  <c r="AY341" i="24"/>
  <c r="AW341" i="24"/>
  <c r="AL341" i="24"/>
  <c r="AF341" i="24"/>
  <c r="X341" i="24"/>
  <c r="Y341" i="24" s="1"/>
  <c r="R341" i="24"/>
  <c r="G341" i="24"/>
  <c r="D341" i="24"/>
  <c r="BA340" i="24"/>
  <c r="AY340" i="24"/>
  <c r="AW340" i="24"/>
  <c r="AL340" i="24"/>
  <c r="AF340" i="24"/>
  <c r="X340" i="24"/>
  <c r="R340" i="24"/>
  <c r="G340" i="24"/>
  <c r="D340" i="24"/>
  <c r="AY339" i="24"/>
  <c r="AW339" i="24"/>
  <c r="AL339" i="24"/>
  <c r="AF339" i="24"/>
  <c r="X339" i="24"/>
  <c r="R339" i="24"/>
  <c r="G339" i="24"/>
  <c r="D339" i="24"/>
  <c r="BA338" i="24"/>
  <c r="AY338" i="24"/>
  <c r="AW338" i="24"/>
  <c r="AL338" i="24"/>
  <c r="AM338" i="24" s="1"/>
  <c r="AF338" i="24"/>
  <c r="X338" i="24"/>
  <c r="R338" i="24"/>
  <c r="G338" i="24"/>
  <c r="D338" i="24"/>
  <c r="BA337" i="24"/>
  <c r="AY337" i="24"/>
  <c r="AW337" i="24"/>
  <c r="AL337" i="24"/>
  <c r="AF337" i="24"/>
  <c r="X337" i="24"/>
  <c r="R337" i="24"/>
  <c r="G337" i="24"/>
  <c r="D337" i="24"/>
  <c r="E337" i="24" s="1"/>
  <c r="BA336" i="24"/>
  <c r="AY336" i="24"/>
  <c r="AW336" i="24"/>
  <c r="AL336" i="24"/>
  <c r="AF336" i="24"/>
  <c r="X336" i="24"/>
  <c r="R336" i="24"/>
  <c r="G336" i="24"/>
  <c r="D336" i="24"/>
  <c r="AY335" i="24"/>
  <c r="AW335" i="24"/>
  <c r="AL335" i="24"/>
  <c r="AM335" i="24" s="1"/>
  <c r="AF335" i="24"/>
  <c r="X335" i="24"/>
  <c r="R335" i="24"/>
  <c r="G335" i="24"/>
  <c r="D335" i="24"/>
  <c r="F335" i="24" s="1"/>
  <c r="BA334" i="24"/>
  <c r="AY334" i="24"/>
  <c r="AW334" i="24"/>
  <c r="AL334" i="24"/>
  <c r="AF334" i="24"/>
  <c r="X334" i="24"/>
  <c r="R334" i="24"/>
  <c r="G334" i="24"/>
  <c r="D334" i="24"/>
  <c r="BA333" i="24"/>
  <c r="AY333" i="24"/>
  <c r="AW333" i="24"/>
  <c r="AL333" i="24"/>
  <c r="AF333" i="24"/>
  <c r="X333" i="24"/>
  <c r="R333" i="24"/>
  <c r="G333" i="24"/>
  <c r="D333" i="24"/>
  <c r="BA332" i="24"/>
  <c r="AY332" i="24"/>
  <c r="AW332" i="24"/>
  <c r="AL332" i="24"/>
  <c r="AM332" i="24" s="1"/>
  <c r="AF332" i="24"/>
  <c r="X332" i="24"/>
  <c r="R332" i="24"/>
  <c r="G332" i="24"/>
  <c r="D332" i="24"/>
  <c r="E332" i="24" s="1"/>
  <c r="BA331" i="24"/>
  <c r="AY331" i="24"/>
  <c r="AW331" i="24"/>
  <c r="AL331" i="24"/>
  <c r="AF331" i="24"/>
  <c r="X331" i="24"/>
  <c r="R331" i="24"/>
  <c r="G331" i="24"/>
  <c r="D331" i="24"/>
  <c r="BA330" i="24"/>
  <c r="AY330" i="24"/>
  <c r="AW330" i="24"/>
  <c r="AL330" i="24"/>
  <c r="AF330" i="24"/>
  <c r="X330" i="24"/>
  <c r="R330" i="24"/>
  <c r="G330" i="24"/>
  <c r="D330" i="24"/>
  <c r="BA329" i="24"/>
  <c r="AY329" i="24"/>
  <c r="AW329" i="24"/>
  <c r="AL329" i="24"/>
  <c r="AF329" i="24"/>
  <c r="X329" i="24"/>
  <c r="R329" i="24"/>
  <c r="G329" i="24"/>
  <c r="D329" i="24"/>
  <c r="BA328" i="24"/>
  <c r="AY328" i="24"/>
  <c r="AW328" i="24"/>
  <c r="AL328" i="24"/>
  <c r="AF328" i="24"/>
  <c r="X328" i="24"/>
  <c r="R328" i="24"/>
  <c r="G328" i="24"/>
  <c r="D328" i="24"/>
  <c r="AY327" i="24"/>
  <c r="AW327" i="24"/>
  <c r="AL327" i="24"/>
  <c r="AF327" i="24"/>
  <c r="X327" i="24"/>
  <c r="Y327" i="24" s="1"/>
  <c r="R327" i="24"/>
  <c r="G327" i="24"/>
  <c r="D327" i="24"/>
  <c r="E327" i="24" s="1"/>
  <c r="AY326" i="24"/>
  <c r="AW326" i="24"/>
  <c r="AL326" i="24"/>
  <c r="AF326" i="24"/>
  <c r="X326" i="24"/>
  <c r="R326" i="24"/>
  <c r="G326" i="24"/>
  <c r="D326" i="24"/>
  <c r="AY325" i="24"/>
  <c r="AW325" i="24"/>
  <c r="AL325" i="24"/>
  <c r="AM325" i="24" s="1"/>
  <c r="AF325" i="24"/>
  <c r="X325" i="24"/>
  <c r="R325" i="24"/>
  <c r="G325" i="24"/>
  <c r="D325" i="24"/>
  <c r="E325" i="24" s="1"/>
  <c r="AY324" i="24"/>
  <c r="AW324" i="24"/>
  <c r="AL324" i="24"/>
  <c r="AF324" i="24"/>
  <c r="X324" i="24"/>
  <c r="R324" i="24"/>
  <c r="G324" i="24"/>
  <c r="D324" i="24"/>
  <c r="BA323" i="24"/>
  <c r="AY323" i="24"/>
  <c r="AW323" i="24"/>
  <c r="AL323" i="24"/>
  <c r="AF323" i="24"/>
  <c r="X323" i="24"/>
  <c r="R323" i="24"/>
  <c r="G323" i="24"/>
  <c r="D323" i="24"/>
  <c r="F323" i="24" s="1"/>
  <c r="AY322" i="24"/>
  <c r="AW322" i="24"/>
  <c r="AL322" i="24"/>
  <c r="AF322" i="24"/>
  <c r="X322" i="24"/>
  <c r="R322" i="24"/>
  <c r="G322" i="24"/>
  <c r="D322" i="24"/>
  <c r="BA321" i="24"/>
  <c r="AY321" i="24"/>
  <c r="AW321" i="24"/>
  <c r="AL321" i="24"/>
  <c r="AF321" i="24"/>
  <c r="X321" i="24"/>
  <c r="R321" i="24"/>
  <c r="G321" i="24"/>
  <c r="D321" i="24"/>
  <c r="BA320" i="24"/>
  <c r="AY320" i="24"/>
  <c r="AW320" i="24"/>
  <c r="AL320" i="24"/>
  <c r="AF320" i="24"/>
  <c r="X320" i="24"/>
  <c r="R320" i="24"/>
  <c r="G320" i="24"/>
  <c r="D320" i="24"/>
  <c r="AY319" i="24"/>
  <c r="AW319" i="24"/>
  <c r="AL319" i="24"/>
  <c r="AF319" i="24"/>
  <c r="X319" i="24"/>
  <c r="R319" i="24"/>
  <c r="G319" i="24"/>
  <c r="D319" i="24"/>
  <c r="BA318" i="24"/>
  <c r="AY318" i="24"/>
  <c r="AW318" i="24"/>
  <c r="AL318" i="24"/>
  <c r="AF318" i="24"/>
  <c r="X318" i="24"/>
  <c r="R318" i="24"/>
  <c r="G318" i="24"/>
  <c r="D318" i="24"/>
  <c r="BA317" i="24"/>
  <c r="AY317" i="24"/>
  <c r="AW317" i="24"/>
  <c r="AL317" i="24"/>
  <c r="AM317" i="24" s="1"/>
  <c r="AF317" i="24"/>
  <c r="X317" i="24"/>
  <c r="R317" i="24"/>
  <c r="G317" i="24"/>
  <c r="D317" i="24"/>
  <c r="AY316" i="24"/>
  <c r="AW316" i="24"/>
  <c r="AL316" i="24"/>
  <c r="AF316" i="24"/>
  <c r="X316" i="24"/>
  <c r="R316" i="24"/>
  <c r="G316" i="24"/>
  <c r="D316" i="24"/>
  <c r="AY315" i="24"/>
  <c r="AW315" i="24"/>
  <c r="AL315" i="24"/>
  <c r="AM315" i="24" s="1"/>
  <c r="AF315" i="24"/>
  <c r="X315" i="24"/>
  <c r="R315" i="24"/>
  <c r="G315" i="24"/>
  <c r="D315" i="24"/>
  <c r="AY314" i="24"/>
  <c r="AW314" i="24"/>
  <c r="AL314" i="24"/>
  <c r="AF314" i="24"/>
  <c r="X314" i="24"/>
  <c r="Y314" i="24" s="1"/>
  <c r="R314" i="24"/>
  <c r="G314" i="24"/>
  <c r="D314" i="24"/>
  <c r="AY313" i="24"/>
  <c r="AW313" i="24"/>
  <c r="AL313" i="24"/>
  <c r="AM313" i="24" s="1"/>
  <c r="AF313" i="24"/>
  <c r="X313" i="24"/>
  <c r="R313" i="24"/>
  <c r="G313" i="24"/>
  <c r="D313" i="24"/>
  <c r="AY312" i="24"/>
  <c r="AW312" i="24"/>
  <c r="AL312" i="24"/>
  <c r="AM312" i="24" s="1"/>
  <c r="AF312" i="24"/>
  <c r="X312" i="24"/>
  <c r="R312" i="24"/>
  <c r="G312" i="24"/>
  <c r="D312" i="24"/>
  <c r="BA311" i="24"/>
  <c r="AY311" i="24"/>
  <c r="AW311" i="24"/>
  <c r="AL311" i="24"/>
  <c r="AF311" i="24"/>
  <c r="X311" i="24"/>
  <c r="R311" i="24"/>
  <c r="G311" i="24"/>
  <c r="D311" i="24"/>
  <c r="F311" i="24" s="1"/>
  <c r="AY310" i="24"/>
  <c r="AW310" i="24"/>
  <c r="AL310" i="24"/>
  <c r="AM310" i="24" s="1"/>
  <c r="AF310" i="24"/>
  <c r="X310" i="24"/>
  <c r="R310" i="24"/>
  <c r="G310" i="24"/>
  <c r="D310" i="24"/>
  <c r="F310" i="24" s="1"/>
  <c r="BA309" i="24"/>
  <c r="AY309" i="24"/>
  <c r="AW309" i="24"/>
  <c r="AL309" i="24"/>
  <c r="AF309" i="24"/>
  <c r="X309" i="24"/>
  <c r="R309" i="24"/>
  <c r="G309" i="24"/>
  <c r="D309" i="24"/>
  <c r="AY308" i="24"/>
  <c r="AW308" i="24"/>
  <c r="AL308" i="24"/>
  <c r="AM308" i="24" s="1"/>
  <c r="AF308" i="24"/>
  <c r="X308" i="24"/>
  <c r="R308" i="24"/>
  <c r="G308" i="24"/>
  <c r="D308" i="24"/>
  <c r="BA307" i="24"/>
  <c r="AY307" i="24"/>
  <c r="AW307" i="24"/>
  <c r="AL307" i="24"/>
  <c r="AF307" i="24"/>
  <c r="X307" i="24"/>
  <c r="R307" i="24"/>
  <c r="G307" i="24"/>
  <c r="D307" i="24"/>
  <c r="BA306" i="24"/>
  <c r="AY306" i="24"/>
  <c r="AW306" i="24"/>
  <c r="AL306" i="24"/>
  <c r="AF306" i="24"/>
  <c r="X306" i="24"/>
  <c r="R306" i="24"/>
  <c r="G306" i="24"/>
  <c r="D306" i="24"/>
  <c r="BA305" i="24"/>
  <c r="AY305" i="24"/>
  <c r="AW305" i="24"/>
  <c r="AL305" i="24"/>
  <c r="AF305" i="24"/>
  <c r="X305" i="24"/>
  <c r="R305" i="24"/>
  <c r="G305" i="24"/>
  <c r="D305" i="24"/>
  <c r="F305" i="24" s="1"/>
  <c r="BA304" i="24"/>
  <c r="AY304" i="24"/>
  <c r="AW304" i="24"/>
  <c r="AL304" i="24"/>
  <c r="AF304" i="24"/>
  <c r="X304" i="24"/>
  <c r="R304" i="24"/>
  <c r="G304" i="24"/>
  <c r="D304" i="24"/>
  <c r="AY303" i="24"/>
  <c r="AW303" i="24"/>
  <c r="AL303" i="24"/>
  <c r="AF303" i="24"/>
  <c r="X303" i="24"/>
  <c r="R303" i="24"/>
  <c r="G303" i="24"/>
  <c r="D303" i="24"/>
  <c r="E303" i="24" s="1"/>
  <c r="AY302" i="24"/>
  <c r="AW302" i="24"/>
  <c r="AL302" i="24"/>
  <c r="AF302" i="24"/>
  <c r="X302" i="24"/>
  <c r="R302" i="24"/>
  <c r="G302" i="24"/>
  <c r="D302" i="24"/>
  <c r="BA301" i="24"/>
  <c r="AY301" i="24"/>
  <c r="AW301" i="24"/>
  <c r="AL301" i="24"/>
  <c r="AF301" i="24"/>
  <c r="X301" i="24"/>
  <c r="R301" i="24"/>
  <c r="G301" i="24"/>
  <c r="D301" i="24"/>
  <c r="AY300" i="24"/>
  <c r="AW300" i="24"/>
  <c r="AL300" i="24"/>
  <c r="AF300" i="24"/>
  <c r="X300" i="24"/>
  <c r="R300" i="24"/>
  <c r="G300" i="24"/>
  <c r="D300" i="24"/>
  <c r="BA299" i="24"/>
  <c r="AY299" i="24"/>
  <c r="AW299" i="24"/>
  <c r="AL299" i="24"/>
  <c r="AF299" i="24"/>
  <c r="X299" i="24"/>
  <c r="R299" i="24"/>
  <c r="G299" i="24"/>
  <c r="D299" i="24"/>
  <c r="BA298" i="24"/>
  <c r="AY298" i="24"/>
  <c r="AW298" i="24"/>
  <c r="AL298" i="24"/>
  <c r="AF298" i="24"/>
  <c r="X298" i="24"/>
  <c r="R298" i="24"/>
  <c r="G298" i="24"/>
  <c r="D298" i="24"/>
  <c r="AY297" i="24"/>
  <c r="AW297" i="24"/>
  <c r="AL297" i="24"/>
  <c r="AF297" i="24"/>
  <c r="X297" i="24"/>
  <c r="R297" i="24"/>
  <c r="G297" i="24"/>
  <c r="D297" i="24"/>
  <c r="AY296" i="24"/>
  <c r="AW296" i="24"/>
  <c r="AL296" i="24"/>
  <c r="AF296" i="24"/>
  <c r="X296" i="24"/>
  <c r="Y296" i="24" s="1"/>
  <c r="R296" i="24"/>
  <c r="G296" i="24"/>
  <c r="D296" i="24"/>
  <c r="BA295" i="24"/>
  <c r="AY295" i="24"/>
  <c r="AW295" i="24"/>
  <c r="AL295" i="24"/>
  <c r="AF295" i="24"/>
  <c r="X295" i="24"/>
  <c r="R295" i="24"/>
  <c r="G295" i="24"/>
  <c r="D295" i="24"/>
  <c r="E295" i="24" s="1"/>
  <c r="BA294" i="24"/>
  <c r="AY294" i="24"/>
  <c r="AW294" i="24"/>
  <c r="AL294" i="24"/>
  <c r="AF294" i="24"/>
  <c r="X294" i="24"/>
  <c r="R294" i="24"/>
  <c r="G294" i="24"/>
  <c r="D294" i="24"/>
  <c r="F294" i="24" s="1"/>
  <c r="BA293" i="24"/>
  <c r="AY293" i="24"/>
  <c r="AW293" i="24"/>
  <c r="AL293" i="24"/>
  <c r="AF293" i="24"/>
  <c r="X293" i="24"/>
  <c r="Y293" i="24" s="1"/>
  <c r="R293" i="24"/>
  <c r="G293" i="24"/>
  <c r="D293" i="24"/>
  <c r="BA292" i="24"/>
  <c r="AY292" i="24"/>
  <c r="AW292" i="24"/>
  <c r="AL292" i="24"/>
  <c r="AF292" i="24"/>
  <c r="X292" i="24"/>
  <c r="Y292" i="24" s="1"/>
  <c r="R292" i="24"/>
  <c r="G292" i="24"/>
  <c r="D292" i="24"/>
  <c r="BA291" i="24"/>
  <c r="AY291" i="24"/>
  <c r="AW291" i="24"/>
  <c r="AL291" i="24"/>
  <c r="AF291" i="24"/>
  <c r="X291" i="24"/>
  <c r="R291" i="24"/>
  <c r="G291" i="24"/>
  <c r="D291" i="24"/>
  <c r="E291" i="24" s="1"/>
  <c r="AY290" i="24"/>
  <c r="AW290" i="24"/>
  <c r="AL290" i="24"/>
  <c r="AF290" i="24"/>
  <c r="X290" i="24"/>
  <c r="R290" i="24"/>
  <c r="G290" i="24"/>
  <c r="D290" i="24"/>
  <c r="E290" i="24" s="1"/>
  <c r="BA289" i="24"/>
  <c r="AY289" i="24"/>
  <c r="AW289" i="24"/>
  <c r="AL289" i="24"/>
  <c r="AF289" i="24"/>
  <c r="X289" i="24"/>
  <c r="R289" i="24"/>
  <c r="G289" i="24"/>
  <c r="D289" i="24"/>
  <c r="F289" i="24" s="1"/>
  <c r="AY288" i="24"/>
  <c r="AW288" i="24"/>
  <c r="AL288" i="24"/>
  <c r="AF288" i="24"/>
  <c r="X288" i="24"/>
  <c r="R288" i="24"/>
  <c r="G288" i="24"/>
  <c r="D288" i="24"/>
  <c r="BA287" i="24"/>
  <c r="AY287" i="24"/>
  <c r="AW287" i="24"/>
  <c r="AL287" i="24"/>
  <c r="AF287" i="24"/>
  <c r="X287" i="24"/>
  <c r="R287" i="24"/>
  <c r="G287" i="24"/>
  <c r="D287" i="24"/>
  <c r="BA286" i="24"/>
  <c r="AY286" i="24"/>
  <c r="AW286" i="24"/>
  <c r="AL286" i="24"/>
  <c r="AF286" i="24"/>
  <c r="X286" i="24"/>
  <c r="R286" i="24"/>
  <c r="G286" i="24"/>
  <c r="D286" i="24"/>
  <c r="BA285" i="24"/>
  <c r="AY285" i="24"/>
  <c r="AW285" i="24"/>
  <c r="AL285" i="24"/>
  <c r="AF285" i="24"/>
  <c r="X285" i="24"/>
  <c r="R285" i="24"/>
  <c r="G285" i="24"/>
  <c r="D285" i="24"/>
  <c r="BA284" i="24"/>
  <c r="AY284" i="24"/>
  <c r="AW284" i="24"/>
  <c r="AL284" i="24"/>
  <c r="AF284" i="24"/>
  <c r="X284" i="24"/>
  <c r="R284" i="24"/>
  <c r="G284" i="24"/>
  <c r="D284" i="24"/>
  <c r="AY283" i="24"/>
  <c r="AW283" i="24"/>
  <c r="AL283" i="24"/>
  <c r="AF283" i="24"/>
  <c r="X283" i="24"/>
  <c r="R283" i="24"/>
  <c r="G283" i="24"/>
  <c r="D283" i="24"/>
  <c r="F283" i="24" s="1"/>
  <c r="AY282" i="24"/>
  <c r="AW282" i="24"/>
  <c r="AL282" i="24"/>
  <c r="AF282" i="24"/>
  <c r="X282" i="24"/>
  <c r="Y282" i="24" s="1"/>
  <c r="R282" i="24"/>
  <c r="G282" i="24"/>
  <c r="D282" i="24"/>
  <c r="BA281" i="24"/>
  <c r="AY281" i="24"/>
  <c r="AW281" i="24"/>
  <c r="AL281" i="24"/>
  <c r="AM281" i="24" s="1"/>
  <c r="AF281" i="24"/>
  <c r="X281" i="24"/>
  <c r="R281" i="24"/>
  <c r="G281" i="24"/>
  <c r="D281" i="24"/>
  <c r="BA280" i="24"/>
  <c r="AY280" i="24"/>
  <c r="AW280" i="24"/>
  <c r="AL280" i="24"/>
  <c r="AF280" i="24"/>
  <c r="X280" i="24"/>
  <c r="R280" i="24"/>
  <c r="G280" i="24"/>
  <c r="D280" i="24"/>
  <c r="AY279" i="24"/>
  <c r="AW279" i="24"/>
  <c r="AL279" i="24"/>
  <c r="AM279" i="24" s="1"/>
  <c r="AF279" i="24"/>
  <c r="X279" i="24"/>
  <c r="Y279" i="24" s="1"/>
  <c r="R279" i="24"/>
  <c r="G279" i="24"/>
  <c r="D279" i="24"/>
  <c r="BA278" i="24"/>
  <c r="AY278" i="24"/>
  <c r="AW278" i="24"/>
  <c r="AL278" i="24"/>
  <c r="AF278" i="24"/>
  <c r="X278" i="24"/>
  <c r="Y278" i="24" s="1"/>
  <c r="R278" i="24"/>
  <c r="G278" i="24"/>
  <c r="D278" i="24"/>
  <c r="BA277" i="24"/>
  <c r="AY277" i="24"/>
  <c r="AW277" i="24"/>
  <c r="AL277" i="24"/>
  <c r="AM277" i="24" s="1"/>
  <c r="AF277" i="24"/>
  <c r="X277" i="24"/>
  <c r="Y277" i="24" s="1"/>
  <c r="R277" i="24"/>
  <c r="G277" i="24"/>
  <c r="D277" i="24"/>
  <c r="F277" i="24" s="1"/>
  <c r="BA276" i="24"/>
  <c r="AY276" i="24"/>
  <c r="AW276" i="24"/>
  <c r="AL276" i="24"/>
  <c r="AF276" i="24"/>
  <c r="X276" i="24"/>
  <c r="R276" i="24"/>
  <c r="G276" i="24"/>
  <c r="D276" i="24"/>
  <c r="BA275" i="24"/>
  <c r="AY275" i="24"/>
  <c r="AW275" i="24"/>
  <c r="AL275" i="24"/>
  <c r="AF275" i="24"/>
  <c r="X275" i="24"/>
  <c r="R275" i="24"/>
  <c r="G275" i="24"/>
  <c r="D275" i="24"/>
  <c r="AY274" i="24"/>
  <c r="AW274" i="24"/>
  <c r="AL274" i="24"/>
  <c r="AM274" i="24" s="1"/>
  <c r="AF274" i="24"/>
  <c r="X274" i="24"/>
  <c r="Y274" i="24" s="1"/>
  <c r="R274" i="24"/>
  <c r="G274" i="24"/>
  <c r="D274" i="24"/>
  <c r="F274" i="24" s="1"/>
  <c r="AY273" i="24"/>
  <c r="AW273" i="24"/>
  <c r="AL273" i="24"/>
  <c r="AM273" i="24" s="1"/>
  <c r="AF273" i="24"/>
  <c r="X273" i="24"/>
  <c r="R273" i="24"/>
  <c r="G273" i="24"/>
  <c r="D273" i="24"/>
  <c r="AY272" i="24"/>
  <c r="AW272" i="24"/>
  <c r="AL272" i="24"/>
  <c r="AF272" i="24"/>
  <c r="X272" i="24"/>
  <c r="R272" i="24"/>
  <c r="G272" i="24"/>
  <c r="D272" i="24"/>
  <c r="AY271" i="24"/>
  <c r="AW271" i="24"/>
  <c r="AL271" i="24"/>
  <c r="AF271" i="24"/>
  <c r="X271" i="24"/>
  <c r="Y271" i="24" s="1"/>
  <c r="R271" i="24"/>
  <c r="G271" i="24"/>
  <c r="D271" i="24"/>
  <c r="BA270" i="24"/>
  <c r="AY270" i="24"/>
  <c r="AW270" i="24"/>
  <c r="AL270" i="24"/>
  <c r="AF270" i="24"/>
  <c r="X270" i="24"/>
  <c r="R270" i="24"/>
  <c r="G270" i="24"/>
  <c r="D270" i="24"/>
  <c r="AY269" i="24"/>
  <c r="AW269" i="24"/>
  <c r="AL269" i="24"/>
  <c r="AF269" i="24"/>
  <c r="X269" i="24"/>
  <c r="Y269" i="24" s="1"/>
  <c r="R269" i="24"/>
  <c r="G269" i="24"/>
  <c r="D269" i="24"/>
  <c r="E269" i="24" s="1"/>
  <c r="BA268" i="24"/>
  <c r="AY268" i="24"/>
  <c r="AW268" i="24"/>
  <c r="AL268" i="24"/>
  <c r="AF268" i="24"/>
  <c r="X268" i="24"/>
  <c r="Y268" i="24" s="1"/>
  <c r="R268" i="24"/>
  <c r="G268" i="24"/>
  <c r="D268" i="24"/>
  <c r="F268" i="24" s="1"/>
  <c r="AY267" i="24"/>
  <c r="AW267" i="24"/>
  <c r="AL267" i="24"/>
  <c r="AF267" i="24"/>
  <c r="X267" i="24"/>
  <c r="R267" i="24"/>
  <c r="G267" i="24"/>
  <c r="D267" i="24"/>
  <c r="BA266" i="24"/>
  <c r="AY266" i="24"/>
  <c r="AW266" i="24"/>
  <c r="AL266" i="24"/>
  <c r="AM266" i="24" s="1"/>
  <c r="AF266" i="24"/>
  <c r="X266" i="24"/>
  <c r="Y266" i="24" s="1"/>
  <c r="R266" i="24"/>
  <c r="G266" i="24"/>
  <c r="D266" i="24"/>
  <c r="AY265" i="24"/>
  <c r="AW265" i="24"/>
  <c r="AL265" i="24"/>
  <c r="AF265" i="24"/>
  <c r="X265" i="24"/>
  <c r="R265" i="24"/>
  <c r="G265" i="24"/>
  <c r="D265" i="24"/>
  <c r="E265" i="24" s="1"/>
  <c r="BA264" i="24"/>
  <c r="AY264" i="24"/>
  <c r="AW264" i="24"/>
  <c r="AL264" i="24"/>
  <c r="AF264" i="24"/>
  <c r="X264" i="24"/>
  <c r="R264" i="24"/>
  <c r="G264" i="24"/>
  <c r="D264" i="24"/>
  <c r="AY263" i="24"/>
  <c r="AW263" i="24"/>
  <c r="AL263" i="24"/>
  <c r="AF263" i="24"/>
  <c r="X263" i="24"/>
  <c r="R263" i="24"/>
  <c r="G263" i="24"/>
  <c r="D263" i="24"/>
  <c r="F263" i="24" s="1"/>
  <c r="BA262" i="24"/>
  <c r="AY262" i="24"/>
  <c r="AW262" i="24"/>
  <c r="AL262" i="24"/>
  <c r="AM262" i="24" s="1"/>
  <c r="AF262" i="24"/>
  <c r="X262" i="24"/>
  <c r="Y262" i="24" s="1"/>
  <c r="R262" i="24"/>
  <c r="G262" i="24"/>
  <c r="D262" i="24"/>
  <c r="AY261" i="24"/>
  <c r="AW261" i="24"/>
  <c r="AL261" i="24"/>
  <c r="AM261" i="24" s="1"/>
  <c r="AF261" i="24"/>
  <c r="X261" i="24"/>
  <c r="R261" i="24"/>
  <c r="G261" i="24"/>
  <c r="D261" i="24"/>
  <c r="E261" i="24" s="1"/>
  <c r="BA260" i="24"/>
  <c r="AY260" i="24"/>
  <c r="AW260" i="24"/>
  <c r="AL260" i="24"/>
  <c r="AM260" i="24" s="1"/>
  <c r="AF260" i="24"/>
  <c r="X260" i="24"/>
  <c r="Y260" i="24" s="1"/>
  <c r="R260" i="24"/>
  <c r="G260" i="24"/>
  <c r="D260" i="24"/>
  <c r="BA259" i="24"/>
  <c r="AY259" i="24"/>
  <c r="AW259" i="24"/>
  <c r="AL259" i="24"/>
  <c r="AF259" i="24"/>
  <c r="X259" i="24"/>
  <c r="R259" i="24"/>
  <c r="G259" i="24"/>
  <c r="D259" i="24"/>
  <c r="BA258" i="24"/>
  <c r="AY258" i="24"/>
  <c r="AW258" i="24"/>
  <c r="AL258" i="24"/>
  <c r="AF258" i="24"/>
  <c r="X258" i="24"/>
  <c r="R258" i="24"/>
  <c r="G258" i="24"/>
  <c r="D258" i="24"/>
  <c r="BA257" i="24"/>
  <c r="AY257" i="24"/>
  <c r="AW257" i="24"/>
  <c r="AL257" i="24"/>
  <c r="AM257" i="24" s="1"/>
  <c r="AF257" i="24"/>
  <c r="X257" i="24"/>
  <c r="Y257" i="24" s="1"/>
  <c r="R257" i="24"/>
  <c r="G257" i="24"/>
  <c r="D257" i="24"/>
  <c r="BA256" i="24"/>
  <c r="AY256" i="24"/>
  <c r="AW256" i="24"/>
  <c r="AL256" i="24"/>
  <c r="AF256" i="24"/>
  <c r="X256" i="24"/>
  <c r="R256" i="24"/>
  <c r="G256" i="24"/>
  <c r="D256" i="24"/>
  <c r="AY255" i="24"/>
  <c r="AW255" i="24"/>
  <c r="AL255" i="24"/>
  <c r="AF255" i="24"/>
  <c r="X255" i="24"/>
  <c r="R255" i="24"/>
  <c r="G255" i="24"/>
  <c r="D255" i="24"/>
  <c r="F255" i="24" s="1"/>
  <c r="AY254" i="24"/>
  <c r="AW254" i="24"/>
  <c r="AL254" i="24"/>
  <c r="AF254" i="24"/>
  <c r="X254" i="24"/>
  <c r="R254" i="24"/>
  <c r="G254" i="24"/>
  <c r="D254" i="24"/>
  <c r="AY253" i="24"/>
  <c r="AW253" i="24"/>
  <c r="AL253" i="24"/>
  <c r="AF253" i="24"/>
  <c r="X253" i="24"/>
  <c r="R253" i="24"/>
  <c r="G253" i="24"/>
  <c r="D253" i="24"/>
  <c r="F253" i="24" s="1"/>
  <c r="AY252" i="24"/>
  <c r="AW252" i="24"/>
  <c r="AL252" i="24"/>
  <c r="AF252" i="24"/>
  <c r="X252" i="24"/>
  <c r="Y252" i="24" s="1"/>
  <c r="R252" i="24"/>
  <c r="G252" i="24"/>
  <c r="D252" i="24"/>
  <c r="BA251" i="24"/>
  <c r="AY251" i="24"/>
  <c r="AW251" i="24"/>
  <c r="AL251" i="24"/>
  <c r="AM251" i="24" s="1"/>
  <c r="AF251" i="24"/>
  <c r="X251" i="24"/>
  <c r="R251" i="24"/>
  <c r="G251" i="24"/>
  <c r="D251" i="24"/>
  <c r="F251" i="24" s="1"/>
  <c r="AY250" i="24"/>
  <c r="AW250" i="24"/>
  <c r="AL250" i="24"/>
  <c r="AM250" i="24" s="1"/>
  <c r="AF250" i="24"/>
  <c r="X250" i="24"/>
  <c r="R250" i="24"/>
  <c r="G250" i="24"/>
  <c r="D250" i="24"/>
  <c r="F250" i="24" s="1"/>
  <c r="AY249" i="24"/>
  <c r="AW249" i="24"/>
  <c r="AL249" i="24"/>
  <c r="AM249" i="24" s="1"/>
  <c r="AF249" i="24"/>
  <c r="X249" i="24"/>
  <c r="Y249" i="24" s="1"/>
  <c r="R249" i="24"/>
  <c r="G249" i="24"/>
  <c r="D249" i="24"/>
  <c r="F249" i="24" s="1"/>
  <c r="AY248" i="24"/>
  <c r="AW248" i="24"/>
  <c r="AL248" i="24"/>
  <c r="AF248" i="24"/>
  <c r="X248" i="24"/>
  <c r="R248" i="24"/>
  <c r="G248" i="24"/>
  <c r="D248" i="24"/>
  <c r="AY247" i="24"/>
  <c r="AW247" i="24"/>
  <c r="AL247" i="24"/>
  <c r="AF247" i="24"/>
  <c r="X247" i="24"/>
  <c r="R247" i="24"/>
  <c r="G247" i="24"/>
  <c r="D247" i="24"/>
  <c r="F247" i="24" s="1"/>
  <c r="BA246" i="24"/>
  <c r="AY246" i="24"/>
  <c r="AW246" i="24"/>
  <c r="AL246" i="24"/>
  <c r="AF246" i="24"/>
  <c r="X246" i="24"/>
  <c r="Y246" i="24" s="1"/>
  <c r="R246" i="24"/>
  <c r="G246" i="24"/>
  <c r="D246" i="24"/>
  <c r="BA245" i="24"/>
  <c r="AY245" i="24"/>
  <c r="AW245" i="24"/>
  <c r="AL245" i="24"/>
  <c r="AF245" i="24"/>
  <c r="X245" i="24"/>
  <c r="R245" i="24"/>
  <c r="G245" i="24"/>
  <c r="D245" i="24"/>
  <c r="E245" i="24" s="1"/>
  <c r="AY244" i="24"/>
  <c r="AW244" i="24"/>
  <c r="AL244" i="24"/>
  <c r="AF244" i="24"/>
  <c r="X244" i="24"/>
  <c r="Y244" i="24" s="1"/>
  <c r="R244" i="24"/>
  <c r="G244" i="24"/>
  <c r="D244" i="24"/>
  <c r="AY243" i="24"/>
  <c r="AW243" i="24"/>
  <c r="AL243" i="24"/>
  <c r="AF243" i="24"/>
  <c r="X243" i="24"/>
  <c r="R243" i="24"/>
  <c r="G243" i="24"/>
  <c r="D243" i="24"/>
  <c r="E243" i="24" s="1"/>
  <c r="BA242" i="24"/>
  <c r="AY242" i="24"/>
  <c r="AW242" i="24"/>
  <c r="AL242" i="24"/>
  <c r="AM242" i="24" s="1"/>
  <c r="AF242" i="24"/>
  <c r="X242" i="24"/>
  <c r="R242" i="24"/>
  <c r="G242" i="24"/>
  <c r="D242" i="24"/>
  <c r="BA241" i="24"/>
  <c r="AY241" i="24"/>
  <c r="AW241" i="24"/>
  <c r="AL241" i="24"/>
  <c r="AF241" i="24"/>
  <c r="X241" i="24"/>
  <c r="R241" i="24"/>
  <c r="G241" i="24"/>
  <c r="D241" i="24"/>
  <c r="F241" i="24" s="1"/>
  <c r="BA240" i="24"/>
  <c r="AY240" i="24"/>
  <c r="AW240" i="24"/>
  <c r="AL240" i="24"/>
  <c r="AM240" i="24" s="1"/>
  <c r="AF240" i="24"/>
  <c r="X240" i="24"/>
  <c r="Y240" i="24" s="1"/>
  <c r="R240" i="24"/>
  <c r="G240" i="24"/>
  <c r="D240" i="24"/>
  <c r="E240" i="24" s="1"/>
  <c r="BA239" i="24"/>
  <c r="AY239" i="24"/>
  <c r="AW239" i="24"/>
  <c r="AL239" i="24"/>
  <c r="AF239" i="24"/>
  <c r="X239" i="24"/>
  <c r="R239" i="24"/>
  <c r="G239" i="24"/>
  <c r="D239" i="24"/>
  <c r="BA238" i="24"/>
  <c r="AY238" i="24"/>
  <c r="AW238" i="24"/>
  <c r="AL238" i="24"/>
  <c r="AF238" i="24"/>
  <c r="X238" i="24"/>
  <c r="Y238" i="24" s="1"/>
  <c r="R238" i="24"/>
  <c r="G238" i="24"/>
  <c r="D238" i="24"/>
  <c r="AY237" i="24"/>
  <c r="AW237" i="24"/>
  <c r="AL237" i="24"/>
  <c r="AM237" i="24" s="1"/>
  <c r="AF237" i="24"/>
  <c r="X237" i="24"/>
  <c r="R237" i="24"/>
  <c r="G237" i="24"/>
  <c r="D237" i="24"/>
  <c r="AY236" i="24"/>
  <c r="AW236" i="24"/>
  <c r="AL236" i="24"/>
  <c r="AM236" i="24" s="1"/>
  <c r="AF236" i="24"/>
  <c r="X236" i="24"/>
  <c r="Y236" i="24" s="1"/>
  <c r="R236" i="24"/>
  <c r="G236" i="24"/>
  <c r="D236" i="24"/>
  <c r="AY235" i="24"/>
  <c r="AW235" i="24"/>
  <c r="AL235" i="24"/>
  <c r="AF235" i="24"/>
  <c r="X235" i="24"/>
  <c r="Y235" i="24" s="1"/>
  <c r="R235" i="24"/>
  <c r="G235" i="24"/>
  <c r="D235" i="24"/>
  <c r="BA234" i="24"/>
  <c r="AY234" i="24"/>
  <c r="AW234" i="24"/>
  <c r="AL234" i="24"/>
  <c r="AM234" i="24" s="1"/>
  <c r="AF234" i="24"/>
  <c r="X234" i="24"/>
  <c r="R234" i="24"/>
  <c r="G234" i="24"/>
  <c r="D234" i="24"/>
  <c r="F234" i="24" s="1"/>
  <c r="AY233" i="24"/>
  <c r="AW233" i="24"/>
  <c r="AL233" i="24"/>
  <c r="AF233" i="24"/>
  <c r="X233" i="24"/>
  <c r="R233" i="24"/>
  <c r="G233" i="24"/>
  <c r="D233" i="24"/>
  <c r="F233" i="24" s="1"/>
  <c r="BA232" i="24"/>
  <c r="AY232" i="24"/>
  <c r="AW232" i="24"/>
  <c r="AL232" i="24"/>
  <c r="AF232" i="24"/>
  <c r="X232" i="24"/>
  <c r="R232" i="24"/>
  <c r="G232" i="24"/>
  <c r="D232" i="24"/>
  <c r="E232" i="24" s="1"/>
  <c r="AY231" i="24"/>
  <c r="AW231" i="24"/>
  <c r="AL231" i="24"/>
  <c r="AF231" i="24"/>
  <c r="X231" i="24"/>
  <c r="R231" i="24"/>
  <c r="G231" i="24"/>
  <c r="D231" i="24"/>
  <c r="AY230" i="24"/>
  <c r="AW230" i="24"/>
  <c r="AL230" i="24"/>
  <c r="AF230" i="24"/>
  <c r="X230" i="24"/>
  <c r="Y230" i="24" s="1"/>
  <c r="R230" i="24"/>
  <c r="G230" i="24"/>
  <c r="D230" i="24"/>
  <c r="E230" i="24" s="1"/>
  <c r="BA229" i="24"/>
  <c r="AY229" i="24"/>
  <c r="AW229" i="24"/>
  <c r="AL229" i="24"/>
  <c r="AF229" i="24"/>
  <c r="X229" i="24"/>
  <c r="R229" i="24"/>
  <c r="G229" i="24"/>
  <c r="D229" i="24"/>
  <c r="F229" i="24" s="1"/>
  <c r="AY228" i="24"/>
  <c r="AW228" i="24"/>
  <c r="AL228" i="24"/>
  <c r="AF228" i="24"/>
  <c r="X228" i="24"/>
  <c r="Y228" i="24" s="1"/>
  <c r="R228" i="24"/>
  <c r="G228" i="24"/>
  <c r="D228" i="24"/>
  <c r="BA227" i="24"/>
  <c r="AY227" i="24"/>
  <c r="AW227" i="24"/>
  <c r="AL227" i="24"/>
  <c r="AF227" i="24"/>
  <c r="X227" i="24"/>
  <c r="Y227" i="24" s="1"/>
  <c r="R227" i="24"/>
  <c r="G227" i="24"/>
  <c r="D227" i="24"/>
  <c r="BA226" i="24"/>
  <c r="AY226" i="24"/>
  <c r="AW226" i="24"/>
  <c r="AL226" i="24"/>
  <c r="AM226" i="24" s="1"/>
  <c r="AF226" i="24"/>
  <c r="X226" i="24"/>
  <c r="Y226" i="24" s="1"/>
  <c r="R226" i="24"/>
  <c r="G226" i="24"/>
  <c r="D226" i="24"/>
  <c r="BA225" i="24"/>
  <c r="AY225" i="24"/>
  <c r="AW225" i="24"/>
  <c r="AL225" i="24"/>
  <c r="AF225" i="24"/>
  <c r="X225" i="24"/>
  <c r="R225" i="24"/>
  <c r="G225" i="24"/>
  <c r="D225" i="24"/>
  <c r="E225" i="24" s="1"/>
  <c r="BA224" i="24"/>
  <c r="AY224" i="24"/>
  <c r="AW224" i="24"/>
  <c r="AL224" i="24"/>
  <c r="AF224" i="24"/>
  <c r="X224" i="24"/>
  <c r="Y224" i="24" s="1"/>
  <c r="R224" i="24"/>
  <c r="G224" i="24"/>
  <c r="D224" i="24"/>
  <c r="BA223" i="24"/>
  <c r="AY223" i="24"/>
  <c r="AW223" i="24"/>
  <c r="AL223" i="24"/>
  <c r="AF223" i="24"/>
  <c r="X223" i="24"/>
  <c r="R223" i="24"/>
  <c r="G223" i="24"/>
  <c r="D223" i="24"/>
  <c r="BA222" i="24"/>
  <c r="AY222" i="24"/>
  <c r="AW222" i="24"/>
  <c r="AL222" i="24"/>
  <c r="AF222" i="24"/>
  <c r="X222" i="24"/>
  <c r="R222" i="24"/>
  <c r="G222" i="24"/>
  <c r="D222" i="24"/>
  <c r="AY221" i="24"/>
  <c r="AW221" i="24"/>
  <c r="AL221" i="24"/>
  <c r="AF221" i="24"/>
  <c r="X221" i="24"/>
  <c r="Y221" i="24" s="1"/>
  <c r="R221" i="24"/>
  <c r="G221" i="24"/>
  <c r="D221" i="24"/>
  <c r="F221" i="24" s="1"/>
  <c r="BA220" i="24"/>
  <c r="AY220" i="24"/>
  <c r="AW220" i="24"/>
  <c r="AL220" i="24"/>
  <c r="AF220" i="24"/>
  <c r="X220" i="24"/>
  <c r="R220" i="24"/>
  <c r="G220" i="24"/>
  <c r="D220" i="24"/>
  <c r="E220" i="24" s="1"/>
  <c r="AY219" i="24"/>
  <c r="AW219" i="24"/>
  <c r="AL219" i="24"/>
  <c r="AM219" i="24" s="1"/>
  <c r="AF219" i="24"/>
  <c r="X219" i="24"/>
  <c r="R219" i="24"/>
  <c r="G219" i="24"/>
  <c r="D219" i="24"/>
  <c r="E219" i="24" s="1"/>
  <c r="BA218" i="24"/>
  <c r="AY218" i="24"/>
  <c r="AW218" i="24"/>
  <c r="AL218" i="24"/>
  <c r="AF218" i="24"/>
  <c r="X218" i="24"/>
  <c r="Y218" i="24" s="1"/>
  <c r="R218" i="24"/>
  <c r="G218" i="24"/>
  <c r="D218" i="24"/>
  <c r="BA217" i="24"/>
  <c r="AY217" i="24"/>
  <c r="AW217" i="24"/>
  <c r="AL217" i="24"/>
  <c r="AF217" i="24"/>
  <c r="X217" i="24"/>
  <c r="R217" i="24"/>
  <c r="G217" i="24"/>
  <c r="D217" i="24"/>
  <c r="BA216" i="24"/>
  <c r="AY216" i="24"/>
  <c r="AW216" i="24"/>
  <c r="AL216" i="24"/>
  <c r="AM216" i="24" s="1"/>
  <c r="AF216" i="24"/>
  <c r="X216" i="24"/>
  <c r="R216" i="24"/>
  <c r="G216" i="24"/>
  <c r="D216" i="24"/>
  <c r="F216" i="24" s="1"/>
  <c r="AY215" i="24"/>
  <c r="AW215" i="24"/>
  <c r="AL215" i="24"/>
  <c r="AM215" i="24" s="1"/>
  <c r="AF215" i="24"/>
  <c r="X215" i="24"/>
  <c r="Y215" i="24" s="1"/>
  <c r="R215" i="24"/>
  <c r="G215" i="24"/>
  <c r="D215" i="24"/>
  <c r="AY214" i="24"/>
  <c r="AW214" i="24"/>
  <c r="AL214" i="24"/>
  <c r="AM214" i="24" s="1"/>
  <c r="AF214" i="24"/>
  <c r="X214" i="24"/>
  <c r="R214" i="24"/>
  <c r="G214" i="24"/>
  <c r="D214" i="24"/>
  <c r="F214" i="24" s="1"/>
  <c r="BA213" i="24"/>
  <c r="AY213" i="24"/>
  <c r="AW213" i="24"/>
  <c r="AL213" i="24"/>
  <c r="AM213" i="24" s="1"/>
  <c r="AF213" i="24"/>
  <c r="X213" i="24"/>
  <c r="R213" i="24"/>
  <c r="G213" i="24"/>
  <c r="D213" i="24"/>
  <c r="AY212" i="24"/>
  <c r="AW212" i="24"/>
  <c r="AL212" i="24"/>
  <c r="AF212" i="24"/>
  <c r="X212" i="24"/>
  <c r="R212" i="24"/>
  <c r="G212" i="24"/>
  <c r="D212" i="24"/>
  <c r="E212" i="24" s="1"/>
  <c r="BA211" i="24"/>
  <c r="AY211" i="24"/>
  <c r="AW211" i="24"/>
  <c r="AL211" i="24"/>
  <c r="AF211" i="24"/>
  <c r="X211" i="24"/>
  <c r="Y211" i="24" s="1"/>
  <c r="R211" i="24"/>
  <c r="G211" i="24"/>
  <c r="D211" i="24"/>
  <c r="E211" i="24" s="1"/>
  <c r="AY210" i="24"/>
  <c r="AW210" i="24"/>
  <c r="AL210" i="24"/>
  <c r="AF210" i="24"/>
  <c r="X210" i="24"/>
  <c r="Y210" i="24" s="1"/>
  <c r="R210" i="24"/>
  <c r="G210" i="24"/>
  <c r="D210" i="24"/>
  <c r="AY209" i="24"/>
  <c r="AW209" i="24"/>
  <c r="AL209" i="24"/>
  <c r="AF209" i="24"/>
  <c r="X209" i="24"/>
  <c r="R209" i="24"/>
  <c r="G209" i="24"/>
  <c r="D209" i="24"/>
  <c r="AY208" i="24"/>
  <c r="AW208" i="24"/>
  <c r="AL208" i="24"/>
  <c r="AM208" i="24" s="1"/>
  <c r="AF208" i="24"/>
  <c r="X208" i="24"/>
  <c r="Y208" i="24" s="1"/>
  <c r="R208" i="24"/>
  <c r="G208" i="24"/>
  <c r="D208" i="24"/>
  <c r="F208" i="24" s="1"/>
  <c r="AY207" i="24"/>
  <c r="AW207" i="24"/>
  <c r="AL207" i="24"/>
  <c r="AF207" i="24"/>
  <c r="X207" i="24"/>
  <c r="R207" i="24"/>
  <c r="G207" i="24"/>
  <c r="D207" i="24"/>
  <c r="AY206" i="24"/>
  <c r="AW206" i="24"/>
  <c r="AL206" i="24"/>
  <c r="AF206" i="24"/>
  <c r="X206" i="24"/>
  <c r="R206" i="24"/>
  <c r="G206" i="24"/>
  <c r="D206" i="24"/>
  <c r="AY205" i="24"/>
  <c r="AW205" i="24"/>
  <c r="AL205" i="24"/>
  <c r="AF205" i="24"/>
  <c r="X205" i="24"/>
  <c r="R205" i="24"/>
  <c r="G205" i="24"/>
  <c r="D205" i="24"/>
  <c r="E205" i="24" s="1"/>
  <c r="AY204" i="24"/>
  <c r="AW204" i="24"/>
  <c r="AL204" i="24"/>
  <c r="AM204" i="24" s="1"/>
  <c r="AF204" i="24"/>
  <c r="X204" i="24"/>
  <c r="R204" i="24"/>
  <c r="G204" i="24"/>
  <c r="D204" i="24"/>
  <c r="BA203" i="24"/>
  <c r="AW203" i="24"/>
  <c r="AL203" i="24"/>
  <c r="AF203" i="24"/>
  <c r="X203" i="24"/>
  <c r="Y203" i="24" s="1"/>
  <c r="R203" i="24"/>
  <c r="G203" i="24"/>
  <c r="D203" i="24"/>
  <c r="BA202" i="24"/>
  <c r="AY202" i="24"/>
  <c r="AW202" i="24"/>
  <c r="AL202" i="24"/>
  <c r="AF202" i="24"/>
  <c r="X202" i="24"/>
  <c r="Y202" i="24" s="1"/>
  <c r="R202" i="24"/>
  <c r="G202" i="24"/>
  <c r="D202" i="24"/>
  <c r="BA201" i="24"/>
  <c r="AY201" i="24"/>
  <c r="AW201" i="24"/>
  <c r="AL201" i="24"/>
  <c r="AM201" i="24" s="1"/>
  <c r="AF201" i="24"/>
  <c r="X201" i="24"/>
  <c r="Y201" i="24" s="1"/>
  <c r="R201" i="24"/>
  <c r="G201" i="24"/>
  <c r="D201" i="24"/>
  <c r="F201" i="24" s="1"/>
  <c r="AY200" i="24"/>
  <c r="AW200" i="24"/>
  <c r="AL200" i="24"/>
  <c r="AF200" i="24"/>
  <c r="X200" i="24"/>
  <c r="R200" i="24"/>
  <c r="G200" i="24"/>
  <c r="D200" i="24"/>
  <c r="F200" i="24" s="1"/>
  <c r="AY199" i="24"/>
  <c r="AW199" i="24"/>
  <c r="AL199" i="24"/>
  <c r="AM199" i="24" s="1"/>
  <c r="AF199" i="24"/>
  <c r="X199" i="24"/>
  <c r="R199" i="24"/>
  <c r="G199" i="24"/>
  <c r="D199" i="24"/>
  <c r="F199" i="24" s="1"/>
  <c r="AY198" i="24"/>
  <c r="AW198" i="24"/>
  <c r="AL198" i="24"/>
  <c r="AM198" i="24" s="1"/>
  <c r="AF198" i="24"/>
  <c r="X198" i="24"/>
  <c r="Y198" i="24" s="1"/>
  <c r="R198" i="24"/>
  <c r="G198" i="24"/>
  <c r="D198" i="24"/>
  <c r="F198" i="24" s="1"/>
  <c r="AY197" i="24"/>
  <c r="AW197" i="24"/>
  <c r="AL197" i="24"/>
  <c r="AM197" i="24" s="1"/>
  <c r="AF197" i="24"/>
  <c r="X197" i="24"/>
  <c r="R197" i="24"/>
  <c r="G197" i="24"/>
  <c r="D197" i="24"/>
  <c r="AY196" i="24"/>
  <c r="AW196" i="24"/>
  <c r="AL196" i="24"/>
  <c r="AM196" i="24" s="1"/>
  <c r="AF196" i="24"/>
  <c r="X196" i="24"/>
  <c r="R196" i="24"/>
  <c r="G196" i="24"/>
  <c r="D196" i="24"/>
  <c r="F196" i="24" s="1"/>
  <c r="BA195" i="24"/>
  <c r="AY195" i="24"/>
  <c r="AW195" i="24"/>
  <c r="AL195" i="24"/>
  <c r="AM195" i="24" s="1"/>
  <c r="AF195" i="24"/>
  <c r="X195" i="24"/>
  <c r="Y195" i="24" s="1"/>
  <c r="R195" i="24"/>
  <c r="G195" i="24"/>
  <c r="D195" i="24"/>
  <c r="AY194" i="24"/>
  <c r="AW194" i="24"/>
  <c r="AL194" i="24"/>
  <c r="AF194" i="24"/>
  <c r="X194" i="24"/>
  <c r="Y194" i="24" s="1"/>
  <c r="R194" i="24"/>
  <c r="G194" i="24"/>
  <c r="D194" i="24"/>
  <c r="AY193" i="24"/>
  <c r="AW193" i="24"/>
  <c r="AL193" i="24"/>
  <c r="AF193" i="24"/>
  <c r="X193" i="24"/>
  <c r="Y193" i="24" s="1"/>
  <c r="R193" i="24"/>
  <c r="G193" i="24"/>
  <c r="D193" i="24"/>
  <c r="E193" i="24" s="1"/>
  <c r="BA192" i="24"/>
  <c r="AW192" i="24"/>
  <c r="AL192" i="24"/>
  <c r="AF192" i="24"/>
  <c r="X192" i="24"/>
  <c r="R192" i="24"/>
  <c r="G192" i="24"/>
  <c r="D192" i="24"/>
  <c r="AY191" i="24"/>
  <c r="AW191" i="24"/>
  <c r="AL191" i="24"/>
  <c r="AF191" i="24"/>
  <c r="X191" i="24"/>
  <c r="Y191" i="24" s="1"/>
  <c r="R191" i="24"/>
  <c r="G191" i="24"/>
  <c r="D191" i="24"/>
  <c r="E191" i="24" s="1"/>
  <c r="BA190" i="24"/>
  <c r="AY190" i="24"/>
  <c r="AW190" i="24"/>
  <c r="AL190" i="24"/>
  <c r="AF190" i="24"/>
  <c r="X190" i="24"/>
  <c r="Y190" i="24" s="1"/>
  <c r="R190" i="24"/>
  <c r="G190" i="24"/>
  <c r="D190" i="24"/>
  <c r="F190" i="24" s="1"/>
  <c r="BA189" i="24"/>
  <c r="AY189" i="24"/>
  <c r="AW189" i="24"/>
  <c r="AL189" i="24"/>
  <c r="AM189" i="24" s="1"/>
  <c r="AF189" i="24"/>
  <c r="X189" i="24"/>
  <c r="R189" i="24"/>
  <c r="G189" i="24"/>
  <c r="D189" i="24"/>
  <c r="AY188" i="24"/>
  <c r="AW188" i="24"/>
  <c r="AL188" i="24"/>
  <c r="AF188" i="24"/>
  <c r="X188" i="24"/>
  <c r="R188" i="24"/>
  <c r="G188" i="24"/>
  <c r="D188" i="24"/>
  <c r="AY187" i="24"/>
  <c r="AW187" i="24"/>
  <c r="AL187" i="24"/>
  <c r="AF187" i="24"/>
  <c r="X187" i="24"/>
  <c r="Y187" i="24" s="1"/>
  <c r="R187" i="24"/>
  <c r="G187" i="24"/>
  <c r="D187" i="24"/>
  <c r="AY186" i="24"/>
  <c r="AW186" i="24"/>
  <c r="AL186" i="24"/>
  <c r="AF186" i="24"/>
  <c r="X186" i="24"/>
  <c r="R186" i="24"/>
  <c r="G186" i="24"/>
  <c r="D186" i="24"/>
  <c r="AY185" i="24"/>
  <c r="AW185" i="24"/>
  <c r="AL185" i="24"/>
  <c r="AM185" i="24" s="1"/>
  <c r="AF185" i="24"/>
  <c r="X185" i="24"/>
  <c r="Y185" i="24" s="1"/>
  <c r="R185" i="24"/>
  <c r="G185" i="24"/>
  <c r="D185" i="24"/>
  <c r="BA184" i="24"/>
  <c r="AY184" i="24"/>
  <c r="AW184" i="24"/>
  <c r="AL184" i="24"/>
  <c r="AF184" i="24"/>
  <c r="X184" i="24"/>
  <c r="R184" i="24"/>
  <c r="G184" i="24"/>
  <c r="D184" i="24"/>
  <c r="E184" i="24" s="1"/>
  <c r="BA183" i="24"/>
  <c r="AY183" i="24"/>
  <c r="AW183" i="24"/>
  <c r="AL183" i="24"/>
  <c r="AF183" i="24"/>
  <c r="X183" i="24"/>
  <c r="R183" i="24"/>
  <c r="G183" i="24"/>
  <c r="D183" i="24"/>
  <c r="F183" i="24" s="1"/>
  <c r="AY182" i="24"/>
  <c r="AW182" i="24"/>
  <c r="AL182" i="24"/>
  <c r="AM182" i="24" s="1"/>
  <c r="AF182" i="24"/>
  <c r="X182" i="24"/>
  <c r="Y182" i="24" s="1"/>
  <c r="R182" i="24"/>
  <c r="G182" i="24"/>
  <c r="D182" i="24"/>
  <c r="AY181" i="24"/>
  <c r="AW181" i="24"/>
  <c r="AL181" i="24"/>
  <c r="AM181" i="24" s="1"/>
  <c r="AF181" i="24"/>
  <c r="X181" i="24"/>
  <c r="Y181" i="24" s="1"/>
  <c r="R181" i="24"/>
  <c r="G181" i="24"/>
  <c r="D181" i="24"/>
  <c r="E181" i="24" s="1"/>
  <c r="AY180" i="24"/>
  <c r="AW180" i="24"/>
  <c r="AL180" i="24"/>
  <c r="AF180" i="24"/>
  <c r="X180" i="24"/>
  <c r="R180" i="24"/>
  <c r="G180" i="24"/>
  <c r="D180" i="24"/>
  <c r="F180" i="24" s="1"/>
  <c r="AY179" i="24"/>
  <c r="AW179" i="24"/>
  <c r="AL179" i="24"/>
  <c r="AF179" i="24"/>
  <c r="X179" i="24"/>
  <c r="Y179" i="24" s="1"/>
  <c r="R179" i="24"/>
  <c r="G179" i="24"/>
  <c r="D179" i="24"/>
  <c r="AY178" i="24"/>
  <c r="AW178" i="24"/>
  <c r="AL178" i="24"/>
  <c r="AF178" i="24"/>
  <c r="X178" i="24"/>
  <c r="R178" i="24"/>
  <c r="G178" i="24"/>
  <c r="D178" i="24"/>
  <c r="F178" i="24" s="1"/>
  <c r="BA177" i="24"/>
  <c r="AY177" i="24"/>
  <c r="AW177" i="24"/>
  <c r="AL177" i="24"/>
  <c r="AF177" i="24"/>
  <c r="X177" i="24"/>
  <c r="R177" i="24"/>
  <c r="G177" i="24"/>
  <c r="D177" i="24"/>
  <c r="AY176" i="24"/>
  <c r="AW176" i="24"/>
  <c r="AL176" i="24"/>
  <c r="AM176" i="24" s="1"/>
  <c r="AF176" i="24"/>
  <c r="X176" i="24"/>
  <c r="R176" i="24"/>
  <c r="G176" i="24"/>
  <c r="D176" i="24"/>
  <c r="AY175" i="24"/>
  <c r="AW175" i="24"/>
  <c r="AL175" i="24"/>
  <c r="AM175" i="24" s="1"/>
  <c r="AF175" i="24"/>
  <c r="X175" i="24"/>
  <c r="Y175" i="24" s="1"/>
  <c r="R175" i="24"/>
  <c r="G175" i="24"/>
  <c r="D175" i="24"/>
  <c r="BA174" i="24"/>
  <c r="AY174" i="24"/>
  <c r="AW174" i="24"/>
  <c r="AL174" i="24"/>
  <c r="AM174" i="24" s="1"/>
  <c r="AF174" i="24"/>
  <c r="X174" i="24"/>
  <c r="Y174" i="24" s="1"/>
  <c r="R174" i="24"/>
  <c r="G174" i="24"/>
  <c r="D174" i="24"/>
  <c r="BA173" i="24"/>
  <c r="AY173" i="24"/>
  <c r="AW173" i="24"/>
  <c r="AL173" i="24"/>
  <c r="AM173" i="24" s="1"/>
  <c r="AF173" i="24"/>
  <c r="X173" i="24"/>
  <c r="R173" i="24"/>
  <c r="G173" i="24"/>
  <c r="D173" i="24"/>
  <c r="E173" i="24" s="1"/>
  <c r="BA172" i="24"/>
  <c r="AY172" i="24"/>
  <c r="AW172" i="24"/>
  <c r="AL172" i="24"/>
  <c r="AM172" i="24" s="1"/>
  <c r="AF172" i="24"/>
  <c r="X172" i="24"/>
  <c r="R172" i="24"/>
  <c r="G172" i="24"/>
  <c r="D172" i="24"/>
  <c r="F172" i="24" s="1"/>
  <c r="AY171" i="24"/>
  <c r="AW171" i="24"/>
  <c r="AL171" i="24"/>
  <c r="AF171" i="24"/>
  <c r="X171" i="24"/>
  <c r="R171" i="24"/>
  <c r="G171" i="24"/>
  <c r="D171" i="24"/>
  <c r="AY170" i="24"/>
  <c r="AW170" i="24"/>
  <c r="AL170" i="24"/>
  <c r="AM170" i="24" s="1"/>
  <c r="AF170" i="24"/>
  <c r="X170" i="24"/>
  <c r="Y170" i="24" s="1"/>
  <c r="R170" i="24"/>
  <c r="G170" i="24"/>
  <c r="D170" i="24"/>
  <c r="F170" i="24" s="1"/>
  <c r="AY169" i="24"/>
  <c r="AW169" i="24"/>
  <c r="AL169" i="24"/>
  <c r="AF169" i="24"/>
  <c r="X169" i="24"/>
  <c r="R169" i="24"/>
  <c r="G169" i="24"/>
  <c r="D169" i="24"/>
  <c r="AY168" i="24"/>
  <c r="AW168" i="24"/>
  <c r="AL168" i="24"/>
  <c r="AF168" i="24"/>
  <c r="X168" i="24"/>
  <c r="R168" i="24"/>
  <c r="G168" i="24"/>
  <c r="D168" i="24"/>
  <c r="AY167" i="24"/>
  <c r="AW167" i="24"/>
  <c r="AL167" i="24"/>
  <c r="AF167" i="24"/>
  <c r="X167" i="24"/>
  <c r="R167" i="24"/>
  <c r="G167" i="24"/>
  <c r="D167" i="24"/>
  <c r="BA166" i="24"/>
  <c r="AY166" i="24"/>
  <c r="AW166" i="24"/>
  <c r="AL166" i="24"/>
  <c r="AF166" i="24"/>
  <c r="X166" i="24"/>
  <c r="R166" i="24"/>
  <c r="G166" i="24"/>
  <c r="D166" i="24"/>
  <c r="BA165" i="24"/>
  <c r="AY165" i="24"/>
  <c r="AW165" i="24"/>
  <c r="AL165" i="24"/>
  <c r="AF165" i="24"/>
  <c r="X165" i="24"/>
  <c r="R165" i="24"/>
  <c r="G165" i="24"/>
  <c r="D165" i="24"/>
  <c r="AY164" i="24"/>
  <c r="AW164" i="24"/>
  <c r="AL164" i="24"/>
  <c r="AF164" i="24"/>
  <c r="X164" i="24"/>
  <c r="R164" i="24"/>
  <c r="G164" i="24"/>
  <c r="D164" i="24"/>
  <c r="AY163" i="24"/>
  <c r="AW163" i="24"/>
  <c r="AL163" i="24"/>
  <c r="AF163" i="24"/>
  <c r="X163" i="24"/>
  <c r="R163" i="24"/>
  <c r="G163" i="24"/>
  <c r="D163" i="24"/>
  <c r="F163" i="24" s="1"/>
  <c r="BA162" i="24"/>
  <c r="AY162" i="24"/>
  <c r="AW162" i="24"/>
  <c r="AL162" i="24"/>
  <c r="AF162" i="24"/>
  <c r="X162" i="24"/>
  <c r="Y162" i="24" s="1"/>
  <c r="R162" i="24"/>
  <c r="G162" i="24"/>
  <c r="D162" i="24"/>
  <c r="E162" i="24" s="1"/>
  <c r="BA161" i="24"/>
  <c r="AY161" i="24"/>
  <c r="AW161" i="24"/>
  <c r="AL161" i="24"/>
  <c r="AF161" i="24"/>
  <c r="X161" i="24"/>
  <c r="R161" i="24"/>
  <c r="G161" i="24"/>
  <c r="D161" i="24"/>
  <c r="BA160" i="24"/>
  <c r="AY160" i="24"/>
  <c r="AW160" i="24"/>
  <c r="AL160" i="24"/>
  <c r="AF160" i="24"/>
  <c r="X160" i="24"/>
  <c r="R160" i="24"/>
  <c r="G160" i="24"/>
  <c r="D160" i="24"/>
  <c r="E160" i="24" s="1"/>
  <c r="AY159" i="24"/>
  <c r="AW159" i="24"/>
  <c r="AL159" i="24"/>
  <c r="AF159" i="24"/>
  <c r="X159" i="24"/>
  <c r="R159" i="24"/>
  <c r="G159" i="24"/>
  <c r="D159" i="24"/>
  <c r="E159" i="24" s="1"/>
  <c r="AY158" i="24"/>
  <c r="AW158" i="24"/>
  <c r="AL158" i="24"/>
  <c r="AM158" i="24" s="1"/>
  <c r="AF158" i="24"/>
  <c r="X158" i="24"/>
  <c r="Y158" i="24" s="1"/>
  <c r="R158" i="24"/>
  <c r="G158" i="24"/>
  <c r="D158" i="24"/>
  <c r="E158" i="24" s="1"/>
  <c r="AY157" i="24"/>
  <c r="AW157" i="24"/>
  <c r="AL157" i="24"/>
  <c r="AF157" i="24"/>
  <c r="X157" i="24"/>
  <c r="R157" i="24"/>
  <c r="G157" i="24"/>
  <c r="D157" i="24"/>
  <c r="BA156" i="24"/>
  <c r="AY156" i="24"/>
  <c r="AW156" i="24"/>
  <c r="AL156" i="24"/>
  <c r="AF156" i="24"/>
  <c r="X156" i="24"/>
  <c r="R156" i="24"/>
  <c r="G156" i="24"/>
  <c r="D156" i="24"/>
  <c r="F156" i="24" s="1"/>
  <c r="BA155" i="24"/>
  <c r="AY155" i="24"/>
  <c r="AW155" i="24"/>
  <c r="AL155" i="24"/>
  <c r="AM155" i="24" s="1"/>
  <c r="AF155" i="24"/>
  <c r="X155" i="24"/>
  <c r="R155" i="24"/>
  <c r="G155" i="24"/>
  <c r="D155" i="24"/>
  <c r="E155" i="24" s="1"/>
  <c r="AY154" i="24"/>
  <c r="AW154" i="24"/>
  <c r="AL154" i="24"/>
  <c r="AM154" i="24" s="1"/>
  <c r="AF154" i="24"/>
  <c r="X154" i="24"/>
  <c r="R154" i="24"/>
  <c r="G154" i="24"/>
  <c r="D154" i="24"/>
  <c r="E154" i="24" s="1"/>
  <c r="BA153" i="24"/>
  <c r="AY153" i="24"/>
  <c r="AW153" i="24"/>
  <c r="AL153" i="24"/>
  <c r="AF153" i="24"/>
  <c r="X153" i="24"/>
  <c r="R153" i="24"/>
  <c r="G153" i="24"/>
  <c r="D153" i="24"/>
  <c r="E153" i="24" s="1"/>
  <c r="BA152" i="24"/>
  <c r="AY152" i="24"/>
  <c r="AW152" i="24"/>
  <c r="AL152" i="24"/>
  <c r="AM152" i="24" s="1"/>
  <c r="AF152" i="24"/>
  <c r="X152" i="24"/>
  <c r="R152" i="24"/>
  <c r="G152" i="24"/>
  <c r="D152" i="24"/>
  <c r="E152" i="24" s="1"/>
  <c r="AY151" i="24"/>
  <c r="AW151" i="24"/>
  <c r="AL151" i="24"/>
  <c r="AF151" i="24"/>
  <c r="X151" i="24"/>
  <c r="R151" i="24"/>
  <c r="G151" i="24"/>
  <c r="D151" i="24"/>
  <c r="E151" i="24" s="1"/>
  <c r="BA150" i="24"/>
  <c r="AY150" i="24"/>
  <c r="AW150" i="24"/>
  <c r="AL150" i="24"/>
  <c r="AF150" i="24"/>
  <c r="X150" i="24"/>
  <c r="R150" i="24"/>
  <c r="G150" i="24"/>
  <c r="D150" i="24"/>
  <c r="F150" i="24" s="1"/>
  <c r="BA149" i="24"/>
  <c r="AY149" i="24"/>
  <c r="AW149" i="24"/>
  <c r="AL149" i="24"/>
  <c r="AF149" i="24"/>
  <c r="X149" i="24"/>
  <c r="R149" i="24"/>
  <c r="G149" i="24"/>
  <c r="D149" i="24"/>
  <c r="E149" i="24" s="1"/>
  <c r="BA148" i="24"/>
  <c r="AY148" i="24"/>
  <c r="AW148" i="24"/>
  <c r="AL148" i="24"/>
  <c r="AF148" i="24"/>
  <c r="X148" i="24"/>
  <c r="Y148" i="24" s="1"/>
  <c r="R148" i="24"/>
  <c r="G148" i="24"/>
  <c r="D148" i="24"/>
  <c r="F148" i="24" s="1"/>
  <c r="BA147" i="24"/>
  <c r="AY147" i="24"/>
  <c r="AW147" i="24"/>
  <c r="AL147" i="24"/>
  <c r="AF147" i="24"/>
  <c r="X147" i="24"/>
  <c r="Y147" i="24" s="1"/>
  <c r="R147" i="24"/>
  <c r="G147" i="24"/>
  <c r="D147" i="24"/>
  <c r="E147" i="24" s="1"/>
  <c r="BA146" i="24"/>
  <c r="AY146" i="24"/>
  <c r="AW146" i="24"/>
  <c r="AL146" i="24"/>
  <c r="AF146" i="24"/>
  <c r="X146" i="24"/>
  <c r="Y146" i="24" s="1"/>
  <c r="R146" i="24"/>
  <c r="G146" i="24"/>
  <c r="D146" i="24"/>
  <c r="AY145" i="24"/>
  <c r="AW145" i="24"/>
  <c r="AL145" i="24"/>
  <c r="AF145" i="24"/>
  <c r="X145" i="24"/>
  <c r="R145" i="24"/>
  <c r="G145" i="24"/>
  <c r="D145" i="24"/>
  <c r="F145" i="24" s="1"/>
  <c r="AY144" i="24"/>
  <c r="AW144" i="24"/>
  <c r="AL144" i="24"/>
  <c r="AM144" i="24" s="1"/>
  <c r="AF144" i="24"/>
  <c r="X144" i="24"/>
  <c r="Y144" i="24" s="1"/>
  <c r="R144" i="24"/>
  <c r="G144" i="24"/>
  <c r="D144" i="24"/>
  <c r="F144" i="24" s="1"/>
  <c r="AY143" i="24"/>
  <c r="AW143" i="24"/>
  <c r="AL143" i="24"/>
  <c r="AM143" i="24" s="1"/>
  <c r="AF143" i="24"/>
  <c r="X143" i="24"/>
  <c r="Y143" i="24" s="1"/>
  <c r="R143" i="24"/>
  <c r="G143" i="24"/>
  <c r="D143" i="24"/>
  <c r="F143" i="24" s="1"/>
  <c r="BA142" i="24"/>
  <c r="AY142" i="24"/>
  <c r="AW142" i="24"/>
  <c r="AL142" i="24"/>
  <c r="AF142" i="24"/>
  <c r="X142" i="24"/>
  <c r="R142" i="24"/>
  <c r="G142" i="24"/>
  <c r="D142" i="24"/>
  <c r="E142" i="24" s="1"/>
  <c r="BA141" i="24"/>
  <c r="AY141" i="24"/>
  <c r="AW141" i="24"/>
  <c r="AL141" i="24"/>
  <c r="AM141" i="24" s="1"/>
  <c r="AF141" i="24"/>
  <c r="X141" i="24"/>
  <c r="Y141" i="24" s="1"/>
  <c r="R141" i="24"/>
  <c r="G141" i="24"/>
  <c r="D141" i="24"/>
  <c r="F141" i="24" s="1"/>
  <c r="AY140" i="24"/>
  <c r="AW140" i="24"/>
  <c r="AL140" i="24"/>
  <c r="AF140" i="24"/>
  <c r="X140" i="24"/>
  <c r="R140" i="24"/>
  <c r="G140" i="24"/>
  <c r="D140" i="24"/>
  <c r="F140" i="24" s="1"/>
  <c r="BA139" i="24"/>
  <c r="AY139" i="24"/>
  <c r="AW139" i="24"/>
  <c r="AL139" i="24"/>
  <c r="AF139" i="24"/>
  <c r="X139" i="24"/>
  <c r="Y139" i="24" s="1"/>
  <c r="R139" i="24"/>
  <c r="G139" i="24"/>
  <c r="D139" i="24"/>
  <c r="E139" i="24" s="1"/>
  <c r="BA138" i="24"/>
  <c r="AY138" i="24"/>
  <c r="AW138" i="24"/>
  <c r="AL138" i="24"/>
  <c r="AF138" i="24"/>
  <c r="X138" i="24"/>
  <c r="R138" i="24"/>
  <c r="G138" i="24"/>
  <c r="D138" i="24"/>
  <c r="F138" i="24" s="1"/>
  <c r="BA137" i="24"/>
  <c r="AY137" i="24"/>
  <c r="AW137" i="24"/>
  <c r="AL137" i="24"/>
  <c r="AF137" i="24"/>
  <c r="X137" i="24"/>
  <c r="Y137" i="24" s="1"/>
  <c r="R137" i="24"/>
  <c r="G137" i="24"/>
  <c r="D137" i="24"/>
  <c r="E137" i="24" s="1"/>
  <c r="BA136" i="24"/>
  <c r="AY136" i="24"/>
  <c r="AW136" i="24"/>
  <c r="AL136" i="24"/>
  <c r="AF136" i="24"/>
  <c r="X136" i="24"/>
  <c r="R136" i="24"/>
  <c r="G136" i="24"/>
  <c r="D136" i="24"/>
  <c r="F136" i="24" s="1"/>
  <c r="BA135" i="24"/>
  <c r="AY135" i="24"/>
  <c r="AW135" i="24"/>
  <c r="AL135" i="24"/>
  <c r="AF135" i="24"/>
  <c r="X135" i="24"/>
  <c r="R135" i="24"/>
  <c r="G135" i="24"/>
  <c r="D135" i="24"/>
  <c r="E135" i="24" s="1"/>
  <c r="AY134" i="24"/>
  <c r="AW134" i="24"/>
  <c r="AL134" i="24"/>
  <c r="AM134" i="24" s="1"/>
  <c r="AF134" i="24"/>
  <c r="X134" i="24"/>
  <c r="R134" i="24"/>
  <c r="G134" i="24"/>
  <c r="D134" i="24"/>
  <c r="E134" i="24" s="1"/>
  <c r="BA133" i="24"/>
  <c r="AW133" i="24"/>
  <c r="AL133" i="24"/>
  <c r="AM133" i="24" s="1"/>
  <c r="AF133" i="24"/>
  <c r="X133" i="24"/>
  <c r="Y133" i="24" s="1"/>
  <c r="R133" i="24"/>
  <c r="G133" i="24"/>
  <c r="D133" i="24"/>
  <c r="E133" i="24" s="1"/>
  <c r="BA132" i="24"/>
  <c r="AY132" i="24"/>
  <c r="AW132" i="24"/>
  <c r="AL132" i="24"/>
  <c r="AF132" i="24"/>
  <c r="X132" i="24"/>
  <c r="Y132" i="24" s="1"/>
  <c r="R132" i="24"/>
  <c r="G132" i="24"/>
  <c r="D132" i="24"/>
  <c r="F132" i="24" s="1"/>
  <c r="BA131" i="24"/>
  <c r="AY131" i="24"/>
  <c r="AW131" i="24"/>
  <c r="AL131" i="24"/>
  <c r="AF131" i="24"/>
  <c r="X131" i="24"/>
  <c r="R131" i="24"/>
  <c r="G131" i="24"/>
  <c r="D131" i="24"/>
  <c r="BA130" i="24"/>
  <c r="AY130" i="24"/>
  <c r="AW130" i="24"/>
  <c r="AL130" i="24"/>
  <c r="AF130" i="24"/>
  <c r="X130" i="24"/>
  <c r="R130" i="24"/>
  <c r="G130" i="24"/>
  <c r="D130" i="24"/>
  <c r="E130" i="24" s="1"/>
  <c r="AY129" i="24"/>
  <c r="AW129" i="24"/>
  <c r="AL129" i="24"/>
  <c r="AF129" i="24"/>
  <c r="X129" i="24"/>
  <c r="R129" i="24"/>
  <c r="G129" i="24"/>
  <c r="D129" i="24"/>
  <c r="E129" i="24" s="1"/>
  <c r="BA128" i="24"/>
  <c r="AY128" i="24"/>
  <c r="AW128" i="24"/>
  <c r="AL128" i="24"/>
  <c r="AF128" i="24"/>
  <c r="X128" i="24"/>
  <c r="R128" i="24"/>
  <c r="G128" i="24"/>
  <c r="D128" i="24"/>
  <c r="F128" i="24" s="1"/>
  <c r="AY127" i="24"/>
  <c r="AW127" i="24"/>
  <c r="AL127" i="24"/>
  <c r="AM127" i="24" s="1"/>
  <c r="AF127" i="24"/>
  <c r="X127" i="24"/>
  <c r="R127" i="24"/>
  <c r="G127" i="24"/>
  <c r="D127" i="24"/>
  <c r="F127" i="24" s="1"/>
  <c r="BA126" i="24"/>
  <c r="AY126" i="24"/>
  <c r="AW126" i="24"/>
  <c r="AL126" i="24"/>
  <c r="AM126" i="24" s="1"/>
  <c r="AF126" i="24"/>
  <c r="X126" i="24"/>
  <c r="Y126" i="24" s="1"/>
  <c r="R126" i="24"/>
  <c r="G126" i="24"/>
  <c r="D126" i="24"/>
  <c r="E126" i="24" s="1"/>
  <c r="BA125" i="24"/>
  <c r="AY125" i="24"/>
  <c r="AW125" i="24"/>
  <c r="AL125" i="24"/>
  <c r="AF125" i="24"/>
  <c r="X125" i="24"/>
  <c r="Y125" i="24" s="1"/>
  <c r="R125" i="24"/>
  <c r="G125" i="24"/>
  <c r="D125" i="24"/>
  <c r="F125" i="24" s="1"/>
  <c r="AY124" i="24"/>
  <c r="AW124" i="24"/>
  <c r="AL124" i="24"/>
  <c r="AF124" i="24"/>
  <c r="X124" i="24"/>
  <c r="R124" i="24"/>
  <c r="G124" i="24"/>
  <c r="D124" i="24"/>
  <c r="F124" i="24" s="1"/>
  <c r="BA123" i="24"/>
  <c r="AY123" i="24"/>
  <c r="AW123" i="24"/>
  <c r="AL123" i="24"/>
  <c r="AF123" i="24"/>
  <c r="X123" i="24"/>
  <c r="R123" i="24"/>
  <c r="G123" i="24"/>
  <c r="D123" i="24"/>
  <c r="E123" i="24" s="1"/>
  <c r="BA122" i="24"/>
  <c r="AY122" i="24"/>
  <c r="AW122" i="24"/>
  <c r="AL122" i="24"/>
  <c r="AM122" i="24" s="1"/>
  <c r="AF122" i="24"/>
  <c r="X122" i="24"/>
  <c r="Y122" i="24" s="1"/>
  <c r="R122" i="24"/>
  <c r="G122" i="24"/>
  <c r="D122" i="24"/>
  <c r="F122" i="24" s="1"/>
  <c r="AY121" i="24"/>
  <c r="AW121" i="24"/>
  <c r="AL121" i="24"/>
  <c r="AF121" i="24"/>
  <c r="X121" i="24"/>
  <c r="Y121" i="24" s="1"/>
  <c r="R121" i="24"/>
  <c r="G121" i="24"/>
  <c r="D121" i="24"/>
  <c r="F121" i="24" s="1"/>
  <c r="BA120" i="24"/>
  <c r="AY120" i="24"/>
  <c r="AW120" i="24"/>
  <c r="AL120" i="24"/>
  <c r="AF120" i="24"/>
  <c r="X120" i="24"/>
  <c r="R120" i="24"/>
  <c r="G120" i="24"/>
  <c r="D120" i="24"/>
  <c r="F120" i="24" s="1"/>
  <c r="AY119" i="24"/>
  <c r="AW119" i="24"/>
  <c r="AL119" i="24"/>
  <c r="AM119" i="24" s="1"/>
  <c r="AF119" i="24"/>
  <c r="X119" i="24"/>
  <c r="R119" i="24"/>
  <c r="G119" i="24"/>
  <c r="D119" i="24"/>
  <c r="F119" i="24" s="1"/>
  <c r="BA118" i="24"/>
  <c r="AY118" i="24"/>
  <c r="AW118" i="24"/>
  <c r="AL118" i="24"/>
  <c r="AF118" i="24"/>
  <c r="X118" i="24"/>
  <c r="Y118" i="24" s="1"/>
  <c r="R118" i="24"/>
  <c r="G118" i="24"/>
  <c r="D118" i="24"/>
  <c r="F118" i="24" s="1"/>
  <c r="AY117" i="24"/>
  <c r="AW117" i="24"/>
  <c r="AL117" i="24"/>
  <c r="AM117" i="24" s="1"/>
  <c r="AF117" i="24"/>
  <c r="X117" i="24"/>
  <c r="Y117" i="24" s="1"/>
  <c r="R117" i="24"/>
  <c r="G117" i="24"/>
  <c r="D117" i="24"/>
  <c r="F117" i="24" s="1"/>
  <c r="BA116" i="24"/>
  <c r="AY116" i="24"/>
  <c r="AW116" i="24"/>
  <c r="AL116" i="24"/>
  <c r="AM116" i="24" s="1"/>
  <c r="AF116" i="24"/>
  <c r="X116" i="24"/>
  <c r="R116" i="24"/>
  <c r="G116" i="24"/>
  <c r="D116" i="24"/>
  <c r="E116" i="24" s="1"/>
  <c r="AY115" i="24"/>
  <c r="AW115" i="24"/>
  <c r="AL115" i="24"/>
  <c r="AM115" i="24" s="1"/>
  <c r="AF115" i="24"/>
  <c r="X115" i="24"/>
  <c r="Y115" i="24" s="1"/>
  <c r="R115" i="24"/>
  <c r="G115" i="24"/>
  <c r="D115" i="24"/>
  <c r="E115" i="24" s="1"/>
  <c r="BA114" i="24"/>
  <c r="AY114" i="24"/>
  <c r="AW114" i="24"/>
  <c r="AL114" i="24"/>
  <c r="AF114" i="24"/>
  <c r="X114" i="24"/>
  <c r="R114" i="24"/>
  <c r="G114" i="24"/>
  <c r="D114" i="24"/>
  <c r="F114" i="24" s="1"/>
  <c r="BA113" i="24"/>
  <c r="AY113" i="24"/>
  <c r="AW113" i="24"/>
  <c r="AL113" i="24"/>
  <c r="AM113" i="24" s="1"/>
  <c r="AF113" i="24"/>
  <c r="X113" i="24"/>
  <c r="Y113" i="24" s="1"/>
  <c r="R113" i="24"/>
  <c r="G113" i="24"/>
  <c r="D113" i="24"/>
  <c r="F113" i="24" s="1"/>
  <c r="AY112" i="24"/>
  <c r="AW112" i="24"/>
  <c r="AL112" i="24"/>
  <c r="AF112" i="24"/>
  <c r="X112" i="24"/>
  <c r="R112" i="24"/>
  <c r="G112" i="24"/>
  <c r="D112" i="24"/>
  <c r="F112" i="24" s="1"/>
  <c r="BA111" i="24"/>
  <c r="AY111" i="24"/>
  <c r="AW111" i="24"/>
  <c r="AL111" i="24"/>
  <c r="AM111" i="24" s="1"/>
  <c r="AF111" i="24"/>
  <c r="X111" i="24"/>
  <c r="R111" i="24"/>
  <c r="G111" i="24"/>
  <c r="D111" i="24"/>
  <c r="BA110" i="24"/>
  <c r="AY110" i="24"/>
  <c r="AW110" i="24"/>
  <c r="AL110" i="24"/>
  <c r="AF110" i="24"/>
  <c r="X110" i="24"/>
  <c r="R110" i="24"/>
  <c r="G110" i="24"/>
  <c r="D110" i="24"/>
  <c r="E110" i="24" s="1"/>
  <c r="BA109" i="24"/>
  <c r="AY109" i="24"/>
  <c r="AW109" i="24"/>
  <c r="AL109" i="24"/>
  <c r="AM109" i="24" s="1"/>
  <c r="AF109" i="24"/>
  <c r="X109" i="24"/>
  <c r="Y109" i="24" s="1"/>
  <c r="R109" i="24"/>
  <c r="G109" i="24"/>
  <c r="D109" i="24"/>
  <c r="F109" i="24" s="1"/>
  <c r="BA108" i="24"/>
  <c r="AY108" i="24"/>
  <c r="AW108" i="24"/>
  <c r="AL108" i="24"/>
  <c r="AF108" i="24"/>
  <c r="X108" i="24"/>
  <c r="R108" i="24"/>
  <c r="G108" i="24"/>
  <c r="D108" i="24"/>
  <c r="F108" i="24" s="1"/>
  <c r="AY107" i="24"/>
  <c r="AW107" i="24"/>
  <c r="AL107" i="24"/>
  <c r="AF107" i="24"/>
  <c r="X107" i="24"/>
  <c r="Y107" i="24" s="1"/>
  <c r="R107" i="24"/>
  <c r="G107" i="24"/>
  <c r="D107" i="24"/>
  <c r="F107" i="24" s="1"/>
  <c r="AY106" i="24"/>
  <c r="AW106" i="24"/>
  <c r="AL106" i="24"/>
  <c r="AM106" i="24" s="1"/>
  <c r="AF106" i="24"/>
  <c r="X106" i="24"/>
  <c r="R106" i="24"/>
  <c r="G106" i="24"/>
  <c r="D106" i="24"/>
  <c r="F106" i="24" s="1"/>
  <c r="BA105" i="24"/>
  <c r="AY105" i="24"/>
  <c r="AW105" i="24"/>
  <c r="AL105" i="24"/>
  <c r="AF105" i="24"/>
  <c r="X105" i="24"/>
  <c r="R105" i="24"/>
  <c r="G105" i="24"/>
  <c r="D105" i="24"/>
  <c r="E105" i="24" s="1"/>
  <c r="BA104" i="24"/>
  <c r="AY104" i="24"/>
  <c r="AW104" i="24"/>
  <c r="AL104" i="24"/>
  <c r="AF104" i="24"/>
  <c r="X104" i="24"/>
  <c r="R104" i="24"/>
  <c r="G104" i="24"/>
  <c r="D104" i="24"/>
  <c r="E104" i="24" s="1"/>
  <c r="BA103" i="24"/>
  <c r="AY103" i="24"/>
  <c r="AW103" i="24"/>
  <c r="AL103" i="24"/>
  <c r="AM103" i="24" s="1"/>
  <c r="AF103" i="24"/>
  <c r="X103" i="24"/>
  <c r="R103" i="24"/>
  <c r="G103" i="24"/>
  <c r="D103" i="24"/>
  <c r="F103" i="24" s="1"/>
  <c r="AY102" i="24"/>
  <c r="AW102" i="24"/>
  <c r="AL102" i="24"/>
  <c r="AF102" i="24"/>
  <c r="X102" i="24"/>
  <c r="R102" i="24"/>
  <c r="G102" i="24"/>
  <c r="D102" i="24"/>
  <c r="F102" i="24" s="1"/>
  <c r="AY101" i="24"/>
  <c r="AW101" i="24"/>
  <c r="AL101" i="24"/>
  <c r="AM101" i="24" s="1"/>
  <c r="AF101" i="24"/>
  <c r="X101" i="24"/>
  <c r="R101" i="24"/>
  <c r="G101" i="24"/>
  <c r="D101" i="24"/>
  <c r="F101" i="24" s="1"/>
  <c r="BA100" i="24"/>
  <c r="AY100" i="24"/>
  <c r="AW100" i="24"/>
  <c r="AL100" i="24"/>
  <c r="AM100" i="24" s="1"/>
  <c r="AF100" i="24"/>
  <c r="X100" i="24"/>
  <c r="R100" i="24"/>
  <c r="G100" i="24"/>
  <c r="D100" i="24"/>
  <c r="F100" i="24" s="1"/>
  <c r="BA99" i="24"/>
  <c r="AY99" i="24"/>
  <c r="AW99" i="24"/>
  <c r="AL99" i="24"/>
  <c r="AF99" i="24"/>
  <c r="X99" i="24"/>
  <c r="R99" i="24"/>
  <c r="G99" i="24"/>
  <c r="D99" i="24"/>
  <c r="F99" i="24" s="1"/>
  <c r="AY98" i="24"/>
  <c r="AW98" i="24"/>
  <c r="AL98" i="24"/>
  <c r="AF98" i="24"/>
  <c r="X98" i="24"/>
  <c r="R98" i="24"/>
  <c r="G98" i="24"/>
  <c r="D98" i="24"/>
  <c r="F98" i="24" s="1"/>
  <c r="BA97" i="24"/>
  <c r="AY97" i="24"/>
  <c r="AW97" i="24"/>
  <c r="AL97" i="24"/>
  <c r="AF97" i="24"/>
  <c r="X97" i="24"/>
  <c r="R97" i="24"/>
  <c r="G97" i="24"/>
  <c r="D97" i="24"/>
  <c r="F97" i="24" s="1"/>
  <c r="BA96" i="24"/>
  <c r="AY96" i="24"/>
  <c r="AW96" i="24"/>
  <c r="AL96" i="24"/>
  <c r="AF96" i="24"/>
  <c r="X96" i="24"/>
  <c r="R96" i="24"/>
  <c r="G96" i="24"/>
  <c r="D96" i="24"/>
  <c r="F96" i="24" s="1"/>
  <c r="BA95" i="24"/>
  <c r="AY95" i="24"/>
  <c r="AW95" i="24"/>
  <c r="AL95" i="24"/>
  <c r="AM95" i="24" s="1"/>
  <c r="AF95" i="24"/>
  <c r="X95" i="24"/>
  <c r="R95" i="24"/>
  <c r="G95" i="24"/>
  <c r="D95" i="24"/>
  <c r="F95" i="24" s="1"/>
  <c r="AY94" i="24"/>
  <c r="AW94" i="24"/>
  <c r="AL94" i="24"/>
  <c r="AF94" i="24"/>
  <c r="X94" i="24"/>
  <c r="R94" i="24"/>
  <c r="G94" i="24"/>
  <c r="D94" i="24"/>
  <c r="F94" i="24" s="1"/>
  <c r="BA93" i="24"/>
  <c r="AY93" i="24"/>
  <c r="AW93" i="24"/>
  <c r="AL93" i="24"/>
  <c r="AF93" i="24"/>
  <c r="X93" i="24"/>
  <c r="R93" i="24"/>
  <c r="G93" i="24"/>
  <c r="D93" i="24"/>
  <c r="F93" i="24" s="1"/>
  <c r="AY92" i="24"/>
  <c r="AW92" i="24"/>
  <c r="AL92" i="24"/>
  <c r="AF92" i="24"/>
  <c r="X92" i="24"/>
  <c r="R92" i="24"/>
  <c r="G92" i="24"/>
  <c r="D92" i="24"/>
  <c r="F92" i="24" s="1"/>
  <c r="AY91" i="24"/>
  <c r="AW91" i="24"/>
  <c r="AL91" i="24"/>
  <c r="AM91" i="24" s="1"/>
  <c r="AF91" i="24"/>
  <c r="X91" i="24"/>
  <c r="R91" i="24"/>
  <c r="G91" i="24"/>
  <c r="D91" i="24"/>
  <c r="F91" i="24" s="1"/>
  <c r="AY90" i="24"/>
  <c r="AW90" i="24"/>
  <c r="AL90" i="24"/>
  <c r="AF90" i="24"/>
  <c r="X90" i="24"/>
  <c r="R90" i="24"/>
  <c r="G90" i="24"/>
  <c r="D90" i="24"/>
  <c r="F90" i="24" s="1"/>
  <c r="AY89" i="24"/>
  <c r="AW89" i="24"/>
  <c r="AL89" i="24"/>
  <c r="AM89" i="24" s="1"/>
  <c r="AF89" i="24"/>
  <c r="X89" i="24"/>
  <c r="R89" i="24"/>
  <c r="G89" i="24"/>
  <c r="D89" i="24"/>
  <c r="F89" i="24" s="1"/>
  <c r="AY88" i="24"/>
  <c r="AW88" i="24"/>
  <c r="AL88" i="24"/>
  <c r="AM88" i="24" s="1"/>
  <c r="AF88" i="24"/>
  <c r="X88" i="24"/>
  <c r="R88" i="24"/>
  <c r="G88" i="24"/>
  <c r="D88" i="24"/>
  <c r="F88" i="24" s="1"/>
  <c r="AY87" i="24"/>
  <c r="AW87" i="24"/>
  <c r="AL87" i="24"/>
  <c r="AM87" i="24" s="1"/>
  <c r="AF87" i="24"/>
  <c r="X87" i="24"/>
  <c r="Y87" i="24" s="1"/>
  <c r="R87" i="24"/>
  <c r="G87" i="24"/>
  <c r="D87" i="24"/>
  <c r="F87" i="24" s="1"/>
  <c r="AY86" i="24"/>
  <c r="AW86" i="24"/>
  <c r="AL86" i="24"/>
  <c r="AF86" i="24"/>
  <c r="X86" i="24"/>
  <c r="R86" i="24"/>
  <c r="G86" i="24"/>
  <c r="D86" i="24"/>
  <c r="F86" i="24" s="1"/>
  <c r="BA85" i="24"/>
  <c r="AY85" i="24"/>
  <c r="AW85" i="24"/>
  <c r="AL85" i="24"/>
  <c r="AM85" i="24" s="1"/>
  <c r="AF85" i="24"/>
  <c r="X85" i="24"/>
  <c r="Y85" i="24" s="1"/>
  <c r="R85" i="24"/>
  <c r="G85" i="24"/>
  <c r="D85" i="24"/>
  <c r="F85" i="24" s="1"/>
  <c r="BA84" i="24"/>
  <c r="AY84" i="24"/>
  <c r="AW84" i="24"/>
  <c r="AL84" i="24"/>
  <c r="AF84" i="24"/>
  <c r="X84" i="24"/>
  <c r="Y84" i="24" s="1"/>
  <c r="R84" i="24"/>
  <c r="G84" i="24"/>
  <c r="D84" i="24"/>
  <c r="F84" i="24" s="1"/>
  <c r="AY83" i="24"/>
  <c r="AW83" i="24"/>
  <c r="AL83" i="24"/>
  <c r="AF83" i="24"/>
  <c r="X83" i="24"/>
  <c r="R83" i="24"/>
  <c r="G83" i="24"/>
  <c r="D83" i="24"/>
  <c r="E83" i="24" s="1"/>
  <c r="AY82" i="24"/>
  <c r="AW82" i="24"/>
  <c r="AL82" i="24"/>
  <c r="AF82" i="24"/>
  <c r="X82" i="24"/>
  <c r="Y82" i="24" s="1"/>
  <c r="R82" i="24"/>
  <c r="G82" i="24"/>
  <c r="D82" i="24"/>
  <c r="F82" i="24" s="1"/>
  <c r="AY81" i="24"/>
  <c r="AW81" i="24"/>
  <c r="AL81" i="24"/>
  <c r="AF81" i="24"/>
  <c r="X81" i="24"/>
  <c r="R81" i="24"/>
  <c r="G81" i="24"/>
  <c r="D81" i="24"/>
  <c r="F81" i="24" s="1"/>
  <c r="BA80" i="24"/>
  <c r="AY80" i="24"/>
  <c r="AW80" i="24"/>
  <c r="AL80" i="24"/>
  <c r="AM80" i="24" s="1"/>
  <c r="AF80" i="24"/>
  <c r="X80" i="24"/>
  <c r="R80" i="24"/>
  <c r="G80" i="24"/>
  <c r="D80" i="24"/>
  <c r="F80" i="24" s="1"/>
  <c r="AY79" i="24"/>
  <c r="AW79" i="24"/>
  <c r="AL79" i="24"/>
  <c r="AF79" i="24"/>
  <c r="X79" i="24"/>
  <c r="R79" i="24"/>
  <c r="G79" i="24"/>
  <c r="D79" i="24"/>
  <c r="F79" i="24" s="1"/>
  <c r="AY78" i="24"/>
  <c r="AW78" i="24"/>
  <c r="AL78" i="24"/>
  <c r="AM78" i="24" s="1"/>
  <c r="AF78" i="24"/>
  <c r="X78" i="24"/>
  <c r="Y78" i="24" s="1"/>
  <c r="R78" i="24"/>
  <c r="G78" i="24"/>
  <c r="D78" i="24"/>
  <c r="F78" i="24" s="1"/>
  <c r="BA77" i="24"/>
  <c r="AY77" i="24"/>
  <c r="AW77" i="24"/>
  <c r="AL77" i="24"/>
  <c r="AF77" i="24"/>
  <c r="X77" i="24"/>
  <c r="Y77" i="24" s="1"/>
  <c r="R77" i="24"/>
  <c r="G77" i="24"/>
  <c r="D77" i="24"/>
  <c r="F77" i="24" s="1"/>
  <c r="AY76" i="24"/>
  <c r="AW76" i="24"/>
  <c r="AL76" i="24"/>
  <c r="AF76" i="24"/>
  <c r="X76" i="24"/>
  <c r="R76" i="24"/>
  <c r="G76" i="24"/>
  <c r="D76" i="24"/>
  <c r="F76" i="24" s="1"/>
  <c r="AY75" i="24"/>
  <c r="AW75" i="24"/>
  <c r="AL75" i="24"/>
  <c r="AF75" i="24"/>
  <c r="X75" i="24"/>
  <c r="R75" i="24"/>
  <c r="G75" i="24"/>
  <c r="D75" i="24"/>
  <c r="F75" i="24" s="1"/>
  <c r="BA74" i="24"/>
  <c r="AY74" i="24"/>
  <c r="AW74" i="24"/>
  <c r="AL74" i="24"/>
  <c r="AM74" i="24" s="1"/>
  <c r="AF74" i="24"/>
  <c r="X74" i="24"/>
  <c r="R74" i="24"/>
  <c r="G74" i="24"/>
  <c r="D74" i="24"/>
  <c r="E74" i="24" s="1"/>
  <c r="BA73" i="24"/>
  <c r="AY73" i="24"/>
  <c r="AW73" i="24"/>
  <c r="AL73" i="24"/>
  <c r="AM73" i="24" s="1"/>
  <c r="AF73" i="24"/>
  <c r="X73" i="24"/>
  <c r="Y73" i="24" s="1"/>
  <c r="R73" i="24"/>
  <c r="G73" i="24"/>
  <c r="D73" i="24"/>
  <c r="F73" i="24" s="1"/>
  <c r="AY72" i="24"/>
  <c r="AW72" i="24"/>
  <c r="AL72" i="24"/>
  <c r="AM72" i="24" s="1"/>
  <c r="AF72" i="24"/>
  <c r="X72" i="24"/>
  <c r="R72" i="24"/>
  <c r="G72" i="24"/>
  <c r="D72" i="24"/>
  <c r="F72" i="24" s="1"/>
  <c r="AY71" i="24"/>
  <c r="AW71" i="24"/>
  <c r="AL71" i="24"/>
  <c r="AF71" i="24"/>
  <c r="X71" i="24"/>
  <c r="R71" i="24"/>
  <c r="G71" i="24"/>
  <c r="D71" i="24"/>
  <c r="E71" i="24" s="1"/>
  <c r="BA70" i="24"/>
  <c r="AY70" i="24"/>
  <c r="AW70" i="24"/>
  <c r="AL70" i="24"/>
  <c r="AM70" i="24" s="1"/>
  <c r="AF70" i="24"/>
  <c r="X70" i="24"/>
  <c r="R70" i="24"/>
  <c r="G70" i="24"/>
  <c r="D70" i="24"/>
  <c r="F70" i="24" s="1"/>
  <c r="AY69" i="24"/>
  <c r="AW69" i="24"/>
  <c r="AL69" i="24"/>
  <c r="AF69" i="24"/>
  <c r="X69" i="24"/>
  <c r="R69" i="24"/>
  <c r="G69" i="24"/>
  <c r="D69" i="24"/>
  <c r="F69" i="24" s="1"/>
  <c r="AY68" i="24"/>
  <c r="AW68" i="24"/>
  <c r="AL68" i="24"/>
  <c r="AF68" i="24"/>
  <c r="X68" i="24"/>
  <c r="R68" i="24"/>
  <c r="G68" i="24"/>
  <c r="D68" i="24"/>
  <c r="F68" i="24" s="1"/>
  <c r="BA67" i="24"/>
  <c r="AY67" i="24"/>
  <c r="AW67" i="24"/>
  <c r="AL67" i="24"/>
  <c r="AF67" i="24"/>
  <c r="X67" i="24"/>
  <c r="Y67" i="24" s="1"/>
  <c r="R67" i="24"/>
  <c r="G67" i="24"/>
  <c r="D67" i="24"/>
  <c r="F67" i="24" s="1"/>
  <c r="AY66" i="24"/>
  <c r="AW66" i="24"/>
  <c r="AL66" i="24"/>
  <c r="AF66" i="24"/>
  <c r="X66" i="24"/>
  <c r="R66" i="24"/>
  <c r="G66" i="24"/>
  <c r="D66" i="24"/>
  <c r="F66" i="24" s="1"/>
  <c r="BA65" i="24"/>
  <c r="AY65" i="24"/>
  <c r="AW65" i="24"/>
  <c r="AL65" i="24"/>
  <c r="AF65" i="24"/>
  <c r="X65" i="24"/>
  <c r="R65" i="24"/>
  <c r="G65" i="24"/>
  <c r="D65" i="24"/>
  <c r="E65" i="24" s="1"/>
  <c r="BA64" i="24"/>
  <c r="AY64" i="24"/>
  <c r="AW64" i="24"/>
  <c r="AL64" i="24"/>
  <c r="AF64" i="24"/>
  <c r="X64" i="24"/>
  <c r="Y64" i="24" s="1"/>
  <c r="R64" i="24"/>
  <c r="G64" i="24"/>
  <c r="D64" i="24"/>
  <c r="E64" i="24" s="1"/>
  <c r="AY63" i="24"/>
  <c r="AW63" i="24"/>
  <c r="AL63" i="24"/>
  <c r="AF63" i="24"/>
  <c r="X63" i="24"/>
  <c r="R63" i="24"/>
  <c r="G63" i="24"/>
  <c r="D63" i="24"/>
  <c r="F63" i="24" s="1"/>
  <c r="AY62" i="24"/>
  <c r="AW62" i="24"/>
  <c r="AL62" i="24"/>
  <c r="AF62" i="24"/>
  <c r="X62" i="24"/>
  <c r="Y62" i="24" s="1"/>
  <c r="R62" i="24"/>
  <c r="G62" i="24"/>
  <c r="D62" i="24"/>
  <c r="F62" i="24" s="1"/>
  <c r="BA61" i="24"/>
  <c r="AY61" i="24"/>
  <c r="AW61" i="24"/>
  <c r="AL61" i="24"/>
  <c r="AF61" i="24"/>
  <c r="X61" i="24"/>
  <c r="Y61" i="24" s="1"/>
  <c r="R61" i="24"/>
  <c r="G61" i="24"/>
  <c r="D61" i="24"/>
  <c r="F61" i="24" s="1"/>
  <c r="AY60" i="24"/>
  <c r="AW60" i="24"/>
  <c r="AL60" i="24"/>
  <c r="AF60" i="24"/>
  <c r="X60" i="24"/>
  <c r="Y60" i="24" s="1"/>
  <c r="R60" i="24"/>
  <c r="G60" i="24"/>
  <c r="D60" i="24"/>
  <c r="F60" i="24" s="1"/>
  <c r="BA59" i="24"/>
  <c r="AY59" i="24"/>
  <c r="AW59" i="24"/>
  <c r="AL59" i="24"/>
  <c r="AF59" i="24"/>
  <c r="X59" i="24"/>
  <c r="R59" i="24"/>
  <c r="G59" i="24"/>
  <c r="D59" i="24"/>
  <c r="F59" i="24" s="1"/>
  <c r="BA58" i="24"/>
  <c r="AY58" i="24"/>
  <c r="AW58" i="24"/>
  <c r="AL58" i="24"/>
  <c r="AM58" i="24" s="1"/>
  <c r="AF58" i="24"/>
  <c r="X58" i="24"/>
  <c r="R58" i="24"/>
  <c r="G58" i="24"/>
  <c r="D58" i="24"/>
  <c r="F58" i="24" s="1"/>
  <c r="BA57" i="24"/>
  <c r="AY57" i="24"/>
  <c r="AW57" i="24"/>
  <c r="AL57" i="24"/>
  <c r="AM57" i="24" s="1"/>
  <c r="AF57" i="24"/>
  <c r="X57" i="24"/>
  <c r="Y57" i="24" s="1"/>
  <c r="R57" i="24"/>
  <c r="G57" i="24"/>
  <c r="D57" i="24"/>
  <c r="F57" i="24" s="1"/>
  <c r="AY56" i="24"/>
  <c r="AW56" i="24"/>
  <c r="AL56" i="24"/>
  <c r="AF56" i="24"/>
  <c r="X56" i="24"/>
  <c r="R56" i="24"/>
  <c r="G56" i="24"/>
  <c r="D56" i="24"/>
  <c r="F56" i="24" s="1"/>
  <c r="AY55" i="24"/>
  <c r="AW55" i="24"/>
  <c r="AL55" i="24"/>
  <c r="AF55" i="24"/>
  <c r="X55" i="24"/>
  <c r="Y55" i="24" s="1"/>
  <c r="R55" i="24"/>
  <c r="G55" i="24"/>
  <c r="D55" i="24"/>
  <c r="F55" i="24" s="1"/>
  <c r="BA54" i="24"/>
  <c r="AY54" i="24"/>
  <c r="AW54" i="24"/>
  <c r="AL54" i="24"/>
  <c r="AM54" i="24" s="1"/>
  <c r="AF54" i="24"/>
  <c r="X54" i="24"/>
  <c r="Y54" i="24" s="1"/>
  <c r="R54" i="24"/>
  <c r="G54" i="24"/>
  <c r="D54" i="24"/>
  <c r="F54" i="24" s="1"/>
  <c r="BA53" i="24"/>
  <c r="AY53" i="24"/>
  <c r="AW53" i="24"/>
  <c r="AL53" i="24"/>
  <c r="AF53" i="24"/>
  <c r="X53" i="24"/>
  <c r="R53" i="24"/>
  <c r="G53" i="24"/>
  <c r="D53" i="24"/>
  <c r="E53" i="24" s="1"/>
  <c r="AY52" i="24"/>
  <c r="AW52" i="24"/>
  <c r="AL52" i="24"/>
  <c r="AM52" i="24" s="1"/>
  <c r="AF52" i="24"/>
  <c r="X52" i="24"/>
  <c r="R52" i="24"/>
  <c r="G52" i="24"/>
  <c r="D52" i="24"/>
  <c r="F52" i="24" s="1"/>
  <c r="AY51" i="24"/>
  <c r="AW51" i="24"/>
  <c r="AL51" i="24"/>
  <c r="AF51" i="24"/>
  <c r="X51" i="24"/>
  <c r="Y51" i="24" s="1"/>
  <c r="R51" i="24"/>
  <c r="G51" i="24"/>
  <c r="D51" i="24"/>
  <c r="E51" i="24" s="1"/>
  <c r="BA50" i="24"/>
  <c r="AY50" i="24"/>
  <c r="AW50" i="24"/>
  <c r="AL50" i="24"/>
  <c r="AF50" i="24"/>
  <c r="X50" i="24"/>
  <c r="R50" i="24"/>
  <c r="G50" i="24"/>
  <c r="D50" i="24"/>
  <c r="F50" i="24" s="1"/>
  <c r="AY49" i="24"/>
  <c r="AW49" i="24"/>
  <c r="AL49" i="24"/>
  <c r="AF49" i="24"/>
  <c r="X49" i="24"/>
  <c r="Y49" i="24" s="1"/>
  <c r="R49" i="24"/>
  <c r="G49" i="24"/>
  <c r="D49" i="24"/>
  <c r="F49" i="24" s="1"/>
  <c r="BA48" i="24"/>
  <c r="AY48" i="24"/>
  <c r="AW48" i="24"/>
  <c r="AL48" i="24"/>
  <c r="AF48" i="24"/>
  <c r="X48" i="24"/>
  <c r="R48" i="24"/>
  <c r="G48" i="24"/>
  <c r="D48" i="24"/>
  <c r="F48" i="24" s="1"/>
  <c r="BA47" i="24"/>
  <c r="AY47" i="24"/>
  <c r="AW47" i="24"/>
  <c r="AL47" i="24"/>
  <c r="AF47" i="24"/>
  <c r="X47" i="24"/>
  <c r="R47" i="24"/>
  <c r="G47" i="24"/>
  <c r="D47" i="24"/>
  <c r="F47" i="24" s="1"/>
  <c r="AY46" i="24"/>
  <c r="AW46" i="24"/>
  <c r="AL46" i="24"/>
  <c r="AF46" i="24"/>
  <c r="X46" i="24"/>
  <c r="Y46" i="24" s="1"/>
  <c r="R46" i="24"/>
  <c r="G46" i="24"/>
  <c r="D46" i="24"/>
  <c r="F46" i="24" s="1"/>
  <c r="BA45" i="24"/>
  <c r="AY45" i="24"/>
  <c r="AW45" i="24"/>
  <c r="AL45" i="24"/>
  <c r="AM45" i="24" s="1"/>
  <c r="AF45" i="24"/>
  <c r="X45" i="24"/>
  <c r="R45" i="24"/>
  <c r="G45" i="24"/>
  <c r="D45" i="24"/>
  <c r="BA44" i="24"/>
  <c r="AY44" i="24"/>
  <c r="AW44" i="24"/>
  <c r="AL44" i="24"/>
  <c r="AF44" i="24"/>
  <c r="X44" i="24"/>
  <c r="R44" i="24"/>
  <c r="G44" i="24"/>
  <c r="D44" i="24"/>
  <c r="F44" i="24" s="1"/>
  <c r="AY43" i="24"/>
  <c r="AW43" i="24"/>
  <c r="AL43" i="24"/>
  <c r="AF43" i="24"/>
  <c r="X43" i="24"/>
  <c r="R43" i="24"/>
  <c r="G43" i="24"/>
  <c r="D43" i="24"/>
  <c r="F43" i="24" s="1"/>
  <c r="BA42" i="24"/>
  <c r="AY42" i="24"/>
  <c r="AW42" i="24"/>
  <c r="AL42" i="24"/>
  <c r="AF42" i="24"/>
  <c r="X42" i="24"/>
  <c r="Y42" i="24" s="1"/>
  <c r="R42" i="24"/>
  <c r="G42" i="24"/>
  <c r="D42" i="24"/>
  <c r="F42" i="24" s="1"/>
  <c r="AY41" i="24"/>
  <c r="AW41" i="24"/>
  <c r="AL41" i="24"/>
  <c r="AM41" i="24" s="1"/>
  <c r="AF41" i="24"/>
  <c r="X41" i="24"/>
  <c r="R41" i="24"/>
  <c r="G41" i="24"/>
  <c r="D41" i="24"/>
  <c r="F41" i="24" s="1"/>
  <c r="AY40" i="24"/>
  <c r="AW40" i="24"/>
  <c r="AL40" i="24"/>
  <c r="AM40" i="24" s="1"/>
  <c r="AF40" i="24"/>
  <c r="X40" i="24"/>
  <c r="R40" i="24"/>
  <c r="G40" i="24"/>
  <c r="D40" i="24"/>
  <c r="F40" i="24" s="1"/>
  <c r="BA39" i="24"/>
  <c r="AY39" i="24"/>
  <c r="AW39" i="24"/>
  <c r="AL39" i="24"/>
  <c r="AF39" i="24"/>
  <c r="X39" i="24"/>
  <c r="R39" i="24"/>
  <c r="G39" i="24"/>
  <c r="D39" i="24"/>
  <c r="E39" i="24" s="1"/>
  <c r="BA38" i="24"/>
  <c r="AY38" i="24"/>
  <c r="AW38" i="24"/>
  <c r="AL38" i="24"/>
  <c r="AF38" i="24"/>
  <c r="X38" i="24"/>
  <c r="R38" i="24"/>
  <c r="G38" i="24"/>
  <c r="D38" i="24"/>
  <c r="E38" i="24" s="1"/>
  <c r="BA37" i="24"/>
  <c r="AY37" i="24"/>
  <c r="AW37" i="24"/>
  <c r="AL37" i="24"/>
  <c r="AF37" i="24"/>
  <c r="X37" i="24"/>
  <c r="R37" i="24"/>
  <c r="G37" i="24"/>
  <c r="D37" i="24"/>
  <c r="F37" i="24" s="1"/>
  <c r="AY36" i="24"/>
  <c r="AW36" i="24"/>
  <c r="AL36" i="24"/>
  <c r="AF36" i="24"/>
  <c r="X36" i="24"/>
  <c r="R36" i="24"/>
  <c r="G36" i="24"/>
  <c r="D36" i="24"/>
  <c r="F36" i="24" s="1"/>
  <c r="BA35" i="24"/>
  <c r="AY35" i="24"/>
  <c r="AW35" i="24"/>
  <c r="AL35" i="24"/>
  <c r="AF35" i="24"/>
  <c r="X35" i="24"/>
  <c r="Y35" i="24" s="1"/>
  <c r="R35" i="24"/>
  <c r="G35" i="24"/>
  <c r="D35" i="24"/>
  <c r="F35" i="24" s="1"/>
  <c r="AY34" i="24"/>
  <c r="AW34" i="24"/>
  <c r="AL34" i="24"/>
  <c r="AF34" i="24"/>
  <c r="X34" i="24"/>
  <c r="R34" i="24"/>
  <c r="G34" i="24"/>
  <c r="D34" i="24"/>
  <c r="F34" i="24" s="1"/>
  <c r="AY33" i="24"/>
  <c r="AW33" i="24"/>
  <c r="AL33" i="24"/>
  <c r="AM33" i="24" s="1"/>
  <c r="AF33" i="24"/>
  <c r="X33" i="24"/>
  <c r="Y33" i="24" s="1"/>
  <c r="R33" i="24"/>
  <c r="G33" i="24"/>
  <c r="D33" i="24"/>
  <c r="F33" i="24" s="1"/>
  <c r="AY32" i="24"/>
  <c r="AW32" i="24"/>
  <c r="AL32" i="24"/>
  <c r="AF32" i="24"/>
  <c r="X32" i="24"/>
  <c r="R32" i="24"/>
  <c r="G32" i="24"/>
  <c r="D32" i="24"/>
  <c r="F32" i="24" s="1"/>
  <c r="AY31" i="24"/>
  <c r="AW31" i="24"/>
  <c r="AL31" i="24"/>
  <c r="AF31" i="24"/>
  <c r="X31" i="24"/>
  <c r="R31" i="24"/>
  <c r="G31" i="24"/>
  <c r="D31" i="24"/>
  <c r="F31" i="24" s="1"/>
  <c r="AY30" i="24"/>
  <c r="AW30" i="24"/>
  <c r="AL30" i="24"/>
  <c r="AF30" i="24"/>
  <c r="X30" i="24"/>
  <c r="R30" i="24"/>
  <c r="G30" i="24"/>
  <c r="D30" i="24"/>
  <c r="F30" i="24" s="1"/>
  <c r="AY29" i="24"/>
  <c r="AW29" i="24"/>
  <c r="AL29" i="24"/>
  <c r="AF29" i="24"/>
  <c r="X29" i="24"/>
  <c r="R29" i="24"/>
  <c r="G29" i="24"/>
  <c r="D29" i="24"/>
  <c r="F29" i="24" s="1"/>
  <c r="AY28" i="24"/>
  <c r="AW28" i="24"/>
  <c r="AL28" i="24"/>
  <c r="AM28" i="24" s="1"/>
  <c r="AF28" i="24"/>
  <c r="X28" i="24"/>
  <c r="Y28" i="24" s="1"/>
  <c r="R28" i="24"/>
  <c r="G28" i="24"/>
  <c r="D28" i="24"/>
  <c r="F28" i="24" s="1"/>
  <c r="BA27" i="24"/>
  <c r="AY27" i="24"/>
  <c r="AW27" i="24"/>
  <c r="AL27" i="24"/>
  <c r="AF27" i="24"/>
  <c r="X27" i="24"/>
  <c r="R27" i="24"/>
  <c r="G27" i="24"/>
  <c r="D27" i="24"/>
  <c r="AY26" i="24"/>
  <c r="AW26" i="24"/>
  <c r="AL26" i="24"/>
  <c r="AM26" i="24" s="1"/>
  <c r="AF26" i="24"/>
  <c r="X26" i="24"/>
  <c r="Y26" i="24" s="1"/>
  <c r="R26" i="24"/>
  <c r="G26" i="24"/>
  <c r="D26" i="24"/>
  <c r="E26" i="24" s="1"/>
  <c r="AY25" i="24"/>
  <c r="AW25" i="24"/>
  <c r="AL25" i="24"/>
  <c r="AM25" i="24" s="1"/>
  <c r="AF25" i="24"/>
  <c r="X25" i="24"/>
  <c r="Y25" i="24" s="1"/>
  <c r="R25" i="24"/>
  <c r="G25" i="24"/>
  <c r="D25" i="24"/>
  <c r="E25" i="24" s="1"/>
  <c r="BA24" i="24"/>
  <c r="AY24" i="24"/>
  <c r="AW24" i="24"/>
  <c r="AL24" i="24"/>
  <c r="AF24" i="24"/>
  <c r="X24" i="24"/>
  <c r="Y24" i="24" s="1"/>
  <c r="R24" i="24"/>
  <c r="G24" i="24"/>
  <c r="D24" i="24"/>
  <c r="F24" i="24" s="1"/>
  <c r="BA23" i="24"/>
  <c r="AY23" i="24"/>
  <c r="AW23" i="24"/>
  <c r="AL23" i="24"/>
  <c r="AF23" i="24"/>
  <c r="X23" i="24"/>
  <c r="R23" i="24"/>
  <c r="G23" i="24"/>
  <c r="D23" i="24"/>
  <c r="F23" i="24" s="1"/>
  <c r="BA22" i="24"/>
  <c r="AW22" i="24"/>
  <c r="AL22" i="24"/>
  <c r="AF22" i="24"/>
  <c r="X22" i="24"/>
  <c r="R22" i="24"/>
  <c r="G22" i="24"/>
  <c r="D22" i="24"/>
  <c r="F22" i="24" s="1"/>
  <c r="AY21" i="24"/>
  <c r="AW21" i="24"/>
  <c r="AL21" i="24"/>
  <c r="AF21" i="24"/>
  <c r="X21" i="24"/>
  <c r="R21" i="24"/>
  <c r="G21" i="24"/>
  <c r="D21" i="24"/>
  <c r="F21" i="24" s="1"/>
  <c r="BA20" i="24"/>
  <c r="AW20" i="24"/>
  <c r="AL20" i="24"/>
  <c r="AF20" i="24"/>
  <c r="X20" i="24"/>
  <c r="R20" i="24"/>
  <c r="G20" i="24"/>
  <c r="D20" i="24"/>
  <c r="AY19" i="24"/>
  <c r="AW19" i="24"/>
  <c r="AL19" i="24"/>
  <c r="AF19" i="24"/>
  <c r="X19" i="24"/>
  <c r="Y19" i="24" s="1"/>
  <c r="R19" i="24"/>
  <c r="G19" i="24"/>
  <c r="D19" i="24"/>
  <c r="F19" i="24" s="1"/>
  <c r="AY18" i="24"/>
  <c r="AW18" i="24"/>
  <c r="AL18" i="24"/>
  <c r="AF18" i="24"/>
  <c r="X18" i="24"/>
  <c r="Y18" i="24" s="1"/>
  <c r="R18" i="24"/>
  <c r="G18" i="24"/>
  <c r="D18" i="24"/>
  <c r="F18" i="24" s="1"/>
  <c r="BA17" i="24"/>
  <c r="AY17" i="24"/>
  <c r="AW17" i="24"/>
  <c r="AL17" i="24"/>
  <c r="AM17" i="24" s="1"/>
  <c r="AF17" i="24"/>
  <c r="X17" i="24"/>
  <c r="R17" i="24"/>
  <c r="G17" i="24"/>
  <c r="D17" i="24"/>
  <c r="E17" i="24" s="1"/>
  <c r="BA16" i="24"/>
  <c r="AY16" i="24"/>
  <c r="AW16" i="24"/>
  <c r="AL16" i="24"/>
  <c r="AM16" i="24" s="1"/>
  <c r="AF16" i="24"/>
  <c r="X16" i="24"/>
  <c r="Y16" i="24" s="1"/>
  <c r="R16" i="24"/>
  <c r="G16" i="24"/>
  <c r="D16" i="24"/>
  <c r="F16" i="24" s="1"/>
  <c r="BA15" i="24"/>
  <c r="AY15" i="24"/>
  <c r="AW15" i="24"/>
  <c r="AL15" i="24"/>
  <c r="AF15" i="24"/>
  <c r="X15" i="24"/>
  <c r="R15" i="24"/>
  <c r="G15" i="24"/>
  <c r="D15" i="24"/>
  <c r="F15" i="24" s="1"/>
  <c r="BA14" i="24"/>
  <c r="AY14" i="24"/>
  <c r="AW14" i="24"/>
  <c r="AL14" i="24"/>
  <c r="AF14" i="24"/>
  <c r="X14" i="24"/>
  <c r="R14" i="24"/>
  <c r="D14" i="24"/>
  <c r="F14" i="24" s="1"/>
  <c r="AY13" i="24"/>
  <c r="AW13" i="24"/>
  <c r="AL13" i="24"/>
  <c r="AF13" i="24"/>
  <c r="X13" i="24"/>
  <c r="R13" i="24"/>
  <c r="G13" i="24"/>
  <c r="D13" i="24"/>
  <c r="F13" i="24" s="1"/>
  <c r="BA12" i="24"/>
  <c r="AY12" i="24"/>
  <c r="AW12" i="24"/>
  <c r="AL12" i="24"/>
  <c r="AM12" i="24" s="1"/>
  <c r="AF12" i="24"/>
  <c r="X12" i="24"/>
  <c r="Y12" i="24" s="1"/>
  <c r="R12" i="24"/>
  <c r="G12" i="24"/>
  <c r="D12" i="24"/>
  <c r="E12" i="24" s="1"/>
  <c r="BA11" i="24"/>
  <c r="AY11" i="24"/>
  <c r="AW11" i="24"/>
  <c r="AL11" i="24"/>
  <c r="AF11" i="24"/>
  <c r="X11" i="24"/>
  <c r="R11" i="24"/>
  <c r="G11" i="24"/>
  <c r="D11" i="24"/>
  <c r="E11" i="24" s="1"/>
  <c r="BA10" i="24"/>
  <c r="AY10" i="24"/>
  <c r="AW10" i="24"/>
  <c r="AL10" i="24"/>
  <c r="AF10" i="24"/>
  <c r="X10" i="24"/>
  <c r="Y10" i="24" s="1"/>
  <c r="R10" i="24"/>
  <c r="G10" i="24"/>
  <c r="D10" i="24"/>
  <c r="F10" i="24" s="1"/>
  <c r="BA9" i="24"/>
  <c r="AY9" i="24"/>
  <c r="AW9" i="24"/>
  <c r="AL9" i="24"/>
  <c r="AF9" i="24"/>
  <c r="X9" i="24"/>
  <c r="R9" i="24"/>
  <c r="D9" i="24"/>
  <c r="F9" i="24" s="1"/>
  <c r="AY8" i="24"/>
  <c r="AW8" i="24"/>
  <c r="AL8" i="24"/>
  <c r="AF8" i="24"/>
  <c r="X8" i="24"/>
  <c r="R8" i="24"/>
  <c r="D8" i="24"/>
  <c r="F8" i="24" s="1"/>
  <c r="BA7" i="24"/>
  <c r="AY7" i="24"/>
  <c r="AW7" i="24"/>
  <c r="AL7" i="24"/>
  <c r="AF7" i="24"/>
  <c r="X7" i="24"/>
  <c r="Y7" i="24" s="1"/>
  <c r="R7" i="24"/>
  <c r="G7" i="24"/>
  <c r="D7" i="24"/>
  <c r="E7" i="24" s="1"/>
  <c r="BA6" i="24"/>
  <c r="AY6" i="24"/>
  <c r="AW6" i="24"/>
  <c r="AL6" i="24"/>
  <c r="AF6" i="24"/>
  <c r="X6" i="24"/>
  <c r="R6" i="24"/>
  <c r="G6" i="24"/>
  <c r="D6" i="24"/>
  <c r="E6" i="24" s="1"/>
  <c r="AY5" i="24"/>
  <c r="AW5" i="24"/>
  <c r="AL5" i="24"/>
  <c r="AF5" i="24"/>
  <c r="X5" i="24"/>
  <c r="R5" i="24"/>
  <c r="G5" i="24"/>
  <c r="D5" i="24"/>
  <c r="F5" i="24" s="1"/>
  <c r="AY4" i="24"/>
  <c r="AW4" i="24"/>
  <c r="AL4" i="24"/>
  <c r="AM4" i="24" s="1"/>
  <c r="AF4" i="24"/>
  <c r="X4" i="24"/>
  <c r="Y4" i="24" s="1"/>
  <c r="R4" i="24"/>
  <c r="G4" i="24"/>
  <c r="D4" i="24"/>
  <c r="F4" i="24" s="1"/>
  <c r="BA3" i="24"/>
  <c r="AY3" i="24"/>
  <c r="AW3" i="24"/>
  <c r="AL3" i="24"/>
  <c r="AF3" i="24"/>
  <c r="X3" i="24"/>
  <c r="R3" i="24"/>
  <c r="D3" i="24"/>
  <c r="F3" i="24" s="1"/>
  <c r="BA2" i="24"/>
  <c r="AY2" i="24"/>
  <c r="AW2" i="24"/>
  <c r="AL2" i="24"/>
  <c r="AF2" i="24"/>
  <c r="X2" i="24"/>
  <c r="G2" i="24"/>
  <c r="D2" i="24"/>
  <c r="F2" i="24" s="1"/>
  <c r="I536" i="7"/>
  <c r="AF245" i="2"/>
  <c r="J396" i="7"/>
  <c r="J347" i="7"/>
  <c r="X354" i="2"/>
  <c r="AM530" i="24" l="1"/>
  <c r="AM209" i="24"/>
  <c r="AM105" i="24"/>
  <c r="Y220" i="24"/>
  <c r="AM305" i="24"/>
  <c r="AM354" i="24"/>
  <c r="AM355" i="24"/>
  <c r="E263" i="24"/>
  <c r="Y286" i="24"/>
  <c r="E289" i="24"/>
  <c r="AM221" i="24"/>
  <c r="AM222" i="24"/>
  <c r="Y389" i="24"/>
  <c r="AM409" i="24"/>
  <c r="Y436" i="24"/>
  <c r="E489" i="24"/>
  <c r="AM246" i="24"/>
  <c r="Y263" i="24"/>
  <c r="Y290" i="24"/>
  <c r="AM107" i="24"/>
  <c r="Y111" i="24"/>
  <c r="AM114" i="24"/>
  <c r="Y209" i="24"/>
  <c r="E214" i="24"/>
  <c r="F220" i="24"/>
  <c r="AM448" i="24"/>
  <c r="AM420" i="24"/>
  <c r="Y460" i="24"/>
  <c r="Y476" i="24"/>
  <c r="E486" i="24"/>
  <c r="E108" i="24"/>
  <c r="Y232" i="24"/>
  <c r="Y48" i="24"/>
  <c r="F51" i="24"/>
  <c r="Y52" i="24"/>
  <c r="E54" i="24"/>
  <c r="Y83" i="24"/>
  <c r="AM86" i="24"/>
  <c r="AM90" i="24"/>
  <c r="E93" i="24"/>
  <c r="AM97" i="24"/>
  <c r="AM112" i="24"/>
  <c r="AM132" i="24"/>
  <c r="AM146" i="24"/>
  <c r="E150" i="24"/>
  <c r="Y152" i="24"/>
  <c r="F154" i="24"/>
  <c r="F265" i="24"/>
  <c r="Y267" i="24"/>
  <c r="AM275" i="24"/>
  <c r="AM359" i="24"/>
  <c r="F360" i="24"/>
  <c r="E229" i="24"/>
  <c r="Y11" i="24"/>
  <c r="E18" i="24"/>
  <c r="AM23" i="24"/>
  <c r="AM29" i="24"/>
  <c r="AM30" i="24"/>
  <c r="AM31" i="24"/>
  <c r="AM32" i="24"/>
  <c r="AM34" i="24"/>
  <c r="AM35" i="24"/>
  <c r="Y38" i="24"/>
  <c r="AM42" i="24"/>
  <c r="E82" i="24"/>
  <c r="AM417" i="24"/>
  <c r="F506" i="24"/>
  <c r="E510" i="24"/>
  <c r="AM67" i="24"/>
  <c r="Y197" i="24"/>
  <c r="F261" i="24"/>
  <c r="AM285" i="24"/>
  <c r="E294" i="24"/>
  <c r="Y295" i="24"/>
  <c r="Y309" i="24"/>
  <c r="E311" i="24"/>
  <c r="AM328" i="24"/>
  <c r="F332" i="24"/>
  <c r="E335" i="24"/>
  <c r="AM388" i="24"/>
  <c r="AM394" i="24"/>
  <c r="F417" i="24"/>
  <c r="Y418" i="24"/>
  <c r="F498" i="24"/>
  <c r="AM153" i="24"/>
  <c r="Y154" i="24"/>
  <c r="AM280" i="24"/>
  <c r="Y362" i="24"/>
  <c r="Y376" i="24"/>
  <c r="E424" i="24"/>
  <c r="Y427" i="24"/>
  <c r="E433" i="24"/>
  <c r="F436" i="24"/>
  <c r="AM492" i="24"/>
  <c r="AM494" i="24"/>
  <c r="AM171" i="24"/>
  <c r="Y261" i="24"/>
  <c r="AM353" i="24"/>
  <c r="AM421" i="24"/>
  <c r="Y487" i="24"/>
  <c r="Y488" i="24"/>
  <c r="AM489" i="24"/>
  <c r="Y525" i="24"/>
  <c r="F20" i="24"/>
  <c r="E20" i="24"/>
  <c r="E244" i="24"/>
  <c r="F244" i="24"/>
  <c r="Y5" i="24"/>
  <c r="Y6" i="24"/>
  <c r="AM9" i="24"/>
  <c r="AM19" i="24"/>
  <c r="F64" i="24"/>
  <c r="Y101" i="24"/>
  <c r="F105" i="24"/>
  <c r="E262" i="24"/>
  <c r="F262" i="24"/>
  <c r="F286" i="24"/>
  <c r="E286" i="24"/>
  <c r="Y303" i="24"/>
  <c r="F319" i="24"/>
  <c r="E319" i="24"/>
  <c r="Y337" i="24"/>
  <c r="E447" i="24"/>
  <c r="F447" i="24"/>
  <c r="F456" i="24"/>
  <c r="E456" i="24"/>
  <c r="AM486" i="24"/>
  <c r="F209" i="24"/>
  <c r="E209" i="24"/>
  <c r="AM8" i="24"/>
  <c r="E114" i="24"/>
  <c r="E118" i="24"/>
  <c r="E131" i="24"/>
  <c r="F131" i="24"/>
  <c r="F259" i="24"/>
  <c r="E259" i="24"/>
  <c r="F292" i="24"/>
  <c r="E292" i="24"/>
  <c r="E308" i="24"/>
  <c r="F308" i="24"/>
  <c r="E257" i="24"/>
  <c r="F257" i="24"/>
  <c r="E66" i="24"/>
  <c r="Y39" i="24"/>
  <c r="F45" i="24"/>
  <c r="E45" i="24"/>
  <c r="Y9" i="24"/>
  <c r="F11" i="24"/>
  <c r="E13" i="24"/>
  <c r="AM14" i="24"/>
  <c r="E27" i="24"/>
  <c r="F27" i="24"/>
  <c r="Y108" i="24"/>
  <c r="E111" i="24"/>
  <c r="F111" i="24"/>
  <c r="F161" i="24"/>
  <c r="E161" i="24"/>
  <c r="AM233" i="24"/>
  <c r="Y325" i="24"/>
  <c r="E352" i="24"/>
  <c r="F352" i="24"/>
  <c r="Y180" i="24"/>
  <c r="Y183" i="24"/>
  <c r="AM200" i="24"/>
  <c r="Y234" i="24"/>
  <c r="AM243" i="24"/>
  <c r="AM247" i="24"/>
  <c r="Y264" i="24"/>
  <c r="AM271" i="24"/>
  <c r="AM272" i="24"/>
  <c r="Y284" i="24"/>
  <c r="Y318" i="24"/>
  <c r="Y319" i="24"/>
  <c r="Y343" i="24"/>
  <c r="Y350" i="24"/>
  <c r="Y369" i="24"/>
  <c r="Y371" i="24"/>
  <c r="Y380" i="24"/>
  <c r="Y478" i="24"/>
  <c r="AM512" i="24"/>
  <c r="AM513" i="24"/>
  <c r="AM515" i="24"/>
  <c r="AM516" i="24"/>
  <c r="Y530" i="24"/>
  <c r="Y15" i="24"/>
  <c r="AM21" i="24"/>
  <c r="AM27" i="24"/>
  <c r="Y30" i="24"/>
  <c r="Y32" i="24"/>
  <c r="Y34" i="24"/>
  <c r="Y41" i="24"/>
  <c r="AM48" i="24"/>
  <c r="AM55" i="24"/>
  <c r="AM56" i="24"/>
  <c r="Y65" i="24"/>
  <c r="Y71" i="24"/>
  <c r="AM76" i="24"/>
  <c r="Y81" i="24"/>
  <c r="AM94" i="24"/>
  <c r="Y97" i="24"/>
  <c r="Y104" i="24"/>
  <c r="Y106" i="24"/>
  <c r="AM231" i="24"/>
  <c r="F232" i="24"/>
  <c r="E234" i="24"/>
  <c r="E250" i="24"/>
  <c r="Y253" i="24"/>
  <c r="Y254" i="24"/>
  <c r="Y255" i="24"/>
  <c r="Y256" i="24"/>
  <c r="AM259" i="24"/>
  <c r="E274" i="24"/>
  <c r="Y280" i="24"/>
  <c r="E283" i="24"/>
  <c r="AM286" i="24"/>
  <c r="AM290" i="24"/>
  <c r="F291" i="24"/>
  <c r="AM292" i="24"/>
  <c r="AM295" i="24"/>
  <c r="AM302" i="24"/>
  <c r="F303" i="24"/>
  <c r="Y304" i="24"/>
  <c r="Y307" i="24"/>
  <c r="AM314" i="24"/>
  <c r="AM324" i="24"/>
  <c r="F325" i="24"/>
  <c r="Y326" i="24"/>
  <c r="AM330" i="24"/>
  <c r="AM331" i="24"/>
  <c r="Y332" i="24"/>
  <c r="AM333" i="24"/>
  <c r="F337" i="24"/>
  <c r="E358" i="24"/>
  <c r="Y359" i="24"/>
  <c r="AM361" i="24"/>
  <c r="F362" i="24"/>
  <c r="AM378" i="24"/>
  <c r="F419" i="24"/>
  <c r="Y420" i="24"/>
  <c r="E431" i="24"/>
  <c r="AM434" i="24"/>
  <c r="E442" i="24"/>
  <c r="AM470" i="24"/>
  <c r="E490" i="24"/>
  <c r="AM490" i="24"/>
  <c r="Y492" i="24"/>
  <c r="F504" i="24"/>
  <c r="Y519" i="24"/>
  <c r="Y74" i="24"/>
  <c r="E106" i="24"/>
  <c r="AM108" i="24"/>
  <c r="Y135" i="24"/>
  <c r="AM157" i="24"/>
  <c r="F159" i="24"/>
  <c r="Y176" i="24"/>
  <c r="Y177" i="24"/>
  <c r="Y186" i="24"/>
  <c r="Y188" i="24"/>
  <c r="Y189" i="24"/>
  <c r="Y199" i="24"/>
  <c r="F205" i="24"/>
  <c r="E221" i="24"/>
  <c r="Y273" i="24"/>
  <c r="Y301" i="24"/>
  <c r="Y308" i="24"/>
  <c r="E355" i="24"/>
  <c r="AM363" i="24"/>
  <c r="AM375" i="24"/>
  <c r="F376" i="24"/>
  <c r="AM381" i="24"/>
  <c r="AM382" i="24"/>
  <c r="AM424" i="24"/>
  <c r="AM449" i="24"/>
  <c r="AM497" i="24"/>
  <c r="E271" i="24"/>
  <c r="F271" i="24"/>
  <c r="F300" i="24"/>
  <c r="E300" i="24"/>
  <c r="E377" i="24"/>
  <c r="F377" i="24"/>
  <c r="E413" i="24"/>
  <c r="F413" i="24"/>
  <c r="E438" i="24"/>
  <c r="F438" i="24"/>
  <c r="AM2" i="24"/>
  <c r="E5" i="24"/>
  <c r="AM5" i="24"/>
  <c r="AM6" i="24"/>
  <c r="AM7" i="24"/>
  <c r="E22" i="24"/>
  <c r="F39" i="24"/>
  <c r="Y45" i="24"/>
  <c r="AM46" i="24"/>
  <c r="AM47" i="24"/>
  <c r="Y53" i="24"/>
  <c r="E63" i="24"/>
  <c r="F65" i="24"/>
  <c r="E77" i="24"/>
  <c r="AM82" i="24"/>
  <c r="AM83" i="24"/>
  <c r="E87" i="24"/>
  <c r="E91" i="24"/>
  <c r="AM92" i="24"/>
  <c r="Y98" i="24"/>
  <c r="E101" i="24"/>
  <c r="E107" i="24"/>
  <c r="Y112" i="24"/>
  <c r="Y119" i="24"/>
  <c r="Y120" i="24"/>
  <c r="E122" i="24"/>
  <c r="Y123" i="24"/>
  <c r="AM130" i="24"/>
  <c r="F134" i="24"/>
  <c r="Y136" i="24"/>
  <c r="E144" i="24"/>
  <c r="Y159" i="24"/>
  <c r="Y166" i="24"/>
  <c r="E170" i="24"/>
  <c r="F191" i="24"/>
  <c r="Y192" i="24"/>
  <c r="Y206" i="24"/>
  <c r="F211" i="24"/>
  <c r="Y212" i="24"/>
  <c r="Y213" i="24"/>
  <c r="E224" i="24"/>
  <c r="F224" i="24"/>
  <c r="F354" i="24"/>
  <c r="E354" i="24"/>
  <c r="F429" i="24"/>
  <c r="E429" i="24"/>
  <c r="E459" i="24"/>
  <c r="F459" i="24"/>
  <c r="E476" i="24"/>
  <c r="F476" i="24"/>
  <c r="E195" i="24"/>
  <c r="F195" i="24"/>
  <c r="F206" i="24"/>
  <c r="E206" i="24"/>
  <c r="E264" i="24"/>
  <c r="F264" i="24"/>
  <c r="E278" i="24"/>
  <c r="F278" i="24"/>
  <c r="E297" i="24"/>
  <c r="F297" i="24"/>
  <c r="F341" i="24"/>
  <c r="E341" i="24"/>
  <c r="E408" i="24"/>
  <c r="F408" i="24"/>
  <c r="F522" i="24"/>
  <c r="E522" i="24"/>
  <c r="E4" i="24"/>
  <c r="F7" i="24"/>
  <c r="Y17" i="24"/>
  <c r="Y27" i="24"/>
  <c r="AM38" i="24"/>
  <c r="AM39" i="24"/>
  <c r="Y47" i="24"/>
  <c r="AM59" i="24"/>
  <c r="AM65" i="24"/>
  <c r="F71" i="24"/>
  <c r="Y72" i="24"/>
  <c r="E75" i="24"/>
  <c r="AM79" i="24"/>
  <c r="E89" i="24"/>
  <c r="Y96" i="24"/>
  <c r="AM98" i="24"/>
  <c r="AM99" i="24"/>
  <c r="E102" i="24"/>
  <c r="Y105" i="24"/>
  <c r="Y110" i="24"/>
  <c r="AM123" i="24"/>
  <c r="E128" i="24"/>
  <c r="Y130" i="24"/>
  <c r="Y134" i="24"/>
  <c r="Y138" i="24"/>
  <c r="AM147" i="24"/>
  <c r="Y149" i="24"/>
  <c r="Y161" i="24"/>
  <c r="AM165" i="24"/>
  <c r="F197" i="24"/>
  <c r="E197" i="24"/>
  <c r="E228" i="24"/>
  <c r="F228" i="24"/>
  <c r="E275" i="24"/>
  <c r="F275" i="24"/>
  <c r="F280" i="24"/>
  <c r="E280" i="24"/>
  <c r="E385" i="24"/>
  <c r="F385" i="24"/>
  <c r="F483" i="24"/>
  <c r="E483" i="24"/>
  <c r="AM224" i="24"/>
  <c r="AM229" i="24"/>
  <c r="AM264" i="24"/>
  <c r="AM311" i="24"/>
  <c r="AM336" i="24"/>
  <c r="Y356" i="24"/>
  <c r="Y357" i="24"/>
  <c r="AM358" i="24"/>
  <c r="AM504" i="24"/>
  <c r="AM505" i="24"/>
  <c r="AM379" i="24"/>
  <c r="Y384" i="24"/>
  <c r="E387" i="24"/>
  <c r="AM397" i="24"/>
  <c r="Y408" i="24"/>
  <c r="AM410" i="24"/>
  <c r="F411" i="24"/>
  <c r="AM411" i="24"/>
  <c r="Y412" i="24"/>
  <c r="E415" i="24"/>
  <c r="AM437" i="24"/>
  <c r="F445" i="24"/>
  <c r="Y458" i="24"/>
  <c r="F461" i="24"/>
  <c r="Y462" i="24"/>
  <c r="Y463" i="24"/>
  <c r="Y465" i="24"/>
  <c r="E466" i="24"/>
  <c r="AM466" i="24"/>
  <c r="Y491" i="24"/>
  <c r="AM506" i="24"/>
  <c r="AM507" i="24"/>
  <c r="E523" i="24"/>
  <c r="AM523" i="24"/>
  <c r="AM526" i="24"/>
  <c r="AM527" i="24"/>
  <c r="AM528" i="24"/>
  <c r="AM529" i="24"/>
  <c r="AM177" i="24"/>
  <c r="AM178" i="24"/>
  <c r="AM179" i="24"/>
  <c r="AM180" i="24"/>
  <c r="AM183" i="24"/>
  <c r="AM194" i="24"/>
  <c r="AM206" i="24"/>
  <c r="Y229" i="24"/>
  <c r="Y248" i="24"/>
  <c r="AM265" i="24"/>
  <c r="AM267" i="24"/>
  <c r="AM287" i="24"/>
  <c r="Y297" i="24"/>
  <c r="Y311" i="24"/>
  <c r="Y312" i="24"/>
  <c r="Y313" i="24"/>
  <c r="AM319" i="24"/>
  <c r="AM320" i="24"/>
  <c r="Y329" i="24"/>
  <c r="Y344" i="24"/>
  <c r="Y363" i="24"/>
  <c r="Y373" i="24"/>
  <c r="AM383" i="24"/>
  <c r="AM384" i="24"/>
  <c r="AM385" i="24"/>
  <c r="AM391" i="24"/>
  <c r="AM401" i="24"/>
  <c r="AM430" i="24"/>
  <c r="Y440" i="24"/>
  <c r="AM459" i="24"/>
  <c r="AM460" i="24"/>
  <c r="AM467" i="24"/>
  <c r="AM468" i="24"/>
  <c r="Y477" i="24"/>
  <c r="Y479" i="24"/>
  <c r="Y481" i="24"/>
  <c r="AM483" i="24"/>
  <c r="AM491" i="24"/>
  <c r="Y526" i="24"/>
  <c r="Y527" i="24"/>
  <c r="Y528" i="24"/>
  <c r="Y529" i="24"/>
  <c r="F146" i="24"/>
  <c r="E146" i="24"/>
  <c r="F239" i="24"/>
  <c r="E239" i="24"/>
  <c r="F322" i="24"/>
  <c r="E322" i="24"/>
  <c r="F329" i="24"/>
  <c r="E329" i="24"/>
  <c r="F440" i="24"/>
  <c r="E440" i="24"/>
  <c r="F497" i="24"/>
  <c r="E497" i="24"/>
  <c r="F505" i="24"/>
  <c r="E505" i="24"/>
  <c r="F526" i="24"/>
  <c r="E526" i="24"/>
  <c r="F528" i="24"/>
  <c r="E528" i="24"/>
  <c r="F6" i="24"/>
  <c r="AM11" i="24"/>
  <c r="Y14" i="24"/>
  <c r="AM15" i="24"/>
  <c r="AM20" i="24"/>
  <c r="Y23" i="24"/>
  <c r="F26" i="24"/>
  <c r="E30" i="24"/>
  <c r="E34" i="24"/>
  <c r="F38" i="24"/>
  <c r="E42" i="24"/>
  <c r="E46" i="24"/>
  <c r="F53" i="24"/>
  <c r="Y58" i="24"/>
  <c r="AM60" i="24"/>
  <c r="AM61" i="24"/>
  <c r="Y63" i="24"/>
  <c r="AM64" i="24"/>
  <c r="AM66" i="24"/>
  <c r="AM71" i="24"/>
  <c r="Y76" i="24"/>
  <c r="AM77" i="24"/>
  <c r="Y89" i="24"/>
  <c r="Y93" i="24"/>
  <c r="Y94" i="24"/>
  <c r="Y95" i="24"/>
  <c r="E96" i="24"/>
  <c r="Y103" i="24"/>
  <c r="F104" i="24"/>
  <c r="E109" i="24"/>
  <c r="E112" i="24"/>
  <c r="E113" i="24"/>
  <c r="Y114" i="24"/>
  <c r="Y116" i="24"/>
  <c r="AM120" i="24"/>
  <c r="AM121" i="24"/>
  <c r="E125" i="24"/>
  <c r="E136" i="24"/>
  <c r="F149" i="24"/>
  <c r="Y165" i="24"/>
  <c r="AM166" i="24"/>
  <c r="F168" i="24"/>
  <c r="E168" i="24"/>
  <c r="E178" i="24"/>
  <c r="E179" i="24"/>
  <c r="F179" i="24"/>
  <c r="F204" i="24"/>
  <c r="E204" i="24"/>
  <c r="AM298" i="24"/>
  <c r="F410" i="24"/>
  <c r="E410" i="24"/>
  <c r="F164" i="24"/>
  <c r="E164" i="24"/>
  <c r="F174" i="24"/>
  <c r="E174" i="24"/>
  <c r="F284" i="24"/>
  <c r="E284" i="24"/>
  <c r="F296" i="24"/>
  <c r="E296" i="24"/>
  <c r="F248" i="24"/>
  <c r="E248" i="24"/>
  <c r="E2" i="24"/>
  <c r="E8" i="24"/>
  <c r="F12" i="24"/>
  <c r="AM13" i="24"/>
  <c r="F17" i="24"/>
  <c r="AM18" i="24"/>
  <c r="Y21" i="24"/>
  <c r="AM22" i="24"/>
  <c r="F25" i="24"/>
  <c r="E28" i="24"/>
  <c r="E32" i="24"/>
  <c r="E40" i="24"/>
  <c r="E47" i="24"/>
  <c r="AM51" i="24"/>
  <c r="AM53" i="24"/>
  <c r="Y56" i="24"/>
  <c r="E59" i="24"/>
  <c r="Y66" i="24"/>
  <c r="F74" i="24"/>
  <c r="AM75" i="24"/>
  <c r="Y79" i="24"/>
  <c r="Y80" i="24"/>
  <c r="E81" i="24"/>
  <c r="F83" i="24"/>
  <c r="Y91" i="24"/>
  <c r="AM93" i="24"/>
  <c r="E97" i="24"/>
  <c r="E99" i="24"/>
  <c r="AM102" i="24"/>
  <c r="F110" i="24"/>
  <c r="AM118" i="24"/>
  <c r="AM125" i="24"/>
  <c r="Y127" i="24"/>
  <c r="AM128" i="24"/>
  <c r="F135" i="24"/>
  <c r="AM137" i="24"/>
  <c r="AM138" i="24"/>
  <c r="AM140" i="24"/>
  <c r="Y142" i="24"/>
  <c r="E148" i="24"/>
  <c r="E171" i="24"/>
  <c r="F171" i="24"/>
  <c r="E183" i="24"/>
  <c r="Y184" i="24"/>
  <c r="E207" i="24"/>
  <c r="F207" i="24"/>
  <c r="E213" i="24"/>
  <c r="F213" i="24"/>
  <c r="F218" i="24"/>
  <c r="E218" i="24"/>
  <c r="AM241" i="24"/>
  <c r="F267" i="24"/>
  <c r="E267" i="24"/>
  <c r="F273" i="24"/>
  <c r="E273" i="24"/>
  <c r="F301" i="24"/>
  <c r="E301" i="24"/>
  <c r="Y168" i="24"/>
  <c r="Y204" i="24"/>
  <c r="AM212" i="24"/>
  <c r="Y239" i="24"/>
  <c r="Y242" i="24"/>
  <c r="AM276" i="24"/>
  <c r="Y285" i="24"/>
  <c r="AM291" i="24"/>
  <c r="AM297" i="24"/>
  <c r="Y302" i="24"/>
  <c r="AM304" i="24"/>
  <c r="Y305" i="24"/>
  <c r="AM306" i="24"/>
  <c r="AM309" i="24"/>
  <c r="Y310" i="24"/>
  <c r="Y323" i="24"/>
  <c r="F342" i="24"/>
  <c r="E342" i="24"/>
  <c r="F349" i="24"/>
  <c r="E349" i="24"/>
  <c r="E369" i="24"/>
  <c r="F369" i="24"/>
  <c r="F398" i="24"/>
  <c r="E398" i="24"/>
  <c r="E427" i="24"/>
  <c r="F427" i="24"/>
  <c r="F446" i="24"/>
  <c r="E446" i="24"/>
  <c r="E480" i="24"/>
  <c r="F480" i="24"/>
  <c r="F507" i="24"/>
  <c r="E507" i="24"/>
  <c r="AM136" i="24"/>
  <c r="AM142" i="24"/>
  <c r="AM148" i="24"/>
  <c r="E156" i="24"/>
  <c r="F162" i="24"/>
  <c r="AM168" i="24"/>
  <c r="Y173" i="24"/>
  <c r="F181" i="24"/>
  <c r="F184" i="24"/>
  <c r="AM187" i="24"/>
  <c r="AM188" i="24"/>
  <c r="AM190" i="24"/>
  <c r="AM192" i="24"/>
  <c r="F193" i="24"/>
  <c r="E201" i="24"/>
  <c r="E208" i="24"/>
  <c r="E216" i="24"/>
  <c r="AM218" i="24"/>
  <c r="Y219" i="24"/>
  <c r="Y222" i="24"/>
  <c r="AM223" i="24"/>
  <c r="AM225" i="24"/>
  <c r="F230" i="24"/>
  <c r="Y231" i="24"/>
  <c r="AM235" i="24"/>
  <c r="AM239" i="24"/>
  <c r="Y243" i="24"/>
  <c r="AM245" i="24"/>
  <c r="AM248" i="24"/>
  <c r="Y250" i="24"/>
  <c r="AM258" i="24"/>
  <c r="Y265" i="24"/>
  <c r="E268" i="24"/>
  <c r="Y275" i="24"/>
  <c r="E277" i="24"/>
  <c r="AM278" i="24"/>
  <c r="Y288" i="24"/>
  <c r="F290" i="24"/>
  <c r="Y291" i="24"/>
  <c r="F295" i="24"/>
  <c r="AM296" i="24"/>
  <c r="E305" i="24"/>
  <c r="E310" i="24"/>
  <c r="E323" i="24"/>
  <c r="Y324" i="24"/>
  <c r="AM326" i="24"/>
  <c r="F327" i="24"/>
  <c r="Y328" i="24"/>
  <c r="AM329" i="24"/>
  <c r="E338" i="24"/>
  <c r="F338" i="24"/>
  <c r="E344" i="24"/>
  <c r="F344" i="24"/>
  <c r="E351" i="24"/>
  <c r="F351" i="24"/>
  <c r="E383" i="24"/>
  <c r="F383" i="24"/>
  <c r="E458" i="24"/>
  <c r="F458" i="24"/>
  <c r="F469" i="24"/>
  <c r="E469" i="24"/>
  <c r="F491" i="24"/>
  <c r="E491" i="24"/>
  <c r="AM211" i="24"/>
  <c r="Y223" i="24"/>
  <c r="Y258" i="24"/>
  <c r="E333" i="24"/>
  <c r="F333" i="24"/>
  <c r="E394" i="24"/>
  <c r="F394" i="24"/>
  <c r="E423" i="24"/>
  <c r="F423" i="24"/>
  <c r="E460" i="24"/>
  <c r="F460" i="24"/>
  <c r="F485" i="24"/>
  <c r="E485" i="24"/>
  <c r="AM316" i="24"/>
  <c r="Y331" i="24"/>
  <c r="Y336" i="24"/>
  <c r="AM352" i="24"/>
  <c r="Y354" i="24"/>
  <c r="AM368" i="24"/>
  <c r="AM373" i="24"/>
  <c r="Y391" i="24"/>
  <c r="Y392" i="24"/>
  <c r="Y397" i="24"/>
  <c r="Y399" i="24"/>
  <c r="Y409" i="24"/>
  <c r="AM415" i="24"/>
  <c r="Y424" i="24"/>
  <c r="AM426" i="24"/>
  <c r="Y428" i="24"/>
  <c r="Y431" i="24"/>
  <c r="AM440" i="24"/>
  <c r="AM446" i="24"/>
  <c r="Y453" i="24"/>
  <c r="Y456" i="24"/>
  <c r="AM461" i="24"/>
  <c r="Y469" i="24"/>
  <c r="AM478" i="24"/>
  <c r="AM479" i="24"/>
  <c r="AM482" i="24"/>
  <c r="AM485" i="24"/>
  <c r="Y489" i="24"/>
  <c r="Y496" i="24"/>
  <c r="Y497" i="24"/>
  <c r="Y500" i="24"/>
  <c r="Y501" i="24"/>
  <c r="Y502" i="24"/>
  <c r="Y507" i="24"/>
  <c r="Y531" i="24"/>
  <c r="Y330" i="24"/>
  <c r="AM342" i="24"/>
  <c r="AM343" i="24"/>
  <c r="AM350" i="24"/>
  <c r="Y358" i="24"/>
  <c r="F367" i="24"/>
  <c r="Y368" i="24"/>
  <c r="AM370" i="24"/>
  <c r="F371" i="24"/>
  <c r="Y377" i="24"/>
  <c r="E380" i="24"/>
  <c r="Y385" i="24"/>
  <c r="F399" i="24"/>
  <c r="Y401" i="24"/>
  <c r="E406" i="24"/>
  <c r="Y411" i="24"/>
  <c r="Y417" i="24"/>
  <c r="Y421" i="24"/>
  <c r="F425" i="24"/>
  <c r="Y426" i="24"/>
  <c r="AM428" i="24"/>
  <c r="Y429" i="24"/>
  <c r="AM431" i="24"/>
  <c r="Y433" i="24"/>
  <c r="E437" i="24"/>
  <c r="AM438" i="24"/>
  <c r="F441" i="24"/>
  <c r="F457" i="24"/>
  <c r="Y459" i="24"/>
  <c r="AM463" i="24"/>
  <c r="Y466" i="24"/>
  <c r="E468" i="24"/>
  <c r="Y473" i="24"/>
  <c r="Y474" i="24"/>
  <c r="AM477" i="24"/>
  <c r="F478" i="24"/>
  <c r="AM480" i="24"/>
  <c r="AM481" i="24"/>
  <c r="F482" i="24"/>
  <c r="E484" i="24"/>
  <c r="Y490" i="24"/>
  <c r="AM499" i="24"/>
  <c r="AM500" i="24"/>
  <c r="Y504" i="24"/>
  <c r="Y506" i="24"/>
  <c r="Y512" i="24"/>
  <c r="Y513" i="24"/>
  <c r="Y514" i="24"/>
  <c r="Y515" i="24"/>
  <c r="Y516" i="24"/>
  <c r="Y517" i="24"/>
  <c r="Y523" i="24"/>
  <c r="Y524" i="24"/>
  <c r="E525" i="24"/>
  <c r="AM525" i="24"/>
  <c r="E527" i="24"/>
  <c r="E529" i="24"/>
  <c r="F222" i="24"/>
  <c r="E222" i="24"/>
  <c r="F266" i="24"/>
  <c r="E266" i="24"/>
  <c r="F288" i="24"/>
  <c r="E288" i="24"/>
  <c r="F353" i="24"/>
  <c r="E353" i="24"/>
  <c r="E386" i="24"/>
  <c r="F386" i="24"/>
  <c r="F401" i="24"/>
  <c r="E401" i="24"/>
  <c r="F421" i="24"/>
  <c r="E421" i="24"/>
  <c r="E9" i="24"/>
  <c r="AM10" i="24"/>
  <c r="E16" i="24"/>
  <c r="E19" i="24"/>
  <c r="E23" i="24"/>
  <c r="AM24" i="24"/>
  <c r="Y29" i="24"/>
  <c r="Y31" i="24"/>
  <c r="AM36" i="24"/>
  <c r="AM37" i="24"/>
  <c r="E41" i="24"/>
  <c r="E48" i="24"/>
  <c r="AM49" i="24"/>
  <c r="AM50" i="24"/>
  <c r="E52" i="24"/>
  <c r="E58" i="24"/>
  <c r="E62" i="24"/>
  <c r="AM68" i="24"/>
  <c r="AM69" i="24"/>
  <c r="E72" i="24"/>
  <c r="E73" i="24"/>
  <c r="E76" i="24"/>
  <c r="E84" i="24"/>
  <c r="E85" i="24"/>
  <c r="Y86" i="24"/>
  <c r="Y88" i="24"/>
  <c r="Y90" i="24"/>
  <c r="Y92" i="24"/>
  <c r="E98" i="24"/>
  <c r="E103" i="24"/>
  <c r="E117" i="24"/>
  <c r="E121" i="24"/>
  <c r="E124" i="24"/>
  <c r="Y124" i="24"/>
  <c r="E127" i="24"/>
  <c r="AM131" i="24"/>
  <c r="F133" i="24"/>
  <c r="E138" i="24"/>
  <c r="AM139" i="24"/>
  <c r="E141" i="24"/>
  <c r="F142" i="24"/>
  <c r="Y145" i="24"/>
  <c r="F151" i="24"/>
  <c r="F153" i="24"/>
  <c r="AM161" i="24"/>
  <c r="F165" i="24"/>
  <c r="E165" i="24"/>
  <c r="Y172" i="24"/>
  <c r="F173" i="24"/>
  <c r="E180" i="24"/>
  <c r="E190" i="24"/>
  <c r="E199" i="24"/>
  <c r="AM202" i="24"/>
  <c r="F203" i="24"/>
  <c r="E203" i="24"/>
  <c r="F215" i="24"/>
  <c r="E215" i="24"/>
  <c r="Y225" i="24"/>
  <c r="Y245" i="24"/>
  <c r="F298" i="24"/>
  <c r="E298" i="24"/>
  <c r="E304" i="24"/>
  <c r="F304" i="24"/>
  <c r="E309" i="24"/>
  <c r="F309" i="24"/>
  <c r="F318" i="24"/>
  <c r="E318" i="24"/>
  <c r="E324" i="24"/>
  <c r="F324" i="24"/>
  <c r="E328" i="24"/>
  <c r="F328" i="24"/>
  <c r="Y345" i="24"/>
  <c r="Y370" i="24"/>
  <c r="F374" i="24"/>
  <c r="E374" i="24"/>
  <c r="F384" i="24"/>
  <c r="E384" i="24"/>
  <c r="E404" i="24"/>
  <c r="F404" i="24"/>
  <c r="E192" i="24"/>
  <c r="F192" i="24"/>
  <c r="F272" i="24"/>
  <c r="E272" i="24"/>
  <c r="F282" i="24"/>
  <c r="E282" i="24"/>
  <c r="E381" i="24"/>
  <c r="F381" i="24"/>
  <c r="F382" i="24"/>
  <c r="E382" i="24"/>
  <c r="F449" i="24"/>
  <c r="E449" i="24"/>
  <c r="F455" i="24"/>
  <c r="E455" i="24"/>
  <c r="F503" i="24"/>
  <c r="E503" i="24"/>
  <c r="F511" i="24"/>
  <c r="E511" i="24"/>
  <c r="E14" i="24"/>
  <c r="E21" i="24"/>
  <c r="Y2" i="24"/>
  <c r="AM3" i="24"/>
  <c r="Y8" i="24"/>
  <c r="Y13" i="24"/>
  <c r="Y20" i="24"/>
  <c r="Y22" i="24"/>
  <c r="E29" i="24"/>
  <c r="E31" i="24"/>
  <c r="E33" i="24"/>
  <c r="E35" i="24"/>
  <c r="Y36" i="24"/>
  <c r="Y37" i="24"/>
  <c r="Y40" i="24"/>
  <c r="AM43" i="24"/>
  <c r="AM44" i="24"/>
  <c r="Y50" i="24"/>
  <c r="Y59" i="24"/>
  <c r="AM63" i="24"/>
  <c r="E67" i="24"/>
  <c r="Y68" i="24"/>
  <c r="Y69" i="24"/>
  <c r="Y70" i="24"/>
  <c r="Y75" i="24"/>
  <c r="AM81" i="24"/>
  <c r="E86" i="24"/>
  <c r="E88" i="24"/>
  <c r="E90" i="24"/>
  <c r="E92" i="24"/>
  <c r="AM96" i="24"/>
  <c r="Y99" i="24"/>
  <c r="F115" i="24"/>
  <c r="F123" i="24"/>
  <c r="AM124" i="24"/>
  <c r="Y128" i="24"/>
  <c r="AM129" i="24"/>
  <c r="F130" i="24"/>
  <c r="Y131" i="24"/>
  <c r="E132" i="24"/>
  <c r="AM135" i="24"/>
  <c r="F137" i="24"/>
  <c r="E140" i="24"/>
  <c r="Y140" i="24"/>
  <c r="E143" i="24"/>
  <c r="E145" i="24"/>
  <c r="AM145" i="24"/>
  <c r="AM149" i="24"/>
  <c r="Y150" i="24"/>
  <c r="AM151" i="24"/>
  <c r="F152" i="24"/>
  <c r="Y155" i="24"/>
  <c r="AM156" i="24"/>
  <c r="Y157" i="24"/>
  <c r="AM164" i="24"/>
  <c r="F169" i="24"/>
  <c r="E169" i="24"/>
  <c r="E172" i="24"/>
  <c r="Y178" i="24"/>
  <c r="F182" i="24"/>
  <c r="E182" i="24"/>
  <c r="E194" i="24"/>
  <c r="F194" i="24"/>
  <c r="F210" i="24"/>
  <c r="E210" i="24"/>
  <c r="F258" i="24"/>
  <c r="E258" i="24"/>
  <c r="F307" i="24"/>
  <c r="E307" i="24"/>
  <c r="F331" i="24"/>
  <c r="E331" i="24"/>
  <c r="F336" i="24"/>
  <c r="E336" i="24"/>
  <c r="F364" i="24"/>
  <c r="E364" i="24"/>
  <c r="F388" i="24"/>
  <c r="E388" i="24"/>
  <c r="F167" i="24"/>
  <c r="E167" i="24"/>
  <c r="E231" i="24"/>
  <c r="F231" i="24"/>
  <c r="E426" i="24"/>
  <c r="F426" i="24"/>
  <c r="Y3" i="24"/>
  <c r="Y43" i="24"/>
  <c r="Y44" i="24"/>
  <c r="AM62" i="24"/>
  <c r="AM84" i="24"/>
  <c r="Y100" i="24"/>
  <c r="Y129" i="24"/>
  <c r="AM150" i="24"/>
  <c r="Y151" i="24"/>
  <c r="E157" i="24"/>
  <c r="F157" i="24"/>
  <c r="Y160" i="24"/>
  <c r="F226" i="24"/>
  <c r="E226" i="24"/>
  <c r="F246" i="24"/>
  <c r="E246" i="24"/>
  <c r="F279" i="24"/>
  <c r="E279" i="24"/>
  <c r="E285" i="24"/>
  <c r="F285" i="24"/>
  <c r="E302" i="24"/>
  <c r="F302" i="24"/>
  <c r="F320" i="24"/>
  <c r="E320" i="24"/>
  <c r="E326" i="24"/>
  <c r="F326" i="24"/>
  <c r="F343" i="24"/>
  <c r="E343" i="24"/>
  <c r="F346" i="24"/>
  <c r="E346" i="24"/>
  <c r="F350" i="24"/>
  <c r="E350" i="24"/>
  <c r="E395" i="24"/>
  <c r="F395" i="24"/>
  <c r="E396" i="24"/>
  <c r="F396" i="24"/>
  <c r="Y153" i="24"/>
  <c r="AM162" i="24"/>
  <c r="Y163" i="24"/>
  <c r="Y167" i="24"/>
  <c r="Y169" i="24"/>
  <c r="AM184" i="24"/>
  <c r="AM191" i="24"/>
  <c r="AM193" i="24"/>
  <c r="Y196" i="24"/>
  <c r="Y200" i="24"/>
  <c r="AM227" i="24"/>
  <c r="AM230" i="24"/>
  <c r="AM232" i="24"/>
  <c r="Y233" i="24"/>
  <c r="Y241" i="24"/>
  <c r="Y247" i="24"/>
  <c r="Y251" i="24"/>
  <c r="AM252" i="24"/>
  <c r="AM253" i="24"/>
  <c r="AM254" i="24"/>
  <c r="AM255" i="24"/>
  <c r="AM256" i="24"/>
  <c r="Y259" i="24"/>
  <c r="AM263" i="24"/>
  <c r="AM269" i="24"/>
  <c r="AM270" i="24"/>
  <c r="Y272" i="24"/>
  <c r="Y281" i="24"/>
  <c r="AM282" i="24"/>
  <c r="Y283" i="24"/>
  <c r="Y287" i="24"/>
  <c r="AM288" i="24"/>
  <c r="Y289" i="24"/>
  <c r="AM293" i="24"/>
  <c r="Y294" i="24"/>
  <c r="Y298" i="24"/>
  <c r="AM299" i="24"/>
  <c r="Y300" i="24"/>
  <c r="AM303" i="24"/>
  <c r="Y306" i="24"/>
  <c r="AM307" i="24"/>
  <c r="Y315" i="24"/>
  <c r="Y316" i="24"/>
  <c r="Y317" i="24"/>
  <c r="AM318" i="24"/>
  <c r="Y320" i="24"/>
  <c r="AM321" i="24"/>
  <c r="Y322" i="24"/>
  <c r="AM327" i="24"/>
  <c r="AM337" i="24"/>
  <c r="Y346" i="24"/>
  <c r="AM347" i="24"/>
  <c r="Y348" i="24"/>
  <c r="Y353" i="24"/>
  <c r="Y364" i="24"/>
  <c r="Y366" i="24"/>
  <c r="Y382" i="24"/>
  <c r="Y388" i="24"/>
  <c r="Y390" i="24"/>
  <c r="AM392" i="24"/>
  <c r="AM429" i="24"/>
  <c r="AM433" i="24"/>
  <c r="AM442" i="24"/>
  <c r="Y156" i="24"/>
  <c r="AM159" i="24"/>
  <c r="AM160" i="24"/>
  <c r="E163" i="24"/>
  <c r="AM163" i="24"/>
  <c r="Y164" i="24"/>
  <c r="AM167" i="24"/>
  <c r="AM169" i="24"/>
  <c r="Y171" i="24"/>
  <c r="AM186" i="24"/>
  <c r="E196" i="24"/>
  <c r="E198" i="24"/>
  <c r="E200" i="24"/>
  <c r="AM203" i="24"/>
  <c r="Y205" i="24"/>
  <c r="Y207" i="24"/>
  <c r="AM210" i="24"/>
  <c r="F212" i="24"/>
  <c r="Y214" i="24"/>
  <c r="Y216" i="24"/>
  <c r="AM217" i="24"/>
  <c r="F219" i="24"/>
  <c r="AM220" i="24"/>
  <c r="F225" i="24"/>
  <c r="E233" i="24"/>
  <c r="Y237" i="24"/>
  <c r="AM238" i="24"/>
  <c r="F240" i="24"/>
  <c r="E241" i="24"/>
  <c r="F243" i="24"/>
  <c r="AM244" i="24"/>
  <c r="F245" i="24"/>
  <c r="E247" i="24"/>
  <c r="E249" i="24"/>
  <c r="E251" i="24"/>
  <c r="AM268" i="24"/>
  <c r="Y270" i="24"/>
  <c r="AM283" i="24"/>
  <c r="AM289" i="24"/>
  <c r="AM294" i="24"/>
  <c r="Y299" i="24"/>
  <c r="AM300" i="24"/>
  <c r="Y321" i="24"/>
  <c r="AM322" i="24"/>
  <c r="Y333" i="24"/>
  <c r="AM334" i="24"/>
  <c r="Y335" i="24"/>
  <c r="Y338" i="24"/>
  <c r="AM339" i="24"/>
  <c r="AM340" i="24"/>
  <c r="AM344" i="24"/>
  <c r="F345" i="24"/>
  <c r="Y347" i="24"/>
  <c r="E348" i="24"/>
  <c r="AM348" i="24"/>
  <c r="Y352" i="24"/>
  <c r="F359" i="24"/>
  <c r="F361" i="24"/>
  <c r="AM362" i="24"/>
  <c r="F363" i="24"/>
  <c r="Y365" i="24"/>
  <c r="E366" i="24"/>
  <c r="AM366" i="24"/>
  <c r="F368" i="24"/>
  <c r="AM369" i="24"/>
  <c r="F370" i="24"/>
  <c r="AM371" i="24"/>
  <c r="Y375" i="24"/>
  <c r="AM389" i="24"/>
  <c r="F390" i="24"/>
  <c r="E390" i="24"/>
  <c r="E397" i="24"/>
  <c r="F397" i="24"/>
  <c r="E428" i="24"/>
  <c r="F428" i="24"/>
  <c r="F435" i="24"/>
  <c r="E435" i="24"/>
  <c r="E470" i="24"/>
  <c r="F470" i="24"/>
  <c r="AM205" i="24"/>
  <c r="AM207" i="24"/>
  <c r="Y217" i="24"/>
  <c r="AM228" i="24"/>
  <c r="Y276" i="24"/>
  <c r="AM284" i="24"/>
  <c r="AM301" i="24"/>
  <c r="AM323" i="24"/>
  <c r="Y334" i="24"/>
  <c r="Y339" i="24"/>
  <c r="Y340" i="24"/>
  <c r="AM341" i="24"/>
  <c r="E375" i="24"/>
  <c r="F375" i="24"/>
  <c r="Y378" i="24"/>
  <c r="Y379" i="24"/>
  <c r="AM380" i="24"/>
  <c r="E400" i="24"/>
  <c r="F400" i="24"/>
  <c r="F403" i="24"/>
  <c r="F407" i="24"/>
  <c r="E407" i="24"/>
  <c r="F439" i="24"/>
  <c r="E439" i="24"/>
  <c r="AM399" i="24"/>
  <c r="AM404" i="24"/>
  <c r="Y405" i="24"/>
  <c r="AM413" i="24"/>
  <c r="AM422" i="24"/>
  <c r="Y435" i="24"/>
  <c r="Y439" i="24"/>
  <c r="Y467" i="24"/>
  <c r="F512" i="24"/>
  <c r="E512" i="24"/>
  <c r="F513" i="24"/>
  <c r="E513" i="24"/>
  <c r="F514" i="24"/>
  <c r="E514" i="24"/>
  <c r="F515" i="24"/>
  <c r="E515" i="24"/>
  <c r="F516" i="24"/>
  <c r="E516" i="24"/>
  <c r="F517" i="24"/>
  <c r="E517" i="24"/>
  <c r="F518" i="24"/>
  <c r="E518" i="24"/>
  <c r="F530" i="24"/>
  <c r="E530" i="24"/>
  <c r="AM376" i="24"/>
  <c r="Y383" i="24"/>
  <c r="Y386" i="24"/>
  <c r="AM390" i="24"/>
  <c r="Y393" i="24"/>
  <c r="Y394" i="24"/>
  <c r="AM396" i="24"/>
  <c r="F402" i="24"/>
  <c r="Y404" i="24"/>
  <c r="E405" i="24"/>
  <c r="AM405" i="24"/>
  <c r="AM408" i="24"/>
  <c r="F409" i="24"/>
  <c r="F412" i="24"/>
  <c r="Y413" i="24"/>
  <c r="E414" i="24"/>
  <c r="AM414" i="24"/>
  <c r="Y415" i="24"/>
  <c r="AM416" i="24"/>
  <c r="F418" i="24"/>
  <c r="AM419" i="24"/>
  <c r="F420" i="24"/>
  <c r="Y423" i="24"/>
  <c r="Y425" i="24"/>
  <c r="E430" i="24"/>
  <c r="E432" i="24"/>
  <c r="AM435" i="24"/>
  <c r="AM436" i="24"/>
  <c r="Y437" i="24"/>
  <c r="E443" i="24"/>
  <c r="AM443" i="24"/>
  <c r="Y445" i="24"/>
  <c r="Y447" i="24"/>
  <c r="F448" i="24"/>
  <c r="E450" i="24"/>
  <c r="E467" i="24"/>
  <c r="Y471" i="24"/>
  <c r="F477" i="24"/>
  <c r="F479" i="24"/>
  <c r="F481" i="24"/>
  <c r="F500" i="24"/>
  <c r="E500" i="24"/>
  <c r="F502" i="24"/>
  <c r="E502" i="24"/>
  <c r="F519" i="24"/>
  <c r="E519" i="24"/>
  <c r="F520" i="24"/>
  <c r="E520" i="24"/>
  <c r="Y416" i="24"/>
  <c r="AM423" i="24"/>
  <c r="AM425" i="24"/>
  <c r="AM441" i="24"/>
  <c r="AM445" i="24"/>
  <c r="F492" i="24"/>
  <c r="E492" i="24"/>
  <c r="F493" i="24"/>
  <c r="E493" i="24"/>
  <c r="F494" i="24"/>
  <c r="E494" i="24"/>
  <c r="F496" i="24"/>
  <c r="E496" i="24"/>
  <c r="F521" i="24"/>
  <c r="E521" i="24"/>
  <c r="AM458" i="24"/>
  <c r="Y461" i="24"/>
  <c r="AM462" i="24"/>
  <c r="Y470" i="24"/>
  <c r="AM471" i="24"/>
  <c r="AM495" i="24"/>
  <c r="Y522" i="24"/>
  <c r="AM476" i="24"/>
  <c r="E499" i="24"/>
  <c r="E501" i="24"/>
  <c r="E508" i="24"/>
  <c r="F176" i="24"/>
  <c r="E176" i="24"/>
  <c r="F177" i="24"/>
  <c r="E177" i="24"/>
  <c r="F314" i="24"/>
  <c r="E314" i="24"/>
  <c r="F356" i="24"/>
  <c r="E356" i="24"/>
  <c r="F372" i="24"/>
  <c r="E372" i="24"/>
  <c r="E451" i="24"/>
  <c r="F451" i="24"/>
  <c r="F462" i="24"/>
  <c r="E462" i="24"/>
  <c r="E3" i="24"/>
  <c r="E10" i="24"/>
  <c r="E15" i="24"/>
  <c r="E24" i="24"/>
  <c r="E36" i="24"/>
  <c r="E37" i="24"/>
  <c r="E43" i="24"/>
  <c r="E44" i="24"/>
  <c r="E49" i="24"/>
  <c r="E50" i="24"/>
  <c r="E55" i="24"/>
  <c r="E56" i="24"/>
  <c r="E57" i="24"/>
  <c r="E60" i="24"/>
  <c r="E61" i="24"/>
  <c r="E68" i="24"/>
  <c r="E69" i="24"/>
  <c r="E70" i="24"/>
  <c r="E78" i="24"/>
  <c r="E79" i="24"/>
  <c r="E80" i="24"/>
  <c r="E94" i="24"/>
  <c r="E95" i="24"/>
  <c r="E100" i="24"/>
  <c r="Y102" i="24"/>
  <c r="AM104" i="24"/>
  <c r="AM110" i="24"/>
  <c r="F116" i="24"/>
  <c r="E119" i="24"/>
  <c r="E120" i="24"/>
  <c r="F126" i="24"/>
  <c r="F129" i="24"/>
  <c r="F139" i="24"/>
  <c r="F147" i="24"/>
  <c r="F155" i="24"/>
  <c r="F158" i="24"/>
  <c r="F160" i="24"/>
  <c r="F166" i="24"/>
  <c r="E166" i="24"/>
  <c r="F223" i="24"/>
  <c r="E223" i="24"/>
  <c r="F227" i="24"/>
  <c r="E227" i="24"/>
  <c r="F236" i="24"/>
  <c r="E236" i="24"/>
  <c r="F188" i="24"/>
  <c r="E188" i="24"/>
  <c r="F189" i="24"/>
  <c r="E189" i="24"/>
  <c r="F202" i="24"/>
  <c r="E202" i="24"/>
  <c r="F235" i="24"/>
  <c r="E235" i="24"/>
  <c r="F312" i="24"/>
  <c r="E312" i="24"/>
  <c r="F313" i="24"/>
  <c r="E313" i="24"/>
  <c r="F357" i="24"/>
  <c r="E357" i="24"/>
  <c r="F185" i="24"/>
  <c r="E185" i="24"/>
  <c r="F237" i="24"/>
  <c r="E237" i="24"/>
  <c r="F238" i="24"/>
  <c r="E238" i="24"/>
  <c r="F242" i="24"/>
  <c r="E242" i="24"/>
  <c r="F252" i="24"/>
  <c r="E252" i="24"/>
  <c r="F254" i="24"/>
  <c r="E254" i="24"/>
  <c r="F256" i="24"/>
  <c r="E256" i="24"/>
  <c r="F260" i="24"/>
  <c r="E260" i="24"/>
  <c r="E270" i="24"/>
  <c r="F270" i="24"/>
  <c r="F175" i="24"/>
  <c r="E175" i="24"/>
  <c r="F186" i="24"/>
  <c r="E186" i="24"/>
  <c r="F187" i="24"/>
  <c r="E187" i="24"/>
  <c r="F217" i="24"/>
  <c r="E217" i="24"/>
  <c r="F281" i="24"/>
  <c r="E281" i="24"/>
  <c r="F287" i="24"/>
  <c r="E287" i="24"/>
  <c r="F293" i="24"/>
  <c r="E293" i="24"/>
  <c r="F306" i="24"/>
  <c r="E306" i="24"/>
  <c r="F315" i="24"/>
  <c r="E315" i="24"/>
  <c r="F316" i="24"/>
  <c r="E316" i="24"/>
  <c r="F317" i="24"/>
  <c r="E317" i="24"/>
  <c r="F330" i="24"/>
  <c r="E330" i="24"/>
  <c r="F373" i="24"/>
  <c r="E373" i="24"/>
  <c r="F299" i="24"/>
  <c r="E299" i="24"/>
  <c r="F321" i="24"/>
  <c r="E321" i="24"/>
  <c r="F347" i="24"/>
  <c r="E347" i="24"/>
  <c r="F365" i="24"/>
  <c r="E365" i="24"/>
  <c r="F378" i="24"/>
  <c r="E378" i="24"/>
  <c r="F379" i="24"/>
  <c r="E379" i="24"/>
  <c r="E253" i="24"/>
  <c r="E255" i="24"/>
  <c r="F269" i="24"/>
  <c r="F276" i="24"/>
  <c r="E276" i="24"/>
  <c r="F334" i="24"/>
  <c r="E334" i="24"/>
  <c r="F339" i="24"/>
  <c r="E339" i="24"/>
  <c r="F340" i="24"/>
  <c r="E340" i="24"/>
  <c r="E389" i="24"/>
  <c r="F389" i="24"/>
  <c r="E392" i="24"/>
  <c r="F392" i="24"/>
  <c r="F416" i="24"/>
  <c r="E416" i="24"/>
  <c r="F434" i="24"/>
  <c r="E434" i="24"/>
  <c r="E453" i="24"/>
  <c r="F453" i="24"/>
  <c r="F465" i="24"/>
  <c r="E465" i="24"/>
  <c r="F391" i="24"/>
  <c r="F393" i="24"/>
  <c r="F422" i="24"/>
  <c r="E422" i="24"/>
  <c r="Y442" i="24"/>
  <c r="AM444" i="24"/>
  <c r="AM452" i="24"/>
  <c r="AM454" i="24"/>
  <c r="AM464" i="24"/>
  <c r="F472" i="24"/>
  <c r="E472" i="24"/>
  <c r="F509" i="24"/>
  <c r="E509" i="24"/>
  <c r="F473" i="24"/>
  <c r="E473" i="24"/>
  <c r="F474" i="24"/>
  <c r="E474" i="24"/>
  <c r="F475" i="24"/>
  <c r="E475" i="24"/>
  <c r="F487" i="24"/>
  <c r="E487" i="24"/>
  <c r="F488" i="24"/>
  <c r="E488" i="24"/>
  <c r="F524" i="24"/>
  <c r="E524" i="24"/>
  <c r="Y441" i="24"/>
  <c r="Y443" i="24"/>
  <c r="F444" i="24"/>
  <c r="Y449" i="24"/>
  <c r="AM451" i="24"/>
  <c r="F452" i="24"/>
  <c r="AM453" i="24"/>
  <c r="F454" i="24"/>
  <c r="F463" i="24"/>
  <c r="E463" i="24"/>
  <c r="F464" i="24"/>
  <c r="E464" i="24"/>
  <c r="E471" i="24"/>
  <c r="AM472" i="24"/>
  <c r="AM473" i="24"/>
  <c r="AM474" i="24"/>
  <c r="Y486" i="24"/>
  <c r="AM487" i="24"/>
  <c r="AM488" i="24"/>
  <c r="F495" i="24"/>
  <c r="E495" i="24"/>
  <c r="F531" i="24"/>
  <c r="E531" i="24"/>
  <c r="BA7" i="2"/>
  <c r="BA2" i="2"/>
  <c r="BA3" i="2"/>
  <c r="BA6" i="2"/>
  <c r="BA9" i="2"/>
  <c r="BA10" i="2"/>
  <c r="BA11" i="2"/>
  <c r="BA12" i="2"/>
  <c r="BA14" i="2"/>
  <c r="BA15" i="2"/>
  <c r="BA16" i="2"/>
  <c r="BA17" i="2"/>
  <c r="BA20" i="2"/>
  <c r="BA22" i="2"/>
  <c r="BA23" i="2"/>
  <c r="BA24" i="2"/>
  <c r="BA27" i="2"/>
  <c r="BA28" i="2"/>
  <c r="BA37" i="2"/>
  <c r="BA39" i="2"/>
  <c r="BA40" i="2"/>
  <c r="BA41" i="2"/>
  <c r="BA44" i="2"/>
  <c r="BA46" i="2"/>
  <c r="BA47" i="2"/>
  <c r="BA49" i="2"/>
  <c r="BA50" i="2"/>
  <c r="BA52" i="2"/>
  <c r="BA55" i="2"/>
  <c r="BA56" i="2"/>
  <c r="BA57" i="2"/>
  <c r="BA60" i="2"/>
  <c r="BA61" i="2"/>
  <c r="BA62" i="2"/>
  <c r="BA63" i="2"/>
  <c r="BA65" i="2"/>
  <c r="BA68" i="2"/>
  <c r="BA69" i="2"/>
  <c r="BA71" i="2"/>
  <c r="BA74" i="2"/>
  <c r="BA78" i="2"/>
  <c r="BA79" i="2"/>
  <c r="BA82" i="2"/>
  <c r="BA85" i="2"/>
  <c r="BA89" i="2"/>
  <c r="BA90" i="2"/>
  <c r="BA98" i="2"/>
  <c r="BA100" i="2"/>
  <c r="BA101" i="2"/>
  <c r="BA102" i="2"/>
  <c r="BA104" i="2"/>
  <c r="BA105" i="2"/>
  <c r="BA108" i="2"/>
  <c r="BA109" i="2"/>
  <c r="BA110" i="2"/>
  <c r="BA114" i="2"/>
  <c r="BA115" i="2"/>
  <c r="BA116" i="2"/>
  <c r="BA117" i="2"/>
  <c r="BA119" i="2"/>
  <c r="BA120" i="2"/>
  <c r="BA122" i="2"/>
  <c r="BA124" i="2"/>
  <c r="BA126" i="2"/>
  <c r="BA128" i="2"/>
  <c r="BA129" i="2"/>
  <c r="BA131" i="2"/>
  <c r="BA132" i="2"/>
  <c r="BA134" i="2"/>
  <c r="BA136" i="2"/>
  <c r="BA137" i="2"/>
  <c r="BA138" i="2"/>
  <c r="BA139" i="2"/>
  <c r="BA140" i="2"/>
  <c r="BA142" i="2"/>
  <c r="BA143" i="2"/>
  <c r="BA144" i="2"/>
  <c r="BA145" i="2"/>
  <c r="BA146" i="2"/>
  <c r="BA148" i="2"/>
  <c r="BA149" i="2"/>
  <c r="BA150" i="2"/>
  <c r="BA154" i="2"/>
  <c r="BA155" i="2"/>
  <c r="BA156" i="2"/>
  <c r="BA157" i="2"/>
  <c r="BA158" i="2"/>
  <c r="BA160" i="2"/>
  <c r="BA161" i="2"/>
  <c r="BA163" i="2"/>
  <c r="BA164" i="2"/>
  <c r="BA168" i="2"/>
  <c r="BA169" i="2"/>
  <c r="BA170" i="2"/>
  <c r="BA173" i="2"/>
  <c r="BA174" i="2"/>
  <c r="BA180" i="2"/>
  <c r="BA181" i="2"/>
  <c r="BA182" i="2"/>
  <c r="BA185" i="2"/>
  <c r="BA191" i="2"/>
  <c r="BA192" i="2"/>
  <c r="BA193" i="2"/>
  <c r="BA198" i="2"/>
  <c r="BA199" i="2"/>
  <c r="BA201" i="2"/>
  <c r="BA204" i="2"/>
  <c r="BA210" i="2"/>
  <c r="BA211" i="2"/>
  <c r="BA212" i="2"/>
  <c r="BA220" i="2"/>
  <c r="BA222" i="2"/>
  <c r="BA225" i="2"/>
  <c r="BA226" i="2"/>
  <c r="BA227" i="2"/>
  <c r="BA229" i="2"/>
  <c r="BA231" i="2"/>
  <c r="BA232" i="2"/>
  <c r="BA234" i="2"/>
  <c r="BA235" i="2"/>
  <c r="BA236" i="2"/>
  <c r="BA237" i="2"/>
  <c r="BA239" i="2"/>
  <c r="BA242" i="2"/>
  <c r="BA244" i="2"/>
  <c r="BA248" i="2"/>
  <c r="BA249" i="2"/>
  <c r="BA250" i="2"/>
  <c r="BA251" i="2"/>
  <c r="BA252" i="2"/>
  <c r="BA255" i="2"/>
  <c r="BA256" i="2"/>
  <c r="BA261" i="2"/>
  <c r="BA266" i="2"/>
  <c r="BA267" i="2"/>
  <c r="BA268" i="2"/>
  <c r="BA269" i="2"/>
  <c r="BA270" i="2"/>
  <c r="BA272" i="2"/>
  <c r="BA274" i="2"/>
  <c r="BA276" i="2"/>
  <c r="BA278" i="2"/>
  <c r="BA280" i="2"/>
  <c r="BA285" i="2"/>
  <c r="BA286" i="2"/>
  <c r="BA287" i="2"/>
  <c r="BA288" i="2"/>
  <c r="BA290" i="2"/>
  <c r="BA291" i="2"/>
  <c r="BA294" i="2"/>
  <c r="BA295" i="2"/>
  <c r="BA296" i="2"/>
  <c r="BA297" i="2"/>
  <c r="BA299" i="2"/>
  <c r="BA301" i="2"/>
  <c r="BA303" i="2"/>
  <c r="BA304" i="2"/>
  <c r="BA305" i="2"/>
  <c r="BA306" i="2"/>
  <c r="BA309" i="2"/>
  <c r="BA310" i="2"/>
  <c r="BA312" i="2"/>
  <c r="BA315" i="2"/>
  <c r="BA316" i="2"/>
  <c r="BA317" i="2"/>
  <c r="BA318" i="2"/>
  <c r="BA320" i="2"/>
  <c r="BA322" i="2"/>
  <c r="BA329" i="2"/>
  <c r="BA330" i="2"/>
  <c r="BA331" i="2"/>
  <c r="BA333" i="2"/>
  <c r="BA334" i="2"/>
  <c r="BA336" i="2"/>
  <c r="BA341" i="2"/>
  <c r="BA342" i="2"/>
  <c r="BA343" i="2"/>
  <c r="BA344" i="2"/>
  <c r="BA345" i="2"/>
  <c r="BA346" i="2"/>
  <c r="BA347" i="2"/>
  <c r="BA349" i="2"/>
  <c r="BA350" i="2"/>
  <c r="BA351" i="2"/>
  <c r="BA353" i="2"/>
  <c r="BA357" i="2"/>
  <c r="BA359" i="2"/>
  <c r="BA360" i="2"/>
  <c r="BA361" i="2"/>
  <c r="BA364" i="2"/>
  <c r="BA365" i="2"/>
  <c r="BA369" i="2"/>
  <c r="BA371" i="2"/>
  <c r="BA372" i="2"/>
  <c r="BA377" i="2"/>
  <c r="BA378" i="2"/>
  <c r="BA379" i="2"/>
  <c r="BA380" i="2"/>
  <c r="BA383" i="2"/>
  <c r="BA385" i="2"/>
  <c r="BA386" i="2"/>
  <c r="BA388" i="2"/>
  <c r="BA389" i="2"/>
  <c r="BA390" i="2"/>
  <c r="BA391" i="2"/>
  <c r="BA392" i="2"/>
  <c r="BA394" i="2"/>
  <c r="BA395" i="2"/>
  <c r="BA403" i="2"/>
  <c r="BA404" i="2"/>
  <c r="BA405" i="2"/>
  <c r="BA408" i="2"/>
  <c r="BA409" i="2"/>
  <c r="BA412" i="2"/>
  <c r="BA413" i="2"/>
  <c r="BA415" i="2"/>
  <c r="BA416" i="2"/>
  <c r="BA417" i="2"/>
  <c r="BA420" i="2"/>
  <c r="BA423" i="2"/>
  <c r="BA424" i="2"/>
  <c r="BA425" i="2"/>
  <c r="BA427" i="2"/>
  <c r="BA428" i="2"/>
  <c r="BA429" i="2"/>
  <c r="BA431" i="2"/>
  <c r="BA432" i="2"/>
  <c r="BA433" i="2"/>
  <c r="BA436" i="2"/>
  <c r="BA437" i="2"/>
  <c r="BA438" i="2"/>
  <c r="BA441" i="2"/>
  <c r="BA444" i="2"/>
  <c r="BA449" i="2"/>
  <c r="BA450" i="2"/>
  <c r="BA451" i="2"/>
  <c r="BA452" i="2"/>
  <c r="BA453" i="2"/>
  <c r="BA454" i="2"/>
  <c r="BA457" i="2"/>
  <c r="BA460" i="2"/>
  <c r="BA461" i="2"/>
  <c r="BA464" i="2"/>
  <c r="BA465" i="2"/>
  <c r="BA467" i="2"/>
  <c r="BA471" i="2"/>
  <c r="BA475" i="2"/>
  <c r="BA477" i="2"/>
  <c r="BA478" i="2"/>
  <c r="BA479" i="2"/>
  <c r="BA483" i="2"/>
  <c r="BA484" i="2"/>
  <c r="BA488" i="2"/>
  <c r="BA489" i="2"/>
  <c r="BA493" i="2"/>
  <c r="BA494" i="2"/>
  <c r="BA497" i="2"/>
  <c r="BA500" i="2"/>
  <c r="BA504" i="2"/>
  <c r="BA507" i="2"/>
  <c r="BA508" i="2"/>
  <c r="BA510" i="2"/>
  <c r="BA511" i="2"/>
  <c r="BA513" i="2"/>
  <c r="BA514" i="2"/>
  <c r="BA516" i="2"/>
  <c r="BA518" i="2"/>
  <c r="BA522" i="2"/>
  <c r="BA523" i="2"/>
  <c r="BA524" i="2"/>
  <c r="BA525" i="2"/>
  <c r="BA528" i="2"/>
  <c r="BA529" i="2"/>
  <c r="BA530" i="2"/>
  <c r="BA531" i="2"/>
  <c r="BA542" i="2"/>
  <c r="BA544" i="2"/>
  <c r="BA545" i="2"/>
  <c r="BA546" i="2"/>
  <c r="BA550" i="2"/>
  <c r="BA551" i="2"/>
  <c r="BA552" i="2"/>
  <c r="AY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1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1" i="2"/>
  <c r="AY142" i="2"/>
  <c r="AY143" i="2"/>
  <c r="AY144" i="2"/>
  <c r="AY145" i="2"/>
  <c r="AY146" i="2"/>
  <c r="AY147" i="2"/>
  <c r="AY148" i="2"/>
  <c r="AY149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2" i="2"/>
  <c r="AY203" i="2"/>
  <c r="AY204" i="2"/>
  <c r="AY205" i="2"/>
  <c r="AY206" i="2"/>
  <c r="AY207" i="2"/>
  <c r="AY208" i="2"/>
  <c r="AY209" i="2"/>
  <c r="AY210" i="2"/>
  <c r="AY211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2"/>
  <c r="AY369" i="2"/>
  <c r="AY370" i="2"/>
  <c r="AY371" i="2"/>
  <c r="AY372" i="2"/>
  <c r="AY373" i="2"/>
  <c r="AY374" i="2"/>
  <c r="AY375" i="2"/>
  <c r="AY376" i="2"/>
  <c r="AY377" i="2"/>
  <c r="AY378" i="2"/>
  <c r="AY379" i="2"/>
  <c r="AY380" i="2"/>
  <c r="AY381" i="2"/>
  <c r="AY382" i="2"/>
  <c r="AY384" i="2"/>
  <c r="AY385" i="2"/>
  <c r="AY386" i="2"/>
  <c r="AY387" i="2"/>
  <c r="AY388" i="2"/>
  <c r="AY389" i="2"/>
  <c r="AY391" i="2"/>
  <c r="AY392" i="2"/>
  <c r="AY393" i="2"/>
  <c r="AY394" i="2"/>
  <c r="AY395" i="2"/>
  <c r="AY396" i="2"/>
  <c r="AY397" i="2"/>
  <c r="AY398" i="2"/>
  <c r="AY399" i="2"/>
  <c r="AY400" i="2"/>
  <c r="AY401" i="2"/>
  <c r="AY402" i="2"/>
  <c r="AY403" i="2"/>
  <c r="AY404" i="2"/>
  <c r="AY405" i="2"/>
  <c r="AY406" i="2"/>
  <c r="AY407" i="2"/>
  <c r="AY408" i="2"/>
  <c r="AY409" i="2"/>
  <c r="AY410" i="2"/>
  <c r="AY411" i="2"/>
  <c r="AY412" i="2"/>
  <c r="AY413" i="2"/>
  <c r="AY414" i="2"/>
  <c r="AY415" i="2"/>
  <c r="AY416" i="2"/>
  <c r="AY418" i="2"/>
  <c r="AY419" i="2"/>
  <c r="AY420" i="2"/>
  <c r="AY421" i="2"/>
  <c r="AY422" i="2"/>
  <c r="AY423" i="2"/>
  <c r="AY425" i="2"/>
  <c r="AY426" i="2"/>
  <c r="AY427" i="2"/>
  <c r="AY429" i="2"/>
  <c r="AY430" i="2"/>
  <c r="AY431" i="2"/>
  <c r="AY432" i="2"/>
  <c r="AY433" i="2"/>
  <c r="AY434" i="2"/>
  <c r="AY435" i="2"/>
  <c r="AY436" i="2"/>
  <c r="AY437" i="2"/>
  <c r="AY438" i="2"/>
  <c r="AY439" i="2"/>
  <c r="AY440" i="2"/>
  <c r="AY441" i="2"/>
  <c r="AY442" i="2"/>
  <c r="AY443" i="2"/>
  <c r="AY444" i="2"/>
  <c r="AY445" i="2"/>
  <c r="AY446" i="2"/>
  <c r="AY447" i="2"/>
  <c r="AY448" i="2"/>
  <c r="AY449" i="2"/>
  <c r="AY450" i="2"/>
  <c r="AY451" i="2"/>
  <c r="AY452" i="2"/>
  <c r="AY453" i="2"/>
  <c r="AY454" i="2"/>
  <c r="AY455" i="2"/>
  <c r="AY456" i="2"/>
  <c r="AY457" i="2"/>
  <c r="AY458" i="2"/>
  <c r="AY459" i="2"/>
  <c r="AY460" i="2"/>
  <c r="AY461" i="2"/>
  <c r="AY462" i="2"/>
  <c r="AY463" i="2"/>
  <c r="AY464" i="2"/>
  <c r="AY465" i="2"/>
  <c r="AY466" i="2"/>
  <c r="AY467" i="2"/>
  <c r="AY468" i="2"/>
  <c r="AY469" i="2"/>
  <c r="AY470" i="2"/>
  <c r="AY471" i="2"/>
  <c r="AY472" i="2"/>
  <c r="AY473" i="2"/>
  <c r="AY474" i="2"/>
  <c r="AY476" i="2"/>
  <c r="AY477" i="2"/>
  <c r="AY478" i="2"/>
  <c r="AY479" i="2"/>
  <c r="AY480" i="2"/>
  <c r="AY481" i="2"/>
  <c r="AY482" i="2"/>
  <c r="AY483" i="2"/>
  <c r="AY484" i="2"/>
  <c r="AY485" i="2"/>
  <c r="AY486" i="2"/>
  <c r="AY487" i="2"/>
  <c r="AY488" i="2"/>
  <c r="AY489" i="2"/>
  <c r="AY490" i="2"/>
  <c r="AY491" i="2"/>
  <c r="AY492" i="2"/>
  <c r="AY493" i="2"/>
  <c r="AY494" i="2"/>
  <c r="AY495" i="2"/>
  <c r="AY496" i="2"/>
  <c r="AY498" i="2"/>
  <c r="AY499" i="2"/>
  <c r="AY500" i="2"/>
  <c r="AY501" i="2"/>
  <c r="AY502" i="2"/>
  <c r="AY503" i="2"/>
  <c r="AY504" i="2"/>
  <c r="AY505" i="2"/>
  <c r="AY506" i="2"/>
  <c r="AY507" i="2"/>
  <c r="AY508" i="2"/>
  <c r="AY509" i="2"/>
  <c r="AY510" i="2"/>
  <c r="AY512" i="2"/>
  <c r="AY513" i="2"/>
  <c r="AY514" i="2"/>
  <c r="AY515" i="2"/>
  <c r="AY516" i="2"/>
  <c r="AY517" i="2"/>
  <c r="AY518" i="2"/>
  <c r="AY519" i="2"/>
  <c r="AY520" i="2"/>
  <c r="AY521" i="2"/>
  <c r="AY522" i="2"/>
  <c r="AY523" i="2"/>
  <c r="AY524" i="2"/>
  <c r="AY526" i="2"/>
  <c r="AY527" i="2"/>
  <c r="AY528" i="2"/>
  <c r="AY529" i="2"/>
  <c r="AY530" i="2"/>
  <c r="AY531" i="2"/>
  <c r="AY532" i="2"/>
  <c r="AY533" i="2"/>
  <c r="AY534" i="2"/>
  <c r="AY535" i="2"/>
  <c r="AY536" i="2"/>
  <c r="AY537" i="2"/>
  <c r="AY538" i="2"/>
  <c r="AY539" i="2"/>
  <c r="AY540" i="2"/>
  <c r="AY541" i="2"/>
  <c r="AY542" i="2"/>
  <c r="AY543" i="2"/>
  <c r="AY544" i="2"/>
  <c r="AY545" i="2"/>
  <c r="AY546" i="2"/>
  <c r="AY547" i="2"/>
  <c r="AY548" i="2"/>
  <c r="AY549" i="2"/>
  <c r="AY550" i="2"/>
  <c r="AY551" i="2"/>
  <c r="AY552" i="2"/>
  <c r="J212" i="7"/>
  <c r="K12" i="4" l="1"/>
  <c r="K13" i="4"/>
  <c r="K14" i="4"/>
  <c r="K11" i="4"/>
  <c r="G12" i="4"/>
  <c r="G13" i="4"/>
  <c r="G14" i="4"/>
  <c r="G15" i="4"/>
  <c r="G16" i="4"/>
  <c r="G17" i="4"/>
  <c r="G11" i="4"/>
  <c r="C12" i="4"/>
  <c r="C13" i="4"/>
  <c r="C14" i="4"/>
  <c r="C15" i="4"/>
  <c r="C16" i="4"/>
  <c r="C17" i="4"/>
  <c r="C11" i="4"/>
  <c r="H4" i="11"/>
  <c r="H5" i="11"/>
  <c r="H6" i="11"/>
  <c r="H7" i="11"/>
  <c r="H8" i="11"/>
  <c r="H9" i="11"/>
  <c r="H3" i="11"/>
  <c r="C116" i="8"/>
  <c r="C117" i="8"/>
  <c r="C118" i="8"/>
  <c r="C119" i="8"/>
  <c r="C120" i="8"/>
  <c r="C121" i="8"/>
  <c r="C122" i="8"/>
  <c r="C123" i="8"/>
  <c r="C124" i="8"/>
  <c r="C125" i="8"/>
  <c r="C115" i="8"/>
  <c r="J529" i="7"/>
  <c r="J7" i="7"/>
  <c r="J18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3" i="7"/>
  <c r="J4" i="7"/>
  <c r="J5" i="7"/>
  <c r="J6" i="7"/>
  <c r="J8" i="7"/>
  <c r="J9" i="7"/>
  <c r="J10" i="7"/>
  <c r="J11" i="7"/>
  <c r="J12" i="7"/>
  <c r="J13" i="7"/>
  <c r="J14" i="7"/>
  <c r="J15" i="7"/>
  <c r="J16" i="7"/>
  <c r="J17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30" i="7"/>
  <c r="J531" i="7"/>
  <c r="J532" i="7"/>
  <c r="J533" i="7"/>
  <c r="J534" i="7"/>
  <c r="J535" i="7"/>
  <c r="J536" i="7"/>
  <c r="J537" i="7"/>
  <c r="J2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7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2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3" i="6"/>
  <c r="AF251" i="2"/>
  <c r="AF120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6" i="2"/>
  <c r="AF247" i="2"/>
  <c r="AF248" i="2"/>
  <c r="AF249" i="2"/>
  <c r="AF250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W2" i="2" l="1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X214" i="2" l="1"/>
  <c r="G18" i="2" l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D2" i="2"/>
  <c r="D3" i="2"/>
  <c r="E3" i="2" s="1"/>
  <c r="D4" i="2"/>
  <c r="E4" i="2" s="1"/>
  <c r="D5" i="2"/>
  <c r="D6" i="2"/>
  <c r="F6" i="2" s="1"/>
  <c r="D7" i="2"/>
  <c r="D8" i="2"/>
  <c r="F8" i="2" s="1"/>
  <c r="D9" i="2"/>
  <c r="D10" i="2"/>
  <c r="D11" i="2"/>
  <c r="D12" i="2"/>
  <c r="D13" i="2"/>
  <c r="D14" i="2"/>
  <c r="D15" i="2"/>
  <c r="D16" i="2"/>
  <c r="E16" i="2" s="1"/>
  <c r="D17" i="2"/>
  <c r="D18" i="2"/>
  <c r="E18" i="2" s="1"/>
  <c r="D19" i="2"/>
  <c r="D20" i="2"/>
  <c r="E20" i="2" s="1"/>
  <c r="D21" i="2"/>
  <c r="D22" i="2"/>
  <c r="E22" i="2" s="1"/>
  <c r="D23" i="2"/>
  <c r="E23" i="2" s="1"/>
  <c r="D24" i="2"/>
  <c r="D25" i="2"/>
  <c r="D26" i="2"/>
  <c r="D27" i="2"/>
  <c r="E27" i="2" s="1"/>
  <c r="D28" i="2"/>
  <c r="F28" i="2" s="1"/>
  <c r="D29" i="2"/>
  <c r="F29" i="2" s="1"/>
  <c r="D30" i="2"/>
  <c r="E30" i="2" s="1"/>
  <c r="D31" i="2"/>
  <c r="E31" i="2" s="1"/>
  <c r="D32" i="2"/>
  <c r="E32" i="2" s="1"/>
  <c r="D33" i="2"/>
  <c r="D34" i="2"/>
  <c r="E34" i="2" s="1"/>
  <c r="D35" i="2"/>
  <c r="D36" i="2"/>
  <c r="E36" i="2" s="1"/>
  <c r="D37" i="2"/>
  <c r="D38" i="2"/>
  <c r="E38" i="2" s="1"/>
  <c r="D39" i="2"/>
  <c r="D40" i="2"/>
  <c r="F40" i="2" s="1"/>
  <c r="D41" i="2"/>
  <c r="D42" i="2"/>
  <c r="D43" i="2"/>
  <c r="D44" i="2"/>
  <c r="D45" i="2"/>
  <c r="D46" i="2"/>
  <c r="D47" i="2"/>
  <c r="D48" i="2"/>
  <c r="F48" i="2" s="1"/>
  <c r="D49" i="2"/>
  <c r="D50" i="2"/>
  <c r="E50" i="2" s="1"/>
  <c r="D51" i="2"/>
  <c r="D52" i="2"/>
  <c r="E52" i="2" s="1"/>
  <c r="D53" i="2"/>
  <c r="D54" i="2"/>
  <c r="F54" i="2" s="1"/>
  <c r="D55" i="2"/>
  <c r="D56" i="2"/>
  <c r="D57" i="2"/>
  <c r="D58" i="2"/>
  <c r="D59" i="2"/>
  <c r="D60" i="2"/>
  <c r="F60" i="2" s="1"/>
  <c r="D61" i="2"/>
  <c r="D62" i="2"/>
  <c r="D63" i="2"/>
  <c r="D64" i="2"/>
  <c r="E64" i="2" s="1"/>
  <c r="D65" i="2"/>
  <c r="D66" i="2"/>
  <c r="E66" i="2" s="1"/>
  <c r="D67" i="2"/>
  <c r="D68" i="2"/>
  <c r="E68" i="2" s="1"/>
  <c r="D69" i="2"/>
  <c r="D70" i="2"/>
  <c r="E70" i="2" s="1"/>
  <c r="D71" i="2"/>
  <c r="D72" i="2"/>
  <c r="F72" i="2" s="1"/>
  <c r="D73" i="2"/>
  <c r="D74" i="2"/>
  <c r="D75" i="2"/>
  <c r="D76" i="2"/>
  <c r="D77" i="2"/>
  <c r="D78" i="2"/>
  <c r="D79" i="2"/>
  <c r="D80" i="2"/>
  <c r="E80" i="2" s="1"/>
  <c r="D81" i="2"/>
  <c r="D82" i="2"/>
  <c r="E82" i="2" s="1"/>
  <c r="D83" i="2"/>
  <c r="D84" i="2"/>
  <c r="E84" i="2" s="1"/>
  <c r="D85" i="2"/>
  <c r="F85" i="2" s="1"/>
  <c r="D86" i="2"/>
  <c r="F86" i="2" s="1"/>
  <c r="D87" i="2"/>
  <c r="E87" i="2" s="1"/>
  <c r="D88" i="2"/>
  <c r="D89" i="2"/>
  <c r="D90" i="2"/>
  <c r="D91" i="2"/>
  <c r="E91" i="2" s="1"/>
  <c r="D92" i="2"/>
  <c r="F92" i="2" s="1"/>
  <c r="D93" i="2"/>
  <c r="D94" i="2"/>
  <c r="E94" i="2" s="1"/>
  <c r="D95" i="2"/>
  <c r="E95" i="2" s="1"/>
  <c r="D96" i="2"/>
  <c r="E96" i="2" s="1"/>
  <c r="D97" i="2"/>
  <c r="D98" i="2"/>
  <c r="E98" i="2" s="1"/>
  <c r="D99" i="2"/>
  <c r="D100" i="2"/>
  <c r="E100" i="2" s="1"/>
  <c r="D101" i="2"/>
  <c r="D102" i="2"/>
  <c r="E102" i="2" s="1"/>
  <c r="D103" i="2"/>
  <c r="D104" i="2"/>
  <c r="F104" i="2" s="1"/>
  <c r="D105" i="2"/>
  <c r="D106" i="2"/>
  <c r="D107" i="2"/>
  <c r="D108" i="2"/>
  <c r="D109" i="2"/>
  <c r="D110" i="2"/>
  <c r="D111" i="2"/>
  <c r="D112" i="2"/>
  <c r="F112" i="2" s="1"/>
  <c r="D113" i="2"/>
  <c r="D114" i="2"/>
  <c r="F114" i="2" s="1"/>
  <c r="D115" i="2"/>
  <c r="D116" i="2"/>
  <c r="E116" i="2" s="1"/>
  <c r="D117" i="2"/>
  <c r="D118" i="2"/>
  <c r="E118" i="2" s="1"/>
  <c r="D119" i="2"/>
  <c r="D120" i="2"/>
  <c r="D121" i="2"/>
  <c r="D122" i="2"/>
  <c r="D123" i="2"/>
  <c r="D124" i="2"/>
  <c r="F124" i="2" s="1"/>
  <c r="D125" i="2"/>
  <c r="D126" i="2"/>
  <c r="F126" i="2" s="1"/>
  <c r="D127" i="2"/>
  <c r="D128" i="2"/>
  <c r="E128" i="2" s="1"/>
  <c r="D129" i="2"/>
  <c r="D130" i="2"/>
  <c r="E130" i="2" s="1"/>
  <c r="D131" i="2"/>
  <c r="D132" i="2"/>
  <c r="E132" i="2" s="1"/>
  <c r="D133" i="2"/>
  <c r="D134" i="2"/>
  <c r="E134" i="2" s="1"/>
  <c r="D135" i="2"/>
  <c r="D136" i="2"/>
  <c r="F136" i="2" s="1"/>
  <c r="D137" i="2"/>
  <c r="D138" i="2"/>
  <c r="D139" i="2"/>
  <c r="D140" i="2"/>
  <c r="D141" i="2"/>
  <c r="D142" i="2"/>
  <c r="F142" i="2" s="1"/>
  <c r="D143" i="2"/>
  <c r="D144" i="2"/>
  <c r="E144" i="2" s="1"/>
  <c r="D145" i="2"/>
  <c r="D146" i="2"/>
  <c r="E146" i="2" s="1"/>
  <c r="D147" i="2"/>
  <c r="D148" i="2"/>
  <c r="E148" i="2" s="1"/>
  <c r="D149" i="2"/>
  <c r="D150" i="2"/>
  <c r="E150" i="2" s="1"/>
  <c r="D151" i="2"/>
  <c r="E151" i="2" s="1"/>
  <c r="D152" i="2"/>
  <c r="D153" i="2"/>
  <c r="D154" i="2"/>
  <c r="D155" i="2"/>
  <c r="E155" i="2" s="1"/>
  <c r="D156" i="2"/>
  <c r="F156" i="2" s="1"/>
  <c r="D157" i="2"/>
  <c r="D158" i="2"/>
  <c r="F158" i="2" s="1"/>
  <c r="D159" i="2"/>
  <c r="E159" i="2" s="1"/>
  <c r="D160" i="2"/>
  <c r="E160" i="2" s="1"/>
  <c r="D161" i="2"/>
  <c r="D162" i="2"/>
  <c r="D163" i="2"/>
  <c r="D164" i="2"/>
  <c r="E164" i="2" s="1"/>
  <c r="D165" i="2"/>
  <c r="D166" i="2"/>
  <c r="E166" i="2" s="1"/>
  <c r="D167" i="2"/>
  <c r="D168" i="2"/>
  <c r="F168" i="2" s="1"/>
  <c r="D169" i="2"/>
  <c r="D170" i="2"/>
  <c r="E170" i="2" s="1"/>
  <c r="D171" i="2"/>
  <c r="D172" i="2"/>
  <c r="D173" i="2"/>
  <c r="D174" i="2"/>
  <c r="D175" i="2"/>
  <c r="D176" i="2"/>
  <c r="F176" i="2" s="1"/>
  <c r="D177" i="2"/>
  <c r="D178" i="2"/>
  <c r="D179" i="2"/>
  <c r="D180" i="2"/>
  <c r="E180" i="2" s="1"/>
  <c r="D181" i="2"/>
  <c r="D182" i="2"/>
  <c r="F182" i="2" s="1"/>
  <c r="D183" i="2"/>
  <c r="D184" i="2"/>
  <c r="D185" i="2"/>
  <c r="D186" i="2"/>
  <c r="E186" i="2" s="1"/>
  <c r="D187" i="2"/>
  <c r="D188" i="2"/>
  <c r="F188" i="2" s="1"/>
  <c r="D189" i="2"/>
  <c r="D190" i="2"/>
  <c r="D191" i="2"/>
  <c r="D192" i="2"/>
  <c r="E192" i="2" s="1"/>
  <c r="D193" i="2"/>
  <c r="D194" i="2"/>
  <c r="F194" i="2" s="1"/>
  <c r="D195" i="2"/>
  <c r="D196" i="2"/>
  <c r="E196" i="2" s="1"/>
  <c r="D197" i="2"/>
  <c r="D198" i="2"/>
  <c r="E198" i="2" s="1"/>
  <c r="D199" i="2"/>
  <c r="D200" i="2"/>
  <c r="F200" i="2" s="1"/>
  <c r="D201" i="2"/>
  <c r="D202" i="2"/>
  <c r="E202" i="2" s="1"/>
  <c r="D203" i="2"/>
  <c r="D204" i="2"/>
  <c r="D205" i="2"/>
  <c r="D206" i="2"/>
  <c r="D207" i="2"/>
  <c r="D208" i="2"/>
  <c r="E208" i="2" s="1"/>
  <c r="D209" i="2"/>
  <c r="D210" i="2"/>
  <c r="F210" i="2" s="1"/>
  <c r="D211" i="2"/>
  <c r="D212" i="2"/>
  <c r="E212" i="2" s="1"/>
  <c r="D213" i="2"/>
  <c r="F213" i="2" s="1"/>
  <c r="D214" i="2"/>
  <c r="E214" i="2" s="1"/>
  <c r="D215" i="2"/>
  <c r="E215" i="2" s="1"/>
  <c r="D216" i="2"/>
  <c r="D217" i="2"/>
  <c r="D218" i="2"/>
  <c r="D219" i="2"/>
  <c r="E219" i="2" s="1"/>
  <c r="D220" i="2"/>
  <c r="F220" i="2" s="1"/>
  <c r="D221" i="2"/>
  <c r="D222" i="2"/>
  <c r="E222" i="2" s="1"/>
  <c r="D223" i="2"/>
  <c r="E223" i="2" s="1"/>
  <c r="D224" i="2"/>
  <c r="D225" i="2"/>
  <c r="F225" i="2" s="1"/>
  <c r="D226" i="2"/>
  <c r="D227" i="2"/>
  <c r="E227" i="2" s="1"/>
  <c r="D228" i="2"/>
  <c r="D229" i="2"/>
  <c r="D230" i="2"/>
  <c r="D231" i="2"/>
  <c r="F231" i="2" s="1"/>
  <c r="D232" i="2"/>
  <c r="D233" i="2"/>
  <c r="E233" i="2" s="1"/>
  <c r="D234" i="2"/>
  <c r="D235" i="2"/>
  <c r="D236" i="2"/>
  <c r="D237" i="2"/>
  <c r="F237" i="2" s="1"/>
  <c r="D238" i="2"/>
  <c r="D239" i="2"/>
  <c r="F239" i="2" s="1"/>
  <c r="D240" i="2"/>
  <c r="D241" i="2"/>
  <c r="F241" i="2" s="1"/>
  <c r="D242" i="2"/>
  <c r="D243" i="2"/>
  <c r="E243" i="2" s="1"/>
  <c r="D244" i="2"/>
  <c r="D245" i="2"/>
  <c r="E245" i="2" s="1"/>
  <c r="D246" i="2"/>
  <c r="D247" i="2"/>
  <c r="D248" i="2"/>
  <c r="D249" i="2"/>
  <c r="E249" i="2" s="1"/>
  <c r="D250" i="2"/>
  <c r="D251" i="2"/>
  <c r="F251" i="2" s="1"/>
  <c r="D252" i="2"/>
  <c r="D253" i="2"/>
  <c r="F253" i="2" s="1"/>
  <c r="D254" i="2"/>
  <c r="D255" i="2"/>
  <c r="E255" i="2" s="1"/>
  <c r="D256" i="2"/>
  <c r="F256" i="2" s="1"/>
  <c r="D257" i="2"/>
  <c r="E257" i="2" s="1"/>
  <c r="D258" i="2"/>
  <c r="D259" i="2"/>
  <c r="E259" i="2" s="1"/>
  <c r="D260" i="2"/>
  <c r="D261" i="2"/>
  <c r="E261" i="2" s="1"/>
  <c r="D262" i="2"/>
  <c r="D263" i="2"/>
  <c r="F263" i="2" s="1"/>
  <c r="D264" i="2"/>
  <c r="D265" i="2"/>
  <c r="D266" i="2"/>
  <c r="D267" i="2"/>
  <c r="D268" i="2"/>
  <c r="D269" i="2"/>
  <c r="F269" i="2" s="1"/>
  <c r="D270" i="2"/>
  <c r="D271" i="2"/>
  <c r="E271" i="2" s="1"/>
  <c r="D272" i="2"/>
  <c r="D273" i="2"/>
  <c r="E273" i="2" s="1"/>
  <c r="D274" i="2"/>
  <c r="D275" i="2"/>
  <c r="E275" i="2" s="1"/>
  <c r="D276" i="2"/>
  <c r="D277" i="2"/>
  <c r="E277" i="2" s="1"/>
  <c r="D278" i="2"/>
  <c r="E278" i="2" s="1"/>
  <c r="D279" i="2"/>
  <c r="D280" i="2"/>
  <c r="D281" i="2"/>
  <c r="D282" i="2"/>
  <c r="E282" i="2" s="1"/>
  <c r="D283" i="2"/>
  <c r="F283" i="2" s="1"/>
  <c r="D284" i="2"/>
  <c r="F284" i="2" s="1"/>
  <c r="D285" i="2"/>
  <c r="F285" i="2" s="1"/>
  <c r="D286" i="2"/>
  <c r="E286" i="2" s="1"/>
  <c r="D287" i="2"/>
  <c r="E287" i="2" s="1"/>
  <c r="D288" i="2"/>
  <c r="D289" i="2"/>
  <c r="E289" i="2" s="1"/>
  <c r="D290" i="2"/>
  <c r="D291" i="2"/>
  <c r="E291" i="2" s="1"/>
  <c r="D292" i="2"/>
  <c r="D293" i="2"/>
  <c r="E293" i="2" s="1"/>
  <c r="D294" i="2"/>
  <c r="D295" i="2"/>
  <c r="F295" i="2" s="1"/>
  <c r="D296" i="2"/>
  <c r="D297" i="2"/>
  <c r="D298" i="2"/>
  <c r="D299" i="2"/>
  <c r="D300" i="2"/>
  <c r="E300" i="2" s="1"/>
  <c r="D301" i="2"/>
  <c r="F301" i="2" s="1"/>
  <c r="D302" i="2"/>
  <c r="D303" i="2"/>
  <c r="F303" i="2" s="1"/>
  <c r="D304" i="2"/>
  <c r="D305" i="2"/>
  <c r="E305" i="2" s="1"/>
  <c r="D306" i="2"/>
  <c r="D307" i="2"/>
  <c r="D308" i="2"/>
  <c r="D309" i="2"/>
  <c r="E309" i="2" s="1"/>
  <c r="D310" i="2"/>
  <c r="D311" i="2"/>
  <c r="D312" i="2"/>
  <c r="D313" i="2"/>
  <c r="D314" i="2"/>
  <c r="D315" i="2"/>
  <c r="F315" i="2" s="1"/>
  <c r="D316" i="2"/>
  <c r="F316" i="2" s="1"/>
  <c r="D317" i="2"/>
  <c r="D318" i="2"/>
  <c r="D319" i="2"/>
  <c r="E319" i="2" s="1"/>
  <c r="D320" i="2"/>
  <c r="E320" i="2" s="1"/>
  <c r="D321" i="2"/>
  <c r="D322" i="2"/>
  <c r="D323" i="2"/>
  <c r="D324" i="2"/>
  <c r="E324" i="2" s="1"/>
  <c r="D325" i="2"/>
  <c r="D326" i="2"/>
  <c r="F326" i="2" s="1"/>
  <c r="D327" i="2"/>
  <c r="D328" i="2"/>
  <c r="D329" i="2"/>
  <c r="D330" i="2"/>
  <c r="D331" i="2"/>
  <c r="E331" i="2" s="1"/>
  <c r="D332" i="2"/>
  <c r="F332" i="2" s="1"/>
  <c r="D333" i="2"/>
  <c r="D334" i="2"/>
  <c r="F334" i="2" s="1"/>
  <c r="D335" i="2"/>
  <c r="D336" i="2"/>
  <c r="E336" i="2" s="1"/>
  <c r="D337" i="2"/>
  <c r="D338" i="2"/>
  <c r="D339" i="2"/>
  <c r="F339" i="2" s="1"/>
  <c r="D340" i="2"/>
  <c r="E340" i="2" s="1"/>
  <c r="D341" i="2"/>
  <c r="D342" i="2"/>
  <c r="D343" i="2"/>
  <c r="D344" i="2"/>
  <c r="D345" i="2"/>
  <c r="D346" i="2"/>
  <c r="D347" i="2"/>
  <c r="D348" i="2"/>
  <c r="F348" i="2" s="1"/>
  <c r="D349" i="2"/>
  <c r="D350" i="2"/>
  <c r="D351" i="2"/>
  <c r="D352" i="2"/>
  <c r="E352" i="2" s="1"/>
  <c r="D353" i="2"/>
  <c r="D354" i="2"/>
  <c r="D355" i="2"/>
  <c r="F355" i="2" s="1"/>
  <c r="D356" i="2"/>
  <c r="E356" i="2" s="1"/>
  <c r="D357" i="2"/>
  <c r="D358" i="2"/>
  <c r="D359" i="2"/>
  <c r="D360" i="2"/>
  <c r="D361" i="2"/>
  <c r="D362" i="2"/>
  <c r="D363" i="2"/>
  <c r="E363" i="2" s="1"/>
  <c r="D364" i="2"/>
  <c r="F364" i="2" s="1"/>
  <c r="D365" i="2"/>
  <c r="D366" i="2"/>
  <c r="D367" i="2"/>
  <c r="D368" i="2"/>
  <c r="E368" i="2" s="1"/>
  <c r="D369" i="2"/>
  <c r="D370" i="2"/>
  <c r="D371" i="2"/>
  <c r="D372" i="2"/>
  <c r="E372" i="2" s="1"/>
  <c r="D373" i="2"/>
  <c r="D374" i="2"/>
  <c r="D375" i="2"/>
  <c r="D376" i="2"/>
  <c r="D377" i="2"/>
  <c r="F377" i="2" s="1"/>
  <c r="D378" i="2"/>
  <c r="D379" i="2"/>
  <c r="D380" i="2"/>
  <c r="F380" i="2" s="1"/>
  <c r="D381" i="2"/>
  <c r="F381" i="2" s="1"/>
  <c r="D382" i="2"/>
  <c r="D383" i="2"/>
  <c r="F383" i="2" s="1"/>
  <c r="D384" i="2"/>
  <c r="E384" i="2" s="1"/>
  <c r="D385" i="2"/>
  <c r="F385" i="2" s="1"/>
  <c r="D386" i="2"/>
  <c r="D387" i="2"/>
  <c r="D388" i="2"/>
  <c r="E388" i="2" s="1"/>
  <c r="D389" i="2"/>
  <c r="D390" i="2"/>
  <c r="D391" i="2"/>
  <c r="D392" i="2"/>
  <c r="D393" i="2"/>
  <c r="D394" i="2"/>
  <c r="D395" i="2"/>
  <c r="E395" i="2" s="1"/>
  <c r="D396" i="2"/>
  <c r="F396" i="2" s="1"/>
  <c r="D397" i="2"/>
  <c r="D398" i="2"/>
  <c r="D399" i="2"/>
  <c r="F399" i="2" s="1"/>
  <c r="D400" i="2"/>
  <c r="E400" i="2" s="1"/>
  <c r="D401" i="2"/>
  <c r="D402" i="2"/>
  <c r="D403" i="2"/>
  <c r="F403" i="2" s="1"/>
  <c r="D404" i="2"/>
  <c r="E404" i="2" s="1"/>
  <c r="D405" i="2"/>
  <c r="D406" i="2"/>
  <c r="D407" i="2"/>
  <c r="D408" i="2"/>
  <c r="D409" i="2"/>
  <c r="D410" i="2"/>
  <c r="D411" i="2"/>
  <c r="F411" i="2" s="1"/>
  <c r="D412" i="2"/>
  <c r="D413" i="2"/>
  <c r="D414" i="2"/>
  <c r="D415" i="2"/>
  <c r="E415" i="2" s="1"/>
  <c r="D416" i="2"/>
  <c r="F416" i="2" s="1"/>
  <c r="D417" i="2"/>
  <c r="D418" i="2"/>
  <c r="F418" i="2" s="1"/>
  <c r="D419" i="2"/>
  <c r="E419" i="2" s="1"/>
  <c r="D420" i="2"/>
  <c r="D421" i="2"/>
  <c r="D422" i="2"/>
  <c r="D423" i="2"/>
  <c r="F423" i="2" s="1"/>
  <c r="D424" i="2"/>
  <c r="D425" i="2"/>
  <c r="D426" i="2"/>
  <c r="D427" i="2"/>
  <c r="F427" i="2" s="1"/>
  <c r="D428" i="2"/>
  <c r="F428" i="2" s="1"/>
  <c r="D429" i="2"/>
  <c r="D430" i="2"/>
  <c r="D431" i="2"/>
  <c r="E431" i="2" s="1"/>
  <c r="D432" i="2"/>
  <c r="D433" i="2"/>
  <c r="D434" i="2"/>
  <c r="D435" i="2"/>
  <c r="F435" i="2" s="1"/>
  <c r="D436" i="2"/>
  <c r="D437" i="2"/>
  <c r="D438" i="2"/>
  <c r="D439" i="2"/>
  <c r="F439" i="2" s="1"/>
  <c r="D440" i="2"/>
  <c r="F440" i="2" s="1"/>
  <c r="D441" i="2"/>
  <c r="D442" i="2"/>
  <c r="D443" i="2"/>
  <c r="D444" i="2"/>
  <c r="F444" i="2" s="1"/>
  <c r="D445" i="2"/>
  <c r="D446" i="2"/>
  <c r="F446" i="2" s="1"/>
  <c r="D447" i="2"/>
  <c r="E447" i="2" s="1"/>
  <c r="D448" i="2"/>
  <c r="D449" i="2"/>
  <c r="D450" i="2"/>
  <c r="D451" i="2"/>
  <c r="F451" i="2" s="1"/>
  <c r="D452" i="2"/>
  <c r="D453" i="2"/>
  <c r="D454" i="2"/>
  <c r="D455" i="2"/>
  <c r="D456" i="2"/>
  <c r="D457" i="2"/>
  <c r="D458" i="2"/>
  <c r="D459" i="2"/>
  <c r="D460" i="2"/>
  <c r="D461" i="2"/>
  <c r="D462" i="2"/>
  <c r="F462" i="2" s="1"/>
  <c r="D463" i="2"/>
  <c r="E463" i="2" s="1"/>
  <c r="D464" i="2"/>
  <c r="D465" i="2"/>
  <c r="D466" i="2"/>
  <c r="F466" i="2" s="1"/>
  <c r="D467" i="2"/>
  <c r="E467" i="2" s="1"/>
  <c r="D468" i="2"/>
  <c r="D469" i="2"/>
  <c r="D470" i="2"/>
  <c r="D471" i="2"/>
  <c r="D472" i="2"/>
  <c r="D473" i="2"/>
  <c r="D474" i="2"/>
  <c r="D475" i="2"/>
  <c r="D476" i="2"/>
  <c r="D477" i="2"/>
  <c r="D478" i="2"/>
  <c r="D479" i="2"/>
  <c r="E479" i="2" s="1"/>
  <c r="D480" i="2"/>
  <c r="D481" i="2"/>
  <c r="D482" i="2"/>
  <c r="F482" i="2" s="1"/>
  <c r="D483" i="2"/>
  <c r="F483" i="2" s="1"/>
  <c r="D484" i="2"/>
  <c r="D485" i="2"/>
  <c r="D486" i="2"/>
  <c r="D487" i="2"/>
  <c r="D488" i="2"/>
  <c r="D489" i="2"/>
  <c r="D490" i="2"/>
  <c r="D491" i="2"/>
  <c r="D492" i="2"/>
  <c r="D493" i="2"/>
  <c r="D494" i="2"/>
  <c r="D495" i="2"/>
  <c r="E495" i="2" s="1"/>
  <c r="D496" i="2"/>
  <c r="D497" i="2"/>
  <c r="D498" i="2"/>
  <c r="D499" i="2"/>
  <c r="E499" i="2" s="1"/>
  <c r="D500" i="2"/>
  <c r="D501" i="2"/>
  <c r="D502" i="2"/>
  <c r="D503" i="2"/>
  <c r="D504" i="2"/>
  <c r="F504" i="2" s="1"/>
  <c r="D505" i="2"/>
  <c r="D506" i="2"/>
  <c r="D507" i="2"/>
  <c r="D508" i="2"/>
  <c r="D509" i="2"/>
  <c r="D510" i="2"/>
  <c r="D511" i="2"/>
  <c r="E511" i="2" s="1"/>
  <c r="D512" i="2"/>
  <c r="D513" i="2"/>
  <c r="D514" i="2"/>
  <c r="D515" i="2"/>
  <c r="F515" i="2" s="1"/>
  <c r="D516" i="2"/>
  <c r="D517" i="2"/>
  <c r="D518" i="2"/>
  <c r="D519" i="2"/>
  <c r="D520" i="2"/>
  <c r="D521" i="2"/>
  <c r="D522" i="2"/>
  <c r="D523" i="2"/>
  <c r="F523" i="2" s="1"/>
  <c r="D524" i="2"/>
  <c r="D525" i="2"/>
  <c r="D526" i="2"/>
  <c r="E526" i="2" s="1"/>
  <c r="D527" i="2"/>
  <c r="D528" i="2"/>
  <c r="D529" i="2"/>
  <c r="F529" i="2" s="1"/>
  <c r="D530" i="2"/>
  <c r="E530" i="2" s="1"/>
  <c r="D531" i="2"/>
  <c r="D532" i="2"/>
  <c r="D533" i="2"/>
  <c r="D534" i="2"/>
  <c r="D535" i="2"/>
  <c r="D536" i="2"/>
  <c r="D537" i="2"/>
  <c r="D538" i="2"/>
  <c r="D539" i="2"/>
  <c r="D540" i="2"/>
  <c r="D541" i="2"/>
  <c r="D542" i="2"/>
  <c r="E542" i="2" s="1"/>
  <c r="D543" i="2"/>
  <c r="E543" i="2" s="1"/>
  <c r="D544" i="2"/>
  <c r="D545" i="2"/>
  <c r="F545" i="2" s="1"/>
  <c r="D546" i="2"/>
  <c r="F546" i="2" s="1"/>
  <c r="D547" i="2"/>
  <c r="D548" i="2"/>
  <c r="D549" i="2"/>
  <c r="D550" i="2"/>
  <c r="D551" i="2"/>
  <c r="E551" i="2" s="1"/>
  <c r="D55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Y214" i="2" s="1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X2" i="2"/>
  <c r="X3" i="2"/>
  <c r="X4" i="2"/>
  <c r="Y4" i="2" s="1"/>
  <c r="X5" i="2"/>
  <c r="X6" i="2"/>
  <c r="X7" i="2"/>
  <c r="Y7" i="2" s="1"/>
  <c r="X8" i="2"/>
  <c r="X9" i="2"/>
  <c r="X10" i="2"/>
  <c r="Y10" i="2" s="1"/>
  <c r="X11" i="2"/>
  <c r="X12" i="2"/>
  <c r="Y12" i="2" s="1"/>
  <c r="X13" i="2"/>
  <c r="X14" i="2"/>
  <c r="X15" i="2"/>
  <c r="X16" i="2"/>
  <c r="Y16" i="2" s="1"/>
  <c r="X17" i="2"/>
  <c r="X18" i="2"/>
  <c r="Y18" i="2" s="1"/>
  <c r="X19" i="2"/>
  <c r="Y19" i="2" s="1"/>
  <c r="X20" i="2"/>
  <c r="X21" i="2"/>
  <c r="X22" i="2"/>
  <c r="X23" i="2"/>
  <c r="X24" i="2"/>
  <c r="Y24" i="2" s="1"/>
  <c r="X25" i="2"/>
  <c r="Y25" i="2" s="1"/>
  <c r="X26" i="2"/>
  <c r="Y26" i="2" s="1"/>
  <c r="X27" i="2"/>
  <c r="Y27" i="2" s="1"/>
  <c r="X28" i="2"/>
  <c r="X29" i="2"/>
  <c r="X30" i="2"/>
  <c r="Y30" i="2" s="1"/>
  <c r="X31" i="2"/>
  <c r="X32" i="2"/>
  <c r="X33" i="2"/>
  <c r="X34" i="2"/>
  <c r="X35" i="2"/>
  <c r="Y35" i="2" s="1"/>
  <c r="X36" i="2"/>
  <c r="X37" i="2"/>
  <c r="Y37" i="2" s="1"/>
  <c r="X38" i="2"/>
  <c r="X39" i="2"/>
  <c r="X40" i="2"/>
  <c r="X41" i="2"/>
  <c r="X42" i="2"/>
  <c r="X43" i="2"/>
  <c r="X44" i="2"/>
  <c r="Y44" i="2" s="1"/>
  <c r="X45" i="2"/>
  <c r="X46" i="2"/>
  <c r="X47" i="2"/>
  <c r="X48" i="2"/>
  <c r="Y48" i="2" s="1"/>
  <c r="X49" i="2"/>
  <c r="X50" i="2"/>
  <c r="X51" i="2"/>
  <c r="Y51" i="2" s="1"/>
  <c r="X52" i="2"/>
  <c r="X53" i="2"/>
  <c r="Y53" i="2" s="1"/>
  <c r="X54" i="2"/>
  <c r="X55" i="2"/>
  <c r="Y55" i="2" s="1"/>
  <c r="X56" i="2"/>
  <c r="X57" i="2"/>
  <c r="Y57" i="2" s="1"/>
  <c r="X58" i="2"/>
  <c r="Y58" i="2" s="1"/>
  <c r="X59" i="2"/>
  <c r="X60" i="2"/>
  <c r="Y60" i="2" s="1"/>
  <c r="X61" i="2"/>
  <c r="X62" i="2"/>
  <c r="Y62" i="2" s="1"/>
  <c r="X63" i="2"/>
  <c r="X64" i="2"/>
  <c r="Y64" i="2" s="1"/>
  <c r="X65" i="2"/>
  <c r="Y65" i="2" s="1"/>
  <c r="X66" i="2"/>
  <c r="Y66" i="2" s="1"/>
  <c r="X67" i="2"/>
  <c r="X68" i="2"/>
  <c r="Y68" i="2" s="1"/>
  <c r="X69" i="2"/>
  <c r="X70" i="2"/>
  <c r="X71" i="2"/>
  <c r="Y71" i="2" s="1"/>
  <c r="X72" i="2"/>
  <c r="X73" i="2"/>
  <c r="X74" i="2"/>
  <c r="X75" i="2"/>
  <c r="X76" i="2"/>
  <c r="Y76" i="2" s="1"/>
  <c r="X77" i="2"/>
  <c r="X78" i="2"/>
  <c r="Y78" i="2" s="1"/>
  <c r="X79" i="2"/>
  <c r="X80" i="2"/>
  <c r="X81" i="2"/>
  <c r="X82" i="2"/>
  <c r="Y82" i="2" s="1"/>
  <c r="X83" i="2"/>
  <c r="Y83" i="2" s="1"/>
  <c r="X84" i="2"/>
  <c r="X85" i="2"/>
  <c r="X86" i="2"/>
  <c r="X87" i="2"/>
  <c r="Y87" i="2" s="1"/>
  <c r="X88" i="2"/>
  <c r="X89" i="2"/>
  <c r="Y89" i="2" s="1"/>
  <c r="X90" i="2"/>
  <c r="Y90" i="2" s="1"/>
  <c r="X91" i="2"/>
  <c r="X92" i="2"/>
  <c r="Y92" i="2" s="1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Y113" i="2" s="1"/>
  <c r="X114" i="2"/>
  <c r="X115" i="2"/>
  <c r="Y115" i="2" s="1"/>
  <c r="X116" i="2"/>
  <c r="X117" i="2"/>
  <c r="X118" i="2"/>
  <c r="X119" i="2"/>
  <c r="Y119" i="2" s="1"/>
  <c r="X120" i="2"/>
  <c r="X121" i="2"/>
  <c r="Y121" i="2" s="1"/>
  <c r="X122" i="2"/>
  <c r="X123" i="2"/>
  <c r="Y123" i="2" s="1"/>
  <c r="X124" i="2"/>
  <c r="Y124" i="2" s="1"/>
  <c r="X125" i="2"/>
  <c r="X126" i="2"/>
  <c r="X127" i="2"/>
  <c r="Y127" i="2" s="1"/>
  <c r="X128" i="2"/>
  <c r="Y128" i="2" s="1"/>
  <c r="X129" i="2"/>
  <c r="X130" i="2"/>
  <c r="X131" i="2"/>
  <c r="Y131" i="2" s="1"/>
  <c r="X132" i="2"/>
  <c r="Y132" i="2" s="1"/>
  <c r="X133" i="2"/>
  <c r="X134" i="2"/>
  <c r="X135" i="2"/>
  <c r="X136" i="2"/>
  <c r="X137" i="2"/>
  <c r="X138" i="2"/>
  <c r="X139" i="2"/>
  <c r="Y139" i="2" s="1"/>
  <c r="X140" i="2"/>
  <c r="Y140" i="2" s="1"/>
  <c r="X141" i="2"/>
  <c r="X142" i="2"/>
  <c r="X143" i="2"/>
  <c r="X144" i="2"/>
  <c r="Y144" i="2" s="1"/>
  <c r="X145" i="2"/>
  <c r="X146" i="2"/>
  <c r="Y146" i="2" s="1"/>
  <c r="X147" i="2"/>
  <c r="X148" i="2"/>
  <c r="Y148" i="2" s="1"/>
  <c r="X149" i="2"/>
  <c r="X150" i="2"/>
  <c r="X151" i="2"/>
  <c r="Y151" i="2" s="1"/>
  <c r="X152" i="2"/>
  <c r="Y152" i="2" s="1"/>
  <c r="X153" i="2"/>
  <c r="X154" i="2"/>
  <c r="Y154" i="2" s="1"/>
  <c r="X155" i="2"/>
  <c r="Y155" i="2" s="1"/>
  <c r="X156" i="2"/>
  <c r="Y156" i="2" s="1"/>
  <c r="X157" i="2"/>
  <c r="X158" i="2"/>
  <c r="X159" i="2"/>
  <c r="X160" i="2"/>
  <c r="X161" i="2"/>
  <c r="X162" i="2"/>
  <c r="X163" i="2"/>
  <c r="X164" i="2"/>
  <c r="X165" i="2"/>
  <c r="X166" i="2"/>
  <c r="Y166" i="2" s="1"/>
  <c r="X167" i="2"/>
  <c r="X168" i="2"/>
  <c r="X169" i="2"/>
  <c r="X170" i="2"/>
  <c r="Y170" i="2" s="1"/>
  <c r="X171" i="2"/>
  <c r="X172" i="2"/>
  <c r="X173" i="2"/>
  <c r="X174" i="2"/>
  <c r="X175" i="2"/>
  <c r="X176" i="2"/>
  <c r="X177" i="2"/>
  <c r="X178" i="2"/>
  <c r="Y178" i="2" s="1"/>
  <c r="X179" i="2"/>
  <c r="X180" i="2"/>
  <c r="X181" i="2"/>
  <c r="X182" i="2"/>
  <c r="Y182" i="2" s="1"/>
  <c r="X183" i="2"/>
  <c r="Y183" i="2" s="1"/>
  <c r="X184" i="2"/>
  <c r="X185" i="2"/>
  <c r="X186" i="2"/>
  <c r="X187" i="2"/>
  <c r="Y187" i="2" s="1"/>
  <c r="X188" i="2"/>
  <c r="X189" i="2"/>
  <c r="Y189" i="2" s="1"/>
  <c r="X190" i="2"/>
  <c r="Y190" i="2" s="1"/>
  <c r="X191" i="2"/>
  <c r="X192" i="2"/>
  <c r="X193" i="2"/>
  <c r="Y193" i="2" s="1"/>
  <c r="X194" i="2"/>
  <c r="Y194" i="2" s="1"/>
  <c r="X195" i="2"/>
  <c r="X196" i="2"/>
  <c r="Y196" i="2" s="1"/>
  <c r="X197" i="2"/>
  <c r="X198" i="2"/>
  <c r="X199" i="2"/>
  <c r="Y199" i="2" s="1"/>
  <c r="X200" i="2"/>
  <c r="Y200" i="2" s="1"/>
  <c r="X201" i="2"/>
  <c r="X202" i="2"/>
  <c r="Y202" i="2" s="1"/>
  <c r="X203" i="2"/>
  <c r="Y203" i="2" s="1"/>
  <c r="X204" i="2"/>
  <c r="Y204" i="2" s="1"/>
  <c r="X205" i="2"/>
  <c r="X206" i="2"/>
  <c r="X207" i="2"/>
  <c r="Y207" i="2" s="1"/>
  <c r="X208" i="2"/>
  <c r="X209" i="2"/>
  <c r="X210" i="2"/>
  <c r="Y210" i="2" s="1"/>
  <c r="X211" i="2"/>
  <c r="Y211" i="2" s="1"/>
  <c r="X212" i="2"/>
  <c r="Y212" i="2" s="1"/>
  <c r="X213" i="2"/>
  <c r="X215" i="2"/>
  <c r="X216" i="2"/>
  <c r="X217" i="2"/>
  <c r="Y217" i="2" s="1"/>
  <c r="X218" i="2"/>
  <c r="X219" i="2"/>
  <c r="Y219" i="2" s="1"/>
  <c r="X220" i="2"/>
  <c r="Y220" i="2" s="1"/>
  <c r="X221" i="2"/>
  <c r="X222" i="2"/>
  <c r="X223" i="2"/>
  <c r="X224" i="2"/>
  <c r="Y224" i="2" s="1"/>
  <c r="X225" i="2"/>
  <c r="X226" i="2"/>
  <c r="X227" i="2"/>
  <c r="Y227" i="2" s="1"/>
  <c r="X228" i="2"/>
  <c r="X229" i="2"/>
  <c r="X230" i="2"/>
  <c r="Y230" i="2" s="1"/>
  <c r="X231" i="2"/>
  <c r="X232" i="2"/>
  <c r="X233" i="2"/>
  <c r="X234" i="2"/>
  <c r="Y234" i="2" s="1"/>
  <c r="X235" i="2"/>
  <c r="X236" i="2"/>
  <c r="Y236" i="2" s="1"/>
  <c r="X237" i="2"/>
  <c r="Y237" i="2" s="1"/>
  <c r="X238" i="2"/>
  <c r="Y238" i="2" s="1"/>
  <c r="X239" i="2"/>
  <c r="X240" i="2"/>
  <c r="Y240" i="2" s="1"/>
  <c r="X241" i="2"/>
  <c r="X242" i="2"/>
  <c r="X243" i="2"/>
  <c r="X244" i="2"/>
  <c r="X245" i="2"/>
  <c r="Y245" i="2" s="1"/>
  <c r="X246" i="2"/>
  <c r="Y246" i="2" s="1"/>
  <c r="X247" i="2"/>
  <c r="X248" i="2"/>
  <c r="Y248" i="2" s="1"/>
  <c r="X249" i="2"/>
  <c r="X250" i="2"/>
  <c r="Y250" i="2" s="1"/>
  <c r="X251" i="2"/>
  <c r="X252" i="2"/>
  <c r="X253" i="2"/>
  <c r="X254" i="2"/>
  <c r="Y254" i="2" s="1"/>
  <c r="X255" i="2"/>
  <c r="X256" i="2"/>
  <c r="Y256" i="2" s="1"/>
  <c r="X257" i="2"/>
  <c r="X258" i="2"/>
  <c r="X259" i="2"/>
  <c r="Y259" i="2" s="1"/>
  <c r="X260" i="2"/>
  <c r="X261" i="2"/>
  <c r="X262" i="2"/>
  <c r="Y262" i="2" s="1"/>
  <c r="X263" i="2"/>
  <c r="X264" i="2"/>
  <c r="X265" i="2"/>
  <c r="X266" i="2"/>
  <c r="X267" i="2"/>
  <c r="Y267" i="2" s="1"/>
  <c r="X268" i="2"/>
  <c r="X269" i="2"/>
  <c r="X270" i="2"/>
  <c r="Y270" i="2" s="1"/>
  <c r="X271" i="2"/>
  <c r="X272" i="2"/>
  <c r="Y272" i="2" s="1"/>
  <c r="X273" i="2"/>
  <c r="X274" i="2"/>
  <c r="X275" i="2"/>
  <c r="X276" i="2"/>
  <c r="Y276" i="2" s="1"/>
  <c r="X277" i="2"/>
  <c r="X278" i="2"/>
  <c r="Y278" i="2" s="1"/>
  <c r="X279" i="2"/>
  <c r="Y279" i="2" s="1"/>
  <c r="X280" i="2"/>
  <c r="X281" i="2"/>
  <c r="Y281" i="2" s="1"/>
  <c r="X282" i="2"/>
  <c r="X283" i="2"/>
  <c r="X284" i="2"/>
  <c r="Y284" i="2" s="1"/>
  <c r="X285" i="2"/>
  <c r="X286" i="2"/>
  <c r="X287" i="2"/>
  <c r="Y287" i="2" s="1"/>
  <c r="X288" i="2"/>
  <c r="Y288" i="2" s="1"/>
  <c r="X289" i="2"/>
  <c r="Y289" i="2" s="1"/>
  <c r="X290" i="2"/>
  <c r="X291" i="2"/>
  <c r="X292" i="2"/>
  <c r="Y292" i="2" s="1"/>
  <c r="X293" i="2"/>
  <c r="X294" i="2"/>
  <c r="X295" i="2"/>
  <c r="X296" i="2"/>
  <c r="X297" i="2"/>
  <c r="X298" i="2"/>
  <c r="X299" i="2"/>
  <c r="X300" i="2"/>
  <c r="X301" i="2"/>
  <c r="X302" i="2"/>
  <c r="X303" i="2"/>
  <c r="Y303" i="2" s="1"/>
  <c r="X304" i="2"/>
  <c r="Y304" i="2" s="1"/>
  <c r="X305" i="2"/>
  <c r="X306" i="2"/>
  <c r="X307" i="2"/>
  <c r="Y307" i="2" s="1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Y325" i="2" s="1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Y340" i="2" s="1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Y354" i="2"/>
  <c r="X355" i="2"/>
  <c r="Y355" i="2" s="1"/>
  <c r="X356" i="2"/>
  <c r="X357" i="2"/>
  <c r="X358" i="2"/>
  <c r="X359" i="2"/>
  <c r="X360" i="2"/>
  <c r="X361" i="2"/>
  <c r="X362" i="2"/>
  <c r="X363" i="2"/>
  <c r="Y363" i="2" s="1"/>
  <c r="X364" i="2"/>
  <c r="X365" i="2"/>
  <c r="Y365" i="2" s="1"/>
  <c r="X366" i="2"/>
  <c r="X367" i="2"/>
  <c r="X368" i="2"/>
  <c r="X369" i="2"/>
  <c r="Y369" i="2" s="1"/>
  <c r="X370" i="2"/>
  <c r="X371" i="2"/>
  <c r="X372" i="2"/>
  <c r="X373" i="2"/>
  <c r="X374" i="2"/>
  <c r="Y374" i="2" s="1"/>
  <c r="X375" i="2"/>
  <c r="Y375" i="2" s="1"/>
  <c r="X376" i="2"/>
  <c r="X377" i="2"/>
  <c r="X378" i="2"/>
  <c r="X379" i="2"/>
  <c r="X380" i="2"/>
  <c r="X381" i="2"/>
  <c r="Y381" i="2" s="1"/>
  <c r="X382" i="2"/>
  <c r="X383" i="2"/>
  <c r="X384" i="2"/>
  <c r="X385" i="2"/>
  <c r="X386" i="2"/>
  <c r="X387" i="2"/>
  <c r="Y387" i="2" s="1"/>
  <c r="X388" i="2"/>
  <c r="X389" i="2"/>
  <c r="Y389" i="2" s="1"/>
  <c r="X390" i="2"/>
  <c r="X391" i="2"/>
  <c r="X392" i="2"/>
  <c r="X393" i="2"/>
  <c r="X394" i="2"/>
  <c r="X395" i="2"/>
  <c r="X396" i="2"/>
  <c r="Y396" i="2" s="1"/>
  <c r="X397" i="2"/>
  <c r="X398" i="2"/>
  <c r="X399" i="2"/>
  <c r="X400" i="2"/>
  <c r="X401" i="2"/>
  <c r="X402" i="2"/>
  <c r="Y402" i="2" s="1"/>
  <c r="X403" i="2"/>
  <c r="X404" i="2"/>
  <c r="X405" i="2"/>
  <c r="X406" i="2"/>
  <c r="X407" i="2"/>
  <c r="X408" i="2"/>
  <c r="X409" i="2"/>
  <c r="X410" i="2"/>
  <c r="Y410" i="2" s="1"/>
  <c r="X411" i="2"/>
  <c r="Y411" i="2" s="1"/>
  <c r="X412" i="2"/>
  <c r="X413" i="2"/>
  <c r="Y413" i="2" s="1"/>
  <c r="X414" i="2"/>
  <c r="X415" i="2"/>
  <c r="Y415" i="2" s="1"/>
  <c r="X416" i="2"/>
  <c r="X417" i="2"/>
  <c r="Y417" i="2" s="1"/>
  <c r="X418" i="2"/>
  <c r="Y418" i="2" s="1"/>
  <c r="X419" i="2"/>
  <c r="X420" i="2"/>
  <c r="X421" i="2"/>
  <c r="X422" i="2"/>
  <c r="Y422" i="2" s="1"/>
  <c r="X423" i="2"/>
  <c r="Y423" i="2" s="1"/>
  <c r="X424" i="2"/>
  <c r="X425" i="2"/>
  <c r="X426" i="2"/>
  <c r="Y426" i="2" s="1"/>
  <c r="X427" i="2"/>
  <c r="X428" i="2"/>
  <c r="X429" i="2"/>
  <c r="X430" i="2"/>
  <c r="Y430" i="2" s="1"/>
  <c r="X431" i="2"/>
  <c r="X432" i="2"/>
  <c r="X433" i="2"/>
  <c r="X434" i="2"/>
  <c r="X435" i="2"/>
  <c r="Y435" i="2" s="1"/>
  <c r="X436" i="2"/>
  <c r="X437" i="2"/>
  <c r="X438" i="2"/>
  <c r="Y438" i="2" s="1"/>
  <c r="X439" i="2"/>
  <c r="X440" i="2"/>
  <c r="X441" i="2"/>
  <c r="X442" i="2"/>
  <c r="X443" i="2"/>
  <c r="X444" i="2"/>
  <c r="X445" i="2"/>
  <c r="X446" i="2"/>
  <c r="Y446" i="2" s="1"/>
  <c r="X447" i="2"/>
  <c r="X448" i="2"/>
  <c r="Y448" i="2" s="1"/>
  <c r="X449" i="2"/>
  <c r="X450" i="2"/>
  <c r="Y450" i="2" s="1"/>
  <c r="X451" i="2"/>
  <c r="X452" i="2"/>
  <c r="X453" i="2"/>
  <c r="X454" i="2"/>
  <c r="X455" i="2"/>
  <c r="Y455" i="2" s="1"/>
  <c r="X456" i="2"/>
  <c r="X457" i="2"/>
  <c r="X458" i="2"/>
  <c r="X459" i="2"/>
  <c r="X460" i="2"/>
  <c r="X461" i="2"/>
  <c r="Y461" i="2" s="1"/>
  <c r="X462" i="2"/>
  <c r="X463" i="2"/>
  <c r="Y463" i="2" s="1"/>
  <c r="X464" i="2"/>
  <c r="X465" i="2"/>
  <c r="Y465" i="2" s="1"/>
  <c r="X466" i="2"/>
  <c r="X467" i="2"/>
  <c r="Y467" i="2" s="1"/>
  <c r="X468" i="2"/>
  <c r="Y468" i="2" s="1"/>
  <c r="X469" i="2"/>
  <c r="Y469" i="2" s="1"/>
  <c r="X470" i="2"/>
  <c r="X471" i="2"/>
  <c r="Y471" i="2" s="1"/>
  <c r="X472" i="2"/>
  <c r="Y472" i="2" s="1"/>
  <c r="X473" i="2"/>
  <c r="X474" i="2"/>
  <c r="Y474" i="2" s="1"/>
  <c r="X475" i="2"/>
  <c r="X476" i="2"/>
  <c r="X477" i="2"/>
  <c r="X478" i="2"/>
  <c r="X479" i="2"/>
  <c r="X480" i="2"/>
  <c r="X481" i="2"/>
  <c r="X482" i="2"/>
  <c r="Y482" i="2" s="1"/>
  <c r="X483" i="2"/>
  <c r="X484" i="2"/>
  <c r="X485" i="2"/>
  <c r="X486" i="2"/>
  <c r="Y486" i="2" s="1"/>
  <c r="X487" i="2"/>
  <c r="X488" i="2"/>
  <c r="X489" i="2"/>
  <c r="X490" i="2"/>
  <c r="Y490" i="2" s="1"/>
  <c r="X491" i="2"/>
  <c r="X492" i="2"/>
  <c r="X493" i="2"/>
  <c r="Y493" i="2" s="1"/>
  <c r="X494" i="2"/>
  <c r="X495" i="2"/>
  <c r="X496" i="2"/>
  <c r="X497" i="2"/>
  <c r="X498" i="2"/>
  <c r="Y498" i="2" s="1"/>
  <c r="X499" i="2"/>
  <c r="X500" i="2"/>
  <c r="Y500" i="2" s="1"/>
  <c r="X501" i="2"/>
  <c r="Y501" i="2" s="1"/>
  <c r="X502" i="2"/>
  <c r="Y502" i="2" s="1"/>
  <c r="X503" i="2"/>
  <c r="Y503" i="2" s="1"/>
  <c r="X504" i="2"/>
  <c r="X505" i="2"/>
  <c r="X506" i="2"/>
  <c r="X507" i="2"/>
  <c r="X508" i="2"/>
  <c r="X509" i="2"/>
  <c r="X510" i="2"/>
  <c r="X511" i="2"/>
  <c r="X512" i="2"/>
  <c r="Y512" i="2" s="1"/>
  <c r="X513" i="2"/>
  <c r="Y513" i="2" s="1"/>
  <c r="X514" i="2"/>
  <c r="Y514" i="2" s="1"/>
  <c r="X515" i="2"/>
  <c r="X516" i="2"/>
  <c r="X517" i="2"/>
  <c r="X518" i="2"/>
  <c r="Y518" i="2" s="1"/>
  <c r="X519" i="2"/>
  <c r="Y519" i="2" s="1"/>
  <c r="X520" i="2"/>
  <c r="X521" i="2"/>
  <c r="X522" i="2"/>
  <c r="X523" i="2"/>
  <c r="X524" i="2"/>
  <c r="Y524" i="2" s="1"/>
  <c r="X525" i="2"/>
  <c r="X526" i="2"/>
  <c r="Y526" i="2" s="1"/>
  <c r="X527" i="2"/>
  <c r="X528" i="2"/>
  <c r="X529" i="2"/>
  <c r="Y529" i="2" s="1"/>
  <c r="X530" i="2"/>
  <c r="Y530" i="2" s="1"/>
  <c r="X531" i="2"/>
  <c r="Y531" i="2" s="1"/>
  <c r="X532" i="2"/>
  <c r="Y532" i="2" s="1"/>
  <c r="X533" i="2"/>
  <c r="X534" i="2"/>
  <c r="X535" i="2"/>
  <c r="X536" i="2"/>
  <c r="X537" i="2"/>
  <c r="X538" i="2"/>
  <c r="X539" i="2"/>
  <c r="Y539" i="2" s="1"/>
  <c r="X540" i="2"/>
  <c r="X541" i="2"/>
  <c r="Y541" i="2" s="1"/>
  <c r="X542" i="2"/>
  <c r="Y542" i="2" s="1"/>
  <c r="X543" i="2"/>
  <c r="X544" i="2"/>
  <c r="X545" i="2"/>
  <c r="X546" i="2"/>
  <c r="X547" i="2"/>
  <c r="X548" i="2"/>
  <c r="X549" i="2"/>
  <c r="X550" i="2"/>
  <c r="X551" i="2"/>
  <c r="X552" i="2"/>
  <c r="AL2" i="2"/>
  <c r="AM2" i="2" s="1"/>
  <c r="AL3" i="2"/>
  <c r="AM3" i="2" s="1"/>
  <c r="AL4" i="2"/>
  <c r="AM4" i="2" s="1"/>
  <c r="AL5" i="2"/>
  <c r="AL6" i="2"/>
  <c r="AL7" i="2"/>
  <c r="AL8" i="2"/>
  <c r="AL9" i="2"/>
  <c r="AL10" i="2"/>
  <c r="AL11" i="2"/>
  <c r="AL12" i="2"/>
  <c r="AM12" i="2" s="1"/>
  <c r="AL13" i="2"/>
  <c r="AL14" i="2"/>
  <c r="AL15" i="2"/>
  <c r="AL16" i="2"/>
  <c r="AM16" i="2" s="1"/>
  <c r="AL17" i="2"/>
  <c r="AM17" i="2" s="1"/>
  <c r="AL18" i="2"/>
  <c r="AL19" i="2"/>
  <c r="AL20" i="2"/>
  <c r="AL21" i="2"/>
  <c r="AL22" i="2"/>
  <c r="AL23" i="2"/>
  <c r="AL24" i="2"/>
  <c r="AL25" i="2"/>
  <c r="AM25" i="2" s="1"/>
  <c r="AL26" i="2"/>
  <c r="AM26" i="2" s="1"/>
  <c r="AL27" i="2"/>
  <c r="AM27" i="2" s="1"/>
  <c r="AL28" i="2"/>
  <c r="AL29" i="2"/>
  <c r="AL30" i="2"/>
  <c r="AM30" i="2" s="1"/>
  <c r="AL31" i="2"/>
  <c r="AL32" i="2"/>
  <c r="AL33" i="2"/>
  <c r="AL34" i="2"/>
  <c r="AL35" i="2"/>
  <c r="AM35" i="2" s="1"/>
  <c r="AL36" i="2"/>
  <c r="AL37" i="2"/>
  <c r="AL38" i="2"/>
  <c r="AL39" i="2"/>
  <c r="AL40" i="2"/>
  <c r="AL41" i="2"/>
  <c r="AL42" i="2"/>
  <c r="AM42" i="2" s="1"/>
  <c r="AL43" i="2"/>
  <c r="AM43" i="2" s="1"/>
  <c r="AL44" i="2"/>
  <c r="AL45" i="2"/>
  <c r="AL46" i="2"/>
  <c r="AL47" i="2"/>
  <c r="AM47" i="2" s="1"/>
  <c r="AL48" i="2"/>
  <c r="AL49" i="2"/>
  <c r="AL50" i="2"/>
  <c r="AL51" i="2"/>
  <c r="AL52" i="2"/>
  <c r="AL53" i="2"/>
  <c r="AL54" i="2"/>
  <c r="AM54" i="2" s="1"/>
  <c r="AL55" i="2"/>
  <c r="AM55" i="2" s="1"/>
  <c r="AL56" i="2"/>
  <c r="AL57" i="2"/>
  <c r="AM57" i="2" s="1"/>
  <c r="AL58" i="2"/>
  <c r="AL59" i="2"/>
  <c r="AL60" i="2"/>
  <c r="AM60" i="2" s="1"/>
  <c r="AL61" i="2"/>
  <c r="AM61" i="2" s="1"/>
  <c r="AL62" i="2"/>
  <c r="AM62" i="2" s="1"/>
  <c r="AL63" i="2"/>
  <c r="AL64" i="2"/>
  <c r="AL65" i="2"/>
  <c r="AL66" i="2"/>
  <c r="AL67" i="2"/>
  <c r="AL68" i="2"/>
  <c r="AL69" i="2"/>
  <c r="AL70" i="2"/>
  <c r="AL71" i="2"/>
  <c r="AL72" i="2"/>
  <c r="AL73" i="2"/>
  <c r="AL74" i="2"/>
  <c r="AM74" i="2" s="1"/>
  <c r="AL75" i="2"/>
  <c r="AL76" i="2"/>
  <c r="AM76" i="2" s="1"/>
  <c r="AL77" i="2"/>
  <c r="AM77" i="2" s="1"/>
  <c r="AL78" i="2"/>
  <c r="AM78" i="2" s="1"/>
  <c r="AL79" i="2"/>
  <c r="AM79" i="2" s="1"/>
  <c r="AL80" i="2"/>
  <c r="AL81" i="2"/>
  <c r="AL82" i="2"/>
  <c r="AL83" i="2"/>
  <c r="AM83" i="2" s="1"/>
  <c r="AL84" i="2"/>
  <c r="AL85" i="2"/>
  <c r="AM85" i="2" s="1"/>
  <c r="AL86" i="2"/>
  <c r="AL87" i="2"/>
  <c r="AL88" i="2"/>
  <c r="AL89" i="2"/>
  <c r="AL90" i="2"/>
  <c r="AM90" i="2" s="1"/>
  <c r="AL91" i="2"/>
  <c r="AL92" i="2"/>
  <c r="AM92" i="2" s="1"/>
  <c r="AL93" i="2"/>
  <c r="AM93" i="2" s="1"/>
  <c r="AL94" i="2"/>
  <c r="AM94" i="2" s="1"/>
  <c r="AL95" i="2"/>
  <c r="AL96" i="2"/>
  <c r="AM96" i="2" s="1"/>
  <c r="AL97" i="2"/>
  <c r="AL98" i="2"/>
  <c r="AL99" i="2"/>
  <c r="AL100" i="2"/>
  <c r="AM100" i="2" s="1"/>
  <c r="AL101" i="2"/>
  <c r="AL102" i="2"/>
  <c r="AL103" i="2"/>
  <c r="AL104" i="2"/>
  <c r="AL105" i="2"/>
  <c r="AM105" i="2" s="1"/>
  <c r="AL106" i="2"/>
  <c r="AM106" i="2" s="1"/>
  <c r="AL107" i="2"/>
  <c r="AL108" i="2"/>
  <c r="AM108" i="2" s="1"/>
  <c r="AL109" i="2"/>
  <c r="AL110" i="2"/>
  <c r="AL111" i="2"/>
  <c r="AM111" i="2" s="1"/>
  <c r="AL112" i="2"/>
  <c r="AL113" i="2"/>
  <c r="AL114" i="2"/>
  <c r="AL115" i="2"/>
  <c r="AM115" i="2" s="1"/>
  <c r="AL116" i="2"/>
  <c r="AL117" i="2"/>
  <c r="AM117" i="2" s="1"/>
  <c r="AL118" i="2"/>
  <c r="AL119" i="2"/>
  <c r="AM119" i="2" s="1"/>
  <c r="AL120" i="2"/>
  <c r="AL121" i="2"/>
  <c r="AM121" i="2" s="1"/>
  <c r="AL122" i="2"/>
  <c r="AM122" i="2" s="1"/>
  <c r="AL123" i="2"/>
  <c r="AM123" i="2" s="1"/>
  <c r="AL124" i="2"/>
  <c r="AL125" i="2"/>
  <c r="AM125" i="2" s="1"/>
  <c r="AL126" i="2"/>
  <c r="AL127" i="2"/>
  <c r="AL128" i="2"/>
  <c r="AM128" i="2" s="1"/>
  <c r="AL129" i="2"/>
  <c r="AL130" i="2"/>
  <c r="AL131" i="2"/>
  <c r="AL132" i="2"/>
  <c r="AM132" i="2" s="1"/>
  <c r="AL133" i="2"/>
  <c r="AM133" i="2" s="1"/>
  <c r="AL134" i="2"/>
  <c r="AL135" i="2"/>
  <c r="AL136" i="2"/>
  <c r="AL137" i="2"/>
  <c r="AL138" i="2"/>
  <c r="AL139" i="2"/>
  <c r="AL140" i="2"/>
  <c r="AM140" i="2" s="1"/>
  <c r="AL141" i="2"/>
  <c r="AM141" i="2" s="1"/>
  <c r="AL142" i="2"/>
  <c r="AL143" i="2"/>
  <c r="AL144" i="2"/>
  <c r="AL145" i="2"/>
  <c r="AL146" i="2"/>
  <c r="AL147" i="2"/>
  <c r="AL148" i="2"/>
  <c r="AM148" i="2" s="1"/>
  <c r="AL149" i="2"/>
  <c r="AL150" i="2"/>
  <c r="AM150" i="2" s="1"/>
  <c r="AL151" i="2"/>
  <c r="AM151" i="2" s="1"/>
  <c r="AL152" i="2"/>
  <c r="AM152" i="2" s="1"/>
  <c r="AL153" i="2"/>
  <c r="AL154" i="2"/>
  <c r="AL155" i="2"/>
  <c r="AL156" i="2"/>
  <c r="AL157" i="2"/>
  <c r="AL158" i="2"/>
  <c r="AL159" i="2"/>
  <c r="AL160" i="2"/>
  <c r="AM160" i="2" s="1"/>
  <c r="AL161" i="2"/>
  <c r="AL162" i="2"/>
  <c r="AM162" i="2" s="1"/>
  <c r="AL163" i="2"/>
  <c r="AM163" i="2" s="1"/>
  <c r="AL164" i="2"/>
  <c r="AL165" i="2"/>
  <c r="AL166" i="2"/>
  <c r="AM166" i="2" s="1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M178" i="2" s="1"/>
  <c r="AL179" i="2"/>
  <c r="AL180" i="2"/>
  <c r="AM180" i="2" s="1"/>
  <c r="AL181" i="2"/>
  <c r="AM181" i="2" s="1"/>
  <c r="AL182" i="2"/>
  <c r="AM182" i="2" s="1"/>
  <c r="AL183" i="2"/>
  <c r="AM183" i="2" s="1"/>
  <c r="AL184" i="2"/>
  <c r="AM184" i="2" s="1"/>
  <c r="AL185" i="2"/>
  <c r="AL186" i="2"/>
  <c r="AL187" i="2"/>
  <c r="AL188" i="2"/>
  <c r="AL189" i="2"/>
  <c r="AM189" i="2" s="1"/>
  <c r="AL190" i="2"/>
  <c r="AM190" i="2" s="1"/>
  <c r="AL191" i="2"/>
  <c r="AL192" i="2"/>
  <c r="AL193" i="2"/>
  <c r="AM193" i="2" s="1"/>
  <c r="AL194" i="2"/>
  <c r="AM194" i="2" s="1"/>
  <c r="AL195" i="2"/>
  <c r="AL196" i="2"/>
  <c r="AL197" i="2"/>
  <c r="AL198" i="2"/>
  <c r="AM198" i="2" s="1"/>
  <c r="AL199" i="2"/>
  <c r="AL200" i="2"/>
  <c r="AL201" i="2"/>
  <c r="AL202" i="2"/>
  <c r="AL203" i="2"/>
  <c r="AL204" i="2"/>
  <c r="AM204" i="2" s="1"/>
  <c r="AL205" i="2"/>
  <c r="AM205" i="2" s="1"/>
  <c r="AL206" i="2"/>
  <c r="AM206" i="2" s="1"/>
  <c r="AL207" i="2"/>
  <c r="AM207" i="2" s="1"/>
  <c r="AL208" i="2"/>
  <c r="AM208" i="2" s="1"/>
  <c r="AL209" i="2"/>
  <c r="AL210" i="2"/>
  <c r="AM210" i="2" s="1"/>
  <c r="AL211" i="2"/>
  <c r="AL212" i="2"/>
  <c r="AL213" i="2"/>
  <c r="AM213" i="2" s="1"/>
  <c r="AL214" i="2"/>
  <c r="AL215" i="2"/>
  <c r="AL216" i="2"/>
  <c r="AL217" i="2"/>
  <c r="AM217" i="2" s="1"/>
  <c r="AL218" i="2"/>
  <c r="AL219" i="2"/>
  <c r="AL220" i="2"/>
  <c r="AL221" i="2"/>
  <c r="AL222" i="2"/>
  <c r="AM222" i="2" s="1"/>
  <c r="AL223" i="2"/>
  <c r="AM223" i="2" s="1"/>
  <c r="AL224" i="2"/>
  <c r="AM224" i="2" s="1"/>
  <c r="AL225" i="2"/>
  <c r="AM225" i="2" s="1"/>
  <c r="AL226" i="2"/>
  <c r="AL227" i="2"/>
  <c r="AL228" i="2"/>
  <c r="AM228" i="2" s="1"/>
  <c r="AL229" i="2"/>
  <c r="AL230" i="2"/>
  <c r="AL231" i="2"/>
  <c r="AL232" i="2"/>
  <c r="AL233" i="2"/>
  <c r="AL234" i="2"/>
  <c r="AL235" i="2"/>
  <c r="AL236" i="2"/>
  <c r="AM236" i="2" s="1"/>
  <c r="AL237" i="2"/>
  <c r="AL238" i="2"/>
  <c r="AL239" i="2"/>
  <c r="AL240" i="2"/>
  <c r="AL241" i="2"/>
  <c r="AL242" i="2"/>
  <c r="AL243" i="2"/>
  <c r="AL244" i="2"/>
  <c r="AM244" i="2" s="1"/>
  <c r="AL245" i="2"/>
  <c r="AM245" i="2" s="1"/>
  <c r="AL246" i="2"/>
  <c r="AM246" i="2" s="1"/>
  <c r="AL247" i="2"/>
  <c r="AM247" i="2" s="1"/>
  <c r="AL248" i="2"/>
  <c r="AL249" i="2"/>
  <c r="AL250" i="2"/>
  <c r="AM250" i="2" s="1"/>
  <c r="AL251" i="2"/>
  <c r="AL252" i="2"/>
  <c r="AM252" i="2" s="1"/>
  <c r="AL253" i="2"/>
  <c r="AL254" i="2"/>
  <c r="AL255" i="2"/>
  <c r="AL256" i="2"/>
  <c r="AL257" i="2"/>
  <c r="AL258" i="2"/>
  <c r="AL259" i="2"/>
  <c r="AM259" i="2" s="1"/>
  <c r="AL260" i="2"/>
  <c r="AM260" i="2" s="1"/>
  <c r="AL261" i="2"/>
  <c r="AM261" i="2" s="1"/>
  <c r="AL262" i="2"/>
  <c r="AL263" i="2"/>
  <c r="AL264" i="2"/>
  <c r="AL265" i="2"/>
  <c r="AM265" i="2" s="1"/>
  <c r="AL266" i="2"/>
  <c r="AL267" i="2"/>
  <c r="AM267" i="2" s="1"/>
  <c r="AL268" i="2"/>
  <c r="AL269" i="2"/>
  <c r="AL270" i="2"/>
  <c r="AM270" i="2" s="1"/>
  <c r="AL271" i="2"/>
  <c r="AM271" i="2" s="1"/>
  <c r="AL272" i="2"/>
  <c r="AM272" i="2" s="1"/>
  <c r="AL273" i="2"/>
  <c r="AL274" i="2"/>
  <c r="AL275" i="2"/>
  <c r="AL276" i="2"/>
  <c r="AM276" i="2" s="1"/>
  <c r="AL277" i="2"/>
  <c r="AL278" i="2"/>
  <c r="AL279" i="2"/>
  <c r="AL280" i="2"/>
  <c r="AL281" i="2"/>
  <c r="AL282" i="2"/>
  <c r="AL283" i="2"/>
  <c r="AM283" i="2" s="1"/>
  <c r="AL284" i="2"/>
  <c r="AM284" i="2" s="1"/>
  <c r="AL285" i="2"/>
  <c r="AL286" i="2"/>
  <c r="AL287" i="2"/>
  <c r="AM287" i="2" s="1"/>
  <c r="AL288" i="2"/>
  <c r="AL289" i="2"/>
  <c r="AM289" i="2" s="1"/>
  <c r="AL290" i="2"/>
  <c r="AL291" i="2"/>
  <c r="AM291" i="2" s="1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M319" i="2" s="1"/>
  <c r="AL320" i="2"/>
  <c r="AL321" i="2"/>
  <c r="AM321" i="2" s="1"/>
  <c r="AL322" i="2"/>
  <c r="AL323" i="2"/>
  <c r="AM323" i="2" s="1"/>
  <c r="AL324" i="2"/>
  <c r="AM324" i="2" s="1"/>
  <c r="AL325" i="2"/>
  <c r="AL326" i="2"/>
  <c r="AL327" i="2"/>
  <c r="AM327" i="2" s="1"/>
  <c r="AL328" i="2"/>
  <c r="AL329" i="2"/>
  <c r="AM329" i="2" s="1"/>
  <c r="AL330" i="2"/>
  <c r="AL331" i="2"/>
  <c r="AL332" i="2"/>
  <c r="AL333" i="2"/>
  <c r="AL334" i="2"/>
  <c r="AL335" i="2"/>
  <c r="AL336" i="2"/>
  <c r="AL337" i="2"/>
  <c r="AL338" i="2"/>
  <c r="AM338" i="2" s="1"/>
  <c r="AL339" i="2"/>
  <c r="AL340" i="2"/>
  <c r="AL341" i="2"/>
  <c r="AL342" i="2"/>
  <c r="AL343" i="2"/>
  <c r="AL344" i="2"/>
  <c r="AL345" i="2"/>
  <c r="AM345" i="2" s="1"/>
  <c r="AL346" i="2"/>
  <c r="AL347" i="2"/>
  <c r="AL348" i="2"/>
  <c r="AM348" i="2" s="1"/>
  <c r="AL349" i="2"/>
  <c r="AL350" i="2"/>
  <c r="AL351" i="2"/>
  <c r="AM351" i="2" s="1"/>
  <c r="AL352" i="2"/>
  <c r="AL353" i="2"/>
  <c r="AL354" i="2"/>
  <c r="AL355" i="2"/>
  <c r="AL356" i="2"/>
  <c r="AL357" i="2"/>
  <c r="AL358" i="2"/>
  <c r="AL359" i="2"/>
  <c r="AM359" i="2" s="1"/>
  <c r="AL360" i="2"/>
  <c r="AM360" i="2" s="1"/>
  <c r="AL361" i="2"/>
  <c r="AL362" i="2"/>
  <c r="AL363" i="2"/>
  <c r="AM363" i="2" s="1"/>
  <c r="AL364" i="2"/>
  <c r="AL365" i="2"/>
  <c r="AM365" i="2" s="1"/>
  <c r="AL366" i="2"/>
  <c r="AL367" i="2"/>
  <c r="AL368" i="2"/>
  <c r="AL369" i="2"/>
  <c r="AL370" i="2"/>
  <c r="AM370" i="2" s="1"/>
  <c r="AL371" i="2"/>
  <c r="AM371" i="2" s="1"/>
  <c r="AL372" i="2"/>
  <c r="AL373" i="2"/>
  <c r="AL374" i="2"/>
  <c r="AM374" i="2" s="1"/>
  <c r="AL375" i="2"/>
  <c r="AL376" i="2"/>
  <c r="AL377" i="2"/>
  <c r="AL378" i="2"/>
  <c r="AM378" i="2" s="1"/>
  <c r="AL379" i="2"/>
  <c r="AM379" i="2" s="1"/>
  <c r="AL380" i="2"/>
  <c r="AL381" i="2"/>
  <c r="AM381" i="2" s="1"/>
  <c r="AL382" i="2"/>
  <c r="AL383" i="2"/>
  <c r="AL384" i="2"/>
  <c r="AL385" i="2"/>
  <c r="AL386" i="2"/>
  <c r="AL387" i="2"/>
  <c r="AM387" i="2" s="1"/>
  <c r="AL388" i="2"/>
  <c r="AL389" i="2"/>
  <c r="AM389" i="2" s="1"/>
  <c r="AL390" i="2"/>
  <c r="AL391" i="2"/>
  <c r="AL392" i="2"/>
  <c r="AM392" i="2" s="1"/>
  <c r="AL393" i="2"/>
  <c r="AL394" i="2"/>
  <c r="AL395" i="2"/>
  <c r="AL396" i="2"/>
  <c r="AL397" i="2"/>
  <c r="AL398" i="2"/>
  <c r="AL399" i="2"/>
  <c r="AL400" i="2"/>
  <c r="AL401" i="2"/>
  <c r="AM401" i="2" s="1"/>
  <c r="AL402" i="2"/>
  <c r="AM402" i="2" s="1"/>
  <c r="AL403" i="2"/>
  <c r="AL404" i="2"/>
  <c r="AL405" i="2"/>
  <c r="AL406" i="2"/>
  <c r="AL407" i="2"/>
  <c r="AL408" i="2"/>
  <c r="AM408" i="2" s="1"/>
  <c r="AL409" i="2"/>
  <c r="AL410" i="2"/>
  <c r="AM410" i="2" s="1"/>
  <c r="AL411" i="2"/>
  <c r="AL412" i="2"/>
  <c r="AL413" i="2"/>
  <c r="AM413" i="2" s="1"/>
  <c r="AL414" i="2"/>
  <c r="AL415" i="2"/>
  <c r="AM415" i="2" s="1"/>
  <c r="AL416" i="2"/>
  <c r="AL417" i="2"/>
  <c r="AM417" i="2" s="1"/>
  <c r="AL418" i="2"/>
  <c r="AM418" i="2" s="1"/>
  <c r="AL419" i="2"/>
  <c r="AL420" i="2"/>
  <c r="AL421" i="2"/>
  <c r="AL422" i="2"/>
  <c r="AM422" i="2" s="1"/>
  <c r="AL423" i="2"/>
  <c r="AM423" i="2" s="1"/>
  <c r="AL424" i="2"/>
  <c r="AL425" i="2"/>
  <c r="AL426" i="2"/>
  <c r="AL427" i="2"/>
  <c r="AL428" i="2"/>
  <c r="AM428" i="2" s="1"/>
  <c r="AL429" i="2"/>
  <c r="AL430" i="2"/>
  <c r="AL431" i="2"/>
  <c r="AL432" i="2"/>
  <c r="AL433" i="2"/>
  <c r="AL434" i="2"/>
  <c r="AM434" i="2" s="1"/>
  <c r="AL435" i="2"/>
  <c r="AL436" i="2"/>
  <c r="AL437" i="2"/>
  <c r="AL438" i="2"/>
  <c r="AL439" i="2"/>
  <c r="AL440" i="2"/>
  <c r="AL441" i="2"/>
  <c r="AL442" i="2"/>
  <c r="AL443" i="2"/>
  <c r="AM443" i="2" s="1"/>
  <c r="AL444" i="2"/>
  <c r="AL445" i="2"/>
  <c r="AL446" i="2"/>
  <c r="AL447" i="2"/>
  <c r="AL448" i="2"/>
  <c r="AM448" i="2" s="1"/>
  <c r="AL449" i="2"/>
  <c r="AL450" i="2"/>
  <c r="AL451" i="2"/>
  <c r="AL452" i="2"/>
  <c r="AL453" i="2"/>
  <c r="AL454" i="2"/>
  <c r="AL455" i="2"/>
  <c r="AL456" i="2"/>
  <c r="AM456" i="2" s="1"/>
  <c r="AL457" i="2"/>
  <c r="AL458" i="2"/>
  <c r="AL459" i="2"/>
  <c r="AL460" i="2"/>
  <c r="AL461" i="2"/>
  <c r="AL462" i="2"/>
  <c r="AL463" i="2"/>
  <c r="AL464" i="2"/>
  <c r="AM464" i="2" s="1"/>
  <c r="AL465" i="2"/>
  <c r="AL466" i="2"/>
  <c r="AL467" i="2"/>
  <c r="AM467" i="2" s="1"/>
  <c r="AL468" i="2"/>
  <c r="AL469" i="2"/>
  <c r="AL470" i="2"/>
  <c r="AL471" i="2"/>
  <c r="AL472" i="2"/>
  <c r="AM472" i="2" s="1"/>
  <c r="AL473" i="2"/>
  <c r="AM473" i="2" s="1"/>
  <c r="AL474" i="2"/>
  <c r="AM474" i="2" s="1"/>
  <c r="AL475" i="2"/>
  <c r="AL476" i="2"/>
  <c r="AL477" i="2"/>
  <c r="AL478" i="2"/>
  <c r="AL479" i="2"/>
  <c r="AL480" i="2"/>
  <c r="AL481" i="2"/>
  <c r="AL482" i="2"/>
  <c r="AL483" i="2"/>
  <c r="AM483" i="2" s="1"/>
  <c r="AL484" i="2"/>
  <c r="AL485" i="2"/>
  <c r="AM485" i="2" s="1"/>
  <c r="AL486" i="2"/>
  <c r="AL487" i="2"/>
  <c r="AM487" i="2" s="1"/>
  <c r="AL488" i="2"/>
  <c r="AL489" i="2"/>
  <c r="AL490" i="2"/>
  <c r="AL491" i="2"/>
  <c r="AL492" i="2"/>
  <c r="AL493" i="2"/>
  <c r="AM493" i="2" s="1"/>
  <c r="AL494" i="2"/>
  <c r="AL495" i="2"/>
  <c r="AL496" i="2"/>
  <c r="AL497" i="2"/>
  <c r="AL498" i="2"/>
  <c r="AL499" i="2"/>
  <c r="AL500" i="2"/>
  <c r="AL501" i="2"/>
  <c r="AL502" i="2"/>
  <c r="AM502" i="2" s="1"/>
  <c r="AL503" i="2"/>
  <c r="AL504" i="2"/>
  <c r="AL505" i="2"/>
  <c r="AL506" i="2"/>
  <c r="AL507" i="2"/>
  <c r="AL508" i="2"/>
  <c r="AL509" i="2"/>
  <c r="AL510" i="2"/>
  <c r="AL511" i="2"/>
  <c r="AL512" i="2"/>
  <c r="AM512" i="2" s="1"/>
  <c r="AL513" i="2"/>
  <c r="AL514" i="2"/>
  <c r="AL515" i="2"/>
  <c r="AL516" i="2"/>
  <c r="AM516" i="2" s="1"/>
  <c r="AL517" i="2"/>
  <c r="AL518" i="2"/>
  <c r="AM518" i="2" s="1"/>
  <c r="AL519" i="2"/>
  <c r="AL520" i="2"/>
  <c r="AL521" i="2"/>
  <c r="AM521" i="2" s="1"/>
  <c r="AL522" i="2"/>
  <c r="AM522" i="2" s="1"/>
  <c r="AL523" i="2"/>
  <c r="AL524" i="2"/>
  <c r="AM524" i="2" s="1"/>
  <c r="AL525" i="2"/>
  <c r="AL526" i="2"/>
  <c r="AL527" i="2"/>
  <c r="AL528" i="2"/>
  <c r="AL529" i="2"/>
  <c r="AM529" i="2" s="1"/>
  <c r="AL530" i="2"/>
  <c r="AM530" i="2" s="1"/>
  <c r="AL531" i="2"/>
  <c r="AM531" i="2" s="1"/>
  <c r="AL532" i="2"/>
  <c r="AM532" i="2" s="1"/>
  <c r="AL533" i="2"/>
  <c r="AL534" i="2"/>
  <c r="AL535" i="2"/>
  <c r="AM535" i="2" s="1"/>
  <c r="AL536" i="2"/>
  <c r="AL537" i="2"/>
  <c r="AL538" i="2"/>
  <c r="AM538" i="2" s="1"/>
  <c r="AL539" i="2"/>
  <c r="AM539" i="2" s="1"/>
  <c r="AL540" i="2"/>
  <c r="AM540" i="2" s="1"/>
  <c r="AL541" i="2"/>
  <c r="AM541" i="2" s="1"/>
  <c r="AL542" i="2"/>
  <c r="AM542" i="2" s="1"/>
  <c r="AL543" i="2"/>
  <c r="AM543" i="2" s="1"/>
  <c r="AL544" i="2"/>
  <c r="AL545" i="2"/>
  <c r="AM545" i="2" s="1"/>
  <c r="AL546" i="2"/>
  <c r="AL547" i="2"/>
  <c r="AL548" i="2"/>
  <c r="AL549" i="2"/>
  <c r="AL550" i="2"/>
  <c r="AL551" i="2"/>
  <c r="AL552" i="2"/>
  <c r="Y208" i="2" l="1"/>
  <c r="Y192" i="2"/>
  <c r="Y188" i="2"/>
  <c r="Y184" i="2"/>
  <c r="Y180" i="2"/>
  <c r="Y176" i="2"/>
  <c r="Y172" i="2"/>
  <c r="Y168" i="2"/>
  <c r="Y164" i="2"/>
  <c r="Y160" i="2"/>
  <c r="Y136" i="2"/>
  <c r="Y120" i="2"/>
  <c r="Y116" i="2"/>
  <c r="Y112" i="2"/>
  <c r="Y108" i="2"/>
  <c r="Y104" i="2"/>
  <c r="Y100" i="2"/>
  <c r="Y96" i="2"/>
  <c r="Y88" i="2"/>
  <c r="Y84" i="2"/>
  <c r="Y80" i="2"/>
  <c r="Y72" i="2"/>
  <c r="Y56" i="2"/>
  <c r="Y52" i="2"/>
  <c r="Y40" i="2"/>
  <c r="Y36" i="2"/>
  <c r="Y28" i="2"/>
  <c r="Y20" i="2"/>
  <c r="Y8" i="2"/>
  <c r="Y552" i="2"/>
  <c r="Y548" i="2"/>
  <c r="Y544" i="2"/>
  <c r="Y540" i="2"/>
  <c r="Y536" i="2"/>
  <c r="Y528" i="2"/>
  <c r="Y517" i="2"/>
  <c r="Y509" i="2"/>
  <c r="Y505" i="2"/>
  <c r="Y497" i="2"/>
  <c r="Y489" i="2"/>
  <c r="Y485" i="2"/>
  <c r="Y481" i="2"/>
  <c r="Y477" i="2"/>
  <c r="Y473" i="2"/>
  <c r="Y457" i="2"/>
  <c r="Y453" i="2"/>
  <c r="Y449" i="2"/>
  <c r="Y445" i="2"/>
  <c r="Y441" i="2"/>
  <c r="Y437" i="2"/>
  <c r="Y433" i="2"/>
  <c r="Y429" i="2"/>
  <c r="Y425" i="2"/>
  <c r="Y421" i="2"/>
  <c r="Y409" i="2"/>
  <c r="Y406" i="2"/>
  <c r="Y398" i="2"/>
  <c r="Y394" i="2"/>
  <c r="Y390" i="2"/>
  <c r="Y386" i="2"/>
  <c r="Y382" i="2"/>
  <c r="Y378" i="2"/>
  <c r="Y32" i="2"/>
  <c r="Y263" i="2"/>
  <c r="Y255" i="2"/>
  <c r="Y251" i="2"/>
  <c r="Y247" i="2"/>
  <c r="Y243" i="2"/>
  <c r="Y239" i="2"/>
  <c r="Y235" i="2"/>
  <c r="Y231" i="2"/>
  <c r="Y223" i="2"/>
  <c r="Y216" i="2"/>
  <c r="Y195" i="2"/>
  <c r="Y191" i="2"/>
  <c r="Y179" i="2"/>
  <c r="Y175" i="2"/>
  <c r="Y171" i="2"/>
  <c r="Y167" i="2"/>
  <c r="Y163" i="2"/>
  <c r="Y159" i="2"/>
  <c r="Y147" i="2"/>
  <c r="Y143" i="2"/>
  <c r="Y135" i="2"/>
  <c r="Y111" i="2"/>
  <c r="Y107" i="2"/>
  <c r="Y103" i="2"/>
  <c r="Y99" i="2"/>
  <c r="Y95" i="2"/>
  <c r="Y91" i="2"/>
  <c r="Y79" i="2"/>
  <c r="Y75" i="2"/>
  <c r="Y67" i="2"/>
  <c r="Y63" i="2"/>
  <c r="Y59" i="2"/>
  <c r="Y47" i="2"/>
  <c r="Y43" i="2"/>
  <c r="Y39" i="2"/>
  <c r="Y31" i="2"/>
  <c r="Y23" i="2"/>
  <c r="Y15" i="2"/>
  <c r="Y11" i="2"/>
  <c r="Y3" i="2"/>
  <c r="Y370" i="2"/>
  <c r="Y366" i="2"/>
  <c r="Y362" i="2"/>
  <c r="Y358" i="2"/>
  <c r="Y350" i="2"/>
  <c r="Y346" i="2"/>
  <c r="Y342" i="2"/>
  <c r="Y338" i="2"/>
  <c r="Y334" i="2"/>
  <c r="Y330" i="2"/>
  <c r="Y326" i="2"/>
  <c r="Y322" i="2"/>
  <c r="Y318" i="2"/>
  <c r="Y315" i="2"/>
  <c r="Y311" i="2"/>
  <c r="Y299" i="2"/>
  <c r="Y295" i="2"/>
  <c r="Y291" i="2"/>
  <c r="Y283" i="2"/>
  <c r="Y275" i="2"/>
  <c r="Y271" i="2"/>
  <c r="Y551" i="2"/>
  <c r="Y547" i="2"/>
  <c r="Y543" i="2"/>
  <c r="Y535" i="2"/>
  <c r="Y527" i="2"/>
  <c r="Y523" i="2"/>
  <c r="Y520" i="2"/>
  <c r="Y516" i="2"/>
  <c r="Y508" i="2"/>
  <c r="Y504" i="2"/>
  <c r="Y496" i="2"/>
  <c r="Y492" i="2"/>
  <c r="Y488" i="2"/>
  <c r="Y484" i="2"/>
  <c r="Y480" i="2"/>
  <c r="Y476" i="2"/>
  <c r="Y464" i="2"/>
  <c r="Y460" i="2"/>
  <c r="Y456" i="2"/>
  <c r="Y452" i="2"/>
  <c r="Y444" i="2"/>
  <c r="Y440" i="2"/>
  <c r="Y436" i="2"/>
  <c r="Y432" i="2"/>
  <c r="Y428" i="2"/>
  <c r="Y424" i="2"/>
  <c r="Y420" i="2"/>
  <c r="Y416" i="2"/>
  <c r="Y412" i="2"/>
  <c r="Y405" i="2"/>
  <c r="Y401" i="2"/>
  <c r="Y397" i="2"/>
  <c r="Y393" i="2"/>
  <c r="Y385" i="2"/>
  <c r="Y377" i="2"/>
  <c r="Y373" i="2"/>
  <c r="Y361" i="2"/>
  <c r="Y357" i="2"/>
  <c r="Y353" i="2"/>
  <c r="Y349" i="2"/>
  <c r="Y345" i="2"/>
  <c r="Y341" i="2"/>
  <c r="Y337" i="2"/>
  <c r="Y333" i="2"/>
  <c r="Y329" i="2"/>
  <c r="Y321" i="2"/>
  <c r="Y317" i="2"/>
  <c r="Y314" i="2"/>
  <c r="Y310" i="2"/>
  <c r="Y306" i="2"/>
  <c r="Y302" i="2"/>
  <c r="Y298" i="2"/>
  <c r="Y294" i="2"/>
  <c r="Y290" i="2"/>
  <c r="Y286" i="2"/>
  <c r="Y282" i="2"/>
  <c r="Y274" i="2"/>
  <c r="Y266" i="2"/>
  <c r="Y258" i="2"/>
  <c r="Y242" i="2"/>
  <c r="Y226" i="2"/>
  <c r="Y222" i="2"/>
  <c r="Y215" i="2"/>
  <c r="Y206" i="2"/>
  <c r="Y198" i="2"/>
  <c r="Y174" i="2"/>
  <c r="Y162" i="2"/>
  <c r="Y150" i="2"/>
  <c r="Y142" i="2"/>
  <c r="Y134" i="2"/>
  <c r="Y126" i="2"/>
  <c r="Y118" i="2"/>
  <c r="Y110" i="2"/>
  <c r="Y106" i="2"/>
  <c r="Y98" i="2"/>
  <c r="Y74" i="2"/>
  <c r="Y54" i="2"/>
  <c r="Y46" i="2"/>
  <c r="Y42" i="2"/>
  <c r="Y34" i="2"/>
  <c r="Y22" i="2"/>
  <c r="Y14" i="2"/>
  <c r="Y6" i="2"/>
  <c r="Y550" i="2"/>
  <c r="Y546" i="2"/>
  <c r="Y538" i="2"/>
  <c r="Y534" i="2"/>
  <c r="Y522" i="2"/>
  <c r="Y515" i="2"/>
  <c r="Y511" i="2"/>
  <c r="Y507" i="2"/>
  <c r="Y499" i="2"/>
  <c r="Y495" i="2"/>
  <c r="Y491" i="2"/>
  <c r="Y487" i="2"/>
  <c r="Y483" i="2"/>
  <c r="Y479" i="2"/>
  <c r="Y475" i="2"/>
  <c r="Y459" i="2"/>
  <c r="Y451" i="2"/>
  <c r="Y447" i="2"/>
  <c r="Y443" i="2"/>
  <c r="Y439" i="2"/>
  <c r="Y431" i="2"/>
  <c r="Y427" i="2"/>
  <c r="Y419" i="2"/>
  <c r="Y408" i="2"/>
  <c r="Y404" i="2"/>
  <c r="Y400" i="2"/>
  <c r="Y392" i="2"/>
  <c r="Y388" i="2"/>
  <c r="Y384" i="2"/>
  <c r="Y380" i="2"/>
  <c r="Y376" i="2"/>
  <c r="Y372" i="2"/>
  <c r="Y368" i="2"/>
  <c r="Y364" i="2"/>
  <c r="Y360" i="2"/>
  <c r="Y356" i="2"/>
  <c r="Y352" i="2"/>
  <c r="Y348" i="2"/>
  <c r="Y344" i="2"/>
  <c r="Y336" i="2"/>
  <c r="Y332" i="2"/>
  <c r="Y328" i="2"/>
  <c r="Y324" i="2"/>
  <c r="Y320" i="2"/>
  <c r="Y316" i="2"/>
  <c r="Y313" i="2"/>
  <c r="Y309" i="2"/>
  <c r="Y305" i="2"/>
  <c r="Y301" i="2"/>
  <c r="Y297" i="2"/>
  <c r="Y293" i="2"/>
  <c r="Y285" i="2"/>
  <c r="Y277" i="2"/>
  <c r="Y273" i="2"/>
  <c r="Y269" i="2"/>
  <c r="Y265" i="2"/>
  <c r="Y261" i="2"/>
  <c r="Y257" i="2"/>
  <c r="Y253" i="2"/>
  <c r="Y249" i="2"/>
  <c r="Y241" i="2"/>
  <c r="Y233" i="2"/>
  <c r="Y229" i="2"/>
  <c r="Y225" i="2"/>
  <c r="Y218" i="2"/>
  <c r="Y213" i="2"/>
  <c r="Y209" i="2"/>
  <c r="Y205" i="2"/>
  <c r="Y201" i="2"/>
  <c r="Y197" i="2"/>
  <c r="Y185" i="2"/>
  <c r="Y181" i="2"/>
  <c r="Y177" i="2"/>
  <c r="Y173" i="2"/>
  <c r="Y169" i="2"/>
  <c r="Y165" i="2"/>
  <c r="Y161" i="2"/>
  <c r="Y157" i="2"/>
  <c r="Y153" i="2"/>
  <c r="Y149" i="2"/>
  <c r="Y145" i="2"/>
  <c r="Y141" i="2"/>
  <c r="Y137" i="2"/>
  <c r="Y133" i="2"/>
  <c r="Y129" i="2"/>
  <c r="Y125" i="2"/>
  <c r="Y117" i="2"/>
  <c r="Y109" i="2"/>
  <c r="Y105" i="2"/>
  <c r="Y101" i="2"/>
  <c r="Y97" i="2"/>
  <c r="Y93" i="2"/>
  <c r="Y85" i="2"/>
  <c r="Y81" i="2"/>
  <c r="Y77" i="2"/>
  <c r="Y73" i="2"/>
  <c r="Y69" i="2"/>
  <c r="Y61" i="2"/>
  <c r="Y49" i="2"/>
  <c r="Y45" i="2"/>
  <c r="Y41" i="2"/>
  <c r="Y33" i="2"/>
  <c r="Y29" i="2"/>
  <c r="Y21" i="2"/>
  <c r="Y17" i="2"/>
  <c r="Y13" i="2"/>
  <c r="Y9" i="2"/>
  <c r="Y5" i="2"/>
  <c r="Y186" i="2"/>
  <c r="Y158" i="2"/>
  <c r="Y138" i="2"/>
  <c r="Y130" i="2"/>
  <c r="Y122" i="2"/>
  <c r="Y114" i="2"/>
  <c r="Y102" i="2"/>
  <c r="Y94" i="2"/>
  <c r="Y86" i="2"/>
  <c r="Y70" i="2"/>
  <c r="Y50" i="2"/>
  <c r="Y38" i="2"/>
  <c r="Y2" i="2"/>
  <c r="Y549" i="2"/>
  <c r="Y545" i="2"/>
  <c r="Y537" i="2"/>
  <c r="Y533" i="2"/>
  <c r="Y525" i="2"/>
  <c r="Y521" i="2"/>
  <c r="Y510" i="2"/>
  <c r="Y506" i="2"/>
  <c r="Y494" i="2"/>
  <c r="Y478" i="2"/>
  <c r="Y470" i="2"/>
  <c r="Y466" i="2"/>
  <c r="Y462" i="2"/>
  <c r="Y458" i="2"/>
  <c r="Y454" i="2"/>
  <c r="Y442" i="2"/>
  <c r="Y434" i="2"/>
  <c r="Y414" i="2"/>
  <c r="Y407" i="2"/>
  <c r="Y403" i="2"/>
  <c r="Y399" i="2"/>
  <c r="Y395" i="2"/>
  <c r="Y391" i="2"/>
  <c r="Y383" i="2"/>
  <c r="Y379" i="2"/>
  <c r="Y371" i="2"/>
  <c r="Y367" i="2"/>
  <c r="Y359" i="2"/>
  <c r="Y351" i="2"/>
  <c r="Y347" i="2"/>
  <c r="Y343" i="2"/>
  <c r="Y339" i="2"/>
  <c r="Y335" i="2"/>
  <c r="Y331" i="2"/>
  <c r="Y327" i="2"/>
  <c r="Y323" i="2"/>
  <c r="Y319" i="2"/>
  <c r="Y312" i="2"/>
  <c r="Y308" i="2"/>
  <c r="Y300" i="2"/>
  <c r="Y296" i="2"/>
  <c r="Y280" i="2"/>
  <c r="Y268" i="2"/>
  <c r="Y264" i="2"/>
  <c r="Y260" i="2"/>
  <c r="Y252" i="2"/>
  <c r="Y244" i="2"/>
  <c r="Y232" i="2"/>
  <c r="Y228" i="2"/>
  <c r="Y221" i="2"/>
  <c r="AM29" i="2"/>
  <c r="AM214" i="2"/>
  <c r="F3" i="2"/>
  <c r="F159" i="2"/>
  <c r="E176" i="2"/>
  <c r="F96" i="2"/>
  <c r="F255" i="2"/>
  <c r="F32" i="2"/>
  <c r="E124" i="2"/>
  <c r="E188" i="2"/>
  <c r="AM136" i="2"/>
  <c r="AM116" i="2"/>
  <c r="AM36" i="2"/>
  <c r="AM346" i="2"/>
  <c r="AM48" i="2"/>
  <c r="F352" i="2"/>
  <c r="AM188" i="2"/>
  <c r="AM72" i="2"/>
  <c r="AM420" i="2"/>
  <c r="F243" i="2"/>
  <c r="F91" i="2"/>
  <c r="E364" i="2"/>
  <c r="E112" i="2"/>
  <c r="E428" i="2"/>
  <c r="F219" i="2"/>
  <c r="E86" i="2"/>
  <c r="F94" i="2"/>
  <c r="E483" i="2"/>
  <c r="F511" i="2"/>
  <c r="F479" i="2"/>
  <c r="F320" i="2"/>
  <c r="F134" i="2"/>
  <c r="F22" i="2"/>
  <c r="E451" i="2"/>
  <c r="E332" i="2"/>
  <c r="F447" i="2"/>
  <c r="F257" i="2"/>
  <c r="F102" i="2"/>
  <c r="F82" i="2"/>
  <c r="E435" i="2"/>
  <c r="E301" i="2"/>
  <c r="F384" i="2"/>
  <c r="F170" i="2"/>
  <c r="F50" i="2"/>
  <c r="E515" i="2"/>
  <c r="E237" i="2"/>
  <c r="F551" i="2"/>
  <c r="F215" i="2"/>
  <c r="F155" i="2"/>
  <c r="F87" i="2"/>
  <c r="F31" i="2"/>
  <c r="E416" i="2"/>
  <c r="F542" i="2"/>
  <c r="F415" i="2"/>
  <c r="F289" i="2"/>
  <c r="F222" i="2"/>
  <c r="F202" i="2"/>
  <c r="F151" i="2"/>
  <c r="F95" i="2"/>
  <c r="F27" i="2"/>
  <c r="E546" i="2"/>
  <c r="E440" i="2"/>
  <c r="E396" i="2"/>
  <c r="E269" i="2"/>
  <c r="E168" i="2"/>
  <c r="F23" i="2"/>
  <c r="F530" i="2"/>
  <c r="F499" i="2"/>
  <c r="F467" i="2"/>
  <c r="F404" i="2"/>
  <c r="F372" i="2"/>
  <c r="F340" i="2"/>
  <c r="F309" i="2"/>
  <c r="F277" i="2"/>
  <c r="F198" i="2"/>
  <c r="F166" i="2"/>
  <c r="F130" i="2"/>
  <c r="F98" i="2"/>
  <c r="F70" i="2"/>
  <c r="F38" i="2"/>
  <c r="F30" i="2"/>
  <c r="F18" i="2"/>
  <c r="E225" i="2"/>
  <c r="E182" i="2"/>
  <c r="E158" i="2"/>
  <c r="E114" i="2"/>
  <c r="E6" i="2"/>
  <c r="E550" i="2"/>
  <c r="F550" i="2"/>
  <c r="E522" i="2"/>
  <c r="F522" i="2"/>
  <c r="E503" i="2"/>
  <c r="F503" i="2"/>
  <c r="E491" i="2"/>
  <c r="F491" i="2"/>
  <c r="E471" i="2"/>
  <c r="F471" i="2"/>
  <c r="F408" i="2"/>
  <c r="E408" i="2"/>
  <c r="F376" i="2"/>
  <c r="E376" i="2"/>
  <c r="F360" i="2"/>
  <c r="E360" i="2"/>
  <c r="F328" i="2"/>
  <c r="E328" i="2"/>
  <c r="F313" i="2"/>
  <c r="E313" i="2"/>
  <c r="F297" i="2"/>
  <c r="E297" i="2"/>
  <c r="F281" i="2"/>
  <c r="E281" i="2"/>
  <c r="F265" i="2"/>
  <c r="E265" i="2"/>
  <c r="F218" i="2"/>
  <c r="E218" i="2"/>
  <c r="F190" i="2"/>
  <c r="E190" i="2"/>
  <c r="F178" i="2"/>
  <c r="E178" i="2"/>
  <c r="E174" i="2"/>
  <c r="F174" i="2"/>
  <c r="E110" i="2"/>
  <c r="F110" i="2"/>
  <c r="E90" i="2"/>
  <c r="F90" i="2"/>
  <c r="E78" i="2"/>
  <c r="F78" i="2"/>
  <c r="E74" i="2"/>
  <c r="F74" i="2"/>
  <c r="E62" i="2"/>
  <c r="F62" i="2"/>
  <c r="E58" i="2"/>
  <c r="F58" i="2"/>
  <c r="E46" i="2"/>
  <c r="F46" i="2"/>
  <c r="E42" i="2"/>
  <c r="F42" i="2"/>
  <c r="F526" i="2"/>
  <c r="F495" i="2"/>
  <c r="F463" i="2"/>
  <c r="F431" i="2"/>
  <c r="F400" i="2"/>
  <c r="F368" i="2"/>
  <c r="F336" i="2"/>
  <c r="F305" i="2"/>
  <c r="F273" i="2"/>
  <c r="F249" i="2"/>
  <c r="F233" i="2"/>
  <c r="F186" i="2"/>
  <c r="F150" i="2"/>
  <c r="F118" i="2"/>
  <c r="F66" i="2"/>
  <c r="F34" i="2"/>
  <c r="E427" i="2"/>
  <c r="E411" i="2"/>
  <c r="E380" i="2"/>
  <c r="E348" i="2"/>
  <c r="E316" i="2"/>
  <c r="E285" i="2"/>
  <c r="E253" i="2"/>
  <c r="E210" i="2"/>
  <c r="E142" i="2"/>
  <c r="E54" i="2"/>
  <c r="E538" i="2"/>
  <c r="F538" i="2"/>
  <c r="E534" i="2"/>
  <c r="F534" i="2"/>
  <c r="E519" i="2"/>
  <c r="F519" i="2"/>
  <c r="E507" i="2"/>
  <c r="F507" i="2"/>
  <c r="E487" i="2"/>
  <c r="F487" i="2"/>
  <c r="E475" i="2"/>
  <c r="F475" i="2"/>
  <c r="E459" i="2"/>
  <c r="F459" i="2"/>
  <c r="E455" i="2"/>
  <c r="F455" i="2"/>
  <c r="E443" i="2"/>
  <c r="F443" i="2"/>
  <c r="F392" i="2"/>
  <c r="E392" i="2"/>
  <c r="F344" i="2"/>
  <c r="E344" i="2"/>
  <c r="E229" i="2"/>
  <c r="F229" i="2"/>
  <c r="F206" i="2"/>
  <c r="E206" i="2"/>
  <c r="E162" i="2"/>
  <c r="F162" i="2"/>
  <c r="F154" i="2"/>
  <c r="E154" i="2"/>
  <c r="F138" i="2"/>
  <c r="E138" i="2"/>
  <c r="F122" i="2"/>
  <c r="E122" i="2"/>
  <c r="E106" i="2"/>
  <c r="F106" i="2"/>
  <c r="E26" i="2"/>
  <c r="F26" i="2"/>
  <c r="E14" i="2"/>
  <c r="F14" i="2"/>
  <c r="E10" i="2"/>
  <c r="F10" i="2"/>
  <c r="F2" i="2"/>
  <c r="E2" i="2"/>
  <c r="F419" i="2"/>
  <c r="F388" i="2"/>
  <c r="F356" i="2"/>
  <c r="F324" i="2"/>
  <c r="F293" i="2"/>
  <c r="F261" i="2"/>
  <c r="F245" i="2"/>
  <c r="F214" i="2"/>
  <c r="F146" i="2"/>
  <c r="E439" i="2"/>
  <c r="E423" i="2"/>
  <c r="E241" i="2"/>
  <c r="E194" i="2"/>
  <c r="E126" i="2"/>
  <c r="F192" i="2"/>
  <c r="F180" i="2"/>
  <c r="F148" i="2"/>
  <c r="AM159" i="2"/>
  <c r="F84" i="2"/>
  <c r="AM476" i="2"/>
  <c r="AM460" i="2"/>
  <c r="AM444" i="2"/>
  <c r="AM412" i="2"/>
  <c r="AM397" i="2"/>
  <c r="AM317" i="2"/>
  <c r="AM302" i="2"/>
  <c r="AM294" i="2"/>
  <c r="AM286" i="2"/>
  <c r="AM254" i="2"/>
  <c r="AM238" i="2"/>
  <c r="AM230" i="2"/>
  <c r="AM191" i="2"/>
  <c r="AM175" i="2"/>
  <c r="AM143" i="2"/>
  <c r="AM127" i="2"/>
  <c r="AM95" i="2"/>
  <c r="AM87" i="2"/>
  <c r="AM63" i="2"/>
  <c r="AM39" i="2"/>
  <c r="AM23" i="2"/>
  <c r="AM15" i="2"/>
  <c r="AM7" i="2"/>
  <c r="AM547" i="2"/>
  <c r="AM484" i="2"/>
  <c r="AM333" i="2"/>
  <c r="AM523" i="2"/>
  <c r="AM349" i="2"/>
  <c r="AM544" i="2"/>
  <c r="AM409" i="2"/>
  <c r="AM315" i="2"/>
  <c r="AM251" i="2"/>
  <c r="AM220" i="2"/>
  <c r="E315" i="2"/>
  <c r="E303" i="2"/>
  <c r="AM513" i="2"/>
  <c r="F212" i="2"/>
  <c r="F160" i="2"/>
  <c r="F64" i="2"/>
  <c r="F52" i="2"/>
  <c r="E40" i="2"/>
  <c r="F287" i="2"/>
  <c r="F275" i="2"/>
  <c r="F223" i="2"/>
  <c r="F128" i="2"/>
  <c r="F116" i="2"/>
  <c r="F20" i="2"/>
  <c r="E251" i="2"/>
  <c r="E239" i="2"/>
  <c r="E104" i="2"/>
  <c r="E60" i="2"/>
  <c r="E48" i="2"/>
  <c r="AM441" i="2"/>
  <c r="AM104" i="2"/>
  <c r="AM84" i="2"/>
  <c r="E295" i="2"/>
  <c r="F539" i="2"/>
  <c r="E539" i="2"/>
  <c r="E535" i="2"/>
  <c r="F535" i="2"/>
  <c r="F520" i="2"/>
  <c r="E520" i="2"/>
  <c r="F508" i="2"/>
  <c r="E508" i="2"/>
  <c r="F480" i="2"/>
  <c r="E480" i="2"/>
  <c r="F476" i="2"/>
  <c r="E476" i="2"/>
  <c r="F472" i="2"/>
  <c r="E472" i="2"/>
  <c r="F448" i="2"/>
  <c r="E448" i="2"/>
  <c r="F282" i="2"/>
  <c r="E381" i="2"/>
  <c r="E412" i="2"/>
  <c r="F412" i="2"/>
  <c r="E405" i="2"/>
  <c r="F405" i="2"/>
  <c r="E401" i="2"/>
  <c r="F401" i="2"/>
  <c r="E397" i="2"/>
  <c r="F397" i="2"/>
  <c r="E393" i="2"/>
  <c r="F393" i="2"/>
  <c r="E389" i="2"/>
  <c r="F389" i="2"/>
  <c r="E373" i="2"/>
  <c r="F373" i="2"/>
  <c r="E369" i="2"/>
  <c r="F369" i="2"/>
  <c r="E365" i="2"/>
  <c r="F365" i="2"/>
  <c r="E361" i="2"/>
  <c r="F361" i="2"/>
  <c r="E357" i="2"/>
  <c r="F357" i="2"/>
  <c r="E353" i="2"/>
  <c r="F353" i="2"/>
  <c r="E254" i="2"/>
  <c r="F254" i="2"/>
  <c r="E250" i="2"/>
  <c r="F250" i="2"/>
  <c r="E246" i="2"/>
  <c r="F246" i="2"/>
  <c r="E191" i="2"/>
  <c r="F191" i="2"/>
  <c r="E187" i="2"/>
  <c r="F187" i="2"/>
  <c r="E183" i="2"/>
  <c r="F183" i="2"/>
  <c r="E127" i="2"/>
  <c r="F127" i="2"/>
  <c r="E123" i="2"/>
  <c r="F123" i="2"/>
  <c r="E119" i="2"/>
  <c r="F119" i="2"/>
  <c r="E63" i="2"/>
  <c r="F63" i="2"/>
  <c r="E59" i="2"/>
  <c r="F59" i="2"/>
  <c r="E55" i="2"/>
  <c r="F55" i="2"/>
  <c r="AM536" i="2"/>
  <c r="AM505" i="2"/>
  <c r="AM501" i="2"/>
  <c r="AM481" i="2"/>
  <c r="AM469" i="2"/>
  <c r="AM461" i="2"/>
  <c r="AM449" i="2"/>
  <c r="AM437" i="2"/>
  <c r="AM429" i="2"/>
  <c r="AM406" i="2"/>
  <c r="AM398" i="2"/>
  <c r="AM386" i="2"/>
  <c r="AM366" i="2"/>
  <c r="AM354" i="2"/>
  <c r="AM342" i="2"/>
  <c r="AM334" i="2"/>
  <c r="AM322" i="2"/>
  <c r="AM311" i="2"/>
  <c r="AM303" i="2"/>
  <c r="AM279" i="2"/>
  <c r="AM239" i="2"/>
  <c r="AM227" i="2"/>
  <c r="AM216" i="2"/>
  <c r="AM196" i="2"/>
  <c r="AM176" i="2"/>
  <c r="AM164" i="2"/>
  <c r="AM156" i="2"/>
  <c r="AM144" i="2"/>
  <c r="AM124" i="2"/>
  <c r="AM120" i="2"/>
  <c r="AM112" i="2"/>
  <c r="AM88" i="2"/>
  <c r="AM80" i="2"/>
  <c r="AM68" i="2"/>
  <c r="AM56" i="2"/>
  <c r="AM52" i="2"/>
  <c r="AM40" i="2"/>
  <c r="AM28" i="2"/>
  <c r="AM24" i="2"/>
  <c r="AM20" i="2"/>
  <c r="AM8" i="2"/>
  <c r="AM508" i="2"/>
  <c r="AM492" i="2"/>
  <c r="AM452" i="2"/>
  <c r="AM357" i="2"/>
  <c r="AM325" i="2"/>
  <c r="AM262" i="2"/>
  <c r="AM199" i="2"/>
  <c r="AM167" i="2"/>
  <c r="AM135" i="2"/>
  <c r="AM103" i="2"/>
  <c r="AM71" i="2"/>
  <c r="F286" i="2"/>
  <c r="F278" i="2"/>
  <c r="E385" i="2"/>
  <c r="E377" i="2"/>
  <c r="AM31" i="2"/>
  <c r="F525" i="2"/>
  <c r="E525" i="2"/>
  <c r="E414" i="2"/>
  <c r="F414" i="2"/>
  <c r="E351" i="2"/>
  <c r="F351" i="2"/>
  <c r="F157" i="2"/>
  <c r="E157" i="2"/>
  <c r="F129" i="2"/>
  <c r="E129" i="2"/>
  <c r="AM551" i="2"/>
  <c r="AM527" i="2"/>
  <c r="AM504" i="2"/>
  <c r="AM500" i="2"/>
  <c r="AM488" i="2"/>
  <c r="AM480" i="2"/>
  <c r="AM440" i="2"/>
  <c r="AM432" i="2"/>
  <c r="AM424" i="2"/>
  <c r="AM416" i="2"/>
  <c r="AM405" i="2"/>
  <c r="AM393" i="2"/>
  <c r="AM377" i="2"/>
  <c r="AM369" i="2"/>
  <c r="AM361" i="2"/>
  <c r="AM337" i="2"/>
  <c r="AM314" i="2"/>
  <c r="AM306" i="2"/>
  <c r="AM298" i="2"/>
  <c r="AM290" i="2"/>
  <c r="AM282" i="2"/>
  <c r="AM274" i="2"/>
  <c r="AM266" i="2"/>
  <c r="AM258" i="2"/>
  <c r="AM234" i="2"/>
  <c r="AM226" i="2"/>
  <c r="AM219" i="2"/>
  <c r="AM215" i="2"/>
  <c r="AM211" i="2"/>
  <c r="AM203" i="2"/>
  <c r="AM195" i="2"/>
  <c r="AM187" i="2"/>
  <c r="AM179" i="2"/>
  <c r="AM171" i="2"/>
  <c r="AM147" i="2"/>
  <c r="AM139" i="2"/>
  <c r="AM131" i="2"/>
  <c r="AM107" i="2"/>
  <c r="AM99" i="2"/>
  <c r="AM91" i="2"/>
  <c r="AM75" i="2"/>
  <c r="AM59" i="2"/>
  <c r="AM51" i="2"/>
  <c r="AM19" i="2"/>
  <c r="F510" i="2"/>
  <c r="E510" i="2"/>
  <c r="AM520" i="2"/>
  <c r="AM496" i="2"/>
  <c r="AM468" i="2"/>
  <c r="AM436" i="2"/>
  <c r="AM385" i="2"/>
  <c r="AM373" i="2"/>
  <c r="AM353" i="2"/>
  <c r="AM341" i="2"/>
  <c r="AM310" i="2"/>
  <c r="AM278" i="2"/>
  <c r="AM242" i="2"/>
  <c r="AM155" i="2"/>
  <c r="AM67" i="2"/>
  <c r="AM11" i="2"/>
  <c r="AM552" i="2"/>
  <c r="AM548" i="2"/>
  <c r="AM528" i="2"/>
  <c r="AM517" i="2"/>
  <c r="AM509" i="2"/>
  <c r="AM497" i="2"/>
  <c r="AM489" i="2"/>
  <c r="AM477" i="2"/>
  <c r="AM465" i="2"/>
  <c r="AM457" i="2"/>
  <c r="AM453" i="2"/>
  <c r="AM445" i="2"/>
  <c r="AM433" i="2"/>
  <c r="AM425" i="2"/>
  <c r="AM421" i="2"/>
  <c r="AM394" i="2"/>
  <c r="AM390" i="2"/>
  <c r="AM382" i="2"/>
  <c r="AM362" i="2"/>
  <c r="AM358" i="2"/>
  <c r="AM350" i="2"/>
  <c r="AM330" i="2"/>
  <c r="AM326" i="2"/>
  <c r="AM318" i="2"/>
  <c r="AM307" i="2"/>
  <c r="AM299" i="2"/>
  <c r="AM295" i="2"/>
  <c r="AM275" i="2"/>
  <c r="AM263" i="2"/>
  <c r="AM255" i="2"/>
  <c r="AM243" i="2"/>
  <c r="AM235" i="2"/>
  <c r="AM231" i="2"/>
  <c r="AM212" i="2"/>
  <c r="AM200" i="2"/>
  <c r="AM192" i="2"/>
  <c r="AM172" i="2"/>
  <c r="AM168" i="2"/>
  <c r="AM64" i="2"/>
  <c r="AM44" i="2"/>
  <c r="AM32" i="2"/>
  <c r="E547" i="2"/>
  <c r="F547" i="2"/>
  <c r="E531" i="2"/>
  <c r="F531" i="2"/>
  <c r="E527" i="2"/>
  <c r="F527" i="2"/>
  <c r="E516" i="2"/>
  <c r="F516" i="2"/>
  <c r="E512" i="2"/>
  <c r="F512" i="2"/>
  <c r="E500" i="2"/>
  <c r="F500" i="2"/>
  <c r="E496" i="2"/>
  <c r="F496" i="2"/>
  <c r="E492" i="2"/>
  <c r="F492" i="2"/>
  <c r="E488" i="2"/>
  <c r="F488" i="2"/>
  <c r="E484" i="2"/>
  <c r="F484" i="2"/>
  <c r="E468" i="2"/>
  <c r="F468" i="2"/>
  <c r="E464" i="2"/>
  <c r="F464" i="2"/>
  <c r="F460" i="2"/>
  <c r="E460" i="2"/>
  <c r="E456" i="2"/>
  <c r="F456" i="2"/>
  <c r="E452" i="2"/>
  <c r="F452" i="2"/>
  <c r="E436" i="2"/>
  <c r="F436" i="2"/>
  <c r="E432" i="2"/>
  <c r="F432" i="2"/>
  <c r="E424" i="2"/>
  <c r="F424" i="2"/>
  <c r="E420" i="2"/>
  <c r="F420" i="2"/>
  <c r="E349" i="2"/>
  <c r="F349" i="2"/>
  <c r="F345" i="2"/>
  <c r="E345" i="2"/>
  <c r="E341" i="2"/>
  <c r="F341" i="2"/>
  <c r="E337" i="2"/>
  <c r="F337" i="2"/>
  <c r="E333" i="2"/>
  <c r="F333" i="2"/>
  <c r="E329" i="2"/>
  <c r="F329" i="2"/>
  <c r="E325" i="2"/>
  <c r="F325" i="2"/>
  <c r="E321" i="2"/>
  <c r="F321" i="2"/>
  <c r="E317" i="2"/>
  <c r="F317" i="2"/>
  <c r="E314" i="2"/>
  <c r="F314" i="2"/>
  <c r="E310" i="2"/>
  <c r="F310" i="2"/>
  <c r="E306" i="2"/>
  <c r="F306" i="2"/>
  <c r="E302" i="2"/>
  <c r="F302" i="2"/>
  <c r="E298" i="2"/>
  <c r="F298" i="2"/>
  <c r="E294" i="2"/>
  <c r="F294" i="2"/>
  <c r="E290" i="2"/>
  <c r="F290" i="2"/>
  <c r="E274" i="2"/>
  <c r="F274" i="2"/>
  <c r="E270" i="2"/>
  <c r="F270" i="2"/>
  <c r="E266" i="2"/>
  <c r="F266" i="2"/>
  <c r="E262" i="2"/>
  <c r="F262" i="2"/>
  <c r="E258" i="2"/>
  <c r="F258" i="2"/>
  <c r="E242" i="2"/>
  <c r="F242" i="2"/>
  <c r="E238" i="2"/>
  <c r="F238" i="2"/>
  <c r="E234" i="2"/>
  <c r="F234" i="2"/>
  <c r="E230" i="2"/>
  <c r="F230" i="2"/>
  <c r="E226" i="2"/>
  <c r="F226" i="2"/>
  <c r="E211" i="2"/>
  <c r="F211" i="2"/>
  <c r="E207" i="2"/>
  <c r="F207" i="2"/>
  <c r="E203" i="2"/>
  <c r="F203" i="2"/>
  <c r="E199" i="2"/>
  <c r="F199" i="2"/>
  <c r="E195" i="2"/>
  <c r="F195" i="2"/>
  <c r="E179" i="2"/>
  <c r="F179" i="2"/>
  <c r="E175" i="2"/>
  <c r="F175" i="2"/>
  <c r="E171" i="2"/>
  <c r="F171" i="2"/>
  <c r="E167" i="2"/>
  <c r="F167" i="2"/>
  <c r="E163" i="2"/>
  <c r="F163" i="2"/>
  <c r="E147" i="2"/>
  <c r="F147" i="2"/>
  <c r="E143" i="2"/>
  <c r="F143" i="2"/>
  <c r="E139" i="2"/>
  <c r="F139" i="2"/>
  <c r="E135" i="2"/>
  <c r="F135" i="2"/>
  <c r="E131" i="2"/>
  <c r="F131" i="2"/>
  <c r="E115" i="2"/>
  <c r="F115" i="2"/>
  <c r="E111" i="2"/>
  <c r="F111" i="2"/>
  <c r="E107" i="2"/>
  <c r="F107" i="2"/>
  <c r="E103" i="2"/>
  <c r="F103" i="2"/>
  <c r="E99" i="2"/>
  <c r="F99" i="2"/>
  <c r="E83" i="2"/>
  <c r="F83" i="2"/>
  <c r="E79" i="2"/>
  <c r="F79" i="2"/>
  <c r="E75" i="2"/>
  <c r="F75" i="2"/>
  <c r="E71" i="2"/>
  <c r="F71" i="2"/>
  <c r="E67" i="2"/>
  <c r="F67" i="2"/>
  <c r="E51" i="2"/>
  <c r="F51" i="2"/>
  <c r="E47" i="2"/>
  <c r="F47" i="2"/>
  <c r="E43" i="2"/>
  <c r="F43" i="2"/>
  <c r="E39" i="2"/>
  <c r="F39" i="2"/>
  <c r="E35" i="2"/>
  <c r="F35" i="2"/>
  <c r="E19" i="2"/>
  <c r="F19" i="2"/>
  <c r="E15" i="2"/>
  <c r="F15" i="2"/>
  <c r="E11" i="2"/>
  <c r="F11" i="2"/>
  <c r="E7" i="2"/>
  <c r="F7" i="2"/>
  <c r="F543" i="2"/>
  <c r="E523" i="2"/>
  <c r="E504" i="2"/>
  <c r="E444" i="2"/>
  <c r="AM549" i="2"/>
  <c r="AM533" i="2"/>
  <c r="AM525" i="2"/>
  <c r="AM510" i="2"/>
  <c r="AM490" i="2"/>
  <c r="AM486" i="2"/>
  <c r="AM466" i="2"/>
  <c r="AM458" i="2"/>
  <c r="AM450" i="2"/>
  <c r="AM442" i="2"/>
  <c r="AM426" i="2"/>
  <c r="AM403" i="2"/>
  <c r="AM395" i="2"/>
  <c r="AM343" i="2"/>
  <c r="AM335" i="2"/>
  <c r="AM331" i="2"/>
  <c r="AM312" i="2"/>
  <c r="AM308" i="2"/>
  <c r="AM300" i="2"/>
  <c r="AM292" i="2"/>
  <c r="AM537" i="2"/>
  <c r="AM514" i="2"/>
  <c r="AM506" i="2"/>
  <c r="AM498" i="2"/>
  <c r="AM494" i="2"/>
  <c r="AM482" i="2"/>
  <c r="AM478" i="2"/>
  <c r="AM470" i="2"/>
  <c r="AM462" i="2"/>
  <c r="AM454" i="2"/>
  <c r="AM446" i="2"/>
  <c r="AM438" i="2"/>
  <c r="AM430" i="2"/>
  <c r="AM414" i="2"/>
  <c r="AM407" i="2"/>
  <c r="AM399" i="2"/>
  <c r="AM391" i="2"/>
  <c r="AM383" i="2"/>
  <c r="AM375" i="2"/>
  <c r="AM367" i="2"/>
  <c r="AM355" i="2"/>
  <c r="AM347" i="2"/>
  <c r="AM339" i="2"/>
  <c r="AM304" i="2"/>
  <c r="AM296" i="2"/>
  <c r="AM288" i="2"/>
  <c r="AM280" i="2"/>
  <c r="AM268" i="2"/>
  <c r="AM221" i="2"/>
  <c r="AM197" i="2"/>
  <c r="AM173" i="2"/>
  <c r="AM165" i="2"/>
  <c r="AM157" i="2"/>
  <c r="AM149" i="2"/>
  <c r="AM137" i="2"/>
  <c r="AM129" i="2"/>
  <c r="AM109" i="2"/>
  <c r="AM101" i="2"/>
  <c r="AM97" i="2"/>
  <c r="AM89" i="2"/>
  <c r="AM69" i="2"/>
  <c r="AM65" i="2"/>
  <c r="AM49" i="2"/>
  <c r="AM41" i="2"/>
  <c r="AM33" i="2"/>
  <c r="AM13" i="2"/>
  <c r="AM5" i="2"/>
  <c r="E462" i="2"/>
  <c r="E446" i="2"/>
  <c r="AM264" i="2"/>
  <c r="AM256" i="2"/>
  <c r="AM248" i="2"/>
  <c r="AM240" i="2"/>
  <c r="AM232" i="2"/>
  <c r="AM209" i="2"/>
  <c r="AM201" i="2"/>
  <c r="AM185" i="2"/>
  <c r="AM177" i="2"/>
  <c r="AM169" i="2"/>
  <c r="AM161" i="2"/>
  <c r="AM153" i="2"/>
  <c r="AM145" i="2"/>
  <c r="AM113" i="2"/>
  <c r="AM81" i="2"/>
  <c r="AM73" i="2"/>
  <c r="AM53" i="2"/>
  <c r="AM45" i="2"/>
  <c r="AM37" i="2"/>
  <c r="AM21" i="2"/>
  <c r="AM9" i="2"/>
  <c r="E399" i="2"/>
  <c r="E383" i="2"/>
  <c r="E231" i="2"/>
  <c r="E537" i="2"/>
  <c r="F537" i="2"/>
  <c r="E518" i="2"/>
  <c r="F518" i="2"/>
  <c r="E514" i="2"/>
  <c r="F514" i="2"/>
  <c r="E506" i="2"/>
  <c r="F506" i="2"/>
  <c r="E498" i="2"/>
  <c r="F498" i="2"/>
  <c r="E490" i="2"/>
  <c r="F490" i="2"/>
  <c r="E486" i="2"/>
  <c r="F486" i="2"/>
  <c r="E478" i="2"/>
  <c r="F478" i="2"/>
  <c r="E434" i="2"/>
  <c r="F434" i="2"/>
  <c r="E410" i="2"/>
  <c r="F410" i="2"/>
  <c r="E407" i="2"/>
  <c r="F407" i="2"/>
  <c r="E347" i="2"/>
  <c r="F347" i="2"/>
  <c r="E312" i="2"/>
  <c r="F312" i="2"/>
  <c r="E308" i="2"/>
  <c r="F308" i="2"/>
  <c r="E304" i="2"/>
  <c r="F304" i="2"/>
  <c r="F292" i="2"/>
  <c r="E292" i="2"/>
  <c r="F5" i="2"/>
  <c r="E5" i="2"/>
  <c r="F363" i="2"/>
  <c r="E418" i="2"/>
  <c r="E403" i="2"/>
  <c r="AM511" i="2"/>
  <c r="AM499" i="2"/>
  <c r="AM459" i="2"/>
  <c r="AM447" i="2"/>
  <c r="AM439" i="2"/>
  <c r="AM427" i="2"/>
  <c r="AM419" i="2"/>
  <c r="AM400" i="2"/>
  <c r="AM388" i="2"/>
  <c r="AM380" i="2"/>
  <c r="AM368" i="2"/>
  <c r="AM352" i="2"/>
  <c r="AM344" i="2"/>
  <c r="AM340" i="2"/>
  <c r="AM336" i="2"/>
  <c r="AM332" i="2"/>
  <c r="AM328" i="2"/>
  <c r="AM320" i="2"/>
  <c r="AM316" i="2"/>
  <c r="AM313" i="2"/>
  <c r="AM309" i="2"/>
  <c r="AM305" i="2"/>
  <c r="AM301" i="2"/>
  <c r="AM297" i="2"/>
  <c r="AM293" i="2"/>
  <c r="AM285" i="2"/>
  <c r="AM281" i="2"/>
  <c r="AM277" i="2"/>
  <c r="AM273" i="2"/>
  <c r="AM269" i="2"/>
  <c r="AM257" i="2"/>
  <c r="AM253" i="2"/>
  <c r="AM249" i="2"/>
  <c r="AM241" i="2"/>
  <c r="AM237" i="2"/>
  <c r="AM233" i="2"/>
  <c r="AM229" i="2"/>
  <c r="AM218" i="2"/>
  <c r="AM202" i="2"/>
  <c r="AM186" i="2"/>
  <c r="AM174" i="2"/>
  <c r="AM170" i="2"/>
  <c r="AM158" i="2"/>
  <c r="AM154" i="2"/>
  <c r="AM146" i="2"/>
  <c r="AM142" i="2"/>
  <c r="AM138" i="2"/>
  <c r="AM134" i="2"/>
  <c r="AM130" i="2"/>
  <c r="AM126" i="2"/>
  <c r="AM118" i="2"/>
  <c r="AM114" i="2"/>
  <c r="AM110" i="2"/>
  <c r="AM102" i="2"/>
  <c r="AM98" i="2"/>
  <c r="AM86" i="2"/>
  <c r="AM82" i="2"/>
  <c r="AM70" i="2"/>
  <c r="AM66" i="2"/>
  <c r="AM58" i="2"/>
  <c r="AM50" i="2"/>
  <c r="AM46" i="2"/>
  <c r="AM38" i="2"/>
  <c r="AM34" i="2"/>
  <c r="AM22" i="2"/>
  <c r="AM18" i="2"/>
  <c r="AM14" i="2"/>
  <c r="AM10" i="2"/>
  <c r="AM6" i="2"/>
  <c r="F319" i="2"/>
  <c r="E213" i="2"/>
  <c r="E549" i="2"/>
  <c r="F549" i="2"/>
  <c r="E541" i="2"/>
  <c r="F541" i="2"/>
  <c r="E533" i="2"/>
  <c r="F533" i="2"/>
  <c r="E521" i="2"/>
  <c r="F521" i="2"/>
  <c r="E502" i="2"/>
  <c r="F502" i="2"/>
  <c r="E494" i="2"/>
  <c r="F494" i="2"/>
  <c r="E474" i="2"/>
  <c r="F474" i="2"/>
  <c r="E470" i="2"/>
  <c r="F470" i="2"/>
  <c r="E458" i="2"/>
  <c r="F458" i="2"/>
  <c r="E454" i="2"/>
  <c r="F454" i="2"/>
  <c r="E450" i="2"/>
  <c r="F450" i="2"/>
  <c r="E442" i="2"/>
  <c r="F442" i="2"/>
  <c r="E438" i="2"/>
  <c r="F438" i="2"/>
  <c r="E430" i="2"/>
  <c r="F430" i="2"/>
  <c r="E426" i="2"/>
  <c r="F426" i="2"/>
  <c r="E422" i="2"/>
  <c r="F422" i="2"/>
  <c r="E391" i="2"/>
  <c r="F391" i="2"/>
  <c r="E387" i="2"/>
  <c r="F387" i="2"/>
  <c r="E379" i="2"/>
  <c r="F379" i="2"/>
  <c r="E375" i="2"/>
  <c r="F375" i="2"/>
  <c r="E371" i="2"/>
  <c r="F371" i="2"/>
  <c r="E367" i="2"/>
  <c r="F367" i="2"/>
  <c r="E359" i="2"/>
  <c r="F359" i="2"/>
  <c r="E343" i="2"/>
  <c r="F343" i="2"/>
  <c r="E335" i="2"/>
  <c r="F335" i="2"/>
  <c r="E327" i="2"/>
  <c r="F327" i="2"/>
  <c r="E323" i="2"/>
  <c r="F323" i="2"/>
  <c r="E296" i="2"/>
  <c r="F296" i="2"/>
  <c r="F288" i="2"/>
  <c r="E288" i="2"/>
  <c r="E280" i="2"/>
  <c r="F280" i="2"/>
  <c r="F276" i="2"/>
  <c r="E276" i="2"/>
  <c r="F272" i="2"/>
  <c r="E272" i="2"/>
  <c r="F268" i="2"/>
  <c r="E268" i="2"/>
  <c r="E264" i="2"/>
  <c r="F264" i="2"/>
  <c r="F260" i="2"/>
  <c r="E260" i="2"/>
  <c r="F252" i="2"/>
  <c r="E252" i="2"/>
  <c r="E248" i="2"/>
  <c r="F248" i="2"/>
  <c r="F244" i="2"/>
  <c r="E244" i="2"/>
  <c r="F240" i="2"/>
  <c r="E240" i="2"/>
  <c r="F236" i="2"/>
  <c r="E236" i="2"/>
  <c r="E232" i="2"/>
  <c r="F232" i="2"/>
  <c r="F228" i="2"/>
  <c r="E228" i="2"/>
  <c r="F224" i="2"/>
  <c r="E224" i="2"/>
  <c r="F221" i="2"/>
  <c r="E221" i="2"/>
  <c r="E217" i="2"/>
  <c r="F217" i="2"/>
  <c r="F209" i="2"/>
  <c r="E209" i="2"/>
  <c r="F205" i="2"/>
  <c r="E205" i="2"/>
  <c r="E201" i="2"/>
  <c r="F201" i="2"/>
  <c r="F197" i="2"/>
  <c r="E197" i="2"/>
  <c r="F193" i="2"/>
  <c r="E193" i="2"/>
  <c r="F189" i="2"/>
  <c r="E189" i="2"/>
  <c r="E185" i="2"/>
  <c r="F185" i="2"/>
  <c r="F181" i="2"/>
  <c r="E181" i="2"/>
  <c r="F177" i="2"/>
  <c r="E177" i="2"/>
  <c r="F173" i="2"/>
  <c r="E173" i="2"/>
  <c r="E169" i="2"/>
  <c r="F169" i="2"/>
  <c r="F165" i="2"/>
  <c r="E165" i="2"/>
  <c r="F161" i="2"/>
  <c r="E161" i="2"/>
  <c r="E153" i="2"/>
  <c r="F153" i="2"/>
  <c r="F149" i="2"/>
  <c r="E149" i="2"/>
  <c r="F145" i="2"/>
  <c r="E145" i="2"/>
  <c r="F141" i="2"/>
  <c r="E141" i="2"/>
  <c r="E137" i="2"/>
  <c r="F137" i="2"/>
  <c r="F133" i="2"/>
  <c r="E133" i="2"/>
  <c r="F125" i="2"/>
  <c r="E125" i="2"/>
  <c r="E121" i="2"/>
  <c r="F121" i="2"/>
  <c r="F117" i="2"/>
  <c r="E117" i="2"/>
  <c r="F113" i="2"/>
  <c r="E113" i="2"/>
  <c r="F109" i="2"/>
  <c r="E109" i="2"/>
  <c r="E105" i="2"/>
  <c r="F105" i="2"/>
  <c r="F101" i="2"/>
  <c r="E101" i="2"/>
  <c r="F97" i="2"/>
  <c r="E97" i="2"/>
  <c r="F93" i="2"/>
  <c r="E93" i="2"/>
  <c r="E89" i="2"/>
  <c r="F89" i="2"/>
  <c r="F81" i="2"/>
  <c r="E81" i="2"/>
  <c r="F77" i="2"/>
  <c r="E77" i="2"/>
  <c r="E73" i="2"/>
  <c r="F73" i="2"/>
  <c r="F69" i="2"/>
  <c r="E69" i="2"/>
  <c r="F65" i="2"/>
  <c r="E65" i="2"/>
  <c r="F61" i="2"/>
  <c r="E61" i="2"/>
  <c r="E57" i="2"/>
  <c r="F57" i="2"/>
  <c r="F53" i="2"/>
  <c r="E53" i="2"/>
  <c r="F49" i="2"/>
  <c r="E49" i="2"/>
  <c r="F45" i="2"/>
  <c r="E45" i="2"/>
  <c r="E41" i="2"/>
  <c r="F41" i="2"/>
  <c r="F37" i="2"/>
  <c r="E37" i="2"/>
  <c r="F33" i="2"/>
  <c r="E33" i="2"/>
  <c r="E25" i="2"/>
  <c r="F25" i="2"/>
  <c r="F21" i="2"/>
  <c r="E21" i="2"/>
  <c r="F17" i="2"/>
  <c r="E17" i="2"/>
  <c r="F13" i="2"/>
  <c r="E13" i="2"/>
  <c r="E9" i="2"/>
  <c r="F9" i="2"/>
  <c r="F300" i="2"/>
  <c r="E545" i="2"/>
  <c r="E529" i="2"/>
  <c r="E482" i="2"/>
  <c r="E466" i="2"/>
  <c r="E355" i="2"/>
  <c r="E339" i="2"/>
  <c r="E29" i="2"/>
  <c r="E552" i="2"/>
  <c r="F552" i="2"/>
  <c r="E548" i="2"/>
  <c r="F548" i="2"/>
  <c r="E544" i="2"/>
  <c r="F544" i="2"/>
  <c r="E540" i="2"/>
  <c r="F540" i="2"/>
  <c r="E536" i="2"/>
  <c r="F536" i="2"/>
  <c r="E532" i="2"/>
  <c r="F532" i="2"/>
  <c r="E528" i="2"/>
  <c r="F528" i="2"/>
  <c r="E524" i="2"/>
  <c r="F524" i="2"/>
  <c r="E517" i="2"/>
  <c r="F517" i="2"/>
  <c r="E513" i="2"/>
  <c r="F513" i="2"/>
  <c r="E509" i="2"/>
  <c r="F509" i="2"/>
  <c r="E505" i="2"/>
  <c r="F505" i="2"/>
  <c r="E501" i="2"/>
  <c r="F501" i="2"/>
  <c r="E497" i="2"/>
  <c r="F497" i="2"/>
  <c r="E493" i="2"/>
  <c r="F493" i="2"/>
  <c r="E489" i="2"/>
  <c r="F489" i="2"/>
  <c r="E485" i="2"/>
  <c r="F485" i="2"/>
  <c r="E481" i="2"/>
  <c r="F481" i="2"/>
  <c r="E477" i="2"/>
  <c r="F477" i="2"/>
  <c r="E473" i="2"/>
  <c r="F473" i="2"/>
  <c r="E469" i="2"/>
  <c r="F469" i="2"/>
  <c r="E465" i="2"/>
  <c r="F465" i="2"/>
  <c r="E461" i="2"/>
  <c r="F461" i="2"/>
  <c r="E457" i="2"/>
  <c r="F457" i="2"/>
  <c r="E453" i="2"/>
  <c r="F453" i="2"/>
  <c r="E449" i="2"/>
  <c r="F449" i="2"/>
  <c r="E445" i="2"/>
  <c r="F445" i="2"/>
  <c r="E441" i="2"/>
  <c r="F441" i="2"/>
  <c r="E437" i="2"/>
  <c r="F437" i="2"/>
  <c r="E433" i="2"/>
  <c r="F433" i="2"/>
  <c r="E429" i="2"/>
  <c r="F429" i="2"/>
  <c r="E425" i="2"/>
  <c r="F425" i="2"/>
  <c r="E421" i="2"/>
  <c r="F421" i="2"/>
  <c r="E417" i="2"/>
  <c r="F417" i="2"/>
  <c r="E413" i="2"/>
  <c r="F413" i="2"/>
  <c r="E409" i="2"/>
  <c r="F409" i="2"/>
  <c r="E406" i="2"/>
  <c r="F406" i="2"/>
  <c r="E402" i="2"/>
  <c r="F402" i="2"/>
  <c r="AM550" i="2"/>
  <c r="AM546" i="2"/>
  <c r="AM534" i="2"/>
  <c r="AM526" i="2"/>
  <c r="AM519" i="2"/>
  <c r="AM515" i="2"/>
  <c r="AM507" i="2"/>
  <c r="AM503" i="2"/>
  <c r="AM495" i="2"/>
  <c r="AM491" i="2"/>
  <c r="AM479" i="2"/>
  <c r="AM475" i="2"/>
  <c r="AM471" i="2"/>
  <c r="AM463" i="2"/>
  <c r="AM455" i="2"/>
  <c r="AM451" i="2"/>
  <c r="AM435" i="2"/>
  <c r="AM431" i="2"/>
  <c r="AM411" i="2"/>
  <c r="AM404" i="2"/>
  <c r="AM396" i="2"/>
  <c r="AM384" i="2"/>
  <c r="AM376" i="2"/>
  <c r="AM372" i="2"/>
  <c r="AM364" i="2"/>
  <c r="AM356" i="2"/>
  <c r="F395" i="2"/>
  <c r="F331" i="2"/>
  <c r="E284" i="2"/>
  <c r="E256" i="2"/>
  <c r="E85" i="2"/>
  <c r="E398" i="2"/>
  <c r="F398" i="2"/>
  <c r="E394" i="2"/>
  <c r="F394" i="2"/>
  <c r="E390" i="2"/>
  <c r="F390" i="2"/>
  <c r="E386" i="2"/>
  <c r="F386" i="2"/>
  <c r="E382" i="2"/>
  <c r="F382" i="2"/>
  <c r="E378" i="2"/>
  <c r="F378" i="2"/>
  <c r="E374" i="2"/>
  <c r="F374" i="2"/>
  <c r="E370" i="2"/>
  <c r="F370" i="2"/>
  <c r="E366" i="2"/>
  <c r="F366" i="2"/>
  <c r="E362" i="2"/>
  <c r="F362" i="2"/>
  <c r="E358" i="2"/>
  <c r="F358" i="2"/>
  <c r="E354" i="2"/>
  <c r="F354" i="2"/>
  <c r="E350" i="2"/>
  <c r="F350" i="2"/>
  <c r="E346" i="2"/>
  <c r="F346" i="2"/>
  <c r="E342" i="2"/>
  <c r="F342" i="2"/>
  <c r="E338" i="2"/>
  <c r="F338" i="2"/>
  <c r="E330" i="2"/>
  <c r="F330" i="2"/>
  <c r="E322" i="2"/>
  <c r="F322" i="2"/>
  <c r="E318" i="2"/>
  <c r="F318" i="2"/>
  <c r="E311" i="2"/>
  <c r="F311" i="2"/>
  <c r="E307" i="2"/>
  <c r="F307" i="2"/>
  <c r="E299" i="2"/>
  <c r="F299" i="2"/>
  <c r="E279" i="2"/>
  <c r="F279" i="2"/>
  <c r="E267" i="2"/>
  <c r="F267" i="2"/>
  <c r="E247" i="2"/>
  <c r="F247" i="2"/>
  <c r="E235" i="2"/>
  <c r="F235" i="2"/>
  <c r="E216" i="2"/>
  <c r="F216" i="2"/>
  <c r="E204" i="2"/>
  <c r="F204" i="2"/>
  <c r="E184" i="2"/>
  <c r="F184" i="2"/>
  <c r="E172" i="2"/>
  <c r="F172" i="2"/>
  <c r="E152" i="2"/>
  <c r="F152" i="2"/>
  <c r="E140" i="2"/>
  <c r="F140" i="2"/>
  <c r="E120" i="2"/>
  <c r="F120" i="2"/>
  <c r="E108" i="2"/>
  <c r="F108" i="2"/>
  <c r="E88" i="2"/>
  <c r="F88" i="2"/>
  <c r="E76" i="2"/>
  <c r="F76" i="2"/>
  <c r="E56" i="2"/>
  <c r="F56" i="2"/>
  <c r="E44" i="2"/>
  <c r="F44" i="2"/>
  <c r="E24" i="2"/>
  <c r="F24" i="2"/>
  <c r="E12" i="2"/>
  <c r="F12" i="2"/>
  <c r="F291" i="2"/>
  <c r="F259" i="2"/>
  <c r="F227" i="2"/>
  <c r="F196" i="2"/>
  <c r="F164" i="2"/>
  <c r="F132" i="2"/>
  <c r="F100" i="2"/>
  <c r="F68" i="2"/>
  <c r="F36" i="2"/>
  <c r="F4" i="2"/>
  <c r="E326" i="2"/>
  <c r="E283" i="2"/>
  <c r="E263" i="2"/>
  <c r="E220" i="2"/>
  <c r="E200" i="2"/>
  <c r="E156" i="2"/>
  <c r="E136" i="2"/>
  <c r="E92" i="2"/>
  <c r="E72" i="2"/>
  <c r="E28" i="2"/>
  <c r="E8" i="2"/>
  <c r="F271" i="2"/>
  <c r="F208" i="2"/>
  <c r="F144" i="2"/>
  <c r="F80" i="2"/>
  <c r="F16" i="2"/>
  <c r="E3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CB094-37A4-4B3D-8230-CB733665B5D9}" keepAlive="1" name="ModelConnection_ExternalData_1" description="Data Model" type="5" refreshedVersion="8" minRefreshableVersion="5" saveData="1">
    <dbPr connection="Data Model Connection" command="DRILLTHROUGH MAXROWS 1000 SELECT FROM [Model] WHERE (([Measures].[Count of S.No. 2],[Range 5].[Generator].&amp;[Watch Movie/ Out for fun])) RETURN [$Range 5].[S.No.],[$Range 5].[Generator],[$Range 5].[Generator Area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D6B92994-A167-4408-8B41-F68671430754}" keepAlive="1" name="ModelConnection_ExternalData_11" description="Data Model" type="5" refreshedVersion="8" minRefreshableVersion="5" saveData="1">
    <dbPr connection="Data Model Connection" command="DRILLTHROUGH MAXROWS 1000 SELECT FROM [Model] WHERE (([Measures].[Count of S.No. 2],[Range 5].[Generator].&amp;[Home])) RETURN [$Range 5].[S.No.],[$Range 5].[Generator],[$Range 5].[Generator Area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100F1BF8-586C-487C-8AA5-0E3A6489E8FB}" keepAlive="1" name="ModelConnection_ExternalData_12" description="Data Model" type="5" refreshedVersion="8" minRefreshableVersion="5" saveData="1">
    <dbPr connection="Data Model Connection" command="DRILLTHROUGH MAXROWS 1000 SELECT FROM [Model] WHERE (([Measures].[Count of S.No. 2],[Range 5].[Generator].&amp;[Shopping])) RETURN [$Range 5].[S.No.],[$Range 5].[Generator],[$Range 5].[Generator Area]" commandType="4"/>
    <extLst>
      <ext xmlns:x15="http://schemas.microsoft.com/office/spreadsheetml/2010/11/main" uri="{DE250136-89BD-433C-8126-D09CA5730AF9}">
        <x15:connection id="" model="1"/>
      </ext>
    </extLst>
  </connection>
  <connection id="4" xr16:uid="{E9545FDF-7B8A-4A5F-A80C-F9471458DFF8}" keepAlive="1" name="ModelConnection_ExternalData_13" description="Data Model" type="5" refreshedVersion="8" minRefreshableVersion="5" saveData="1">
    <dbPr connection="Data Model Connection" command="DRILLTHROUGH MAXROWS 1000 SELECT FROM [Model] WHERE (([Measures].[Count of S.No. 2],[Range 5].[Generator].&amp;[Work/Office])) RETURN [$Range 5].[S.No.],[$Range 5].[Generator],[$Range 5].[Generator Area]" commandType="4"/>
    <extLst>
      <ext xmlns:x15="http://schemas.microsoft.com/office/spreadsheetml/2010/11/main" uri="{DE250136-89BD-433C-8126-D09CA5730AF9}">
        <x15:connection id="" model="1"/>
      </ext>
    </extLst>
  </connection>
  <connection id="5" xr16:uid="{76AFCFF0-BFBF-4BB9-9AD9-831A9ADBADD4}" keepAlive="1" name="Query - FC Road - Aradhana" description="Connection to the 'FC Road - Aradhana' query in the workbook." type="5" refreshedVersion="8" background="1" saveData="1">
    <dbPr connection="Provider=Microsoft.Mashup.OleDb.1;Data Source=$Workbook$;Location=&quot;FC Road - Aradhana&quot;;Extended Properties=&quot;&quot;" command="SELECT * FROM [FC Road - Aradhana]"/>
  </connection>
  <connection id="6" xr16:uid="{114C4103-63F3-4A9E-9B72-2F876CB7A95C}" keepAlive="1" name="Query - FC Road - Aradhana (2)" description="Connection to the 'FC Road - Aradhana (2)' query in the workbook." type="5" refreshedVersion="8" background="1" saveData="1">
    <dbPr connection="Provider=Microsoft.Mashup.OleDb.1;Data Source=$Workbook$;Location=&quot;FC Road - Aradhana (2)&quot;;Extended Properties=&quot;&quot;" command="SELECT * FROM [FC Road - Aradhana (2)]"/>
  </connection>
  <connection id="7" xr16:uid="{D7C68E0B-CDE9-460F-B232-42041631D0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65C60B2E-9F68-467A-9DA2-909D8A34A43E}" name="WorksheetConnection_FC Road - Aradhana!$A:$AZ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FCRoadAradhanaAAZ1"/>
        </x15:connection>
      </ext>
    </extLst>
  </connection>
  <connection id="9" xr16:uid="{16A788AB-5CF3-4352-930D-10BCCFBD32F9}" name="WorksheetConnection_FC Road - Aradhana!$D:$D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FCRoadAradhanaDD1"/>
        </x15:connection>
      </ext>
    </extLst>
  </connection>
  <connection id="10" xr16:uid="{0D2A2857-A0D9-4517-81F2-DE0AB2E2E591}" name="WorksheetConnection_FC_analysis.xlsx!FC_Road___Aradhana" type="102" refreshedVersion="8" minRefreshableVersion="5">
    <extLst>
      <ext xmlns:x15="http://schemas.microsoft.com/office/spreadsheetml/2010/11/main" uri="{DE250136-89BD-433C-8126-D09CA5730AF9}">
        <x15:connection id="FC_Road___Aradhana" autoDelete="1">
          <x15:rangePr sourceName="_xlcn.WorksheetConnection_FC_analysis.xlsxFC_Road___Aradhana1"/>
        </x15:connection>
      </ext>
    </extLst>
  </connection>
  <connection id="11" xr16:uid="{E5019F7A-2AAF-43E2-8E0C-A877D72413D8}" name="WorksheetConnection_FC_analysis.xlsx!FC_Road___Aradhana5" type="102" refreshedVersion="8" minRefreshableVersion="5">
    <extLst>
      <ext xmlns:x15="http://schemas.microsoft.com/office/spreadsheetml/2010/11/main" uri="{DE250136-89BD-433C-8126-D09CA5730AF9}">
        <x15:connection id="FC_Road___Aradhana5" autoDelete="1">
          <x15:rangePr sourceName="_xlcn.WorksheetConnection_FC_analysis.xlsxFC_Road___Aradhana51"/>
        </x15:connection>
      </ext>
    </extLst>
  </connection>
  <connection id="12" xr16:uid="{FADAEB1E-B5B3-488D-B012-25C8CE399E83}" name="WorksheetConnection_FC_analysis.xlsx!Table_ExternalData_1" type="102" refreshedVersion="8" minRefreshableVersion="5">
    <extLst>
      <ext xmlns:x15="http://schemas.microsoft.com/office/spreadsheetml/2010/11/main" uri="{DE250136-89BD-433C-8126-D09CA5730AF9}">
        <x15:connection id="Table_ExternalData_1" autoDelete="1">
          <x15:rangePr sourceName="_xlcn.WorksheetConnection_FC_analysis.xlsxTable_ExternalData_11"/>
        </x15:connection>
      </ext>
    </extLst>
  </connection>
  <connection id="13" xr16:uid="{3B472161-5423-4DFA-AB0F-BE64502EA025}" name="WorksheetConnection_FC_analysis.xlsx!Table_ExternalData_13" type="102" refreshedVersion="8" minRefreshableVersion="5">
    <extLst>
      <ext xmlns:x15="http://schemas.microsoft.com/office/spreadsheetml/2010/11/main" uri="{DE250136-89BD-433C-8126-D09CA5730AF9}">
        <x15:connection id="Table_ExternalData_13" autoDelete="1">
          <x15:rangePr sourceName="_xlcn.WorksheetConnection_FC_analysis.xlsxTable_ExternalData_131"/>
        </x15:connection>
      </ext>
    </extLst>
  </connection>
  <connection id="14" xr16:uid="{F4C52EB2-9607-45FA-AE06-DC1C7E8C2680}" name="WorksheetConnection_FC_analysis.xlsx!Table_ExternalData_14" type="102" refreshedVersion="8" minRefreshableVersion="5">
    <extLst>
      <ext xmlns:x15="http://schemas.microsoft.com/office/spreadsheetml/2010/11/main" uri="{DE250136-89BD-433C-8126-D09CA5730AF9}">
        <x15:connection id="Table_ExternalData_14" autoDelete="1">
          <x15:rangePr sourceName="_xlcn.WorksheetConnection_FC_analysis.xlsxTable_ExternalData_141"/>
        </x15:connection>
      </ext>
    </extLst>
  </connection>
  <connection id="15" xr16:uid="{92CC5A02-D452-4EA8-870A-EEBA6126880B}" name="WorksheetConnection_FC_analysis.xlsx!Table_ExternalData_16" type="102" refreshedVersion="8" minRefreshableVersion="5">
    <extLst>
      <ext xmlns:x15="http://schemas.microsoft.com/office/spreadsheetml/2010/11/main" uri="{DE250136-89BD-433C-8126-D09CA5730AF9}">
        <x15:connection id="Table_ExternalData_16" autoDelete="1">
          <x15:rangePr sourceName="_xlcn.WorksheetConnection_FC_analysis.xlsxTable_ExternalData_161"/>
        </x15:connection>
      </ext>
    </extLst>
  </connection>
  <connection id="16" xr16:uid="{EF82C2D3-13EA-4885-8951-FB348537E1FB}" name="WorksheetConnection_Generator!$A$1:$J$556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GeneratorA1J5561"/>
        </x15:connection>
      </ext>
    </extLst>
  </connection>
  <connection id="17" xr16:uid="{516F42D3-6421-461E-8771-668D46603077}" name="WorksheetConnection_Generator!$I:$I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GeneratorII1"/>
        </x15:connection>
      </ext>
    </extLst>
  </connection>
  <connection id="18" xr16:uid="{2789CB6F-E3E9-42F6-A35F-0C9DCA298490}" name="WorksheetConnection_Generator!$J:$J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GeneratorJJ1"/>
        </x15:connection>
      </ext>
    </extLst>
  </connection>
  <connection id="19" xr16:uid="{04181C88-18DA-492F-98F7-C41AF704F04E}" name="WorksheetConnection_Sheet6!$A$1:$C$537" type="102" refreshedVersion="8" minRefreshableVersion="5">
    <extLst>
      <ext xmlns:x15="http://schemas.microsoft.com/office/spreadsheetml/2010/11/main" uri="{DE250136-89BD-433C-8126-D09CA5730AF9}">
        <x15:connection id="Range 5" autoDelete="1">
          <x15:rangePr sourceName="_xlcn.WorksheetConnection_Sheet6A1C53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FC_Road___Aradhana5].[Generator].&amp;[Home]}"/>
    <s v="{[FC_Road___Aradhana5].[Generator].&amp;[Watch Movie/ Out for fu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<sst xmlns="http://schemas.openxmlformats.org/spreadsheetml/2006/main" count="60283" uniqueCount="562">
  <si>
    <t>Id</t>
  </si>
  <si>
    <t>Start time</t>
  </si>
  <si>
    <t>Completion time</t>
  </si>
  <si>
    <t>Email</t>
  </si>
  <si>
    <t>Name</t>
  </si>
  <si>
    <t>Interviewer Name</t>
  </si>
  <si>
    <t>How did you get to this Nonna's today?</t>
  </si>
  <si>
    <t xml:space="preserve">        Just before coming here, where were you?</t>
  </si>
  <si>
    <t xml:space="preserve">        Please select the area for your movie/ recreation?</t>
  </si>
  <si>
    <t xml:space="preserve">        Please select the area of your shopping?</t>
  </si>
  <si>
    <t xml:space="preserve">        Please select your area of work?</t>
  </si>
  <si>
    <t xml:space="preserve">        Please select the area your college is located in?</t>
  </si>
  <si>
    <t>Please select the area you're coming from?</t>
  </si>
  <si>
    <t>Please specify where in Deccan?</t>
  </si>
  <si>
    <t>Please specify where in Erandawne?</t>
  </si>
  <si>
    <t>Please specify where in Kothrud?</t>
  </si>
  <si>
    <t>Please specify where in Shivajinagar?</t>
  </si>
  <si>
    <t>Please specify where in Old City?</t>
  </si>
  <si>
    <t>After leaving Nonna's today, where are you headed next?</t>
  </si>
  <si>
    <t>Please select where are you going to?</t>
  </si>
  <si>
    <t xml:space="preserve">        Please select the area you're going to for movies/ fun</t>
  </si>
  <si>
    <t xml:space="preserve">        Please select the area you're going to for shopping</t>
  </si>
  <si>
    <t xml:space="preserve">        Please select the area you're going to for work</t>
  </si>
  <si>
    <t xml:space="preserve">        Please select your college area</t>
  </si>
  <si>
    <t>Please select area in Deccan?</t>
  </si>
  <si>
    <t>Please select area in Erandawne?</t>
  </si>
  <si>
    <t>Please select area in Kothrud?</t>
  </si>
  <si>
    <t>Please select area in Shivajinagar?</t>
  </si>
  <si>
    <t>Please select area in Old City?</t>
  </si>
  <si>
    <t>How many people are you here with?</t>
  </si>
  <si>
    <t>When did you make a decision to eat at Nonna's?</t>
  </si>
  <si>
    <t>Is it your first time visiting SiNonna's?</t>
  </si>
  <si>
    <t xml:space="preserve">How did you discover Nonna's during your first visit?            </t>
  </si>
  <si>
    <t>How often do you visit Nonna's in particular?</t>
  </si>
  <si>
    <t>What was the occasion of your eat out today?</t>
  </si>
  <si>
    <t>What made you choose Nonna's for eating out?</t>
  </si>
  <si>
    <t>How many times do you order Nonna's from Swiggy/ Zomato</t>
  </si>
  <si>
    <t>How did you discover this Nonna's today?</t>
  </si>
  <si>
    <t>What was the occasion for your visit to Nonna's today?</t>
  </si>
  <si>
    <t>What brought you to Nonna's today?</t>
  </si>
  <si>
    <t>How often do you eat out or order food from a restaurant?</t>
  </si>
  <si>
    <t xml:space="preserve">How often do you eat out at a Premium/ Fine Dine Restaurant            </t>
  </si>
  <si>
    <t>Which of the following best depicts your age?</t>
  </si>
  <si>
    <t>Gender</t>
  </si>
  <si>
    <t>Marital Status</t>
  </si>
  <si>
    <t>Occupation</t>
  </si>
  <si>
    <t>What vehicle do you or your family own?</t>
  </si>
  <si>
    <t>Where do you reside currently?</t>
  </si>
  <si>
    <t>Would you visit Nonna's again in future?</t>
  </si>
  <si>
    <t>anonymous</t>
  </si>
  <si>
    <t/>
  </si>
  <si>
    <t>Ks</t>
  </si>
  <si>
    <t>Own Vehicle</t>
  </si>
  <si>
    <t>Came from Work/ Office</t>
  </si>
  <si>
    <t>Deccan</t>
  </si>
  <si>
    <t>To Work/ Office</t>
  </si>
  <si>
    <t>2</t>
  </si>
  <si>
    <t>Planned long back </t>
  </si>
  <si>
    <t>I come here often</t>
  </si>
  <si>
    <t>Word of Mouth/ Recommendation</t>
  </si>
  <si>
    <t>Once a quarter</t>
  </si>
  <si>
    <t>Casual Meal</t>
  </si>
  <si>
    <t>I wanted to try Sourdough Pizza</t>
  </si>
  <si>
    <t>Never ordered online</t>
  </si>
  <si>
    <t>1 time per month</t>
  </si>
  <si>
    <t>Once every 2-3 months</t>
  </si>
  <si>
    <t>35-44</t>
  </si>
  <si>
    <t>Female</t>
  </si>
  <si>
    <t>Salaried Professional</t>
  </si>
  <si>
    <t>Yes</t>
  </si>
  <si>
    <t>Shivajinagar</t>
  </si>
  <si>
    <t>0-30 minutes ago</t>
  </si>
  <si>
    <t>Walk-in/ Saw it while passing by</t>
  </si>
  <si>
    <t>2-3 times a month</t>
  </si>
  <si>
    <t>2-3 times a week</t>
  </si>
  <si>
    <t>24-34</t>
  </si>
  <si>
    <t>Male</t>
  </si>
  <si>
    <t>Freelancer</t>
  </si>
  <si>
    <t>We own both</t>
  </si>
  <si>
    <t>Kd</t>
  </si>
  <si>
    <t>At Home</t>
  </si>
  <si>
    <t>Kothrud</t>
  </si>
  <si>
    <t>Bhusari Colony / Kothrud Depot</t>
  </si>
  <si>
    <t>To Home</t>
  </si>
  <si>
    <t>kothrud</t>
  </si>
  <si>
    <t>1</t>
  </si>
  <si>
    <t>Date</t>
  </si>
  <si>
    <t>Once a week</t>
  </si>
  <si>
    <t>18-24</t>
  </si>
  <si>
    <t>Unmarried/ Single</t>
  </si>
  <si>
    <t>None</t>
  </si>
  <si>
    <t>1 BHK</t>
  </si>
  <si>
    <t>Auto/ Cab</t>
  </si>
  <si>
    <t>Shopping</t>
  </si>
  <si>
    <t>3</t>
  </si>
  <si>
    <t>Planned yesterday</t>
  </si>
  <si>
    <t>First time</t>
  </si>
  <si>
    <t>Social Media Ad (Instagram/ Facebook)</t>
  </si>
  <si>
    <t>I wanted to try Sourdough Pizza </t>
  </si>
  <si>
    <t>Married but no kids</t>
  </si>
  <si>
    <t>Entrepreneur/ Business Owner</t>
  </si>
  <si>
    <t>We own a car</t>
  </si>
  <si>
    <t>FC Road</t>
  </si>
  <si>
    <t>Once a month</t>
  </si>
  <si>
    <t>2-3 times per month</t>
  </si>
  <si>
    <t>Food Blogger/ Influencer</t>
  </si>
  <si>
    <t>Work meeting/ Business outing</t>
  </si>
  <si>
    <t>Nonna's famous Tiramisu </t>
  </si>
  <si>
    <t>1 time per week</t>
  </si>
  <si>
    <t>1-3 hours ago</t>
  </si>
  <si>
    <t>Reservation Apps - DineOut/ Zomato Gold</t>
  </si>
  <si>
    <t>Hangout with friends</t>
  </si>
  <si>
    <t>Hangout with Friends</t>
  </si>
  <si>
    <t>Almost Everyday</t>
  </si>
  <si>
    <t>Student</t>
  </si>
  <si>
    <t>2BHK</t>
  </si>
  <si>
    <t>Warje</t>
  </si>
  <si>
    <t>Nibm</t>
  </si>
  <si>
    <t>We own a 2-wheeler</t>
  </si>
  <si>
    <t>Visiting Friends/ Relatives</t>
  </si>
  <si>
    <t>Mayur Colony / Ideal Colony</t>
  </si>
  <si>
    <t>I saw a good offer at Nonna's</t>
  </si>
  <si>
    <t>3 BHK</t>
  </si>
  <si>
    <t xml:space="preserve">Pune University </t>
  </si>
  <si>
    <t>Hostel</t>
  </si>
  <si>
    <t>Pizza with Drinks sounded like a good combo</t>
  </si>
  <si>
    <t>ICC/ Senapati Bapat Road</t>
  </si>
  <si>
    <t>Old City</t>
  </si>
  <si>
    <t>5 or more</t>
  </si>
  <si>
    <t>Family Outing</t>
  </si>
  <si>
    <t>45-54</t>
  </si>
  <si>
    <t>Married with youngest kid (Above 12)</t>
  </si>
  <si>
    <t>Prabhat Road/Bhandarkar Road</t>
  </si>
  <si>
    <t>Once every 6 months</t>
  </si>
  <si>
    <t>Narayan Peth</t>
  </si>
  <si>
    <t>Erandawne</t>
  </si>
  <si>
    <t>Suncity</t>
  </si>
  <si>
    <t>Homemaker</t>
  </si>
  <si>
    <t xml:space="preserve">Dhanori </t>
  </si>
  <si>
    <t>Special Celebration (Birthday, Anniversary)</t>
  </si>
  <si>
    <t>Walking</t>
  </si>
  <si>
    <t xml:space="preserve">Pimpri </t>
  </si>
  <si>
    <t>To College</t>
  </si>
  <si>
    <t>Dy patil</t>
  </si>
  <si>
    <t>I was walking by and came in</t>
  </si>
  <si>
    <t xml:space="preserve">Hostel </t>
  </si>
  <si>
    <t>Model Colony</t>
  </si>
  <si>
    <t>4</t>
  </si>
  <si>
    <t>MIT College / Anand Nagar</t>
  </si>
  <si>
    <t>A friend told me</t>
  </si>
  <si>
    <t>Karve Road</t>
  </si>
  <si>
    <t xml:space="preserve">Pune Railway Station </t>
  </si>
  <si>
    <t>Sarkar Nagar</t>
  </si>
  <si>
    <t>Home</t>
  </si>
  <si>
    <t>Parvati</t>
  </si>
  <si>
    <t xml:space="preserve">Parvati </t>
  </si>
  <si>
    <t>Watching a movie/ Out for fun</t>
  </si>
  <si>
    <t>R Deccan</t>
  </si>
  <si>
    <t xml:space="preserve">Dighi </t>
  </si>
  <si>
    <t>Below 18</t>
  </si>
  <si>
    <t>At College</t>
  </si>
  <si>
    <t>Fergusson / BMCC</t>
  </si>
  <si>
    <t>Dahanukar Colony / Kothrud Bus Stand</t>
  </si>
  <si>
    <t>To visit Friends/ Relatives</t>
  </si>
  <si>
    <t>Apte Road / JM Road</t>
  </si>
  <si>
    <t>Pavillion Mall</t>
  </si>
  <si>
    <t>To watch Movie/ Out for fun</t>
  </si>
  <si>
    <t>Special Celebration (Birthday, Anniversary, etc.)</t>
  </si>
  <si>
    <t>Pizza with Drinks sounded like a good option</t>
  </si>
  <si>
    <t>Sadashiv Peth</t>
  </si>
  <si>
    <t>Peth</t>
  </si>
  <si>
    <t>Phoenix mall</t>
  </si>
  <si>
    <t>Shruti</t>
  </si>
  <si>
    <t>Senapati Bapat Road</t>
  </si>
  <si>
    <t>Navi Peth</t>
  </si>
  <si>
    <t>Bavdhan</t>
  </si>
  <si>
    <t xml:space="preserve">Bavdhan </t>
  </si>
  <si>
    <t>Baner</t>
  </si>
  <si>
    <t>4.5 bhk</t>
  </si>
  <si>
    <t>The mills</t>
  </si>
  <si>
    <t>Nonna's famous Tiramisu</t>
  </si>
  <si>
    <t>Law College Road</t>
  </si>
  <si>
    <t>Paud phata</t>
  </si>
  <si>
    <t>Deenanath Mangeshkar Hospital / Patwardhan Bag</t>
  </si>
  <si>
    <t>Married with youngest kid (Below 12)</t>
  </si>
  <si>
    <t>?s</t>
  </si>
  <si>
    <t>Modern College</t>
  </si>
  <si>
    <t>7 bhk</t>
  </si>
  <si>
    <t>Prefer not to say</t>
  </si>
  <si>
    <t>No</t>
  </si>
  <si>
    <t xml:space="preserve">Hadapsar </t>
  </si>
  <si>
    <t>Kondhwa</t>
  </si>
  <si>
    <t xml:space="preserve">E square </t>
  </si>
  <si>
    <t xml:space="preserve">Bunglow </t>
  </si>
  <si>
    <t>Yerwada</t>
  </si>
  <si>
    <t>Mumbai</t>
  </si>
  <si>
    <t>55+</t>
  </si>
  <si>
    <t>Hinjewadi</t>
  </si>
  <si>
    <t>Dagdusheth</t>
  </si>
  <si>
    <t xml:space="preserve">Satara </t>
  </si>
  <si>
    <t>Viman nagar</t>
  </si>
  <si>
    <t>Hadapsar</t>
  </si>
  <si>
    <t>Balewadi</t>
  </si>
  <si>
    <t>Bunglow</t>
  </si>
  <si>
    <t>JM Road</t>
  </si>
  <si>
    <t>Katraj</t>
  </si>
  <si>
    <t>Keshavnagar</t>
  </si>
  <si>
    <t>Mgpt</t>
  </si>
  <si>
    <t>Garware</t>
  </si>
  <si>
    <t>Agriculture College</t>
  </si>
  <si>
    <t>Koregaon park</t>
  </si>
  <si>
    <t>Swargate</t>
  </si>
  <si>
    <t xml:space="preserve">Karve nagar </t>
  </si>
  <si>
    <t>Metro/ Train</t>
  </si>
  <si>
    <t>NDA</t>
  </si>
  <si>
    <t>London</t>
  </si>
  <si>
    <t>Shivane</t>
  </si>
  <si>
    <t xml:space="preserve">Kothrud </t>
  </si>
  <si>
    <t>PG</t>
  </si>
  <si>
    <t xml:space="preserve">Hinjewadi </t>
  </si>
  <si>
    <t>Undri</t>
  </si>
  <si>
    <t>Wakad</t>
  </si>
  <si>
    <t>I love the alcohol with Pizza offer at Nonna's</t>
  </si>
  <si>
    <t xml:space="preserve">Pimple saudagar </t>
  </si>
  <si>
    <t>I like si nonna's pizza</t>
  </si>
  <si>
    <t>Range Hills</t>
  </si>
  <si>
    <t xml:space="preserve">Swargate </t>
  </si>
  <si>
    <t>Sambhaji Park</t>
  </si>
  <si>
    <t>Moshi</t>
  </si>
  <si>
    <t xml:space="preserve">I love this ambience </t>
  </si>
  <si>
    <t>Mnlu</t>
  </si>
  <si>
    <t>BAJAJ akurdi</t>
  </si>
  <si>
    <t>Pune</t>
  </si>
  <si>
    <t>Magarpatta</t>
  </si>
  <si>
    <t>Other</t>
  </si>
  <si>
    <t>Sinhgad Road</t>
  </si>
  <si>
    <t>Gokhlenagar</t>
  </si>
  <si>
    <t xml:space="preserve">Katraj village </t>
  </si>
  <si>
    <t>Katraj town</t>
  </si>
  <si>
    <t>Retired</t>
  </si>
  <si>
    <t>1RK</t>
  </si>
  <si>
    <t xml:space="preserve">Phoenix millennium Wakad </t>
  </si>
  <si>
    <t>Bopodi</t>
  </si>
  <si>
    <t>5bhk</t>
  </si>
  <si>
    <t>Karve nagar</t>
  </si>
  <si>
    <t>Vadgaonsheri</t>
  </si>
  <si>
    <t xml:space="preserve">Magarpatta </t>
  </si>
  <si>
    <t xml:space="preserve">Vishrantwadi </t>
  </si>
  <si>
    <t>ICC / Senapati Bapat Road</t>
  </si>
  <si>
    <t>Guruwar peth</t>
  </si>
  <si>
    <t>Ayesha</t>
  </si>
  <si>
    <t>Bhosale nagar</t>
  </si>
  <si>
    <t xml:space="preserve">Law college road </t>
  </si>
  <si>
    <t>Lohegoan</t>
  </si>
  <si>
    <t>Prabhat road</t>
  </si>
  <si>
    <t>PRABHAT ROAD</t>
  </si>
  <si>
    <t>City pride</t>
  </si>
  <si>
    <t xml:space="preserve">Sinhgad Road </t>
  </si>
  <si>
    <t>Kasaba peth</t>
  </si>
  <si>
    <t xml:space="preserve">Bibwewadi </t>
  </si>
  <si>
    <t xml:space="preserve">Mahatma society </t>
  </si>
  <si>
    <t>Camp</t>
  </si>
  <si>
    <t>Sahakarnagar</t>
  </si>
  <si>
    <t>4bhk</t>
  </si>
  <si>
    <t>Offer Leaflets/ Coupons</t>
  </si>
  <si>
    <t>Narhegaon</t>
  </si>
  <si>
    <t>Bibwewadi</t>
  </si>
  <si>
    <t>Karve road</t>
  </si>
  <si>
    <t xml:space="preserve">Viman nagar </t>
  </si>
  <si>
    <t>Tingle nagar</t>
  </si>
  <si>
    <t>Dhole patil</t>
  </si>
  <si>
    <t>Aundh</t>
  </si>
  <si>
    <t>Bhugaon</t>
  </si>
  <si>
    <t>Viman Nagar</t>
  </si>
  <si>
    <t xml:space="preserve">Viman Nagar </t>
  </si>
  <si>
    <t>Dhayari</t>
  </si>
  <si>
    <t>6 bhk</t>
  </si>
  <si>
    <t>Kalyani nagar</t>
  </si>
  <si>
    <t>KP</t>
  </si>
  <si>
    <t>MIT-WPU</t>
  </si>
  <si>
    <t>Mundhwa</t>
  </si>
  <si>
    <t>Airport</t>
  </si>
  <si>
    <t>Ravet</t>
  </si>
  <si>
    <t xml:space="preserve">Kharadi </t>
  </si>
  <si>
    <t>Sadashiv peth</t>
  </si>
  <si>
    <t xml:space="preserve">Sahakarnagar </t>
  </si>
  <si>
    <t>Hinjewadi phase 3</t>
  </si>
  <si>
    <t>Nanded city</t>
  </si>
  <si>
    <t>City Pride / Karishma</t>
  </si>
  <si>
    <t>Adypu</t>
  </si>
  <si>
    <t>Khed</t>
  </si>
  <si>
    <t>8bhk</t>
  </si>
  <si>
    <t xml:space="preserve">Skillet cookie with Gelato </t>
  </si>
  <si>
    <t>Wagholi</t>
  </si>
  <si>
    <t>Sopan</t>
  </si>
  <si>
    <t>Sahakarnagar, Parvati</t>
  </si>
  <si>
    <t>Single room</t>
  </si>
  <si>
    <t>Pimpri</t>
  </si>
  <si>
    <t>Mit</t>
  </si>
  <si>
    <t>Ganeshnagar</t>
  </si>
  <si>
    <t>Satara road</t>
  </si>
  <si>
    <t>Kharadi</t>
  </si>
  <si>
    <t>Tourist</t>
  </si>
  <si>
    <t xml:space="preserve">Koregaon park </t>
  </si>
  <si>
    <t>Sus road</t>
  </si>
  <si>
    <t>Sus  road</t>
  </si>
  <si>
    <t>Modi baugh</t>
  </si>
  <si>
    <t>Kirkatwadi</t>
  </si>
  <si>
    <t>Shaniwar Peth</t>
  </si>
  <si>
    <t>Karve Nagar</t>
  </si>
  <si>
    <t>KKs</t>
  </si>
  <si>
    <t>Parvatin</t>
  </si>
  <si>
    <t xml:space="preserve">Lakshmi road </t>
  </si>
  <si>
    <t>Panuozzo</t>
  </si>
  <si>
    <t xml:space="preserve">Sinhagad </t>
  </si>
  <si>
    <t>Symbiosis law school</t>
  </si>
  <si>
    <t xml:space="preserve">Rasta peth </t>
  </si>
  <si>
    <t>Siom</t>
  </si>
  <si>
    <t>Zoological park</t>
  </si>
  <si>
    <t xml:space="preserve">Aundh </t>
  </si>
  <si>
    <t>Ambegaon bk katraj</t>
  </si>
  <si>
    <t>Sahawas society</t>
  </si>
  <si>
    <t>Not from Old City</t>
  </si>
  <si>
    <t>Nigdi, Pradhikaran</t>
  </si>
  <si>
    <t>Week Day</t>
  </si>
  <si>
    <t>Week Dist</t>
  </si>
  <si>
    <t>Row Labels</t>
  </si>
  <si>
    <t>Grand Total</t>
  </si>
  <si>
    <t>Weekday</t>
  </si>
  <si>
    <t>Weekend</t>
  </si>
  <si>
    <t>Count of Id</t>
  </si>
  <si>
    <t>Count of Id2</t>
  </si>
  <si>
    <t>Jun</t>
  </si>
  <si>
    <t>Jul</t>
  </si>
  <si>
    <t>Count of Date</t>
  </si>
  <si>
    <t>Day Part</t>
  </si>
  <si>
    <t>Others</t>
  </si>
  <si>
    <t>1st Level Arrival</t>
  </si>
  <si>
    <t>2nd Level Arrival</t>
  </si>
  <si>
    <t>Final Arrival</t>
  </si>
  <si>
    <t>1st Level Departure</t>
  </si>
  <si>
    <t>2nd Level Departure</t>
  </si>
  <si>
    <t>Final Departure</t>
  </si>
  <si>
    <t>Afternoon</t>
  </si>
  <si>
    <t>Evening</t>
  </si>
  <si>
    <t>Night</t>
  </si>
  <si>
    <t>JM road</t>
  </si>
  <si>
    <t>Pradhikaran PCMC</t>
  </si>
  <si>
    <t xml:space="preserve">Vadgaonsheri </t>
  </si>
  <si>
    <t>Discover</t>
  </si>
  <si>
    <t>Dighi</t>
  </si>
  <si>
    <t>E square</t>
  </si>
  <si>
    <t>Katraj village</t>
  </si>
  <si>
    <t>Lakshmi road</t>
  </si>
  <si>
    <t>Phoenix millennium Wakad</t>
  </si>
  <si>
    <t>Pune Railway Station</t>
  </si>
  <si>
    <t>Pune University</t>
  </si>
  <si>
    <t>Sinhagad</t>
  </si>
  <si>
    <t>Vishrantwadi</t>
  </si>
  <si>
    <t>Mahatma society</t>
  </si>
  <si>
    <t>Rasta peth</t>
  </si>
  <si>
    <t>Pimple saudagar</t>
  </si>
  <si>
    <t>Dhanori</t>
  </si>
  <si>
    <t>Satara</t>
  </si>
  <si>
    <t>I love this ambience</t>
  </si>
  <si>
    <t>Skillet cookie with Gelato</t>
  </si>
  <si>
    <t>(blank)</t>
  </si>
  <si>
    <t>Demography</t>
  </si>
  <si>
    <t>S.No.</t>
  </si>
  <si>
    <t>Deccan,Pune</t>
  </si>
  <si>
    <t>Shivajinagar,Pune</t>
  </si>
  <si>
    <t>Bhusari Colony / Kothrud Depot,Pune</t>
  </si>
  <si>
    <t>FC Road,Pune</t>
  </si>
  <si>
    <t>Warje,Pune</t>
  </si>
  <si>
    <t>Nibm,Pune</t>
  </si>
  <si>
    <t>Mayur Colony / Ideal Colony,Pune</t>
  </si>
  <si>
    <t>Pune University,Pune</t>
  </si>
  <si>
    <t>ICC/ Senapati Bapat Road,Pune</t>
  </si>
  <si>
    <t>Narayan Peth,Pune</t>
  </si>
  <si>
    <t>Suncity,Pune</t>
  </si>
  <si>
    <t>Pimpri,Pune</t>
  </si>
  <si>
    <t>Model Colony,Pune</t>
  </si>
  <si>
    <t>MIT College / Anand Nagar,Pune</t>
  </si>
  <si>
    <t>Karve Road,Pune</t>
  </si>
  <si>
    <t>Pune Railway Station,Pune</t>
  </si>
  <si>
    <t>Sarkar Nagar,Pune</t>
  </si>
  <si>
    <t>Parvati,Pune</t>
  </si>
  <si>
    <t>R Deccan,Pune</t>
  </si>
  <si>
    <t>Fergusson / BMCC,Pune</t>
  </si>
  <si>
    <t>Dahanukar Colony / Kothrud Bus Stand,Pune</t>
  </si>
  <si>
    <t>Pavillion Mall,Pune</t>
  </si>
  <si>
    <t>Sadashiv Peth,Pune</t>
  </si>
  <si>
    <t>Peth,Pune</t>
  </si>
  <si>
    <t>Phoenix mall,Pune</t>
  </si>
  <si>
    <t>Senapati Bapat Road,Pune</t>
  </si>
  <si>
    <t>Navi Peth,Pune</t>
  </si>
  <si>
    <t>Bavdhan,Pune</t>
  </si>
  <si>
    <t>The mills,Pune</t>
  </si>
  <si>
    <t>Baner,Pune</t>
  </si>
  <si>
    <t>Paud phata,Pune</t>
  </si>
  <si>
    <t>Deenanath Mangeshkar Hospital / Patwardhan Bag,Pune</t>
  </si>
  <si>
    <t>Kothrud,Pune</t>
  </si>
  <si>
    <t>Apte Road / JM Road,Pune</t>
  </si>
  <si>
    <t>Modern College,Pune</t>
  </si>
  <si>
    <t>Hadapsar,Pune</t>
  </si>
  <si>
    <t>Kondhwa,Pune</t>
  </si>
  <si>
    <t>Yerwada,Pune</t>
  </si>
  <si>
    <t>Hinjewadi,Pune</t>
  </si>
  <si>
    <t>Dagdusheth,Pune</t>
  </si>
  <si>
    <t>Viman nagar,Pune</t>
  </si>
  <si>
    <t>Balewadi,Pune</t>
  </si>
  <si>
    <t>JM Road,Pune</t>
  </si>
  <si>
    <t>Katraj,Pune</t>
  </si>
  <si>
    <t>Mgpt,Pune</t>
  </si>
  <si>
    <t>Garware,Pune</t>
  </si>
  <si>
    <t>Koregaon park,Pune</t>
  </si>
  <si>
    <t>Swargate,Pune</t>
  </si>
  <si>
    <t>NDA,Pune</t>
  </si>
  <si>
    <t>Shivane,Pune</t>
  </si>
  <si>
    <t>Sinhgad Road,Pune</t>
  </si>
  <si>
    <t>Undri,Pune</t>
  </si>
  <si>
    <t>Range Hills,Pune</t>
  </si>
  <si>
    <t>Moshi,Pune</t>
  </si>
  <si>
    <t>Mnlu,Pune</t>
  </si>
  <si>
    <t>BAJAJ akurdi,Pune</t>
  </si>
  <si>
    <t>Law College Road,Pune</t>
  </si>
  <si>
    <t>Magarpatta,Pune</t>
  </si>
  <si>
    <t>Wakad,Pune</t>
  </si>
  <si>
    <t>Katraj village,Pune</t>
  </si>
  <si>
    <t>Phoenix millennium Wakad,Pune</t>
  </si>
  <si>
    <t>Karve nagar,Pune</t>
  </si>
  <si>
    <t>Sambhaji Park,Pune</t>
  </si>
  <si>
    <t>JM road,Pune</t>
  </si>
  <si>
    <t>Vadgaonsheri,Pune</t>
  </si>
  <si>
    <t>Vishrantwadi,Pune</t>
  </si>
  <si>
    <t>Guruwar peth,Pune</t>
  </si>
  <si>
    <t>Katraj and Hinjewadi,Pune</t>
  </si>
  <si>
    <t>Lohegoan,Pune</t>
  </si>
  <si>
    <t>Prabhat road,Pune</t>
  </si>
  <si>
    <t>City pride,Pune</t>
  </si>
  <si>
    <t>Kasaba peth,Pune</t>
  </si>
  <si>
    <t>Bibwewadi,Pune</t>
  </si>
  <si>
    <t>Mahatma society,Pune</t>
  </si>
  <si>
    <t>Camp,Pune</t>
  </si>
  <si>
    <t>Sahakarnagar,Pune</t>
  </si>
  <si>
    <t>Narhegaon,Pune</t>
  </si>
  <si>
    <t>Karve road,Pune</t>
  </si>
  <si>
    <t>Dhole patil,Pune</t>
  </si>
  <si>
    <t>Dhayari,Pune</t>
  </si>
  <si>
    <t>Aundh,Pune</t>
  </si>
  <si>
    <t>Kalyani nagar,Pune</t>
  </si>
  <si>
    <t>MIT-WPU,Pune</t>
  </si>
  <si>
    <t>Airport,Pune</t>
  </si>
  <si>
    <t>Kharadi,Pune</t>
  </si>
  <si>
    <t>Sadashiv peth,Pune</t>
  </si>
  <si>
    <t>Hinjewadi phase 3,Pune</t>
  </si>
  <si>
    <t>City Pride / Karishma,Pune</t>
  </si>
  <si>
    <t>Adypu,Pune</t>
  </si>
  <si>
    <t>Erandawne,Pune</t>
  </si>
  <si>
    <t>Sopan,Pune</t>
  </si>
  <si>
    <t>Sahakarnagar, Parvati,Pune</t>
  </si>
  <si>
    <t>Satara road,Pune</t>
  </si>
  <si>
    <t>Tourist,Pune</t>
  </si>
  <si>
    <t>Law college road,Pune</t>
  </si>
  <si>
    <t>Sus road,Pune</t>
  </si>
  <si>
    <t>Modi baugh,Pune</t>
  </si>
  <si>
    <t>Kirkatwadi,Pune</t>
  </si>
  <si>
    <t>Shaniwar Peth,Pune</t>
  </si>
  <si>
    <t>Karve Nagar,Pune</t>
  </si>
  <si>
    <t>Parvatin,Pune</t>
  </si>
  <si>
    <t>Sinhagad Road,Pune</t>
  </si>
  <si>
    <t>Lakshmi road,Pune</t>
  </si>
  <si>
    <t>E square,Pune</t>
  </si>
  <si>
    <t>Sinhagad,Pune</t>
  </si>
  <si>
    <t>Symbiosis law school,Pune</t>
  </si>
  <si>
    <t>Rasta peth,Pune</t>
  </si>
  <si>
    <t>Zoological park,Pune</t>
  </si>
  <si>
    <t>Dighi,Pune</t>
  </si>
  <si>
    <t>Ambegaon bk katraj,Pune</t>
  </si>
  <si>
    <t>Sahawas society,Pune</t>
  </si>
  <si>
    <t>Nigdi, Pradhikaran,Pune</t>
  </si>
  <si>
    <t>Customer-Start</t>
  </si>
  <si>
    <t>Latitude</t>
  </si>
  <si>
    <t>Longitude</t>
  </si>
  <si>
    <t>Final Arrival Area</t>
  </si>
  <si>
    <t>Arrival Generator</t>
  </si>
  <si>
    <t>Aerial Distance - Arrival</t>
  </si>
  <si>
    <t>Lohegaon</t>
  </si>
  <si>
    <t xml:space="preserve">Katraj </t>
  </si>
  <si>
    <t>Customer-End</t>
  </si>
  <si>
    <t>Final Departure Area</t>
  </si>
  <si>
    <t>Departure Generator</t>
  </si>
  <si>
    <t>Aerial Distance - Departure</t>
  </si>
  <si>
    <t>FC Store-Start</t>
  </si>
  <si>
    <t>FC Store-End</t>
  </si>
  <si>
    <t>Old City,Pune</t>
  </si>
  <si>
    <t>Prabhat Road/Bhandarkar Road,Pune</t>
  </si>
  <si>
    <t>Dhanori,Pune</t>
  </si>
  <si>
    <t>Dy patil,Pune</t>
  </si>
  <si>
    <t>Satara,Pune</t>
  </si>
  <si>
    <t>Keshavnagar,Pune</t>
  </si>
  <si>
    <t>Agriculture College,Pune</t>
  </si>
  <si>
    <t>kothrud,Pune</t>
  </si>
  <si>
    <t>Pimple saudagar,Pune</t>
  </si>
  <si>
    <t>Katraj town,Pune</t>
  </si>
  <si>
    <t>Bopodi,Pune</t>
  </si>
  <si>
    <t>ICC / Senapati Bapat Road,Pune</t>
  </si>
  <si>
    <t>Lohegaon,Pune</t>
  </si>
  <si>
    <t>PRABHAT ROAD,Pune</t>
  </si>
  <si>
    <t>Tingle nagar,Pune</t>
  </si>
  <si>
    <t>Bhugaon,Pune</t>
  </si>
  <si>
    <t>Viman Nagar,Pune</t>
  </si>
  <si>
    <t>KP,Pune</t>
  </si>
  <si>
    <t>Pradhikaran PCMC,Pune</t>
  </si>
  <si>
    <t>Mundhwa,Pune</t>
  </si>
  <si>
    <t>Ravet,Pune</t>
  </si>
  <si>
    <t>Nanded city,Pune</t>
  </si>
  <si>
    <t>Khed,Pune</t>
  </si>
  <si>
    <t>Wagholi,Pune</t>
  </si>
  <si>
    <t>Mit,Pune</t>
  </si>
  <si>
    <t>Ganeshnagar,Pune</t>
  </si>
  <si>
    <t>Siom,Pune</t>
  </si>
  <si>
    <t>Shortest Distance</t>
  </si>
  <si>
    <t>Generator</t>
  </si>
  <si>
    <t>Generator Area</t>
  </si>
  <si>
    <t>Count of Generator</t>
  </si>
  <si>
    <t>Count of Generator Area</t>
  </si>
  <si>
    <t>Count of S.No.</t>
  </si>
  <si>
    <t>College</t>
  </si>
  <si>
    <t>Work/Office</t>
  </si>
  <si>
    <t>Visit Friends/ Relatives</t>
  </si>
  <si>
    <t>Watch Movie/ Out for fun</t>
  </si>
  <si>
    <t>Count of S.No.2</t>
  </si>
  <si>
    <t>Week Distribution</t>
  </si>
  <si>
    <t>For Often People</t>
  </si>
  <si>
    <t>For first time visited people</t>
  </si>
  <si>
    <t>For Both Peoples</t>
  </si>
  <si>
    <t>Range 5[S.No.]</t>
  </si>
  <si>
    <t>Range 5[Generator]</t>
  </si>
  <si>
    <t>Range 5[Generator Area]</t>
  </si>
  <si>
    <t xml:space="preserve">Final Arrival </t>
  </si>
  <si>
    <t>Areas</t>
  </si>
  <si>
    <t>Occasion</t>
  </si>
  <si>
    <t>Reason for choosing</t>
  </si>
  <si>
    <t>Reason for choosing Nonnas</t>
  </si>
  <si>
    <t>Column Labels</t>
  </si>
  <si>
    <t>Data returned for Count of S.No., Watch Movie/ Out for fun (First 1000 rows).</t>
  </si>
  <si>
    <t>Data returned for Count of S.No., Home (First 1000 rows).</t>
  </si>
  <si>
    <t>Count of Range 5[S.No.]</t>
  </si>
  <si>
    <t>PImpri</t>
  </si>
  <si>
    <t xml:space="preserve">FC Road </t>
  </si>
  <si>
    <t>Count of Range 5[S.No.]2</t>
  </si>
  <si>
    <t>Top 10 Areas for Home Generator</t>
  </si>
  <si>
    <t>Areas for Movie/Out for fun Generator</t>
  </si>
  <si>
    <t>Data returned for Count of S.No., Shopping (First 1000 rows).</t>
  </si>
  <si>
    <t>Areas for Shopping Generator</t>
  </si>
  <si>
    <t>Data returned for Count of S.No., Work/Office (First 1000 rows).</t>
  </si>
  <si>
    <t>Areas for Work/Office Generator</t>
  </si>
  <si>
    <t>Location</t>
  </si>
  <si>
    <t>Percentage</t>
  </si>
  <si>
    <t>Customer 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</si>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</sst>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9" fontId="0" fillId="0" borderId="0" xfId="0" applyNumberFormat="1"/>
    <xf numFmtId="0" fontId="0" fillId="2" borderId="1" xfId="0" applyFill="1" applyBorder="1"/>
    <xf numFmtId="0" fontId="0" fillId="0" borderId="1" xfId="0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\ h:mm"/>
    </dxf>
    <dxf>
      <numFmt numFmtId="164" formatCode="d/m/yyyy\ h:mm"/>
    </dxf>
    <dxf>
      <numFmt numFmtId="164" formatCode="d/m/yyyy\ h:mm"/>
    </dxf>
    <dxf>
      <numFmt numFmtId="164" formatCode="d/m/yyyy\ h:mm"/>
    </dxf>
    <dxf>
      <numFmt numFmtId="24" formatCode="h:mm:ss\ AM/P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\ h:mm"/>
    </dxf>
    <dxf>
      <numFmt numFmtId="164" formatCode="d/m/yyyy\ h:mm"/>
    </dxf>
    <dxf>
      <numFmt numFmtId="164" formatCode="d/m/yyyy\ h:mm"/>
    </dxf>
    <dxf>
      <numFmt numFmtId="164" formatCode="d/m/yyyy\ h:mm"/>
    </dxf>
    <dxf>
      <numFmt numFmtId="24" formatCode="h:mm:ss\ AM/P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3.xml"/><Relationship Id="rId21" Type="http://schemas.openxmlformats.org/officeDocument/2006/relationships/pivotCacheDefinition" Target="pivotCache/pivotCacheDefinition8.xml"/><Relationship Id="rId42" Type="http://schemas.openxmlformats.org/officeDocument/2006/relationships/pivotCacheDefinition" Target="pivotCache/pivotCacheDefinition29.xml"/><Relationship Id="rId47" Type="http://schemas.openxmlformats.org/officeDocument/2006/relationships/pivotCacheDefinition" Target="pivotCache/pivotCacheDefinition34.xml"/><Relationship Id="rId63" Type="http://schemas.openxmlformats.org/officeDocument/2006/relationships/pivotCacheDefinition" Target="pivotCache/pivotCacheDefinition50.xml"/><Relationship Id="rId68" Type="http://schemas.openxmlformats.org/officeDocument/2006/relationships/sheetMetadata" Target="metadata.xml"/><Relationship Id="rId84" Type="http://schemas.openxmlformats.org/officeDocument/2006/relationships/customXml" Target="../customXml/item14.xml"/><Relationship Id="rId16" Type="http://schemas.openxmlformats.org/officeDocument/2006/relationships/pivotCacheDefinition" Target="pivotCache/pivotCacheDefinition3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19.xml"/><Relationship Id="rId37" Type="http://schemas.openxmlformats.org/officeDocument/2006/relationships/pivotCacheDefinition" Target="pivotCache/pivotCacheDefinition24.xml"/><Relationship Id="rId53" Type="http://schemas.openxmlformats.org/officeDocument/2006/relationships/pivotCacheDefinition" Target="pivotCache/pivotCacheDefinition40.xml"/><Relationship Id="rId58" Type="http://schemas.openxmlformats.org/officeDocument/2006/relationships/pivotCacheDefinition" Target="pivotCache/pivotCacheDefinition45.xml"/><Relationship Id="rId74" Type="http://schemas.openxmlformats.org/officeDocument/2006/relationships/customXml" Target="../customXml/item4.xml"/><Relationship Id="rId79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14.xml"/><Relationship Id="rId30" Type="http://schemas.openxmlformats.org/officeDocument/2006/relationships/pivotCacheDefinition" Target="pivotCache/pivotCacheDefinition17.xml"/><Relationship Id="rId35" Type="http://schemas.openxmlformats.org/officeDocument/2006/relationships/pivotCacheDefinition" Target="pivotCache/pivotCacheDefinition22.xml"/><Relationship Id="rId43" Type="http://schemas.openxmlformats.org/officeDocument/2006/relationships/pivotCacheDefinition" Target="pivotCache/pivotCacheDefinition30.xml"/><Relationship Id="rId48" Type="http://schemas.openxmlformats.org/officeDocument/2006/relationships/pivotCacheDefinition" Target="pivotCache/pivotCacheDefinition35.xml"/><Relationship Id="rId56" Type="http://schemas.openxmlformats.org/officeDocument/2006/relationships/pivotCacheDefinition" Target="pivotCache/pivotCacheDefinition43.xml"/><Relationship Id="rId64" Type="http://schemas.openxmlformats.org/officeDocument/2006/relationships/theme" Target="theme/theme1.xml"/><Relationship Id="rId69" Type="http://schemas.openxmlformats.org/officeDocument/2006/relationships/powerPivotData" Target="model/item.data"/><Relationship Id="rId77" Type="http://schemas.openxmlformats.org/officeDocument/2006/relationships/customXml" Target="../customXml/item7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38.xml"/><Relationship Id="rId72" Type="http://schemas.openxmlformats.org/officeDocument/2006/relationships/customXml" Target="../customXml/item2.xml"/><Relationship Id="rId80" Type="http://schemas.openxmlformats.org/officeDocument/2006/relationships/customXml" Target="../customXml/item10.xml"/><Relationship Id="rId85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pivotCacheDefinition" Target="pivotCache/pivotCacheDefinition20.xml"/><Relationship Id="rId38" Type="http://schemas.openxmlformats.org/officeDocument/2006/relationships/pivotCacheDefinition" Target="pivotCache/pivotCacheDefinition25.xml"/><Relationship Id="rId46" Type="http://schemas.openxmlformats.org/officeDocument/2006/relationships/pivotCacheDefinition" Target="pivotCache/pivotCacheDefinition33.xml"/><Relationship Id="rId59" Type="http://schemas.openxmlformats.org/officeDocument/2006/relationships/pivotCacheDefinition" Target="pivotCache/pivotCacheDefinition46.xml"/><Relationship Id="rId67" Type="http://schemas.openxmlformats.org/officeDocument/2006/relationships/sharedStrings" Target="sharedStrings.xml"/><Relationship Id="rId20" Type="http://schemas.openxmlformats.org/officeDocument/2006/relationships/pivotCacheDefinition" Target="pivotCache/pivotCacheDefinition7.xml"/><Relationship Id="rId41" Type="http://schemas.openxmlformats.org/officeDocument/2006/relationships/pivotCacheDefinition" Target="pivotCache/pivotCacheDefinition28.xml"/><Relationship Id="rId54" Type="http://schemas.openxmlformats.org/officeDocument/2006/relationships/pivotCacheDefinition" Target="pivotCache/pivotCacheDefinition41.xml"/><Relationship Id="rId62" Type="http://schemas.openxmlformats.org/officeDocument/2006/relationships/pivotCacheDefinition" Target="pivotCache/pivotCacheDefinition49.xml"/><Relationship Id="rId70" Type="http://schemas.openxmlformats.org/officeDocument/2006/relationships/calcChain" Target="calcChain.xml"/><Relationship Id="rId75" Type="http://schemas.openxmlformats.org/officeDocument/2006/relationships/customXml" Target="../customXml/item5.xml"/><Relationship Id="rId83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pivotCacheDefinition" Target="pivotCache/pivotCacheDefinition15.xml"/><Relationship Id="rId36" Type="http://schemas.openxmlformats.org/officeDocument/2006/relationships/pivotCacheDefinition" Target="pivotCache/pivotCacheDefinition23.xml"/><Relationship Id="rId49" Type="http://schemas.openxmlformats.org/officeDocument/2006/relationships/pivotCacheDefinition" Target="pivotCache/pivotCacheDefinition36.xml"/><Relationship Id="rId57" Type="http://schemas.openxmlformats.org/officeDocument/2006/relationships/pivotCacheDefinition" Target="pivotCache/pivotCacheDefinition44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8.xml"/><Relationship Id="rId44" Type="http://schemas.openxmlformats.org/officeDocument/2006/relationships/pivotCacheDefinition" Target="pivotCache/pivotCacheDefinition31.xml"/><Relationship Id="rId52" Type="http://schemas.openxmlformats.org/officeDocument/2006/relationships/pivotCacheDefinition" Target="pivotCache/pivotCacheDefinition39.xml"/><Relationship Id="rId60" Type="http://schemas.openxmlformats.org/officeDocument/2006/relationships/pivotCacheDefinition" Target="pivotCache/pivotCacheDefinition47.xml"/><Relationship Id="rId65" Type="http://schemas.openxmlformats.org/officeDocument/2006/relationships/connections" Target="connections.xml"/><Relationship Id="rId73" Type="http://schemas.openxmlformats.org/officeDocument/2006/relationships/customXml" Target="../customXml/item3.xml"/><Relationship Id="rId78" Type="http://schemas.openxmlformats.org/officeDocument/2006/relationships/customXml" Target="../customXml/item8.xml"/><Relationship Id="rId81" Type="http://schemas.openxmlformats.org/officeDocument/2006/relationships/customXml" Target="../customXml/item11.xml"/><Relationship Id="rId86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9" Type="http://schemas.openxmlformats.org/officeDocument/2006/relationships/pivotCacheDefinition" Target="pivotCache/pivotCacheDefinition26.xml"/><Relationship Id="rId34" Type="http://schemas.openxmlformats.org/officeDocument/2006/relationships/pivotCacheDefinition" Target="pivotCache/pivotCacheDefinition21.xml"/><Relationship Id="rId50" Type="http://schemas.openxmlformats.org/officeDocument/2006/relationships/pivotCacheDefinition" Target="pivotCache/pivotCacheDefinition37.xml"/><Relationship Id="rId55" Type="http://schemas.openxmlformats.org/officeDocument/2006/relationships/pivotCacheDefinition" Target="pivotCache/pivotCacheDefinition42.xml"/><Relationship Id="rId76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6.xml"/><Relationship Id="rId24" Type="http://schemas.openxmlformats.org/officeDocument/2006/relationships/pivotCacheDefinition" Target="pivotCache/pivotCacheDefinition11.xml"/><Relationship Id="rId40" Type="http://schemas.openxmlformats.org/officeDocument/2006/relationships/pivotCacheDefinition" Target="pivotCache/pivotCacheDefinition27.xml"/><Relationship Id="rId45" Type="http://schemas.openxmlformats.org/officeDocument/2006/relationships/pivotCacheDefinition" Target="pivotCache/pivotCacheDefinition32.xml"/><Relationship Id="rId66" Type="http://schemas.openxmlformats.org/officeDocument/2006/relationships/styles" Target="styles.xml"/><Relationship Id="rId87" Type="http://schemas.openxmlformats.org/officeDocument/2006/relationships/customXml" Target="../customXml/item17.xml"/><Relationship Id="rId61" Type="http://schemas.openxmlformats.org/officeDocument/2006/relationships/pivotCacheDefinition" Target="pivotCache/pivotCacheDefinition48.xml"/><Relationship Id="rId82" Type="http://schemas.openxmlformats.org/officeDocument/2006/relationships/customXml" Target="../customXml/item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2430556" backgroundQuery="1" createdVersion="8" refreshedVersion="8" minRefreshableVersion="3" recordCount="0" supportSubquery="1" supportAdvancedDrill="1" xr:uid="{1845D33E-462C-46B3-9D52-CBF745E9CEA5}">
  <cacheSource type="external" connectionId="7"/>
  <cacheFields count="3">
    <cacheField name="[Measures].[Count of Id 2]" caption="Count of Id 2" numFmtId="0" hierarchy="237" level="32767"/>
    <cacheField name="[FC_Road___Aradhana].[Where do you reside currently?].[Where do you reside currently?]" caption="Where do you reside currently?" numFmtId="0" hierarchy="60" level="1">
      <sharedItems containsBlank="1" count="18">
        <m/>
        <s v=""/>
        <s v="1 BHK"/>
        <s v="1RK"/>
        <s v="2BHK"/>
        <s v="3 BHK"/>
        <s v="4.5 bhk"/>
        <s v="4bhk"/>
        <s v="5bhk"/>
        <s v="6 bhk"/>
        <s v="7 bhk"/>
        <s v="8bhk"/>
        <s v="Bunglow"/>
        <s v="Home"/>
        <s v="Hostel"/>
        <s v="Other"/>
        <s v="PG"/>
        <s v="Single room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733796" backgroundQuery="1" createdVersion="8" refreshedVersion="8" minRefreshableVersion="3" recordCount="0" supportSubquery="1" supportAdvancedDrill="1" xr:uid="{F24773E5-590D-4B85-809A-85D4C73FB3DD}">
  <cacheSource type="external" connectionId="7"/>
  <cacheFields count="3">
    <cacheField name="[Measures].[Count of Id 2]" caption="Count of Id 2" numFmtId="0" hierarchy="237" level="32767"/>
    <cacheField name="[FC_Road___Aradhana].[What brought you to Nonna's today?].[What brought you to Nonna's today?]" caption="What brought you to Nonna's today?" numFmtId="0" hierarchy="51" level="1">
      <sharedItems count="7">
        <s v=""/>
        <s v="I love the alcohol with Pizza offer at Nonna's"/>
        <s v="I saw a good offer at Nonna's"/>
        <s v="I wanted to try Sourdough Pizza "/>
        <s v="Nonna's famous Tiramisu"/>
        <s v="Others"/>
        <s v="Pizza with Drinks sounded like a good option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39467593" backgroundQuery="1" createdVersion="8" refreshedVersion="8" minRefreshableVersion="3" recordCount="0" supportSubquery="1" supportAdvancedDrill="1" xr:uid="{49F7B32A-AF79-4887-9405-E12C983D87E7}">
  <cacheSource type="external" connectionId="7"/>
  <cacheFields count="3">
    <cacheField name="[Measures].[Count of Id 2]" caption="Count of Id 2" numFmtId="0" hierarchy="237" level="32767"/>
    <cacheField name="[FC_Road___Aradhana].[Which of the following best depicts your age?].[Which of the following best depicts your age?]" caption="Which of the following best depicts your age?" numFmtId="0" hierarchy="55" level="1">
      <sharedItems count="6">
        <s v="18-24"/>
        <s v="24-34"/>
        <s v="35-44"/>
        <s v="45-54"/>
        <s v="55+"/>
        <s v="Below 18"/>
      </sharedItems>
    </cacheField>
    <cacheField name="[FC_Road___Aradhana].[How often do you visit Nonna's in particular?].[How often do you visit Nonna's in particular?]" caption="How often do you visit Nonna's in particular?" numFmtId="0" hierarchy="43" level="1">
      <sharedItems count="6">
        <s v=""/>
        <s v="2-3 times a month"/>
        <s v="Once a month"/>
        <s v="Once a quarter"/>
        <s v="Once a week"/>
        <s v="Once every 6 months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2" memberValueDatatype="130" unbalanced="0">
      <fieldsUsage count="2">
        <fieldUsage x="-1"/>
        <fieldUsage x="2"/>
      </fieldsUsage>
    </cacheHierarchy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73032408" backgroundQuery="1" createdVersion="8" refreshedVersion="8" minRefreshableVersion="3" recordCount="0" supportSubquery="1" supportAdvancedDrill="1" xr:uid="{683D62C4-B12F-44EC-B3BB-E90107A91A64}">
  <cacheSource type="external" connectionId="7"/>
  <cacheFields count="3">
    <cacheField name="[Measures].[Count of Id 2]" caption="Count of Id 2" numFmtId="0" hierarchy="237" level="32767"/>
    <cacheField name="[FC_Road___Aradhana].[Gender].[Gender]" caption="Gender" numFmtId="0" hierarchy="56" level="1">
      <sharedItems count="3">
        <s v="Female"/>
        <s v="Male"/>
        <s v="Prefer not to say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8726853" backgroundQuery="1" createdVersion="8" refreshedVersion="8" minRefreshableVersion="3" recordCount="0" supportSubquery="1" supportAdvancedDrill="1" xr:uid="{E6190865-A969-4F8C-8063-4361F47DA961}">
  <cacheSource type="external" connectionId="7"/>
  <cacheFields count="2">
    <cacheField name="[Measures].[Count of Id 2]" caption="Count of Id 2" numFmtId="0" hierarchy="237" level="32767"/>
    <cacheField name="[FC_Road___Aradhana].[How did you get to this Nonna's today?].[How did you get to this Nonna's today?]" caption="How did you get to this Nonna's today?" numFmtId="0" hierarchy="10" level="1">
      <sharedItems count="4">
        <s v="Auto/ Cab"/>
        <s v="Metro/ Train"/>
        <s v="Own Vehicle"/>
        <s v="Walking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8564814" backgroundQuery="1" createdVersion="8" refreshedVersion="8" minRefreshableVersion="3" recordCount="0" supportSubquery="1" supportAdvancedDrill="1" xr:uid="{E9C9340B-AB5E-483E-B952-E617E4B2DB41}">
  <cacheSource type="external" connectionId="7"/>
  <cacheFields count="3">
    <cacheField name="[Measures].[Count of Id 2]" caption="Count of Id 2" numFmtId="0" hierarchy="237" level="32767"/>
    <cacheField name="[FC_Road___Aradhana].[What vehicle do you or your family own?].[What vehicle do you or your family own?]" caption="What vehicle do you or your family own?" numFmtId="0" hierarchy="59" level="1">
      <sharedItems count="5">
        <s v=""/>
        <s v="None"/>
        <s v="We own a 2-wheeler"/>
        <s v="We own a car"/>
        <s v="We own both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74305555" backgroundQuery="1" createdVersion="8" refreshedVersion="8" minRefreshableVersion="3" recordCount="0" supportSubquery="1" supportAdvancedDrill="1" xr:uid="{8EF8AB88-F9B0-4CE0-AF53-7278BBB20963}">
  <cacheSource type="external" connectionId="7"/>
  <cacheFields count="3">
    <cacheField name="[Measures].[Count of Id 2]" caption="Count of Id 2" numFmtId="0" hierarchy="237" level="32767"/>
    <cacheField name="[FC_Road___Aradhana].[When did you make a decision to eat at Nonna's?].[When did you make a decision to eat at Nonna's?]" caption="When did you make a decision to eat at Nonna's?" numFmtId="0" hierarchy="40" level="1">
      <sharedItems count="4">
        <s v="0-30 minutes ago"/>
        <s v="1-3 hours ago"/>
        <s v="Planned long back "/>
        <s v="Planned yesterday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5625003" backgroundQuery="1" createdVersion="8" refreshedVersion="8" minRefreshableVersion="3" recordCount="0" supportSubquery="1" supportAdvancedDrill="1" xr:uid="{7FEF7A65-84D7-46FD-AD5D-700983B19F6B}">
  <cacheSource type="external" connectionId="7"/>
  <cacheFields count="3">
    <cacheField name="[Measures].[Count of Id 2]" caption="Count of Id 2" numFmtId="0" hierarchy="237" level="32767"/>
    <cacheField name="[FC_Road___Aradhana].[Occupation].[Occupation]" caption="Occupation" numFmtId="0" hierarchy="58" level="1">
      <sharedItems count="6">
        <s v="Entrepreneur/ Business Owner"/>
        <s v="Freelancer"/>
        <s v="Homemaker"/>
        <s v="Retired"/>
        <s v="Salaried Professional"/>
        <s v="Student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9444444" backgroundQuery="1" createdVersion="8" refreshedVersion="8" minRefreshableVersion="3" recordCount="0" supportSubquery="1" supportAdvancedDrill="1" xr:uid="{6A9B1634-ACDB-4B8D-9DD2-72C938923BB1}">
  <cacheSource type="external" connectionId="7"/>
  <cacheFields count="3">
    <cacheField name="[Measures].[Count of Id 2]" caption="Count of Id 2" numFmtId="0" hierarchy="237" level="32767"/>
    <cacheField name="[FC_Road___Aradhana].[How often do you eat out or order food from a restaurant?].[How often do you eat out or order food from a restaurant?]" caption="How often do you eat out or order food from a restaurant?" numFmtId="0" hierarchy="53" level="1">
      <sharedItems count="6">
        <s v="1 time per month"/>
        <s v="2-3 times a week"/>
        <s v="2-3 times per month"/>
        <s v="Almost Everyday"/>
        <s v="Once a week"/>
        <s v="Once every 2-3 months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61528935183" backgroundQuery="1" createdVersion="8" refreshedVersion="8" minRefreshableVersion="3" recordCount="0" supportSubquery="1" supportAdvancedDrill="1" xr:uid="{274769CA-CB22-46D4-A493-23D3B804F2A6}">
  <cacheSource type="external" connectionId="7"/>
  <cacheFields count="3">
    <cacheField name="[Measures].[Count of Id]" caption="Count of Id" numFmtId="0" hierarchy="234" level="32767"/>
    <cacheField name="[Range].[Day Part].[Day Part]" caption="Day Part" numFmtId="0" hierarchy="132" level="1">
      <sharedItems count="3">
        <s v="Afternoon"/>
        <s v="Evening"/>
        <s v="Night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526357407405" backgroundQuery="1" createdVersion="8" refreshedVersion="8" minRefreshableVersion="3" recordCount="0" supportSubquery="1" supportAdvancedDrill="1" xr:uid="{CDF9CFC7-EEE2-4B54-A762-879AC49B1BCC}">
  <cacheSource type="external" connectionId="7"/>
  <cacheFields count="2">
    <cacheField name="[Range 1].[Date (Month)].[Date (Month)]" caption="Date (Month)" numFmtId="0" hierarchy="189" level="1">
      <sharedItems count="2">
        <s v="Jun"/>
        <s v="Jul"/>
      </sharedItems>
    </cacheField>
    <cacheField name="[Measures].[Count of Date]" caption="Count of Date" numFmtId="0" hierarchy="235" level="32767"/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2" memberValueDatatype="130" unbalanced="0">
      <fieldsUsage count="2">
        <fieldUsage x="-1"/>
        <fieldUsage x="0"/>
      </fieldsUsage>
    </cacheHierarchy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70717591" backgroundQuery="1" createdVersion="8" refreshedVersion="8" minRefreshableVersion="3" recordCount="0" supportSubquery="1" supportAdvancedDrill="1" xr:uid="{BFA2D50A-3502-494D-B342-99E0EC8FC44E}">
  <cacheSource type="external" connectionId="7"/>
  <cacheFields count="3">
    <cacheField name="[Measures].[Count of Id 2]" caption="Count of Id 2" numFmtId="0" hierarchy="237" level="32767"/>
    <cacheField name="[FC_Road___Aradhana].[What was the occasion for your visit to Nonna's today?].[What was the occasion for your visit to Nonna's today?]" caption="What was the occasion for your visit to Nonna's today?" numFmtId="0" hierarchy="49" level="1">
      <sharedItems count="7">
        <s v=""/>
        <s v="Casual Meal"/>
        <s v="Date"/>
        <s v="Family Outing"/>
        <s v="Hangout with friends"/>
        <s v="Special Celebration (Birthday, Anniversary, etc.)"/>
        <s v="Work meeting/ Business outing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689815" backgroundQuery="1" createdVersion="8" refreshedVersion="8" minRefreshableVersion="3" recordCount="0" supportSubquery="1" supportAdvancedDrill="1" xr:uid="{669C2A4F-04BF-4DF3-827E-0EE025C13502}">
  <cacheSource type="external" connectionId="7"/>
  <cacheFields count="3">
    <cacheField name="[Measures].[Count of Id 2]" caption="Count of Id 2" numFmtId="0" hierarchy="237" level="32767"/>
    <cacheField name="[FC_Road___Aradhana].[How many people are you here with?].[How many people are you here with?]" caption="How many people are you here with?" numFmtId="0" hierarchy="39" level="1">
      <sharedItems count="5">
        <s v="1"/>
        <s v="2"/>
        <s v="3"/>
        <s v="4"/>
        <s v="5 or more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1157409" backgroundQuery="1" createdVersion="8" refreshedVersion="8" minRefreshableVersion="3" recordCount="0" supportSubquery="1" supportAdvancedDrill="1" xr:uid="{ED323A5E-0960-48B9-98DB-A2C6B8C39D5E}">
  <cacheSource type="external" connectionId="7"/>
  <cacheFields count="3">
    <cacheField name="[Measures].[Count of Id 2]" caption="Count of Id 2" numFmtId="0" hierarchy="237" level="32767"/>
    <cacheField name="[FC_Road___Aradhana].[Final Arrival].[Final Arrival]" caption="Final Arrival" numFmtId="0" hierarchy="24" level="1">
      <sharedItems count="109">
        <s v=""/>
        <s v="Adypu"/>
        <s v="Airport"/>
        <s v="Ambegaon bk katraj"/>
        <s v="Apte Road / JM Road"/>
        <s v="Aundh"/>
        <s v="BAJAJ akurdi"/>
        <s v="Balewadi"/>
        <s v="Baner"/>
        <s v="Bavdhan"/>
        <s v="Bhusari Colony / Kothrud Depot"/>
        <s v="Bibwewadi"/>
        <s v="Camp"/>
        <s v="City pride"/>
        <s v="City Pride / Karishma"/>
        <s v="Dagdusheth"/>
        <s v="Dahanukar Colony / Kothrud Bus Stand"/>
        <s v="Deccan"/>
        <s v="Deenanath Mangeshkar Hospital / Patwardhan Bag"/>
        <s v="Dhayari"/>
        <s v="Dhole patil"/>
        <s v="Dighi"/>
        <s v="E square"/>
        <s v="Erandawne"/>
        <s v="FC Road"/>
        <s v="Fergusson / BMCC"/>
        <s v="Garware"/>
        <s v="Guruwar peth"/>
        <s v="Hadapsar"/>
        <s v="Hinjewadi"/>
        <s v="Hinjewadi phase 3"/>
        <s v="ICC/ Senapati Bapat Road"/>
        <s v="JM Road"/>
        <s v="Kalyani nagar"/>
        <s v="Karve nagar"/>
        <s v="Karve Road"/>
        <s v="Kasaba peth"/>
        <s v="Katraj"/>
        <s v="Katraj village"/>
        <s v="Kharadi"/>
        <s v="Kirkatwadi"/>
        <s v="Kondhwa"/>
        <s v="Koregaon park"/>
        <s v="Kothrud"/>
        <s v="Lakshmi road"/>
        <s v="Law College Road"/>
        <s v="Lohegoan"/>
        <s v="Magarpatta"/>
        <s v="Mahatma society"/>
        <s v="Mayur Colony / Ideal Colony"/>
        <s v="Mgpt"/>
        <s v="MIT College / Anand Nagar"/>
        <s v="MIT-WPU"/>
        <s v="Mnlu"/>
        <s v="Model Colony"/>
        <s v="Modern College"/>
        <s v="Modi baugh"/>
        <s v="Moshi"/>
        <s v="Mumbai"/>
        <s v="Narayan Peth"/>
        <s v="Narhegaon"/>
        <s v="Navi Peth"/>
        <s v="NDA"/>
        <s v="Nibm"/>
        <s v="Nigdi, Pradhikaran"/>
        <s v="Parvati"/>
        <s v="Parvatin"/>
        <s v="Paud phata"/>
        <s v="Pavillion Mall"/>
        <s v="Peth"/>
        <s v="Phoenix mall"/>
        <s v="Phoenix millennium Wakad"/>
        <s v="Pimpri"/>
        <s v="Prabhat road"/>
        <s v="Prabhat Road/Bhandarkar Road"/>
        <s v="Pune"/>
        <s v="Pune Railway Station"/>
        <s v="Pune University"/>
        <s v="R Deccan"/>
        <s v="Range Hills"/>
        <s v="Rasta peth"/>
        <s v="Sadashiv Peth"/>
        <s v="Sahakarnagar"/>
        <s v="Sahakarnagar, Parvati"/>
        <s v="Sahawas society"/>
        <s v="Sambhaji Park"/>
        <s v="Sarkar Nagar"/>
        <s v="Satara road"/>
        <s v="Senapati Bapat Road"/>
        <s v="Shaniwar Peth"/>
        <s v="Shivajinagar"/>
        <s v="Shivane"/>
        <s v="Sinhagad"/>
        <s v="Sinhgad Road"/>
        <s v="Sopan"/>
        <s v="Suncity"/>
        <s v="Sus road"/>
        <s v="Swargate"/>
        <s v="Symbiosis law school"/>
        <s v="The mills"/>
        <s v="Tourist"/>
        <s v="Undri"/>
        <s v="Vadgaonsheri"/>
        <s v="Viman nagar"/>
        <s v="Vishrantwadi"/>
        <s v="Wakad"/>
        <s v="Warje"/>
        <s v="Yerwada"/>
        <s v="Zoological park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4467594" backgroundQuery="1" createdVersion="8" refreshedVersion="8" minRefreshableVersion="3" recordCount="0" supportSubquery="1" supportAdvancedDrill="1" xr:uid="{AD0B5650-7410-4625-A88B-3460847ED4FD}">
  <cacheSource type="external" connectionId="7"/>
  <cacheFields count="3">
    <cacheField name="[Measures].[Count of Id 2]" caption="Count of Id 2" numFmtId="0" hierarchy="237" level="32767"/>
    <cacheField name="[FC_Road___Aradhana].[How many times do you order Nonna's from Swiggy/ Zomato].[How many times do you order Nonna's from Swiggy/ Zomato]" caption="How many times do you order Nonna's from Swiggy/ Zomato" numFmtId="0" hierarchy="46" level="1">
      <sharedItems count="7">
        <s v=""/>
        <s v="2-3 times a month"/>
        <s v="Never ordered online"/>
        <s v="Once a month"/>
        <s v="Once a quarter"/>
        <s v="Once a week"/>
        <s v="Once every 6 months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3634258" backgroundQuery="1" createdVersion="8" refreshedVersion="8" minRefreshableVersion="3" recordCount="0" supportSubquery="1" supportAdvancedDrill="1" xr:uid="{6475BFA1-2988-42BE-A2F0-56F634771A08}">
  <cacheSource type="external" connectionId="7"/>
  <cacheFields count="3">
    <cacheField name="[Measures].[Count of Id 2]" caption="Count of Id 2" numFmtId="0" hierarchy="237" level="32767"/>
    <cacheField name="[FC_Road___Aradhana].[Occupation].[Occupation]" caption="Occupation" numFmtId="0" hierarchy="58" level="1">
      <sharedItems count="6">
        <s v="Entrepreneur/ Business Owner"/>
        <s v="Freelancer"/>
        <s v="Homemaker"/>
        <s v="Retired"/>
        <s v="Salaried Professional"/>
        <s v="Student"/>
      </sharedItems>
    </cacheField>
    <cacheField name="[FC_Road___Aradhana].[Which of the following best depicts your age?].[Which of the following best depicts your age?]" caption="Which of the following best depicts your age?" numFmtId="0" hierarchy="55" level="1">
      <sharedItems count="6">
        <s v="18-24"/>
        <s v="24-34"/>
        <s v="35-44"/>
        <s v="45-54"/>
        <s v="55+"/>
        <s v="Below 18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2" memberValueDatatype="130" unbalanced="0">
      <fieldsUsage count="2">
        <fieldUsage x="-1"/>
        <fieldUsage x="2"/>
      </fieldsUsage>
    </cacheHierarchy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2037039" backgroundQuery="1" createdVersion="8" refreshedVersion="8" minRefreshableVersion="3" recordCount="0" supportSubquery="1" supportAdvancedDrill="1" xr:uid="{873B92AF-4DAC-4C9F-95CC-D4729E75F9AC}">
  <cacheSource type="external" connectionId="7"/>
  <cacheFields count="3">
    <cacheField name="[Measures].[Count of Id 2]" caption="Count of Id 2" numFmtId="0" hierarchy="237" level="32767"/>
    <cacheField name="[FC_Road___Aradhana].[What made you choose Nonna's for eating out?].[What made you choose Nonna's for eating out?]" caption="What made you choose Nonna's for eating out?" numFmtId="0" hierarchy="45" level="1">
      <sharedItems containsBlank="1" count="11">
        <m/>
        <s v=""/>
        <s v="I like si nonna's pizza"/>
        <s v="I love the alcohol with Pizza offer at Nonna's"/>
        <s v="I love this ambience"/>
        <s v="I saw a good offer at Nonna's"/>
        <s v="I wanted to try Sourdough Pizza"/>
        <s v="Nonna's famous Tiramisu "/>
        <s v="Panuozzo"/>
        <s v="Pizza with Drinks sounded like a good combo"/>
        <s v="Skillet cookie with Gelato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7291667" backgroundQuery="1" createdVersion="8" refreshedVersion="8" minRefreshableVersion="3" recordCount="0" supportSubquery="1" supportAdvancedDrill="1" xr:uid="{0DBDA390-5879-4120-B8A9-BC0F98C2AC46}">
  <cacheSource type="external" connectionId="7"/>
  <cacheFields count="3">
    <cacheField name="[Measures].[Count of Id 2]" caption="Count of Id 2" numFmtId="0" hierarchy="237" level="32767"/>
    <cacheField name="[FC_Road___Aradhana].[Would you visit Nonna's again in future?].[Would you visit Nonna's again in future?]" caption="Would you visit Nonna's again in future?" numFmtId="0" hierarchy="61" level="1">
      <sharedItems count="2">
        <s v="No"/>
        <s v="Yes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0879631" backgroundQuery="1" createdVersion="8" refreshedVersion="8" minRefreshableVersion="3" recordCount="0" supportSubquery="1" supportAdvancedDrill="1" xr:uid="{0350E1F2-E60B-4D85-BEC1-EE0D0F04FA60}">
  <cacheSource type="external" connectionId="7"/>
  <cacheFields count="3">
    <cacheField name="[Measures].[Count of Id 2]" caption="Count of Id 2" numFmtId="0" hierarchy="237" level="32767"/>
    <cacheField name="[FC_Road___Aradhana].[Final Departure].[Final Departure]" caption="Final Departure" numFmtId="0" hierarchy="38" level="1">
      <sharedItems count="82">
        <s v=""/>
        <s v="Agriculture College"/>
        <s v="Apte Road / JM Road"/>
        <s v="Aundh"/>
        <s v="Balewadi"/>
        <s v="Baner"/>
        <s v="Bavdhan"/>
        <s v="Bhugaon"/>
        <s v="Bhusari Colony / Kothrud Depot"/>
        <s v="Bibwewadi"/>
        <s v="Bopodi"/>
        <s v="Camp"/>
        <s v="City Pride / Karishma"/>
        <s v="Dahanukar Colony / Kothrud Bus Stand"/>
        <s v="Deccan"/>
        <s v="Deenanath Mangeshkar Hospital / Patwardhan Bag"/>
        <s v="Dhanori"/>
        <s v="Dighi"/>
        <s v="Dy patil"/>
        <s v="E square"/>
        <s v="Erandawne"/>
        <s v="FC Road"/>
        <s v="Fergusson / BMCC"/>
        <s v="Ganeshnagar"/>
        <s v="Hadapsar"/>
        <s v="Hinjewadi"/>
        <s v="Hinjewadi phase 3"/>
        <s v="ICC / Senapati Bapat Road"/>
        <s v="JM Road"/>
        <s v="Kalyani nagar"/>
        <s v="Karve nagar"/>
        <s v="Karve Road"/>
        <s v="Katraj"/>
        <s v="Katraj town"/>
        <s v="Keshavnagar"/>
        <s v="Kharadi"/>
        <s v="Khed"/>
        <s v="Kondhwa"/>
        <s v="Koregaon park"/>
        <s v="Kothrud"/>
        <s v="KP"/>
        <s v="Law College Road"/>
        <s v="Lohegaon"/>
        <s v="London"/>
        <s v="Magarpatta"/>
        <s v="Mahatma society"/>
        <s v="Mayur Colony / Ideal Colony"/>
        <s v="Mit"/>
        <s v="MIT College / Anand Nagar"/>
        <s v="Model Colony"/>
        <s v="Mumbai"/>
        <s v="Mundhwa"/>
        <s v="Nanded city"/>
        <s v="Narayan Peth"/>
        <s v="Nibm"/>
        <s v="Old City"/>
        <s v="Parvati"/>
        <s v="Pavillion Mall"/>
        <s v="Pimple saudagar"/>
        <s v="Pimpri"/>
        <s v="PRABHAT ROAD"/>
        <s v="Prabhat Road/Bhandarkar Road"/>
        <s v="Pradhikaran PCMC"/>
        <s v="Pune University"/>
        <s v="R Deccan"/>
        <s v="Ravet"/>
        <s v="Sadashiv peth"/>
        <s v="Sahakarnagar"/>
        <s v="Sambhaji Park"/>
        <s v="Satara"/>
        <s v="Shivajinagar"/>
        <s v="Sinhgad Road"/>
        <s v="Siom"/>
        <s v="Sus  road"/>
        <s v="Swargate"/>
        <s v="Tingle nagar"/>
        <s v="Undri"/>
        <s v="Viman Nagar"/>
        <s v="Vishrantwadi"/>
        <s v="Wagholi"/>
        <s v="Wakad"/>
        <s v="Warje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497685" backgroundQuery="1" createdVersion="8" refreshedVersion="8" minRefreshableVersion="3" recordCount="0" supportSubquery="1" supportAdvancedDrill="1" xr:uid="{DA138704-9CF6-48A9-8FBB-2A4D9D7794F0}">
  <cacheSource type="external" connectionId="7"/>
  <cacheFields count="3">
    <cacheField name="[Measures].[Count of Id 2]" caption="Count of Id 2" numFmtId="0" hierarchy="237" level="32767"/>
    <cacheField name="[FC_Road___Aradhana].[Which of the following best depicts your age?].[Which of the following best depicts your age?]" caption="Which of the following best depicts your age?" numFmtId="0" hierarchy="55" level="1">
      <sharedItems count="6">
        <s v="18-24"/>
        <s v="24-34"/>
        <s v="35-44"/>
        <s v="45-54"/>
        <s v="55+"/>
        <s v="Below 18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71990738" backgroundQuery="1" createdVersion="8" refreshedVersion="8" minRefreshableVersion="3" recordCount="0" supportSubquery="1" supportAdvancedDrill="1" xr:uid="{117E2314-281D-4942-B6A4-89277C2C1D50}">
  <cacheSource type="external" connectionId="7"/>
  <cacheFields count="3">
    <cacheField name="[Measures].[Count of Id 2]" caption="Count of Id 2" numFmtId="0" hierarchy="237" level="32767"/>
    <cacheField name="[FC_Road___Aradhana].[Is it your first time visiting SiNonna's?].[Is it your first time visiting SiNonna's?]" caption="Is it your first time visiting SiNonna's?" numFmtId="0" hierarchy="41" level="1">
      <sharedItems count="2">
        <s v="First time"/>
        <s v="I come here often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6153020833" backgroundQuery="1" createdVersion="8" refreshedVersion="8" minRefreshableVersion="3" recordCount="0" supportSubquery="1" supportAdvancedDrill="1" xr:uid="{15BB29BA-65D4-4A2D-938F-58CF27CB774D}">
  <cacheSource type="external" connectionId="7"/>
  <cacheFields count="3">
    <cacheField name="[Measures].[Count of Id]" caption="Count of Id" numFmtId="0" hierarchy="234" level="32767"/>
    <cacheField name="[Range].[Week Dist].[Week Dist]" caption="Week Dist" numFmtId="0" hierarchy="131" level="1">
      <sharedItems count="2">
        <s v="Weekday"/>
        <s v="Weekend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2013887" backgroundQuery="1" createdVersion="8" refreshedVersion="8" minRefreshableVersion="3" recordCount="0" supportSubquery="1" supportAdvancedDrill="1" xr:uid="{2642E574-0330-4D07-AE62-5798C5B8402D}">
  <cacheSource type="external" connectionId="7"/>
  <cacheFields count="3">
    <cacheField name="[Measures].[Count of Id 2]" caption="Count of Id 2" numFmtId="0" hierarchy="237" level="32767"/>
    <cacheField name="[FC_Road___Aradhana].[Which of the following best depicts your age?].[Which of the following best depicts your age?]" caption="Which of the following best depicts your age?" numFmtId="0" hierarchy="55" level="1">
      <sharedItems count="6">
        <s v="18-24"/>
        <s v="24-34"/>
        <s v="35-44"/>
        <s v="45-54"/>
        <s v="55+"/>
        <s v="Below 18"/>
      </sharedItems>
    </cacheField>
    <cacheField name="[FC_Road___Aradhana].[How often do you eat out or order food from a restaurant?].[How often do you eat out or order food from a restaurant?]" caption="How often do you eat out or order food from a restaurant?" numFmtId="0" hierarchy="53" level="1">
      <sharedItems count="6">
        <s v="1 time per month"/>
        <s v="2-3 times a week"/>
        <s v="2-3 times per month"/>
        <s v="Almost Everyday"/>
        <s v="Once a week"/>
        <s v="Once every 2-3 months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2" memberValueDatatype="130" unbalanced="0">
      <fieldsUsage count="2">
        <fieldUsage x="-1"/>
        <fieldUsage x="2"/>
      </fieldsUsage>
    </cacheHierarchy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6180559" backgroundQuery="1" createdVersion="8" refreshedVersion="8" minRefreshableVersion="3" recordCount="0" supportSubquery="1" supportAdvancedDrill="1" xr:uid="{7D41367E-463A-47AC-98C3-9B2770AAD17B}">
  <cacheSource type="external" connectionId="7"/>
  <cacheFields count="3">
    <cacheField name="[Measures].[Count of Id 2]" caption="Count of Id 2" numFmtId="0" hierarchy="237" level="32767"/>
    <cacheField name="[FC_Road___Aradhana].[Occasion].[Occasion]" caption="Occasion" numFmtId="0" hierarchy="50" level="1">
      <sharedItems count="6">
        <s v="Casual Meal"/>
        <s v="Date"/>
        <s v="Family Outing"/>
        <s v="Hangout with friends"/>
        <s v="Special Celebration (Birthday, Anniversary, etc.)"/>
        <s v="Work meeting/ Business outing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9837961" backgroundQuery="1" createdVersion="8" refreshedVersion="8" minRefreshableVersion="3" recordCount="0" supportSubquery="1" supportAdvancedDrill="1" xr:uid="{797ABC3B-BA41-4433-BACC-32C6257313AE}">
  <cacheSource type="external" connectionId="7"/>
  <cacheFields count="3">
    <cacheField name="[Measures].[Count of Id 2]" caption="Count of Id 2" numFmtId="0" hierarchy="237" level="32767"/>
    <cacheField name="[FC_Road___Aradhana].[Marital Status].[Marital Status]" caption="Marital Status" numFmtId="0" hierarchy="57" level="1">
      <sharedItems count="5">
        <s v=""/>
        <s v="Married but no kids"/>
        <s v="Married with youngest kid (Above 12)"/>
        <s v="Married with youngest kid (Below 12)"/>
        <s v="Unmarried/ Single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61527893521" backgroundQuery="1" createdVersion="8" refreshedVersion="8" minRefreshableVersion="3" recordCount="0" supportSubquery="1" supportAdvancedDrill="1" xr:uid="{44EEDCD3-1C09-4D68-AEE2-D19C028A304E}">
  <cacheSource type="external" connectionId="7"/>
  <cacheFields count="2">
    <cacheField name="[Range].[After leaving Nonna's today, where are you headed next?].[After leaving Nonna's today, where are you headed next?]" caption="After leaving Nonna's today, where are you headed next?" numFmtId="0" hierarchy="151" level="1">
      <sharedItems count="7">
        <s v="Others"/>
        <s v="Shopping"/>
        <s v="To College"/>
        <s v="To Home"/>
        <s v="To visit Friends/ Relatives"/>
        <s v="To watch Movie/ Out for fun"/>
        <s v="To Work/ Office"/>
      </sharedItems>
    </cacheField>
    <cacheField name="[Measures].[Count of Id]" caption="Count of Id" numFmtId="0" hierarchy="234" level="32767"/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601852" backgroundQuery="1" createdVersion="8" refreshedVersion="8" minRefreshableVersion="3" recordCount="0" supportSubquery="1" supportAdvancedDrill="1" xr:uid="{1BB96967-0E0D-4BB3-A7C7-B84B0D4650D8}">
  <cacheSource type="external" connectionId="7"/>
  <cacheFields count="3">
    <cacheField name="[Measures].[Count of Id 2]" caption="Count of Id 2" numFmtId="0" hierarchy="237" level="32767"/>
    <cacheField name="[FC_Road___Aradhana].[How often do you eat out at a Premium/ Fine Dine Restaurant].[How often do you eat out at a Premium/ Fine Dine Restaurant]" caption="How often do you eat out at a Premium/ Fine Dine Restaurant" numFmtId="0" hierarchy="54" level="1">
      <sharedItems count="5">
        <s v="1 time per month"/>
        <s v="1 time per week"/>
        <s v="2-3 times a week"/>
        <s v="2-3 times per month"/>
        <s v="Once every 2-3 months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4907405" backgroundQuery="1" createdVersion="8" refreshedVersion="8" minRefreshableVersion="3" recordCount="0" supportSubquery="1" supportAdvancedDrill="1" xr:uid="{1699DB79-4150-4AA3-8688-68670568459E}">
  <cacheSource type="external" connectionId="7"/>
  <cacheFields count="3">
    <cacheField name="[Measures].[Count of Id 2]" caption="Count of Id 2" numFmtId="0" hierarchy="237" level="32767"/>
    <cacheField name="[FC_Road___Aradhana].[Reason for choosing Nonnas].[Reason for choosing Nonnas]" caption="Reason for choosing Nonnas" numFmtId="0" hierarchy="52" level="1">
      <sharedItems count="11">
        <s v=""/>
        <s v="I like si nonna's pizza"/>
        <s v="I love the alcohol with Pizza offer at Nonna's"/>
        <s v="I love this ambience"/>
        <s v="I saw a good offer at Nonna's"/>
        <s v="I wanted to try Sourdough Pizza"/>
        <s v="Nonna's famous Tiramisu "/>
        <s v="Others"/>
        <s v="Panuozzo"/>
        <s v="Pizza with Drinks sounded like a good combo"/>
        <s v="Skillet cookie with Gelato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3194447" backgroundQuery="1" createdVersion="8" refreshedVersion="8" minRefreshableVersion="3" recordCount="0" supportSubquery="1" supportAdvancedDrill="1" xr:uid="{2B351EE3-951D-4097-B5F8-D56A41740885}">
  <cacheSource type="external" connectionId="7"/>
  <cacheFields count="3">
    <cacheField name="[Measures].[Count of Id 2]" caption="Count of Id 2" numFmtId="0" hierarchy="237" level="32767"/>
    <cacheField name="[FC_Road___Aradhana].[How often do you visit Nonna's in particular?].[How often do you visit Nonna's in particular?]" caption="How often do you visit Nonna's in particular?" numFmtId="0" hierarchy="43" level="1">
      <sharedItems count="6">
        <s v=""/>
        <s v="2-3 times a month"/>
        <s v="Once a month"/>
        <s v="Once a quarter"/>
        <s v="Once a week"/>
        <s v="Once every 6 months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68171297" backgroundQuery="1" createdVersion="8" refreshedVersion="8" minRefreshableVersion="3" recordCount="0" supportSubquery="1" supportAdvancedDrill="1" xr:uid="{0C60C48A-A995-4A34-88DE-1A738BA0129F}">
  <cacheSource type="external" connectionId="7"/>
  <cacheFields count="2">
    <cacheField name="[FC_Road___Aradhana].[Just before coming here, where were you?].[Just before coming here, where were you?]" caption="Just before coming here, where were you?" numFmtId="0" hierarchy="11" level="1">
      <sharedItems count="7">
        <s v="At College"/>
        <s v="At Home"/>
        <s v="Came from Work/ Office"/>
        <s v="Others"/>
        <s v="Shopping"/>
        <s v="Visiting Friends/ Relatives"/>
        <s v="Watching a movie/ Out for fun"/>
      </sharedItems>
    </cacheField>
    <cacheField name="[Measures].[Count of Id 2]" caption="Count of Id 2" numFmtId="0" hierarchy="237" level="32767"/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2" memberValueDatatype="130" unbalanced="0">
      <fieldsUsage count="2">
        <fieldUsage x="-1"/>
        <fieldUsage x="0"/>
      </fieldsUsage>
    </cacheHierarchy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074074" backgroundQuery="1" createdVersion="8" refreshedVersion="8" minRefreshableVersion="3" recordCount="0" supportSubquery="1" supportAdvancedDrill="1" xr:uid="{D07DE438-EC9C-4052-B384-F6375F0EB5BF}">
  <cacheSource type="external" connectionId="7"/>
  <cacheFields count="3">
    <cacheField name="[Measures].[Count of Id 2]" caption="Count of Id 2" numFmtId="0" hierarchy="237" level="32767"/>
    <cacheField name="[FC_Road___Aradhana].[Which of the following best depicts your age?].[Which of the following best depicts your age?]" caption="Which of the following best depicts your age?" numFmtId="0" hierarchy="55" level="1">
      <sharedItems count="6">
        <s v="18-24"/>
        <s v="24-34"/>
        <s v="35-44"/>
        <s v="45-54"/>
        <s v="55+"/>
        <s v="Below 18"/>
      </sharedItems>
    </cacheField>
    <cacheField name="[FC_Road___Aradhana].[How often do you eat out at a Premium/ Fine Dine Restaurant].[How often do you eat out at a Premium/ Fine Dine Restaurant]" caption="How often do you eat out at a Premium/ Fine Dine Restaurant" numFmtId="0" hierarchy="54" level="1">
      <sharedItems count="5">
        <s v="1 time per month"/>
        <s v="1 time per week"/>
        <s v="2-3 times a week"/>
        <s v="2-3 times per month"/>
        <s v="Once every 2-3 months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2" memberValueDatatype="130" unbalanced="0">
      <fieldsUsage count="2">
        <fieldUsage x="-1"/>
        <fieldUsage x="2"/>
      </fieldsUsage>
    </cacheHierarchy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49884262" backgroundQuery="1" createdVersion="8" refreshedVersion="8" minRefreshableVersion="3" recordCount="0" supportSubquery="1" supportAdvancedDrill="1" xr:uid="{EB3F2F9F-9C36-4F94-91B7-CAC7494CB1EE}">
  <cacheSource type="external" connectionId="7"/>
  <cacheFields count="3">
    <cacheField name="[Measures].[Count of Id 2]" caption="Count of Id 2" numFmtId="0" hierarchy="237" level="32767"/>
    <cacheField name="[FC_Road___Aradhana].[What was the occasion of your eat out today?].[What was the occasion of your eat out today?]" caption="What was the occasion of your eat out today?" numFmtId="0" hierarchy="44" level="1">
      <sharedItems count="7">
        <s v=""/>
        <s v="Casual Meal"/>
        <s v="Date"/>
        <s v="Family Outing"/>
        <s v="Hangout with Friends"/>
        <s v="Special Celebration (Birthday, Anniversary)"/>
        <s v="Work meeting/ Business outing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600653703703" backgroundQuery="1" createdVersion="8" refreshedVersion="8" minRefreshableVersion="3" recordCount="0" supportSubquery="1" supportAdvancedDrill="1" xr:uid="{823E9A3F-B1FE-4F19-88B0-766E97EE7F8D}">
  <cacheSource type="external" connectionId="7"/>
  <cacheFields count="3">
    <cacheField name="[Measures].[Count of Id 2]" caption="Count of Id 2" numFmtId="0" hierarchy="237" level="32767"/>
    <cacheField name="[FC_Road___Aradhana].[Discover].[Discover]" caption="Discover" numFmtId="0" hierarchy="48" level="1">
      <sharedItems count="9">
        <s v="A friend told me"/>
        <s v="Food Blogger/ Influencer"/>
        <s v="I was walking by and came in"/>
        <s v="Offer Leaflets/ Coupons"/>
        <s v="Others"/>
        <s v="Reservation Apps - DineOut/ Zomato Gold"/>
        <s v="Social Media Ad (Instagram/ Facebook)"/>
        <s v="Walk-in/ Saw it while passing by"/>
        <s v="Word of Mouth/ Recommendation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2" memberValueDatatype="130" unbalanced="0">
      <fieldsUsage count="2">
        <fieldUsage x="-1"/>
        <fieldUsage x="1"/>
      </fieldsUsage>
    </cacheHierarchy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586918749999" backgroundQuery="1" createdVersion="8" refreshedVersion="8" minRefreshableVersion="3" recordCount="0" supportSubquery="1" supportAdvancedDrill="1" xr:uid="{2AB9ADF6-7F84-42F7-8859-4000E7073501}">
  <cacheSource type="external" connectionId="7"/>
  <cacheFields count="2">
    <cacheField name="[Measures].[Count of S.No.]" caption="Count of S.No." numFmtId="0" hierarchy="242" level="32767"/>
    <cacheField name="[Range 4].[Generator Area].[Generator Area]" caption="Generator Area" numFmtId="0" hierarchy="201" level="1">
      <sharedItems count="82">
        <s v="Adypu,Pune"/>
        <s v="Agriculture College,Pune"/>
        <s v="Apte Road / JM Road,Pune"/>
        <s v="Aundh,Pune"/>
        <s v="Balewadi,Pune"/>
        <s v="Baner,Pune"/>
        <s v="Bavdhan,Pune"/>
        <s v="Bhusari Colony / Kothrud Depot,Pune"/>
        <s v="Bibwewadi,Pune"/>
        <s v="Bopodi,Pune"/>
        <s v="Camp,Pune"/>
        <s v="City Pride / Karishma,Pune"/>
        <s v="Dahanukar Colony / Kothrud Bus Stand,Pune"/>
        <s v="Deccan,Pune"/>
        <s v="Deenanath Mangeshkar Hospital / Patwardhan Bag,Pune"/>
        <s v="Dhole patil,Pune"/>
        <s v="Dy patil,Pune"/>
        <s v="E square,Pune"/>
        <s v="Erandawne,Pune"/>
        <s v="FC Road,Pune"/>
        <s v="Fergusson / BMCC,Pune"/>
        <s v="Hadapsar,Pune"/>
        <s v="Hinjewadi phase 3,Pune"/>
        <s v="Hinjewadi,Pune"/>
        <s v="ICC/ Senapati Bapat Road,Pune"/>
        <s v="JM Road,Pune"/>
        <s v="Kalyani nagar,Pune"/>
        <s v="Karve Road,Pune"/>
        <s v="Kasaba peth,Pune"/>
        <s v="Katraj,Pune"/>
        <s v="Kharadi,Pune"/>
        <s v="Koregaon park,Pune"/>
        <s v="Kothrud,Pune"/>
        <s v="Lakshmi road,Pune"/>
        <s v="Law College Road,Pune"/>
        <s v="Lohegaon,Pune"/>
        <s v="Magarpatta,Pune"/>
        <s v="Mahatma society,Pune"/>
        <s v="Mayur Colony / Ideal Colony,Pune"/>
        <s v="MIT College / Anand Nagar,Pune"/>
        <s v="Mit,Pune"/>
        <s v="MIT-WPU,Pune"/>
        <s v="Model Colony,Pune"/>
        <s v="Modern College,Pune"/>
        <s v="Modi baugh,Pune"/>
        <s v="Mumbai"/>
        <s v="Narayan Peth,Pune"/>
        <s v="Navi Peth,Pune"/>
        <s v="NDA,Pune"/>
        <s v="Nigdi, Pradhikaran,Pune"/>
        <s v="Old City,Pune"/>
        <s v="Parvati,Pune"/>
        <s v="Paud phata,Pune"/>
        <s v="Pavillion Mall,Pune"/>
        <s v="Peth,Pune"/>
        <s v="Pimpri,Pune"/>
        <s v="PRABHAT ROAD,Pune"/>
        <s v="Prabhat Road/Bhandarkar Road,Pune"/>
        <s v="Pune Railway Station,Pune"/>
        <s v="Pune University,Pune"/>
        <s v="R Deccan,Pune"/>
        <s v="Range Hills,Pune"/>
        <s v="Rasta peth,Pune"/>
        <s v="Sadashiv Peth,Pune"/>
        <s v="Sahakarnagar, Parvati,Pune"/>
        <s v="Sahakarnagar,Pune"/>
        <s v="Sahawas society,Pune"/>
        <s v="Sambhaji Park,Pune"/>
        <s v="Shaniwar Peth,Pune"/>
        <s v="Shivajinagar,Pune"/>
        <s v="Sinhgad Road,Pune"/>
        <s v="Sus road,Pune"/>
        <s v="Swargate,Pune"/>
        <s v="The mills,Pune"/>
        <s v="Tingle nagar,Pune"/>
        <s v="Tourist,Pune"/>
        <s v="Undri,Pune"/>
        <s v="Viman nagar,Pune"/>
        <s v="Vishrantwadi,Pune"/>
        <s v="Wakad,Pune"/>
        <s v="Warje,Pune"/>
        <s v="Yerwada,Pune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2" memberValueDatatype="130" unbalanced="0">
      <fieldsUsage count="2">
        <fieldUsage x="-1"/>
        <fieldUsage x="1"/>
      </fieldsUsage>
    </cacheHierarchy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586919791669" backgroundQuery="1" createdVersion="8" refreshedVersion="8" minRefreshableVersion="3" recordCount="0" supportSubquery="1" supportAdvancedDrill="1" xr:uid="{88023CA6-B8C0-4743-9E92-51219E8FD65A}">
  <cacheSource type="external" connectionId="7"/>
  <cacheFields count="2">
    <cacheField name="[Range 4].[Final Arrival Area].[Final Arrival Area]" caption="Final Arrival Area" numFmtId="0" hierarchy="193" level="1">
      <sharedItems count="105">
        <s v="Adypu,Pune"/>
        <s v="Airport,Pune"/>
        <s v="Ambegaon bk katraj,Pune"/>
        <s v="Apte Road / JM Road,Pune"/>
        <s v="Aundh,Pune"/>
        <s v="BAJAJ akurdi,Pune"/>
        <s v="Balewadi,Pune"/>
        <s v="Baner,Pune"/>
        <s v="Bavdhan,Pune"/>
        <s v="Bhusari Colony / Kothrud Depot,Pune"/>
        <s v="Bibwewadi,Pune"/>
        <s v="Camp,Pune"/>
        <s v="City Pride / Karishma,Pune"/>
        <s v="City pride,Pune"/>
        <s v="Dagdusheth,Pune"/>
        <s v="Dahanukar Colony / Kothrud Bus Stand,Pune"/>
        <s v="Deccan,Pune"/>
        <s v="Deenanath Mangeshkar Hospital / Patwardhan Bag,Pune"/>
        <s v="Dhayari,Pune"/>
        <s v="Dhole patil,Pune"/>
        <s v="Dighi,Pune"/>
        <s v="E square,Pune"/>
        <s v="Erandawne,Pune"/>
        <s v="FC Road,Pune"/>
        <s v="Fergusson / BMCC,Pune"/>
        <s v="Garware,Pune"/>
        <s v="Guruwar peth,Pune"/>
        <s v="Hadapsar,Pune"/>
        <s v="Hinjewadi phase 3,Pune"/>
        <s v="Hinjewadi,Pune"/>
        <s v="ICC/ Senapati Bapat Road,Pune"/>
        <s v="JM Road,Pune"/>
        <s v="Kalyani nagar,Pune"/>
        <s v="Karve nagar,Pune"/>
        <s v="Karve Road,Pune"/>
        <s v="Kasaba peth,Pune"/>
        <s v="Katraj and Hinjewadi,Pune"/>
        <s v="Katraj village,Pune"/>
        <s v="Katraj,Pune"/>
        <s v="Kharadi,Pune"/>
        <s v="Kirkatwadi,Pune"/>
        <s v="Kondhwa,Pune"/>
        <s v="Koregaon park,Pune"/>
        <s v="Kothrud,Pune"/>
        <s v="Lakshmi road,Pune"/>
        <s v="Law College Road,Pune"/>
        <s v="Lohegoan,Pune"/>
        <s v="Magarpatta,Pune"/>
        <s v="Mahatma society,Pune"/>
        <s v="Mayur Colony / Ideal Colony,Pune"/>
        <s v="MIT College / Anand Nagar,Pune"/>
        <s v="MIT-WPU,Pune"/>
        <s v="Mnlu,Pune"/>
        <s v="Model Colony,Pune"/>
        <s v="Modern College,Pune"/>
        <s v="Modi baugh,Pune"/>
        <s v="Moshi,Pune"/>
        <s v="Mumbai"/>
        <s v="Narayan Peth,Pune"/>
        <s v="Narhegaon,Pune"/>
        <s v="Navi Peth,Pune"/>
        <s v="NDA,Pune"/>
        <s v="Nibm,Pune"/>
        <s v="Nigdi, Pradhikaran,Pune"/>
        <s v="Parvati,Pune"/>
        <s v="Parvatin,Pune"/>
        <s v="Paud phata,Pune"/>
        <s v="Pavillion Mall,Pune"/>
        <s v="Peth,Pune"/>
        <s v="Phoenix mall,Pune"/>
        <s v="Phoenix millennium Wakad,Pune"/>
        <s v="Pimpri,Pune"/>
        <s v="Prabhat road,Pune"/>
        <s v="Prabhat Road/Bhandarkar Road,Pune"/>
        <s v="Pune"/>
        <s v="Pune Railway Station,Pune"/>
        <s v="Pune University,Pune"/>
        <s v="R Deccan,Pune"/>
        <s v="Range Hills,Pune"/>
        <s v="Rasta peth,Pune"/>
        <s v="Sadashiv Peth,Pune"/>
        <s v="Sahakarnagar, Parvati,Pune"/>
        <s v="Sahakarnagar,Pune"/>
        <s v="Sahawas society,Pune"/>
        <s v="Sambhaji Park,Pune"/>
        <s v="Satara road,Pune"/>
        <s v="Shaniwar Peth,Pune"/>
        <s v="Shivajinagar,Pune"/>
        <s v="Shivane,Pune"/>
        <s v="Sinhagad Road,Pune"/>
        <s v="Sinhagad,Pune"/>
        <s v="Sinhgad Road,Pune"/>
        <s v="Suncity,Pune"/>
        <s v="Sus road,Pune"/>
        <s v="Swargate,Pune"/>
        <s v="Symbiosis law school,Pune"/>
        <s v="The mills,Pune"/>
        <s v="Tourist,Pune"/>
        <s v="Undri,Pune"/>
        <s v="Vadgaonsheri,Pune"/>
        <s v="Viman nagar,Pune"/>
        <s v="Vishrantwadi,Pune"/>
        <s v="Wakad,Pune"/>
        <s v="Warje,Pune"/>
        <s v="Yerwada,Pune"/>
      </sharedItems>
    </cacheField>
    <cacheField name="[Measures].[Count of S.No.]" caption="Count of S.No." numFmtId="0" hierarchy="242" level="32767"/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594291319445" backgroundQuery="1" createdVersion="8" refreshedVersion="8" minRefreshableVersion="3" recordCount="0" supportSubquery="1" supportAdvancedDrill="1" xr:uid="{B986A417-A511-4DA0-BBC5-4680AD02D678}">
  <cacheSource type="external" connectionId="7"/>
  <cacheFields count="2">
    <cacheField name="[Range 3].[Generator Area].[Generator Area]" caption="Generator Area" numFmtId="0" hierarchy="191" level="1">
      <sharedItems count="82">
        <s v="Adypu,Pune"/>
        <s v="Agriculture College,Pune"/>
        <s v="Apte Road / JM Road,Pune"/>
        <s v="Aundh,Pune"/>
        <s v="Balewadi,Pune"/>
        <s v="Baner,Pune"/>
        <s v="Bavdhan,Pune"/>
        <s v="Bhusari Colony / Kothrud Depot,Pune"/>
        <s v="Bibwewadi,Pune"/>
        <s v="Bopodi,Pune"/>
        <s v="Camp,Pune"/>
        <s v="City Pride / Karishma,Pune"/>
        <s v="Dahanukar Colony / Kothrud Bus Stand,Pune"/>
        <s v="Deccan,Pune"/>
        <s v="Deenanath Mangeshkar Hospital / Patwardhan Bag,Pune"/>
        <s v="Dhole patil,Pune"/>
        <s v="Dy patil,Pune"/>
        <s v="E square,Pune"/>
        <s v="Erandawne,Pune"/>
        <s v="FC Road,Pune"/>
        <s v="Fergusson / BMCC,Pune"/>
        <s v="Hadapsar,Pune"/>
        <s v="Hinjewadi phase 3,Pune"/>
        <s v="Hinjewadi,Pune"/>
        <s v="ICC/ Senapati Bapat Road,Pune"/>
        <s v="JM Road,Pune"/>
        <s v="Kalyani nagar,Pune"/>
        <s v="Karve Road,Pune"/>
        <s v="Kasaba peth,Pune"/>
        <s v="Katraj,Pune"/>
        <s v="Kharadi,Pune"/>
        <s v="Koregaon park,Pune"/>
        <s v="Kothrud,Pune"/>
        <s v="Lakshmi road,Pune"/>
        <s v="Law College Road,Pune"/>
        <s v="Lohegaon,Pune"/>
        <s v="Magarpatta,Pune"/>
        <s v="Mahatma society,Pune"/>
        <s v="Mayur Colony / Ideal Colony,Pune"/>
        <s v="MIT College / Anand Nagar,Pune"/>
        <s v="Mit,Pune"/>
        <s v="MIT-WPU,Pune"/>
        <s v="Model Colony,Pune"/>
        <s v="Modern College,Pune"/>
        <s v="Modi baugh,Pune"/>
        <s v="Mumbai"/>
        <s v="Narayan Peth,Pune"/>
        <s v="Navi Peth,Pune"/>
        <s v="NDA,Pune"/>
        <s v="Nigdi, Pradhikaran,Pune"/>
        <s v="Old City,Pune"/>
        <s v="Parvati,Pune"/>
        <s v="Paud phata,Pune"/>
        <s v="Pavillion Mall,Pune"/>
        <s v="Peth,Pune"/>
        <s v="Pimpri,Pune"/>
        <s v="PRABHAT ROAD,Pune"/>
        <s v="Prabhat Road/Bhandarkar Road,Pune"/>
        <s v="Pune Railway Station,Pune"/>
        <s v="Pune University,Pune"/>
        <s v="R Deccan,Pune"/>
        <s v="Range Hills,Pune"/>
        <s v="Rasta peth,Pune"/>
        <s v="Sadashiv Peth,Pune"/>
        <s v="Sahakarnagar, Parvati,Pune"/>
        <s v="Sahakarnagar,Pune"/>
        <s v="Sahawas society,Pune"/>
        <s v="Sambhaji Park,Pune"/>
        <s v="Shaniwar Peth,Pune"/>
        <s v="Shivajinagar,Pune"/>
        <s v="Sinhgad Road,Pune"/>
        <s v="Sus road,Pune"/>
        <s v="Swargate,Pune"/>
        <s v="The mills,Pune"/>
        <s v="Tingle nagar,Pune"/>
        <s v="Tourist,Pune"/>
        <s v="Undri,Pune"/>
        <s v="Viman nagar,Pune"/>
        <s v="Vishrantwadi,Pune"/>
        <s v="Wakad,Pune"/>
        <s v="Warje,Pune"/>
        <s v="Yerwada,Pune"/>
      </sharedItems>
    </cacheField>
    <cacheField name="[Measures].[Count of Generator Area]" caption="Count of Generator Area" numFmtId="0" hierarchy="240" level="32767"/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2" memberValueDatatype="130" unbalanced="0">
      <fieldsUsage count="2">
        <fieldUsage x="-1"/>
        <fieldUsage x="0"/>
      </fieldsUsage>
    </cacheHierarchy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535665740739" backgroundQuery="1" createdVersion="8" refreshedVersion="8" minRefreshableVersion="3" recordCount="0" supportSubquery="1" supportAdvancedDrill="1" xr:uid="{1C2C1920-1C8B-4AC5-BE61-134BCF1D34AE}">
  <cacheSource type="external" connectionId="7"/>
  <cacheFields count="2">
    <cacheField name="[Range 2].[Generator].[Generator]" caption="Generator" numFmtId="0" hierarchy="190" level="1">
      <sharedItems count="11">
        <s v="At College"/>
        <s v="At Home"/>
        <s v="Came from Work/ Office"/>
        <s v="Shopping"/>
        <s v="To College"/>
        <s v="To Home"/>
        <s v="To visit Friends/ Relatives"/>
        <s v="To watch Movie/ Out for fun"/>
        <s v="To Work/ Office"/>
        <s v="Visiting Friends/ Relatives"/>
        <s v="Watching a movie/ Out for fun"/>
      </sharedItems>
    </cacheField>
    <cacheField name="[Measures].[Count of Generator]" caption="Count of Generator" numFmtId="0" hierarchy="239" level="32767"/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2" memberValueDatatype="130" unbalanced="0">
      <fieldsUsage count="2">
        <fieldUsage x="-1"/>
        <fieldUsage x="0"/>
      </fieldsUsage>
    </cacheHierarchy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586920833332" backgroundQuery="1" createdVersion="8" refreshedVersion="8" minRefreshableVersion="3" recordCount="0" supportSubquery="1" supportAdvancedDrill="1" xr:uid="{103D4099-08B0-4BCB-9442-43108CE3386C}">
  <cacheSource type="external" connectionId="7"/>
  <cacheFields count="2">
    <cacheField name="[Measures].[Count of S.No.]" caption="Count of S.No." numFmtId="0" hierarchy="242" level="32767"/>
    <cacheField name="[Range 4].[Generator].[Generator]" caption="Generator" numFmtId="0" hierarchy="200" level="1">
      <sharedItems count="11">
        <s v="At College"/>
        <s v="At Home"/>
        <s v="Came from Work/ Office"/>
        <s v="Shopping"/>
        <s v="To College"/>
        <s v="To Home"/>
        <s v="To visit Friends/ Relatives"/>
        <s v="To watch Movie/ Out for fun"/>
        <s v="To Work/ Office"/>
        <s v="Visiting Friends/ Relatives"/>
        <s v="Watching a movie/ Out for fun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586922222225" backgroundQuery="1" createdVersion="8" refreshedVersion="8" minRefreshableVersion="3" recordCount="0" supportSubquery="1" supportAdvancedDrill="1" xr:uid="{8DA9D535-6AD4-445D-AABB-B8D653EA2560}">
  <cacheSource type="external" connectionId="7"/>
  <cacheFields count="2">
    <cacheField name="[Measures].[Count of S.No.]" caption="Count of S.No." numFmtId="0" hierarchy="242" level="32767"/>
    <cacheField name="[Range 4].[Final Departure Area].[Final Departure Area]" caption="Final Departure Area" numFmtId="0" hierarchy="196" level="1">
      <sharedItems count="79">
        <s v="Agriculture College,Pune"/>
        <s v="Apte Road / JM Road,Pune"/>
        <s v="Aundh,Pune"/>
        <s v="Balewadi,Pune"/>
        <s v="Baner,Pune"/>
        <s v="Bavdhan,Pune"/>
        <s v="Bhugaon,Pune"/>
        <s v="Bhusari Colony / Kothrud Depot,Pune"/>
        <s v="Bibwewadi,Pune"/>
        <s v="Bopodi,Pune"/>
        <s v="Camp,Pune"/>
        <s v="City Pride / Karishma,Pune"/>
        <s v="Dahanukar Colony / Kothrud Bus Stand,Pune"/>
        <s v="Deccan,Pune"/>
        <s v="Deenanath Mangeshkar Hospital / Patwardhan Bag,Pune"/>
        <s v="Dhanori,Pune"/>
        <s v="Dighi,Pune"/>
        <s v="Dy patil,Pune"/>
        <s v="E square,Pune"/>
        <s v="Erandawne,Pune"/>
        <s v="FC Road,Pune"/>
        <s v="Fergusson / BMCC,Pune"/>
        <s v="Ganeshnagar,Pune"/>
        <s v="Hadapsar,Pune"/>
        <s v="Hinjewadi phase 3,Pune"/>
        <s v="Hinjewadi,Pune"/>
        <s v="ICC/ Senapati Bapat Road,Pune"/>
        <s v="JM Road,Pune"/>
        <s v="Kalyani nagar,Pune"/>
        <s v="Karve nagar,Pune"/>
        <s v="Karve Road,Pune"/>
        <s v="Katraj,Pune"/>
        <s v="Keshavnagar,Pune"/>
        <s v="Kharadi,Pune"/>
        <s v="Khed,Pune"/>
        <s v="Koregaon park,Pune"/>
        <s v="Kothrud,Pune"/>
        <s v="Law College Road,Pune"/>
        <s v="Lohegaon,Pune"/>
        <s v="London"/>
        <s v="Magarpatta,Pune"/>
        <s v="Mahatma society,Pune"/>
        <s v="Mayur Colony / Ideal Colony,Pune"/>
        <s v="MIT College / Anand Nagar,Pune"/>
        <s v="Mit,Pune"/>
        <s v="Model Colony,Pune"/>
        <s v="Mumbai"/>
        <s v="Mundhwa,Pune"/>
        <s v="Nanded city,Pune"/>
        <s v="Narayan Peth,Pune"/>
        <s v="Nibm,Pune"/>
        <s v="Old City,Pune"/>
        <s v="Parvati,Pune"/>
        <s v="Pavillion Mall,Pune"/>
        <s v="Pimple saudagar,Pune"/>
        <s v="Pimpri,Pune"/>
        <s v="PRABHAT ROAD,Pune"/>
        <s v="Prabhat Road/Bhandarkar Road,Pune"/>
        <s v="Pradhikaran PCMC,Pune"/>
        <s v="Pune"/>
        <s v="Pune University,Pune"/>
        <s v="R Deccan,Pune"/>
        <s v="Ravet,Pune"/>
        <s v="Sadashiv peth,Pune"/>
        <s v="Sahakarnagar,Pune"/>
        <s v="Sambhaji Park,Pune"/>
        <s v="Satara,Pune"/>
        <s v="Shivajinagar,Pune"/>
        <s v="Sinhgad Road,Pune"/>
        <s v="Siom,Pune"/>
        <s v="Sus road,Pune"/>
        <s v="Swargate,Pune"/>
        <s v="Tingle nagar,Pune"/>
        <s v="Undri,Pune"/>
        <s v="Viman Nagar,Pune"/>
        <s v="Vishrantwadi,Pune"/>
        <s v="Wagholi,Pune"/>
        <s v="Wakad,Pune"/>
        <s v="Warje,Pune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768527314816" backgroundQuery="1" createdVersion="8" refreshedVersion="8" minRefreshableVersion="3" recordCount="0" supportSubquery="1" supportAdvancedDrill="1" xr:uid="{A48512E2-3EB8-4D52-B1DF-0B7ABE3E1950}">
  <cacheSource type="external" connectionId="7"/>
  <cacheFields count="3">
    <cacheField name="[Measures].[Count of Range 5[S.No.]]]" caption="Count of Range 5[S.No.]" numFmtId="0" hierarchy="248" level="32767"/>
    <cacheField name="[Table_ExternalData_1].[Range 5[Generator Area]]].[Range 5[Generator Area]]]" caption="Range 5[Generator Area]" numFmtId="0" hierarchy="207" level="1">
      <sharedItems count="10">
        <s v="E square,Pune"/>
        <s v="FC Road,Pune"/>
        <s v="JM Road,Pune"/>
        <s v="Kothrud,Pune"/>
        <s v="Law College Road,Pune"/>
        <s v="Pavillion Mall,Pune"/>
        <s v="R Deccan,Pune"/>
        <s v="Sambhaji Park,Pune"/>
        <s v="The mills,Pune"/>
        <s v="Viman Nagar,Pune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2" memberValueDatatype="130" unbalanced="0">
      <fieldsUsage count="2">
        <fieldUsage x="-1"/>
        <fieldUsage x="1"/>
      </fieldsUsage>
    </cacheHierarchy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794386689813" backgroundQuery="1" createdVersion="8" refreshedVersion="8" minRefreshableVersion="3" recordCount="0" supportSubquery="1" supportAdvancedDrill="1" xr:uid="{DFB3D97F-6DA5-4D20-A81A-7D3CC8C888EE}">
  <cacheSource type="external" connectionId="7"/>
  <cacheFields count="3">
    <cacheField name="[Table_ExternalData_14].[Range 5[Generator Area]]].[Range 5[Generator Area]]]" caption="Range 5[Generator Area]" numFmtId="0" hierarchy="213" level="1">
      <sharedItems count="11">
        <s v="Baner,Pune"/>
        <s v="Deccan,Pune"/>
        <s v="FC Road,Pune"/>
        <s v="JM Road,Pune"/>
        <s v="Karve Road,Pune"/>
        <s v="Kothrud,Pune"/>
        <s v="Lakshmi road,Pune"/>
        <s v="Pavillion Mall,Pune"/>
        <s v="Peth,Pune"/>
        <s v="PRABHAT ROAD,Pune"/>
        <s v="Shivajinagar,Pune"/>
      </sharedItems>
    </cacheField>
    <cacheField name="[Measures].[Count of Range 5[S.No.]] 3]" caption="Count of Range 5[S.No.] 3" numFmtId="0" hierarchy="250" level="32767"/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2" memberValueDatatype="130" unbalanced="0">
      <fieldsUsage count="2">
        <fieldUsage x="-1"/>
        <fieldUsage x="0"/>
      </fieldsUsage>
    </cacheHierarchy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800150462965" backgroundQuery="1" createdVersion="8" refreshedVersion="8" minRefreshableVersion="3" recordCount="0" supportSubquery="1" supportAdvancedDrill="1" xr:uid="{CABE2CF9-AB6C-4FA7-BD48-13FB99015828}">
  <cacheSource type="external" connectionId="7"/>
  <cacheFields count="3">
    <cacheField name="[Table_ExternalData_16].[Range 5[Generator Area]]].[Range 5[Generator Area]]]" caption="Range 5[Generator Area]" numFmtId="0" hierarchy="216" level="1">
      <sharedItems count="14">
        <s v="Balewadi,Pune"/>
        <s v="Deccan,Pune"/>
        <s v="FC Road,Pune"/>
        <s v="ICC/ Senapati Bapat Road,Pune"/>
        <s v="Kothrud,Pune"/>
        <s v="Model Colony,Pune"/>
        <s v="Pimpri,Pune"/>
        <s v="Pune Railway Station,Pune"/>
        <s v="Sadashiv Peth,Pune"/>
        <s v="Shivajinagar,Pune"/>
        <s v="Sinhgad Road,Pune"/>
        <s v="Swargate,Pune"/>
        <s v="Warje,Pune"/>
        <s v="Yerwada,Pune"/>
      </sharedItems>
    </cacheField>
    <cacheField name="[Measures].[Count of Range 5[S.No.]] 4]" caption="Count of Range 5[S.No.] 4" numFmtId="0" hierarchy="252" level="32767"/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2" memberValueDatatype="130" unbalanced="0">
      <fieldsUsage count="2">
        <fieldUsage x="-1"/>
        <fieldUsage x="0"/>
      </fieldsUsage>
    </cacheHierarchy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747019097224" backgroundQuery="1" createdVersion="8" refreshedVersion="8" minRefreshableVersion="3" recordCount="0" supportSubquery="1" supportAdvancedDrill="1" xr:uid="{FB3E4BF6-CB0A-42D8-ABB0-AB80B247607F}">
  <cacheSource type="external" connectionId="7"/>
  <cacheFields count="3">
    <cacheField name="[Range 5].[Generator].[Generator]" caption="Generator" numFmtId="0" hierarchy="203" level="1">
      <sharedItems count="6">
        <s v="College"/>
        <s v="Home"/>
        <s v="Shopping"/>
        <s v="Visit Friends/ Relatives"/>
        <s v="Watch Movie/ Out for fun"/>
        <s v="Work/Office"/>
      </sharedItems>
    </cacheField>
    <cacheField name="[Range 5].[Generator Area].[Generator Area]" caption="Generator Area" numFmtId="0" hierarchy="204" level="1">
      <sharedItems count="81">
        <s v="Adypu,Pune"/>
        <s v="Agriculture College,Pune"/>
        <s v="Apte Road / JM Road,Pune"/>
        <s v="Aundh,Pune"/>
        <s v="Balewadi,Pune"/>
        <s v="Baner,Pune"/>
        <s v="Bavdhan,Pune"/>
        <s v="Bhusari Colony / Kothrud Depot,Pune"/>
        <s v="Bibwewadi,Pune"/>
        <s v="Bopodi,Pune"/>
        <s v="Camp,Pune"/>
        <s v="City Pride / Karishma,Pune"/>
        <s v="Dahanukar Colony / Kothrud Bus Stand,Pune"/>
        <s v="Deccan,Pune"/>
        <s v="Deenanath Mangeshkar Hospital / Patwardhan Bag,Pune"/>
        <s v="Dhole patil,Pune"/>
        <s v="Dy patil,Pune"/>
        <s v="E square,Pune"/>
        <s v="Erandawne,Pune"/>
        <s v="FC Road,Pune"/>
        <s v="Fergusson / BMCC,Pune"/>
        <s v="Hadapsar,Pune"/>
        <s v="Hinjewadi phase 3,Pune"/>
        <s v="Hinjewadi,Pune"/>
        <s v="ICC/ Senapati Bapat Road,Pune"/>
        <s v="JM Road,Pune"/>
        <s v="Kalyani nagar,Pune"/>
        <s v="Karve Road,Pune"/>
        <s v="Kasaba peth,Pune"/>
        <s v="Katraj,Pune"/>
        <s v="Kharadi,Pune"/>
        <s v="Koregaon park,Pune"/>
        <s v="Kothrud,Pune"/>
        <s v="Lakshmi road,Pune"/>
        <s v="Law College Road,Pune"/>
        <s v="Lohegaon,Pune"/>
        <s v="Magarpatta,Pune"/>
        <s v="Mahatma society,Pune"/>
        <s v="Mayur Colony / Ideal Colony,Pune"/>
        <s v="MIT College / Anand Nagar,Pune"/>
        <s v="MIT-WPU,Pune"/>
        <s v="Model Colony,Pune"/>
        <s v="Modern College,Pune"/>
        <s v="Modi baugh,Pune"/>
        <s v="Mumbai"/>
        <s v="Narayan Peth,Pune"/>
        <s v="Navi Peth,Pune"/>
        <s v="NDA,Pune"/>
        <s v="Nigdi, Pradhikaran,Pune"/>
        <s v="Old City,Pune"/>
        <s v="Parvati,Pune"/>
        <s v="Paud phata,Pune"/>
        <s v="Pavillion Mall,Pune"/>
        <s v="Peth,Pune"/>
        <s v="Pimpri,Pune"/>
        <s v="PRABHAT ROAD,Pune"/>
        <s v="Prabhat Road/Bhandarkar Road,Pune"/>
        <s v="Pune Railway Station,Pune"/>
        <s v="Pune University,Pune"/>
        <s v="R Deccan,Pune"/>
        <s v="Range Hills,Pune"/>
        <s v="Rasta peth,Pune"/>
        <s v="Sadashiv Peth,Pune"/>
        <s v="Sahakarnagar, Parvati,Pune"/>
        <s v="Sahakarnagar,Pune"/>
        <s v="Sahawas society,Pune"/>
        <s v="Sambhaji Park,Pune"/>
        <s v="Shaniwar Peth,Pune"/>
        <s v="Shivajinagar,Pune"/>
        <s v="Sinhgad Road,Pune"/>
        <s v="Sus road,Pune"/>
        <s v="Swargate,Pune"/>
        <s v="The mills,Pune"/>
        <s v="Tingle nagar,Pune"/>
        <s v="Tourist,Pune"/>
        <s v="Undri,Pune"/>
        <s v="Viman Nagar,Pune"/>
        <s v="Vishrantwadi,Pune"/>
        <s v="Wakad,Pune"/>
        <s v="Warje,Pune"/>
        <s v="Yerwada,Pune"/>
      </sharedItems>
    </cacheField>
    <cacheField name="[Measures].[Count of S.No. 2]" caption="Count of S.No. 2" numFmtId="0" hierarchy="244" level="32767"/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2" memberValueDatatype="130" unbalanced="0">
      <fieldsUsage count="2">
        <fieldUsage x="-1"/>
        <fieldUsage x="0"/>
      </fieldsUsage>
    </cacheHierarchy>
    <cacheHierarchy uniqueName="[Range 5].[Generator Area]" caption="Generator Area" attribute="1" defaultMemberUniqueName="[Range 5].[Generator Area].[All]" allUniqueName="[Range 5].[Generator Area].[All]" dimensionUniqueName="[Range 5]" displayFolder="" count="2" memberValueDatatype="130" unbalanced="0">
      <fieldsUsage count="2">
        <fieldUsage x="-1"/>
        <fieldUsage x="1"/>
      </fieldsUsage>
    </cacheHierarchy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747020949071" backgroundQuery="1" createdVersion="8" refreshedVersion="8" minRefreshableVersion="3" recordCount="0" supportSubquery="1" supportAdvancedDrill="1" xr:uid="{BA718C70-15AA-4DEA-81DF-7968F2B548F2}">
  <cacheSource type="external" connectionId="7"/>
  <cacheFields count="3">
    <cacheField name="[Range 5].[Generator].[Generator]" caption="Generator" numFmtId="0" hierarchy="203" level="1">
      <sharedItems count="6">
        <s v="College"/>
        <s v="Home"/>
        <s v="Shopping"/>
        <s v="Visit Friends/ Relatives"/>
        <s v="Watch Movie/ Out for fun"/>
        <s v="Work/Office"/>
      </sharedItems>
    </cacheField>
    <cacheField name="[Measures].[Count of S.No. 2]" caption="Count of S.No. 2" numFmtId="0" hierarchy="244" level="32767"/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2" memberValueDatatype="130" unbalanced="0">
      <fieldsUsage count="2">
        <fieldUsage x="-1"/>
        <fieldUsage x="0"/>
      </fieldsUsage>
    </cacheHierarchy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4.747022916665" backgroundQuery="1" createdVersion="8" refreshedVersion="8" minRefreshableVersion="3" recordCount="0" supportSubquery="1" supportAdvancedDrill="1" xr:uid="{4AC1834E-D4E7-41F6-A2D7-D6D55852FBCD}">
  <cacheSource type="external" connectionId="7"/>
  <cacheFields count="3">
    <cacheField name="[Measures].[Count of S.No. 2]" caption="Count of S.No. 2" numFmtId="0" hierarchy="244" level="32767"/>
    <cacheField name="[Range 5].[Generator Area].[Generator Area]" caption="Generator Area" numFmtId="0" hierarchy="204" level="1">
      <sharedItems count="81">
        <s v="Adypu,Pune"/>
        <s v="Agriculture College,Pune"/>
        <s v="Apte Road / JM Road,Pune"/>
        <s v="Aundh,Pune"/>
        <s v="Balewadi,Pune"/>
        <s v="Baner,Pune"/>
        <s v="Bavdhan,Pune"/>
        <s v="Bhusari Colony / Kothrud Depot,Pune"/>
        <s v="Bibwewadi,Pune"/>
        <s v="Bopodi,Pune"/>
        <s v="Camp,Pune"/>
        <s v="City Pride / Karishma,Pune"/>
        <s v="Dahanukar Colony / Kothrud Bus Stand,Pune"/>
        <s v="Deccan,Pune"/>
        <s v="Deenanath Mangeshkar Hospital / Patwardhan Bag,Pune"/>
        <s v="Dhole patil,Pune"/>
        <s v="Dy patil,Pune"/>
        <s v="E square,Pune"/>
        <s v="Erandawne,Pune"/>
        <s v="FC Road,Pune"/>
        <s v="Fergusson / BMCC,Pune"/>
        <s v="Hadapsar,Pune"/>
        <s v="Hinjewadi phase 3,Pune"/>
        <s v="Hinjewadi,Pune"/>
        <s v="ICC/ Senapati Bapat Road,Pune"/>
        <s v="JM Road,Pune"/>
        <s v="Kalyani nagar,Pune"/>
        <s v="Karve Road,Pune"/>
        <s v="Kasaba peth,Pune"/>
        <s v="Katraj,Pune"/>
        <s v="Kharadi,Pune"/>
        <s v="Koregaon park,Pune"/>
        <s v="Kothrud,Pune"/>
        <s v="Lakshmi road,Pune"/>
        <s v="Law College Road,Pune"/>
        <s v="Lohegaon,Pune"/>
        <s v="Magarpatta,Pune"/>
        <s v="Mahatma society,Pune"/>
        <s v="Mayur Colony / Ideal Colony,Pune"/>
        <s v="MIT College / Anand Nagar,Pune"/>
        <s v="MIT-WPU,Pune"/>
        <s v="Model Colony,Pune"/>
        <s v="Modern College,Pune"/>
        <s v="Modi baugh,Pune"/>
        <s v="Mumbai"/>
        <s v="Narayan Peth,Pune"/>
        <s v="Navi Peth,Pune"/>
        <s v="NDA,Pune"/>
        <s v="Nigdi, Pradhikaran,Pune"/>
        <s v="Old City,Pune"/>
        <s v="Parvati,Pune"/>
        <s v="Paud phata,Pune"/>
        <s v="Pavillion Mall,Pune"/>
        <s v="Peth,Pune"/>
        <s v="Pimpri,Pune"/>
        <s v="PRABHAT ROAD,Pune"/>
        <s v="Prabhat Road/Bhandarkar Road,Pune"/>
        <s v="Pune Railway Station,Pune"/>
        <s v="Pune University,Pune"/>
        <s v="R Deccan,Pune"/>
        <s v="Range Hills,Pune"/>
        <s v="Rasta peth,Pune"/>
        <s v="Sadashiv Peth,Pune"/>
        <s v="Sahakarnagar, Parvati,Pune"/>
        <s v="Sahakarnagar,Pune"/>
        <s v="Sahawas society,Pune"/>
        <s v="Sambhaji Park,Pune"/>
        <s v="Shaniwar Peth,Pune"/>
        <s v="Shivajinagar,Pune"/>
        <s v="Sinhgad Road,Pune"/>
        <s v="Sus road,Pune"/>
        <s v="Swargate,Pune"/>
        <s v="The mills,Pune"/>
        <s v="Tingle nagar,Pune"/>
        <s v="Tourist,Pune"/>
        <s v="Undri,Pune"/>
        <s v="Viman Nagar,Pune"/>
        <s v="Vishrantwadi,Pune"/>
        <s v="Wakad,Pune"/>
        <s v="Warje,Pune"/>
        <s v="Yerwada,Pune"/>
      </sharedItems>
    </cacheField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2" memberValueDatatype="130" unbalanced="0">
      <fieldsUsage count="2">
        <fieldUsage x="-1"/>
        <fieldUsage x="1"/>
      </fieldsUsage>
    </cacheHierarchy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6.570132060187" backgroundQuery="1" createdVersion="8" refreshedVersion="8" minRefreshableVersion="3" recordCount="0" supportSubquery="1" supportAdvancedDrill="1" xr:uid="{7D8DD7F9-A3BE-454D-946B-08D6772A64C6}">
  <cacheSource type="external" connectionId="7"/>
  <cacheFields count="4">
    <cacheField name="[FC_Road___Aradhana5].[Generator].[Generator]" caption="Generator" numFmtId="0" hierarchy="124" level="1">
      <sharedItems containsSemiMixedTypes="0" containsNonDate="0" containsString="0"/>
    </cacheField>
    <cacheField name="[FC_Road___Aradhana5].[Generator Area].[Generator Area]" caption="Generator Area" numFmtId="0" hierarchy="125" level="1">
      <sharedItems count="10">
        <s v="E square,Pune"/>
        <s v="FC Road,Pune"/>
        <s v="JM Road,Pune"/>
        <s v="Kothrud,Pune"/>
        <s v="Law College Road,Pune"/>
        <s v="Pavillion Mall,Pune"/>
        <s v="R Deccan,Pune"/>
        <s v="Sambhaji Park,Pune"/>
        <s v="The mills,Pune"/>
        <s v="Viman Nagar,Pune"/>
      </sharedItems>
    </cacheField>
    <cacheField name="[Measures].[Count of Id 3]" caption="Count of Id 3" numFmtId="0" hierarchy="254" level="32767"/>
    <cacheField name="[FC_Road___Aradhana5].[Occupation].[Occupation]" caption="Occupation" numFmtId="0" hierarchy="120" level="1">
      <sharedItems count="5">
        <s v="Entrepreneur/ Business Owner"/>
        <s v="Freelancer"/>
        <s v="Homemaker"/>
        <s v="Salaried Professional"/>
        <s v="Student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2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2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2" memberValueDatatype="130" unbalanced="0">
      <fieldsUsage count="2">
        <fieldUsage x="-1"/>
        <fieldUsage x="3"/>
      </fieldsUsage>
    </cacheHierarchy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2" memberValueDatatype="130" unbalanced="0">
      <fieldsUsage count="2">
        <fieldUsage x="-1"/>
        <fieldUsage x="0"/>
      </fieldsUsage>
    </cacheHierarchy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2" memberValueDatatype="130" unbalanced="0">
      <fieldsUsage count="2">
        <fieldUsage x="-1"/>
        <fieldUsage x="1"/>
      </fieldsUsage>
    </cacheHierarchy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6.570394097223" backgroundQuery="1" createdVersion="8" refreshedVersion="8" minRefreshableVersion="3" recordCount="0" supportSubquery="1" supportAdvancedDrill="1" xr:uid="{2156E6D8-6D40-4C07-827B-E2240EE89658}">
  <cacheSource type="external" connectionId="7"/>
  <cacheFields count="4">
    <cacheField name="[FC_Road___Aradhana5].[Generator].[Generator]" caption="Generator" numFmtId="0" hierarchy="124" level="1">
      <sharedItems containsSemiMixedTypes="0" containsNonDate="0" containsString="0"/>
    </cacheField>
    <cacheField name="[FC_Road___Aradhana5].[Generator Area].[Generator Area]" caption="Generator Area" numFmtId="0" hierarchy="125" level="1">
      <sharedItems count="10">
        <s v="E square,Pune"/>
        <s v="FC Road,Pune"/>
        <s v="JM Road,Pune"/>
        <s v="Kothrud,Pune"/>
        <s v="Law College Road,Pune"/>
        <s v="Pavillion Mall,Pune"/>
        <s v="R Deccan,Pune"/>
        <s v="Sambhaji Park,Pune"/>
        <s v="The mills,Pune"/>
        <s v="Viman Nagar,Pune"/>
      </sharedItems>
    </cacheField>
    <cacheField name="[Measures].[Count of Id 3]" caption="Count of Id 3" numFmtId="0" hierarchy="254" level="32767"/>
    <cacheField name="[FC_Road___Aradhana5].[Which of the following best depicts your age?].[Which of the following best depicts your age?]" caption="Which of the following best depicts your age?" numFmtId="0" hierarchy="117" level="1">
      <sharedItems count="4">
        <s v="18-24"/>
        <s v="24-34"/>
        <s v="35-44"/>
        <s v="Below 18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2" memberValueDatatype="130" unbalanced="0">
      <fieldsUsage count="2">
        <fieldUsage x="-1"/>
        <fieldUsage x="3"/>
      </fieldsUsage>
    </cacheHierarchy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2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2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2" memberValueDatatype="130" unbalanced="0">
      <fieldsUsage count="2">
        <fieldUsage x="-1"/>
        <fieldUsage x="0"/>
      </fieldsUsage>
    </cacheHierarchy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2" memberValueDatatype="130" unbalanced="0">
      <fieldsUsage count="2">
        <fieldUsage x="-1"/>
        <fieldUsage x="1"/>
      </fieldsUsage>
    </cacheHierarchy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6.57571759259" backgroundQuery="1" createdVersion="8" refreshedVersion="8" minRefreshableVersion="3" recordCount="0" supportSubquery="1" supportAdvancedDrill="1" xr:uid="{F85A7318-998B-4624-B198-419BEE8CB511}">
  <cacheSource type="external" connectionId="7"/>
  <cacheFields count="4">
    <cacheField name="[FC_Road___Aradhana5].[Generator].[Generator]" caption="Generator" numFmtId="0" hierarchy="124" level="1">
      <sharedItems containsSemiMixedTypes="0" containsNonDate="0" containsString="0"/>
    </cacheField>
    <cacheField name="[FC_Road___Aradhana5].[Generator Area].[Generator Area]" caption="Generator Area" numFmtId="0" hierarchy="125" level="1">
      <sharedItems count="10">
        <s v="Apte Road / JM Road,Pune"/>
        <s v="Dahanukar Colony / Kothrud Bus Stand,Pune"/>
        <s v="Deccan,Pune"/>
        <s v="ICC/ Senapati Bapat Road,Pune"/>
        <s v="Mayur Colony / Ideal Colony,Pune"/>
        <s v="MIT College / Anand Nagar,Pune"/>
        <s v="Model Colony,Pune"/>
        <s v="Old City,Pune"/>
        <s v="Prabhat Road/Bhandarkar Road,Pune"/>
        <s v="Shivajinagar,Pune"/>
      </sharedItems>
    </cacheField>
    <cacheField name="[Measures].[Count of Id 3]" caption="Count of Id 3" numFmtId="0" hierarchy="254" level="32767"/>
    <cacheField name="[FC_Road___Aradhana5].[Gender].[Gender]" caption="Gender" numFmtId="0" hierarchy="118" level="1">
      <sharedItems count="3">
        <s v="Female"/>
        <s v="Male"/>
        <s v="Prefer not to say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2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2" memberValueDatatype="130" unbalanced="0">
      <fieldsUsage count="2">
        <fieldUsage x="-1"/>
        <fieldUsage x="3"/>
      </fieldsUsage>
    </cacheHierarchy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2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2" memberValueDatatype="130" unbalanced="0">
      <fieldsUsage count="2">
        <fieldUsage x="-1"/>
        <fieldUsage x="0"/>
      </fieldsUsage>
    </cacheHierarchy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2" memberValueDatatype="130" unbalanced="0">
      <fieldsUsage count="2">
        <fieldUsage x="-1"/>
        <fieldUsage x="1"/>
      </fieldsUsage>
    </cacheHierarchy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6.577048611114" backgroundQuery="1" createdVersion="8" refreshedVersion="8" minRefreshableVersion="3" recordCount="0" supportSubquery="1" supportAdvancedDrill="1" xr:uid="{4E354EF9-92F9-4A37-85CD-9A749B326F8A}">
  <cacheSource type="external" connectionId="7"/>
  <cacheFields count="4">
    <cacheField name="[FC_Road___Aradhana5].[Generator].[Generator]" caption="Generator" numFmtId="0" hierarchy="124" level="1">
      <sharedItems containsSemiMixedTypes="0" containsNonDate="0" containsString="0"/>
    </cacheField>
    <cacheField name="[FC_Road___Aradhana5].[Generator Area].[Generator Area]" caption="Generator Area" numFmtId="0" hierarchy="125" level="1">
      <sharedItems count="10">
        <s v="Apte Road / JM Road,Pune"/>
        <s v="Dahanukar Colony / Kothrud Bus Stand,Pune"/>
        <s v="Deccan,Pune"/>
        <s v="ICC/ Senapati Bapat Road,Pune"/>
        <s v="Mayur Colony / Ideal Colony,Pune"/>
        <s v="MIT College / Anand Nagar,Pune"/>
        <s v="Model Colony,Pune"/>
        <s v="Old City,Pune"/>
        <s v="Prabhat Road/Bhandarkar Road,Pune"/>
        <s v="Shivajinagar,Pune"/>
      </sharedItems>
    </cacheField>
    <cacheField name="[Measures].[Count of Id 3]" caption="Count of Id 3" numFmtId="0" hierarchy="254" level="32767"/>
    <cacheField name="[FC_Road___Aradhana5].[Day Part].[Day Part]" caption="Day Part" numFmtId="0" hierarchy="68" level="1">
      <sharedItems count="3">
        <s v="Afternoon"/>
        <s v="Evening"/>
        <s v="Night"/>
      </sharedItems>
    </cacheField>
  </cacheFields>
  <cacheHierarchies count="255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2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2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2" memberValueDatatype="130" unbalanced="0">
      <fieldsUsage count="2">
        <fieldUsage x="-1"/>
        <fieldUsage x="3"/>
      </fieldsUsage>
    </cacheHierarchy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2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2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2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2" memberValueDatatype="130" unbalanced="0">
      <fieldsUsage count="2">
        <fieldUsage x="-1"/>
        <fieldUsage x="0"/>
      </fieldsUsage>
    </cacheHierarchy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2" memberValueDatatype="130" unbalanced="0">
      <fieldsUsage count="2">
        <fieldUsage x="-1"/>
        <fieldUsage x="1"/>
      </fieldsUsage>
    </cacheHierarchy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0" memberValueDatatype="130" unbalanced="0"/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56.578777893519" backgroundQuery="1" createdVersion="8" refreshedVersion="8" minRefreshableVersion="3" recordCount="0" supportSubquery="1" supportAdvancedDrill="1" xr:uid="{F70D6622-498B-42E5-8C46-67B6B822CF2C}">
  <cacheSource type="external" connectionId="7"/>
  <cacheFields count="3">
    <cacheField name="[Table_ExternalData_13].[Range 5[Generator Area]]].[Range 5[Generator Area]]]" caption="Range 5[Generator Area]" numFmtId="0" hierarchy="210" level="1">
      <sharedItems count="17">
        <s v="Apte Road / JM Road,Pune"/>
        <s v="Baner,Pune"/>
        <s v="Bhusari Colony / Kothrud Depot,Pune"/>
        <s v="Dahanukar Colony / Kothrud Bus Stand,Pune"/>
        <s v="Deccan,Pune"/>
        <s v="Deenanath Mangeshkar Hospital / Patwardhan Bag,Pune"/>
        <s v="ICC/ Senapati Bapat Road,Pune"/>
        <s v="Katraj,Pune"/>
        <s v="Law College Road,Pune"/>
        <s v="Mayur Colony / Ideal Colony,Pune"/>
        <s v="MIT College / Anand Nagar,Pune"/>
        <s v="Model Colony,Pune"/>
        <s v="Narayan Peth,Pune"/>
        <s v="Old City,Pune"/>
        <s v="Prabhat Road/Bhandarkar Road,Pune"/>
        <s v="Shivajinagar,Pune"/>
        <s v="Sinhgad Road,Pune"/>
      </sharedItems>
    </cacheField>
    <cacheField name="[Measures].[Count of Range 5[S.No.]] 2]" caption="Count of Range 5[S.No.] 2" numFmtId="0" hierarchy="246" level="32767"/>
    <cacheField name="Unsupported0" numFmtId="0" hierarchy="25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6">
    <cacheHierarchy uniqueName="[FC_Road___Aradhana].[Id]" caption="Id" attribute="1" defaultMemberUniqueName="[FC_Road___Aradhana].[Id].[All]" allUniqueName="[FC_Road___Aradhana].[Id].[All]" dimensionUniqueName="[FC_Road___Aradhana]" displayFolder="" count="0" memberValueDatatype="20" unbalanced="0"/>
    <cacheHierarchy uniqueName="[FC_Road___Aradhana].[Start time]" caption="Start time" attribute="1" time="1" defaultMemberUniqueName="[FC_Road___Aradhana].[Start time].[All]" allUniqueName="[FC_Road___Aradhana].[Start time].[All]" dimensionUniqueName="[FC_Road___Aradhana]" displayFolder="" count="0" memberValueDatatype="7" unbalanced="0"/>
    <cacheHierarchy uniqueName="[FC_Road___Aradhana].[Completion time]" caption="Completion time" attribute="1" time="1" defaultMemberUniqueName="[FC_Road___Aradhana].[Completion time].[All]" allUniqueName="[FC_Road___Aradhana].[Completion time].[All]" dimensionUniqueName="[FC_Road___Aradhana]" displayFolder="" count="0" memberValueDatatype="7" unbalanced="0"/>
    <cacheHierarchy uniqueName="[FC_Road___Aradhana].[Date]" caption="Date" attribute="1" time="1" defaultMemberUniqueName="[FC_Road___Aradhana].[Date].[All]" allUniqueName="[FC_Road___Aradhana].[Date].[All]" dimensionUniqueName="[FC_Road___Aradhana]" displayFolder="" count="0" memberValueDatatype="7" unbalanced="0"/>
    <cacheHierarchy uniqueName="[FC_Road___Aradhana].[Week Day]" caption="Week Day" attribute="1" defaultMemberUniqueName="[FC_Road___Aradhana].[Week Day].[All]" allUniqueName="[FC_Road___Aradhana].[Week Day].[All]" dimensionUniqueName="[FC_Road___Aradhana]" displayFolder="" count="0" memberValueDatatype="130" unbalanced="0"/>
    <cacheHierarchy uniqueName="[FC_Road___Aradhana].[Week Dist]" caption="Week Dist" attribute="1" defaultMemberUniqueName="[FC_Road___Aradhana].[Week Dist].[All]" allUniqueName="[FC_Road___Aradhana].[Week Dist].[All]" dimensionUniqueName="[FC_Road___Aradhana]" displayFolder="" count="0" memberValueDatatype="130" unbalanced="0"/>
    <cacheHierarchy uniqueName="[FC_Road___Aradhana].[Day Part]" caption="Day Part" attribute="1" defaultMemberUniqueName="[FC_Road___Aradhana].[Day Part].[All]" allUniqueName="[FC_Road___Aradhana].[Day Part].[All]" dimensionUniqueName="[FC_Road___Aradhana]" displayFolder="" count="0" memberValueDatatype="130" unbalanced="0"/>
    <cacheHierarchy uniqueName="[FC_Road___Aradhana].[Email]" caption="Email" attribute="1" defaultMemberUniqueName="[FC_Road___Aradhana].[Email].[All]" allUniqueName="[FC_Road___Aradhana].[Email].[All]" dimensionUniqueName="[FC_Road___Aradhana]" displayFolder="" count="0" memberValueDatatype="130" unbalanced="0"/>
    <cacheHierarchy uniqueName="[FC_Road___Aradhana].[Name]" caption="Name" attribute="1" defaultMemberUniqueName="[FC_Road___Aradhana].[Name].[All]" allUniqueName="[FC_Road___Aradhana].[Name].[All]" dimensionUniqueName="[FC_Road___Aradhana]" displayFolder="" count="0" memberValueDatatype="130" unbalanced="0"/>
    <cacheHierarchy uniqueName="[FC_Road___Aradhana].[Interviewer Name]" caption="Interviewer Name" attribute="1" defaultMemberUniqueName="[FC_Road___Aradhana].[Interviewer Name].[All]" allUniqueName="[FC_Road___Aradhana].[Interviewer Name].[All]" dimensionUniqueName="[FC_Road___Aradhana]" displayFolder="" count="0" memberValueDatatype="130" unbalanced="0"/>
    <cacheHierarchy uniqueName="[FC_Road___Aradhana].[How did you get to this Nonna's today?]" caption="How did you get to this Nonna's today?" attribute="1" defaultMemberUniqueName="[FC_Road___Aradhana].[How did you get to this Nonna's today?].[All]" allUniqueName="[FC_Road___Aradhana].[How did you get to this Nonna's today?].[All]" dimensionUniqueName="[FC_Road___Aradhana]" displayFolder="" count="0" memberValueDatatype="130" unbalanced="0"/>
    <cacheHierarchy uniqueName="[FC_Road___Aradhana].[Just before coming here, where were you?]" caption="Just before coming here, where were you?" attribute="1" defaultMemberUniqueName="[FC_Road___Aradhana].[Just before coming here, where were you?].[All]" allUniqueName="[FC_Road___Aradhana].[Just before coming here, where were you?].[All]" dimensionUniqueName="[FC_Road___Aradhana]" displayFolder="" count="0" memberValueDatatype="130" unbalanced="0"/>
    <cacheHierarchy uniqueName="[FC_Road___Aradhana].[Please select the area for your movie/ recreation?]" caption="Please select the area for your movie/ recreation?" attribute="1" defaultMemberUniqueName="[FC_Road___Aradhana].[Please select the area for your movie/ recreation?].[All]" allUniqueName="[FC_Road___Aradhana].[Please select the area for your movie/ recreation?].[All]" dimensionUniqueName="[FC_Road___Aradhana]" displayFolder="" count="0" memberValueDatatype="130" unbalanced="0"/>
    <cacheHierarchy uniqueName="[FC_Road___Aradhana].[Please select the area of your shopping?]" caption="Please select the area of your shopping?" attribute="1" defaultMemberUniqueName="[FC_Road___Aradhana].[Please select the area of your shopping?].[All]" allUniqueName="[FC_Road___Aradhana].[Please select the area of your shopping?].[All]" dimensionUniqueName="[FC_Road___Aradhana]" displayFolder="" count="0" memberValueDatatype="130" unbalanced="0"/>
    <cacheHierarchy uniqueName="[FC_Road___Aradhana].[Please select your area of work?]" caption="Please select your area of work?" attribute="1" defaultMemberUniqueName="[FC_Road___Aradhana].[Please select your area of work?].[All]" allUniqueName="[FC_Road___Aradhana].[Please select your area of work?].[All]" dimensionUniqueName="[FC_Road___Aradhana]" displayFolder="" count="0" memberValueDatatype="130" unbalanced="0"/>
    <cacheHierarchy uniqueName="[FC_Road___Aradhana].[Please select the area your college is located in?]" caption="Please select the area your college is located in?" attribute="1" defaultMemberUniqueName="[FC_Road___Aradhana].[Please select the area your college is located in?].[All]" allUniqueName="[FC_Road___Aradhana].[Please select the area your college is located in?].[All]" dimensionUniqueName="[FC_Road___Aradhana]" displayFolder="" count="0" memberValueDatatype="130" unbalanced="0"/>
    <cacheHierarchy uniqueName="[FC_Road___Aradhana].[Please select the area you're coming from?]" caption="Please select the area you're coming from?" attribute="1" defaultMemberUniqueName="[FC_Road___Aradhana].[Please select the area you're coming from?].[All]" allUniqueName="[FC_Road___Aradhana].[Please select the area you're coming from?].[All]" dimensionUniqueName="[FC_Road___Aradhana]" displayFolder="" count="0" memberValueDatatype="130" unbalanced="0"/>
    <cacheHierarchy uniqueName="[FC_Road___Aradhana].[1st Level Arrival]" caption="1st Level Arrival" attribute="1" defaultMemberUniqueName="[FC_Road___Aradhana].[1st Level Arrival].[All]" allUniqueName="[FC_Road___Aradhana].[1st Level Arrival].[All]" dimensionUniqueName="[FC_Road___Aradhana]" displayFolder="" count="0" memberValueDatatype="130" unbalanced="0"/>
    <cacheHierarchy uniqueName="[FC_Road___Aradhana].[Please specify where in Deccan?]" caption="Please specify where in Deccan?" attribute="1" defaultMemberUniqueName="[FC_Road___Aradhana].[Please specify where in Deccan?].[All]" allUniqueName="[FC_Road___Aradhana].[Please specify where in Deccan?].[All]" dimensionUniqueName="[FC_Road___Aradhana]" displayFolder="" count="0" memberValueDatatype="130" unbalanced="0"/>
    <cacheHierarchy uniqueName="[FC_Road___Aradhana].[Please specify where in Erandawne?]" caption="Please specify where in Erandawne?" attribute="1" defaultMemberUniqueName="[FC_Road___Aradhana].[Please specify where in Erandawne?].[All]" allUniqueName="[FC_Road___Aradhana].[Please specify where in Erandawne?].[All]" dimensionUniqueName="[FC_Road___Aradhana]" displayFolder="" count="0" memberValueDatatype="130" unbalanced="0"/>
    <cacheHierarchy uniqueName="[FC_Road___Aradhana].[Please specify where in Kothrud?]" caption="Please specify where in Kothrud?" attribute="1" defaultMemberUniqueName="[FC_Road___Aradhana].[Please specify where in Kothrud?].[All]" allUniqueName="[FC_Road___Aradhana].[Please specify where in Kothrud?].[All]" dimensionUniqueName="[FC_Road___Aradhana]" displayFolder="" count="0" memberValueDatatype="130" unbalanced="0"/>
    <cacheHierarchy uniqueName="[FC_Road___Aradhana].[Please specify where in Shivajinagar?]" caption="Please specify where in Shivajinagar?" attribute="1" defaultMemberUniqueName="[FC_Road___Aradhana].[Please specify where in Shivajinagar?].[All]" allUniqueName="[FC_Road___Aradhana].[Please specify where in Shivajinagar?].[All]" dimensionUniqueName="[FC_Road___Aradhana]" displayFolder="" count="0" memberValueDatatype="130" unbalanced="0"/>
    <cacheHierarchy uniqueName="[FC_Road___Aradhana].[Please specify where in Old City?]" caption="Please specify where in Old City?" attribute="1" defaultMemberUniqueName="[FC_Road___Aradhana].[Please specify where in Old City?].[All]" allUniqueName="[FC_Road___Aradhana].[Please specify where in Old City?].[All]" dimensionUniqueName="[FC_Road___Aradhana]" displayFolder="" count="0" memberValueDatatype="130" unbalanced="0"/>
    <cacheHierarchy uniqueName="[FC_Road___Aradhana].[2nd Level Arrival]" caption="2nd Level Arrival" attribute="1" defaultMemberUniqueName="[FC_Road___Aradhana].[2nd Level Arrival].[All]" allUniqueName="[FC_Road___Aradhana].[2nd Level Arrival].[All]" dimensionUniqueName="[FC_Road___Aradhana]" displayFolder="" count="0" memberValueDatatype="130" unbalanced="0"/>
    <cacheHierarchy uniqueName="[FC_Road___Aradhana].[Final Arrival]" caption="Final Arrival" attribute="1" defaultMemberUniqueName="[FC_Road___Aradhana].[Final Arrival].[All]" allUniqueName="[FC_Road___Aradhana].[Final Arrival].[All]" dimensionUniqueName="[FC_Road___Aradhana]" displayFolder="" count="0" memberValueDatatype="130" unbalanced="0"/>
    <cacheHierarchy uniqueName="[FC_Road___Aradhana].[After leaving Nonna's today, where are you headed next?]" caption="After leaving Nonna's today, where are you headed next?" attribute="1" defaultMemberUniqueName="[FC_Road___Aradhana].[After leaving Nonna's today, where are you headed next?].[All]" allUniqueName="[FC_Road___Aradhana].[After leaving Nonna's today, where are you headed next?].[All]" dimensionUniqueName="[FC_Road___Aradhana]" displayFolder="" count="0" memberValueDatatype="130" unbalanced="0"/>
    <cacheHierarchy uniqueName="[FC_Road___Aradhana].[Please select where are you going to?]" caption="Please select where are you going to?" attribute="1" defaultMemberUniqueName="[FC_Road___Aradhana].[Please select where are you going to?].[All]" allUniqueName="[FC_Road___Aradhana].[Please select where are you going to?].[All]" dimensionUniqueName="[FC_Road___Aradhana]" displayFolder="" count="0" memberValueDatatype="130" unbalanced="0"/>
    <cacheHierarchy uniqueName="[FC_Road___Aradhana].[Please select the area you're going to for movies/ fun]" caption="Please select the area you're going to for movies/ fun" attribute="1" defaultMemberUniqueName="[FC_Road___Aradhana].[Please select the area you're going to for movies/ fun].[All]" allUniqueName="[FC_Road___Aradhana].[Please select the area you're going to for movies/ fun].[All]" dimensionUniqueName="[FC_Road___Aradhana]" displayFolder="" count="0" memberValueDatatype="130" unbalanced="0"/>
    <cacheHierarchy uniqueName="[FC_Road___Aradhana].[Please select the area you're going to for shopping]" caption="Please select the area you're going to for shopping" attribute="1" defaultMemberUniqueName="[FC_Road___Aradhana].[Please select the area you're going to for shopping].[All]" allUniqueName="[FC_Road___Aradhana].[Please select the area you're going to for shopping].[All]" dimensionUniqueName="[FC_Road___Aradhana]" displayFolder="" count="0" memberValueDatatype="130" unbalanced="0"/>
    <cacheHierarchy uniqueName="[FC_Road___Aradhana].[Please select the area you're going to for work]" caption="Please select the area you're going to for work" attribute="1" defaultMemberUniqueName="[FC_Road___Aradhana].[Please select the area you're going to for work].[All]" allUniqueName="[FC_Road___Aradhana].[Please select the area you're going to for work].[All]" dimensionUniqueName="[FC_Road___Aradhana]" displayFolder="" count="0" memberValueDatatype="130" unbalanced="0"/>
    <cacheHierarchy uniqueName="[FC_Road___Aradhana].[Please select your college area]" caption="Please select your college area" attribute="1" defaultMemberUniqueName="[FC_Road___Aradhana].[Please select your college area].[All]" allUniqueName="[FC_Road___Aradhana].[Please select your college area].[All]" dimensionUniqueName="[FC_Road___Aradhana]" displayFolder="" count="0" memberValueDatatype="130" unbalanced="0"/>
    <cacheHierarchy uniqueName="[FC_Road___Aradhana].[1st Level Departure]" caption="1st Level Departure" attribute="1" defaultMemberUniqueName="[FC_Road___Aradhana].[1st Level Departure].[All]" allUniqueName="[FC_Road___Aradhana].[1st Level Departure].[All]" dimensionUniqueName="[FC_Road___Aradhana]" displayFolder="" count="0" memberValueDatatype="130" unbalanced="0"/>
    <cacheHierarchy uniqueName="[FC_Road___Aradhana].[Please select area in Deccan?]" caption="Please select area in Deccan?" attribute="1" defaultMemberUniqueName="[FC_Road___Aradhana].[Please select area in Deccan?].[All]" allUniqueName="[FC_Road___Aradhana].[Please select area in Deccan?].[All]" dimensionUniqueName="[FC_Road___Aradhana]" displayFolder="" count="0" memberValueDatatype="130" unbalanced="0"/>
    <cacheHierarchy uniqueName="[FC_Road___Aradhana].[Please select area in Erandawne?]" caption="Please select area in Erandawne?" attribute="1" defaultMemberUniqueName="[FC_Road___Aradhana].[Please select area in Erandawne?].[All]" allUniqueName="[FC_Road___Aradhana].[Please select area in Erandawne?].[All]" dimensionUniqueName="[FC_Road___Aradhana]" displayFolder="" count="0" memberValueDatatype="130" unbalanced="0"/>
    <cacheHierarchy uniqueName="[FC_Road___Aradhana].[Please select area in Kothrud?]" caption="Please select area in Kothrud?" attribute="1" defaultMemberUniqueName="[FC_Road___Aradhana].[Please select area in Kothrud?].[All]" allUniqueName="[FC_Road___Aradhana].[Please select area in Kothrud?].[All]" dimensionUniqueName="[FC_Road___Aradhana]" displayFolder="" count="0" memberValueDatatype="130" unbalanced="0"/>
    <cacheHierarchy uniqueName="[FC_Road___Aradhana].[Please select area in Shivajinagar?]" caption="Please select area in Shivajinagar?" attribute="1" defaultMemberUniqueName="[FC_Road___Aradhana].[Please select area in Shivajinagar?].[All]" allUniqueName="[FC_Road___Aradhana].[Please select area in Shivajinagar?].[All]" dimensionUniqueName="[FC_Road___Aradhana]" displayFolder="" count="0" memberValueDatatype="130" unbalanced="0"/>
    <cacheHierarchy uniqueName="[FC_Road___Aradhana].[Please select area in Old City?]" caption="Please select area in Old City?" attribute="1" defaultMemberUniqueName="[FC_Road___Aradhana].[Please select area in Old City?].[All]" allUniqueName="[FC_Road___Aradhana].[Please select area in Old City?].[All]" dimensionUniqueName="[FC_Road___Aradhana]" displayFolder="" count="0" memberValueDatatype="130" unbalanced="0"/>
    <cacheHierarchy uniqueName="[FC_Road___Aradhana].[2nd Level Departure]" caption="2nd Level Departure" attribute="1" defaultMemberUniqueName="[FC_Road___Aradhana].[2nd Level Departure].[All]" allUniqueName="[FC_Road___Aradhana].[2nd Level Departure].[All]" dimensionUniqueName="[FC_Road___Aradhana]" displayFolder="" count="0" memberValueDatatype="130" unbalanced="0"/>
    <cacheHierarchy uniqueName="[FC_Road___Aradhana].[Final Departure]" caption="Final Departure" attribute="1" defaultMemberUniqueName="[FC_Road___Aradhana].[Final Departure].[All]" allUniqueName="[FC_Road___Aradhana].[Final Departure].[All]" dimensionUniqueName="[FC_Road___Aradhana]" displayFolder="" count="0" memberValueDatatype="130" unbalanced="0"/>
    <cacheHierarchy uniqueName="[FC_Road___Aradhana].[How many people are you here with?]" caption="How many people are you here with?" attribute="1" defaultMemberUniqueName="[FC_Road___Aradhana].[How many people are you here with?].[All]" allUniqueName="[FC_Road___Aradhana].[How many people are you here with?].[All]" dimensionUniqueName="[FC_Road___Aradhana]" displayFolder="" count="0" memberValueDatatype="130" unbalanced="0"/>
    <cacheHierarchy uniqueName="[FC_Road___Aradhana].[When did you make a decision to eat at Nonna's?]" caption="When did you make a decision to eat at Nonna's?" attribute="1" defaultMemberUniqueName="[FC_Road___Aradhana].[When did you make a decision to eat at Nonna's?].[All]" allUniqueName="[FC_Road___Aradhana].[When did you make a decision to eat at Nonna's?].[All]" dimensionUniqueName="[FC_Road___Aradhana]" displayFolder="" count="0" memberValueDatatype="130" unbalanced="0"/>
    <cacheHierarchy uniqueName="[FC_Road___Aradhana].[Is it your first time visiting SiNonna's?]" caption="Is it your first time visiting SiNonna's?" attribute="1" defaultMemberUniqueName="[FC_Road___Aradhana].[Is it your first time visiting SiNonna's?].[All]" allUniqueName="[FC_Road___Aradhana].[Is it your first time visiting SiNonna's?].[All]" dimensionUniqueName="[FC_Road___Aradhana]" displayFolder="" count="0" memberValueDatatype="130" unbalanced="0"/>
    <cacheHierarchy uniqueName="[FC_Road___Aradhana].[How did you discover Nonna's during your first visit?]" caption="How did you discover Nonna's during your first visit?" attribute="1" defaultMemberUniqueName="[FC_Road___Aradhana].[How did you discover Nonna's during your first visit?].[All]" allUniqueName="[FC_Road___Aradhana].[How did you discover Nonna's during your first visit?].[All]" dimensionUniqueName="[FC_Road___Aradhana]" displayFolder="" count="0" memberValueDatatype="130" unbalanced="0"/>
    <cacheHierarchy uniqueName="[FC_Road___Aradhana].[How often do you visit Nonna's in particular?]" caption="How often do you visit Nonna's in particular?" attribute="1" defaultMemberUniqueName="[FC_Road___Aradhana].[How often do you visit Nonna's in particular?].[All]" allUniqueName="[FC_Road___Aradhana].[How often do you visit Nonna's in particular?].[All]" dimensionUniqueName="[FC_Road___Aradhana]" displayFolder="" count="0" memberValueDatatype="130" unbalanced="0"/>
    <cacheHierarchy uniqueName="[FC_Road___Aradhana].[What was the occasion of your eat out today?]" caption="What was the occasion of your eat out today?" attribute="1" defaultMemberUniqueName="[FC_Road___Aradhana].[What was the occasion of your eat out today?].[All]" allUniqueName="[FC_Road___Aradhana].[What was the occasion of your eat out today?].[All]" dimensionUniqueName="[FC_Road___Aradhana]" displayFolder="" count="0" memberValueDatatype="130" unbalanced="0"/>
    <cacheHierarchy uniqueName="[FC_Road___Aradhana].[What made you choose Nonna's for eating out?]" caption="What made you choose Nonna's for eating out?" attribute="1" defaultMemberUniqueName="[FC_Road___Aradhana].[What made you choose Nonna's for eating out?].[All]" allUniqueName="[FC_Road___Aradhana].[What made you choose Nonna's for eating out?].[All]" dimensionUniqueName="[FC_Road___Aradhana]" displayFolder="" count="0" memberValueDatatype="130" unbalanced="0"/>
    <cacheHierarchy uniqueName="[FC_Road___Aradhana].[How many times do you order Nonna's from Swiggy/ Zomato]" caption="How many times do you order Nonna's from Swiggy/ Zomato" attribute="1" defaultMemberUniqueName="[FC_Road___Aradhana].[How many times do you order Nonna's from Swiggy/ Zomato].[All]" allUniqueName="[FC_Road___Aradhana].[How many times do you order Nonna's from Swiggy/ Zomato].[All]" dimensionUniqueName="[FC_Road___Aradhana]" displayFolder="" count="0" memberValueDatatype="130" unbalanced="0"/>
    <cacheHierarchy uniqueName="[FC_Road___Aradhana].[How did you discover this Nonna's today?]" caption="How did you discover this Nonna's today?" attribute="1" defaultMemberUniqueName="[FC_Road___Aradhana].[How did you discover this Nonna's today?].[All]" allUniqueName="[FC_Road___Aradhana].[How did you discover this Nonna's today?].[All]" dimensionUniqueName="[FC_Road___Aradhana]" displayFolder="" count="0" memberValueDatatype="130" unbalanced="0"/>
    <cacheHierarchy uniqueName="[FC_Road___Aradhana].[Discover]" caption="Discover" attribute="1" defaultMemberUniqueName="[FC_Road___Aradhana].[Discover].[All]" allUniqueName="[FC_Road___Aradhana].[Discover].[All]" dimensionUniqueName="[FC_Road___Aradhana]" displayFolder="" count="0" memberValueDatatype="130" unbalanced="0"/>
    <cacheHierarchy uniqueName="[FC_Road___Aradhana].[What was the occasion for your visit to Nonna's today?]" caption="What was the occasion for your visit to Nonna's today?" attribute="1" defaultMemberUniqueName="[FC_Road___Aradhana].[What was the occasion for your visit to Nonna's today?].[All]" allUniqueName="[FC_Road___Aradhana].[What was the occasion for your visit to Nonna's today?].[All]" dimensionUniqueName="[FC_Road___Aradhana]" displayFolder="" count="0" memberValueDatatype="130" unbalanced="0"/>
    <cacheHierarchy uniqueName="[FC_Road___Aradhana].[Occasion]" caption="Occasion" attribute="1" defaultMemberUniqueName="[FC_Road___Aradhana].[Occasion].[All]" allUniqueName="[FC_Road___Aradhana].[Occasion].[All]" dimensionUniqueName="[FC_Road___Aradhana]" displayFolder="" count="0" memberValueDatatype="130" unbalanced="0"/>
    <cacheHierarchy uniqueName="[FC_Road___Aradhana].[What brought you to Nonna's today?]" caption="What brought you to Nonna's today?" attribute="1" defaultMemberUniqueName="[FC_Road___Aradhana].[What brought you to Nonna's today?].[All]" allUniqueName="[FC_Road___Aradhana].[What brought you to Nonna's today?].[All]" dimensionUniqueName="[FC_Road___Aradhana]" displayFolder="" count="0" memberValueDatatype="130" unbalanced="0"/>
    <cacheHierarchy uniqueName="[FC_Road___Aradhana].[Reason for choosing Nonnas]" caption="Reason for choosing Nonnas" attribute="1" defaultMemberUniqueName="[FC_Road___Aradhana].[Reason for choosing Nonnas].[All]" allUniqueName="[FC_Road___Aradhana].[Reason for choosing Nonnas].[All]" dimensionUniqueName="[FC_Road___Aradhana]" displayFolder="" count="0" memberValueDatatype="130" unbalanced="0"/>
    <cacheHierarchy uniqueName="[FC_Road___Aradhana].[How often do you eat out or order food from a restaurant?]" caption="How often do you eat out or order food from a restaurant?" attribute="1" defaultMemberUniqueName="[FC_Road___Aradhana].[How often do you eat out or order food from a restaurant?].[All]" allUniqueName="[FC_Road___Aradhana].[How often do you eat out or order food from a restaurant?].[All]" dimensionUniqueName="[FC_Road___Aradhana]" displayFolder="" count="0" memberValueDatatype="130" unbalanced="0"/>
    <cacheHierarchy uniqueName="[FC_Road___Aradhana].[How often do you eat out at a Premium/ Fine Dine Restaurant]" caption="How often do you eat out at a Premium/ Fine Dine Restaurant" attribute="1" defaultMemberUniqueName="[FC_Road___Aradhana].[How often do you eat out at a Premium/ Fine Dine Restaurant].[All]" allUniqueName="[FC_Road___Aradhana].[How often do you eat out at a Premium/ Fine Dine Restaurant].[All]" dimensionUniqueName="[FC_Road___Aradhana]" displayFolder="" count="0" memberValueDatatype="130" unbalanced="0"/>
    <cacheHierarchy uniqueName="[FC_Road___Aradhana].[Which of the following best depicts your age?]" caption="Which of the following best depicts your age?" attribute="1" defaultMemberUniqueName="[FC_Road___Aradhana].[Which of the following best depicts your age?].[All]" allUniqueName="[FC_Road___Aradhana].[Which of the following best depicts your age?].[All]" dimensionUniqueName="[FC_Road___Aradhana]" displayFolder="" count="0" memberValueDatatype="130" unbalanced="0"/>
    <cacheHierarchy uniqueName="[FC_Road___Aradhana].[Gender]" caption="Gender" attribute="1" defaultMemberUniqueName="[FC_Road___Aradhana].[Gender].[All]" allUniqueName="[FC_Road___Aradhana].[Gender].[All]" dimensionUniqueName="[FC_Road___Aradhana]" displayFolder="" count="0" memberValueDatatype="130" unbalanced="0"/>
    <cacheHierarchy uniqueName="[FC_Road___Aradhana].[Marital Status]" caption="Marital Status" attribute="1" defaultMemberUniqueName="[FC_Road___Aradhana].[Marital Status].[All]" allUniqueName="[FC_Road___Aradhana].[Marital Status].[All]" dimensionUniqueName="[FC_Road___Aradhana]" displayFolder="" count="0" memberValueDatatype="130" unbalanced="0"/>
    <cacheHierarchy uniqueName="[FC_Road___Aradhana].[Occupation]" caption="Occupation" attribute="1" defaultMemberUniqueName="[FC_Road___Aradhana].[Occupation].[All]" allUniqueName="[FC_Road___Aradhana].[Occupation].[All]" dimensionUniqueName="[FC_Road___Aradhana]" displayFolder="" count="0" memberValueDatatype="130" unbalanced="0"/>
    <cacheHierarchy uniqueName="[FC_Road___Aradhana].[What vehicle do you or your family own?]" caption="What vehicle do you or your family own?" attribute="1" defaultMemberUniqueName="[FC_Road___Aradhana].[What vehicle do you or your family own?].[All]" allUniqueName="[FC_Road___Aradhana].[What vehicle do you or your family own?].[All]" dimensionUniqueName="[FC_Road___Aradhana]" displayFolder="" count="0" memberValueDatatype="130" unbalanced="0"/>
    <cacheHierarchy uniqueName="[FC_Road___Aradhana].[Where do you reside currently?]" caption="Where do you reside currently?" attribute="1" defaultMemberUniqueName="[FC_Road___Aradhana].[Where do you reside currently?].[All]" allUniqueName="[FC_Road___Aradhana].[Where do you reside currently?].[All]" dimensionUniqueName="[FC_Road___Aradhana]" displayFolder="" count="0" memberValueDatatype="130" unbalanced="0"/>
    <cacheHierarchy uniqueName="[FC_Road___Aradhana].[Would you visit Nonna's again in future?]" caption="Would you visit Nonna's again in future?" attribute="1" defaultMemberUniqueName="[FC_Road___Aradhana].[Would you visit Nonna's again in future?].[All]" allUniqueName="[FC_Road___Aradhana].[Would you visit Nonna's again in future?].[All]" dimensionUniqueName="[FC_Road___Aradhana]" displayFolder="" count="0" memberValueDatatype="130" unbalanced="0"/>
    <cacheHierarchy uniqueName="[FC_Road___Aradhana5].[Id]" caption="Id" attribute="1" defaultMemberUniqueName="[FC_Road___Aradhana5].[Id].[All]" allUniqueName="[FC_Road___Aradhana5].[Id].[All]" dimensionUniqueName="[FC_Road___Aradhana5]" displayFolder="" count="0" memberValueDatatype="20" unbalanced="0"/>
    <cacheHierarchy uniqueName="[FC_Road___Aradhana5].[Start time]" caption="Start time" attribute="1" time="1" defaultMemberUniqueName="[FC_Road___Aradhana5].[Start time].[All]" allUniqueName="[FC_Road___Aradhana5].[Start time].[All]" dimensionUniqueName="[FC_Road___Aradhana5]" displayFolder="" count="0" memberValueDatatype="7" unbalanced="0"/>
    <cacheHierarchy uniqueName="[FC_Road___Aradhana5].[Completion time]" caption="Completion time" attribute="1" time="1" defaultMemberUniqueName="[FC_Road___Aradhana5].[Completion time].[All]" allUniqueName="[FC_Road___Aradhana5].[Completion time].[All]" dimensionUniqueName="[FC_Road___Aradhana5]" displayFolder="" count="0" memberValueDatatype="7" unbalanced="0"/>
    <cacheHierarchy uniqueName="[FC_Road___Aradhana5].[Date]" caption="Date" attribute="1" time="1" defaultMemberUniqueName="[FC_Road___Aradhana5].[Date].[All]" allUniqueName="[FC_Road___Aradhana5].[Date].[All]" dimensionUniqueName="[FC_Road___Aradhana5]" displayFolder="" count="0" memberValueDatatype="7" unbalanced="0"/>
    <cacheHierarchy uniqueName="[FC_Road___Aradhana5].[Week Day]" caption="Week Day" attribute="1" defaultMemberUniqueName="[FC_Road___Aradhana5].[Week Day].[All]" allUniqueName="[FC_Road___Aradhana5].[Week Day].[All]" dimensionUniqueName="[FC_Road___Aradhana5]" displayFolder="" count="0" memberValueDatatype="130" unbalanced="0"/>
    <cacheHierarchy uniqueName="[FC_Road___Aradhana5].[Week Dist]" caption="Week Dist" attribute="1" defaultMemberUniqueName="[FC_Road___Aradhana5].[Week Dist].[All]" allUniqueName="[FC_Road___Aradhana5].[Week Dist].[All]" dimensionUniqueName="[FC_Road___Aradhana5]" displayFolder="" count="0" memberValueDatatype="130" unbalanced="0"/>
    <cacheHierarchy uniqueName="[FC_Road___Aradhana5].[Day Part]" caption="Day Part" attribute="1" defaultMemberUniqueName="[FC_Road___Aradhana5].[Day Part].[All]" allUniqueName="[FC_Road___Aradhana5].[Day Part].[All]" dimensionUniqueName="[FC_Road___Aradhana5]" displayFolder="" count="0" memberValueDatatype="130" unbalanced="0"/>
    <cacheHierarchy uniqueName="[FC_Road___Aradhana5].[Email]" caption="Email" attribute="1" defaultMemberUniqueName="[FC_Road___Aradhana5].[Email].[All]" allUniqueName="[FC_Road___Aradhana5].[Email].[All]" dimensionUniqueName="[FC_Road___Aradhana5]" displayFolder="" count="0" memberValueDatatype="130" unbalanced="0"/>
    <cacheHierarchy uniqueName="[FC_Road___Aradhana5].[Name]" caption="Name" attribute="1" defaultMemberUniqueName="[FC_Road___Aradhana5].[Name].[All]" allUniqueName="[FC_Road___Aradhana5].[Name].[All]" dimensionUniqueName="[FC_Road___Aradhana5]" displayFolder="" count="0" memberValueDatatype="130" unbalanced="0"/>
    <cacheHierarchy uniqueName="[FC_Road___Aradhana5].[Interviewer Name]" caption="Interviewer Name" attribute="1" defaultMemberUniqueName="[FC_Road___Aradhana5].[Interviewer Name].[All]" allUniqueName="[FC_Road___Aradhana5].[Interviewer Name].[All]" dimensionUniqueName="[FC_Road___Aradhana5]" displayFolder="" count="0" memberValueDatatype="130" unbalanced="0"/>
    <cacheHierarchy uniqueName="[FC_Road___Aradhana5].[How did you get to this Nonna's today?]" caption="How did you get to this Nonna's today?" attribute="1" defaultMemberUniqueName="[FC_Road___Aradhana5].[How did you get to this Nonna's today?].[All]" allUniqueName="[FC_Road___Aradhana5].[How did you get to this Nonna's today?].[All]" dimensionUniqueName="[FC_Road___Aradhana5]" displayFolder="" count="0" memberValueDatatype="130" unbalanced="0"/>
    <cacheHierarchy uniqueName="[FC_Road___Aradhana5].[Just before coming here, where were you?]" caption="Just before coming here, where were you?" attribute="1" defaultMemberUniqueName="[FC_Road___Aradhana5].[Just before coming here, where were you?].[All]" allUniqueName="[FC_Road___Aradhana5].[Just before coming here, where were you?].[All]" dimensionUniqueName="[FC_Road___Aradhana5]" displayFolder="" count="0" memberValueDatatype="130" unbalanced="0"/>
    <cacheHierarchy uniqueName="[FC_Road___Aradhana5].[Please select the area for your movie/ recreation?]" caption="Please select the area for your movie/ recreation?" attribute="1" defaultMemberUniqueName="[FC_Road___Aradhana5].[Please select the area for your movie/ recreation?].[All]" allUniqueName="[FC_Road___Aradhana5].[Please select the area for your movie/ recreation?].[All]" dimensionUniqueName="[FC_Road___Aradhana5]" displayFolder="" count="0" memberValueDatatype="130" unbalanced="0"/>
    <cacheHierarchy uniqueName="[FC_Road___Aradhana5].[Please select the area of your shopping?]" caption="Please select the area of your shopping?" attribute="1" defaultMemberUniqueName="[FC_Road___Aradhana5].[Please select the area of your shopping?].[All]" allUniqueName="[FC_Road___Aradhana5].[Please select the area of your shopping?].[All]" dimensionUniqueName="[FC_Road___Aradhana5]" displayFolder="" count="0" memberValueDatatype="130" unbalanced="0"/>
    <cacheHierarchy uniqueName="[FC_Road___Aradhana5].[Please select your area of work?]" caption="Please select your area of work?" attribute="1" defaultMemberUniqueName="[FC_Road___Aradhana5].[Please select your area of work?].[All]" allUniqueName="[FC_Road___Aradhana5].[Please select your area of work?].[All]" dimensionUniqueName="[FC_Road___Aradhana5]" displayFolder="" count="0" memberValueDatatype="130" unbalanced="0"/>
    <cacheHierarchy uniqueName="[FC_Road___Aradhana5].[Please select the area your college is located in?]" caption="Please select the area your college is located in?" attribute="1" defaultMemberUniqueName="[FC_Road___Aradhana5].[Please select the area your college is located in?].[All]" allUniqueName="[FC_Road___Aradhana5].[Please select the area your college is located in?].[All]" dimensionUniqueName="[FC_Road___Aradhana5]" displayFolder="" count="0" memberValueDatatype="130" unbalanced="0"/>
    <cacheHierarchy uniqueName="[FC_Road___Aradhana5].[Please select the area you're coming from?]" caption="Please select the area you're coming from?" attribute="1" defaultMemberUniqueName="[FC_Road___Aradhana5].[Please select the area you're coming from?].[All]" allUniqueName="[FC_Road___Aradhana5].[Please select the area you're coming from?].[All]" dimensionUniqueName="[FC_Road___Aradhana5]" displayFolder="" count="0" memberValueDatatype="130" unbalanced="0"/>
    <cacheHierarchy uniqueName="[FC_Road___Aradhana5].[1st Level Arrival]" caption="1st Level Arrival" attribute="1" defaultMemberUniqueName="[FC_Road___Aradhana5].[1st Level Arrival].[All]" allUniqueName="[FC_Road___Aradhana5].[1st Level Arrival].[All]" dimensionUniqueName="[FC_Road___Aradhana5]" displayFolder="" count="0" memberValueDatatype="130" unbalanced="0"/>
    <cacheHierarchy uniqueName="[FC_Road___Aradhana5].[Please specify where in Deccan?]" caption="Please specify where in Deccan?" attribute="1" defaultMemberUniqueName="[FC_Road___Aradhana5].[Please specify where in Deccan?].[All]" allUniqueName="[FC_Road___Aradhana5].[Please specify where in Deccan?].[All]" dimensionUniqueName="[FC_Road___Aradhana5]" displayFolder="" count="0" memberValueDatatype="130" unbalanced="0"/>
    <cacheHierarchy uniqueName="[FC_Road___Aradhana5].[Please specify where in Erandawne?]" caption="Please specify where in Erandawne?" attribute="1" defaultMemberUniqueName="[FC_Road___Aradhana5].[Please specify where in Erandawne?].[All]" allUniqueName="[FC_Road___Aradhana5].[Please specify where in Erandawne?].[All]" dimensionUniqueName="[FC_Road___Aradhana5]" displayFolder="" count="0" memberValueDatatype="130" unbalanced="0"/>
    <cacheHierarchy uniqueName="[FC_Road___Aradhana5].[Please specify where in Kothrud?]" caption="Please specify where in Kothrud?" attribute="1" defaultMemberUniqueName="[FC_Road___Aradhana5].[Please specify where in Kothrud?].[All]" allUniqueName="[FC_Road___Aradhana5].[Please specify where in Kothrud?].[All]" dimensionUniqueName="[FC_Road___Aradhana5]" displayFolder="" count="0" memberValueDatatype="130" unbalanced="0"/>
    <cacheHierarchy uniqueName="[FC_Road___Aradhana5].[Please specify where in Shivajinagar?]" caption="Please specify where in Shivajinagar?" attribute="1" defaultMemberUniqueName="[FC_Road___Aradhana5].[Please specify where in Shivajinagar?].[All]" allUniqueName="[FC_Road___Aradhana5].[Please specify where in Shivajinagar?].[All]" dimensionUniqueName="[FC_Road___Aradhana5]" displayFolder="" count="0" memberValueDatatype="130" unbalanced="0"/>
    <cacheHierarchy uniqueName="[FC_Road___Aradhana5].[Please specify where in Old City?]" caption="Please specify where in Old City?" attribute="1" defaultMemberUniqueName="[FC_Road___Aradhana5].[Please specify where in Old City?].[All]" allUniqueName="[FC_Road___Aradhana5].[Please specify where in Old City?].[All]" dimensionUniqueName="[FC_Road___Aradhana5]" displayFolder="" count="0" memberValueDatatype="130" unbalanced="0"/>
    <cacheHierarchy uniqueName="[FC_Road___Aradhana5].[2nd Level Arrival]" caption="2nd Level Arrival" attribute="1" defaultMemberUniqueName="[FC_Road___Aradhana5].[2nd Level Arrival].[All]" allUniqueName="[FC_Road___Aradhana5].[2nd Level Arrival].[All]" dimensionUniqueName="[FC_Road___Aradhana5]" displayFolder="" count="0" memberValueDatatype="130" unbalanced="0"/>
    <cacheHierarchy uniqueName="[FC_Road___Aradhana5].[Final Arrival]" caption="Final Arrival" attribute="1" defaultMemberUniqueName="[FC_Road___Aradhana5].[Final Arrival].[All]" allUniqueName="[FC_Road___Aradhana5].[Final Arrival].[All]" dimensionUniqueName="[FC_Road___Aradhana5]" displayFolder="" count="0" memberValueDatatype="130" unbalanced="0"/>
    <cacheHierarchy uniqueName="[FC_Road___Aradhana5].[After leaving Nonna's today, where are you headed next?]" caption="After leaving Nonna's today, where are you headed next?" attribute="1" defaultMemberUniqueName="[FC_Road___Aradhana5].[After leaving Nonna's today, where are you headed next?].[All]" allUniqueName="[FC_Road___Aradhana5].[After leaving Nonna's today, where are you headed next?].[All]" dimensionUniqueName="[FC_Road___Aradhana5]" displayFolder="" count="0" memberValueDatatype="130" unbalanced="0"/>
    <cacheHierarchy uniqueName="[FC_Road___Aradhana5].[Please select where are you going to?]" caption="Please select where are you going to?" attribute="1" defaultMemberUniqueName="[FC_Road___Aradhana5].[Please select where are you going to?].[All]" allUniqueName="[FC_Road___Aradhana5].[Please select where are you going to?].[All]" dimensionUniqueName="[FC_Road___Aradhana5]" displayFolder="" count="0" memberValueDatatype="130" unbalanced="0"/>
    <cacheHierarchy uniqueName="[FC_Road___Aradhana5].[Please select the area you're going to for movies/ fun]" caption="Please select the area you're going to for movies/ fun" attribute="1" defaultMemberUniqueName="[FC_Road___Aradhana5].[Please select the area you're going to for movies/ fun].[All]" allUniqueName="[FC_Road___Aradhana5].[Please select the area you're going to for movies/ fun].[All]" dimensionUniqueName="[FC_Road___Aradhana5]" displayFolder="" count="0" memberValueDatatype="130" unbalanced="0"/>
    <cacheHierarchy uniqueName="[FC_Road___Aradhana5].[Please select the area you're going to for shopping]" caption="Please select the area you're going to for shopping" attribute="1" defaultMemberUniqueName="[FC_Road___Aradhana5].[Please select the area you're going to for shopping].[All]" allUniqueName="[FC_Road___Aradhana5].[Please select the area you're going to for shopping].[All]" dimensionUniqueName="[FC_Road___Aradhana5]" displayFolder="" count="0" memberValueDatatype="130" unbalanced="0"/>
    <cacheHierarchy uniqueName="[FC_Road___Aradhana5].[Please select the area you're going to for work]" caption="Please select the area you're going to for work" attribute="1" defaultMemberUniqueName="[FC_Road___Aradhana5].[Please select the area you're going to for work].[All]" allUniqueName="[FC_Road___Aradhana5].[Please select the area you're going to for work].[All]" dimensionUniqueName="[FC_Road___Aradhana5]" displayFolder="" count="0" memberValueDatatype="130" unbalanced="0"/>
    <cacheHierarchy uniqueName="[FC_Road___Aradhana5].[Please select your college area]" caption="Please select your college area" attribute="1" defaultMemberUniqueName="[FC_Road___Aradhana5].[Please select your college area].[All]" allUniqueName="[FC_Road___Aradhana5].[Please select your college area].[All]" dimensionUniqueName="[FC_Road___Aradhana5]" displayFolder="" count="0" memberValueDatatype="130" unbalanced="0"/>
    <cacheHierarchy uniqueName="[FC_Road___Aradhana5].[1st Level Departure]" caption="1st Level Departure" attribute="1" defaultMemberUniqueName="[FC_Road___Aradhana5].[1st Level Departure].[All]" allUniqueName="[FC_Road___Aradhana5].[1st Level Departure].[All]" dimensionUniqueName="[FC_Road___Aradhana5]" displayFolder="" count="0" memberValueDatatype="130" unbalanced="0"/>
    <cacheHierarchy uniqueName="[FC_Road___Aradhana5].[Please select area in Deccan?]" caption="Please select area in Deccan?" attribute="1" defaultMemberUniqueName="[FC_Road___Aradhana5].[Please select area in Deccan?].[All]" allUniqueName="[FC_Road___Aradhana5].[Please select area in Deccan?].[All]" dimensionUniqueName="[FC_Road___Aradhana5]" displayFolder="" count="0" memberValueDatatype="130" unbalanced="0"/>
    <cacheHierarchy uniqueName="[FC_Road___Aradhana5].[Please select area in Erandawne?]" caption="Please select area in Erandawne?" attribute="1" defaultMemberUniqueName="[FC_Road___Aradhana5].[Please select area in Erandawne?].[All]" allUniqueName="[FC_Road___Aradhana5].[Please select area in Erandawne?].[All]" dimensionUniqueName="[FC_Road___Aradhana5]" displayFolder="" count="0" memberValueDatatype="130" unbalanced="0"/>
    <cacheHierarchy uniqueName="[FC_Road___Aradhana5].[Please select area in Kothrud?]" caption="Please select area in Kothrud?" attribute="1" defaultMemberUniqueName="[FC_Road___Aradhana5].[Please select area in Kothrud?].[All]" allUniqueName="[FC_Road___Aradhana5].[Please select area in Kothrud?].[All]" dimensionUniqueName="[FC_Road___Aradhana5]" displayFolder="" count="0" memberValueDatatype="130" unbalanced="0"/>
    <cacheHierarchy uniqueName="[FC_Road___Aradhana5].[Please select area in Shivajinagar?]" caption="Please select area in Shivajinagar?" attribute="1" defaultMemberUniqueName="[FC_Road___Aradhana5].[Please select area in Shivajinagar?].[All]" allUniqueName="[FC_Road___Aradhana5].[Please select area in Shivajinagar?].[All]" dimensionUniqueName="[FC_Road___Aradhana5]" displayFolder="" count="0" memberValueDatatype="130" unbalanced="0"/>
    <cacheHierarchy uniqueName="[FC_Road___Aradhana5].[Please select area in Old City?]" caption="Please select area in Old City?" attribute="1" defaultMemberUniqueName="[FC_Road___Aradhana5].[Please select area in Old City?].[All]" allUniqueName="[FC_Road___Aradhana5].[Please select area in Old City?].[All]" dimensionUniqueName="[FC_Road___Aradhana5]" displayFolder="" count="0" memberValueDatatype="130" unbalanced="0"/>
    <cacheHierarchy uniqueName="[FC_Road___Aradhana5].[2nd Level Departure]" caption="2nd Level Departure" attribute="1" defaultMemberUniqueName="[FC_Road___Aradhana5].[2nd Level Departure].[All]" allUniqueName="[FC_Road___Aradhana5].[2nd Level Departure].[All]" dimensionUniqueName="[FC_Road___Aradhana5]" displayFolder="" count="0" memberValueDatatype="130" unbalanced="0"/>
    <cacheHierarchy uniqueName="[FC_Road___Aradhana5].[Final Departure]" caption="Final Departure" attribute="1" defaultMemberUniqueName="[FC_Road___Aradhana5].[Final Departure].[All]" allUniqueName="[FC_Road___Aradhana5].[Final Departure].[All]" dimensionUniqueName="[FC_Road___Aradhana5]" displayFolder="" count="0" memberValueDatatype="130" unbalanced="0"/>
    <cacheHierarchy uniqueName="[FC_Road___Aradhana5].[How many people are you here with?]" caption="How many people are you here with?" attribute="1" defaultMemberUniqueName="[FC_Road___Aradhana5].[How many people are you here with?].[All]" allUniqueName="[FC_Road___Aradhana5].[How many people are you here with?].[All]" dimensionUniqueName="[FC_Road___Aradhana5]" displayFolder="" count="0" memberValueDatatype="130" unbalanced="0"/>
    <cacheHierarchy uniqueName="[FC_Road___Aradhana5].[When did you make a decision to eat at Nonna's?]" caption="When did you make a decision to eat at Nonna's?" attribute="1" defaultMemberUniqueName="[FC_Road___Aradhana5].[When did you make a decision to eat at Nonna's?].[All]" allUniqueName="[FC_Road___Aradhana5].[When did you make a decision to eat at Nonna's?].[All]" dimensionUniqueName="[FC_Road___Aradhana5]" displayFolder="" count="0" memberValueDatatype="130" unbalanced="0"/>
    <cacheHierarchy uniqueName="[FC_Road___Aradhana5].[Is it your first time visiting SiNonna's?]" caption="Is it your first time visiting SiNonna's?" attribute="1" defaultMemberUniqueName="[FC_Road___Aradhana5].[Is it your first time visiting SiNonna's?].[All]" allUniqueName="[FC_Road___Aradhana5].[Is it your first time visiting SiNonna's?].[All]" dimensionUniqueName="[FC_Road___Aradhana5]" displayFolder="" count="0" memberValueDatatype="130" unbalanced="0"/>
    <cacheHierarchy uniqueName="[FC_Road___Aradhana5].[How did you discover Nonna's during your first visit?]" caption="How did you discover Nonna's during your first visit?" attribute="1" defaultMemberUniqueName="[FC_Road___Aradhana5].[How did you discover Nonna's during your first visit?].[All]" allUniqueName="[FC_Road___Aradhana5].[How did you discover Nonna's during your first visit?].[All]" dimensionUniqueName="[FC_Road___Aradhana5]" displayFolder="" count="0" memberValueDatatype="130" unbalanced="0"/>
    <cacheHierarchy uniqueName="[FC_Road___Aradhana5].[How often do you visit Nonna's in particular?]" caption="How often do you visit Nonna's in particular?" attribute="1" defaultMemberUniqueName="[FC_Road___Aradhana5].[How often do you visit Nonna's in particular?].[All]" allUniqueName="[FC_Road___Aradhana5].[How often do you visit Nonna's in particular?].[All]" dimensionUniqueName="[FC_Road___Aradhana5]" displayFolder="" count="0" memberValueDatatype="130" unbalanced="0"/>
    <cacheHierarchy uniqueName="[FC_Road___Aradhana5].[What was the occasion of your eat out today?]" caption="What was the occasion of your eat out today?" attribute="1" defaultMemberUniqueName="[FC_Road___Aradhana5].[What was the occasion of your eat out today?].[All]" allUniqueName="[FC_Road___Aradhana5].[What was the occasion of your eat out today?].[All]" dimensionUniqueName="[FC_Road___Aradhana5]" displayFolder="" count="0" memberValueDatatype="130" unbalanced="0"/>
    <cacheHierarchy uniqueName="[FC_Road___Aradhana5].[What made you choose Nonna's for eating out?]" caption="What made you choose Nonna's for eating out?" attribute="1" defaultMemberUniqueName="[FC_Road___Aradhana5].[What made you choose Nonna's for eating out?].[All]" allUniqueName="[FC_Road___Aradhana5].[What made you choose Nonna's for eating out?].[All]" dimensionUniqueName="[FC_Road___Aradhana5]" displayFolder="" count="0" memberValueDatatype="130" unbalanced="0"/>
    <cacheHierarchy uniqueName="[FC_Road___Aradhana5].[How many times do you order Nonna's from Swiggy/ Zomato]" caption="How many times do you order Nonna's from Swiggy/ Zomato" attribute="1" defaultMemberUniqueName="[FC_Road___Aradhana5].[How many times do you order Nonna's from Swiggy/ Zomato].[All]" allUniqueName="[FC_Road___Aradhana5].[How many times do you order Nonna's from Swiggy/ Zomato].[All]" dimensionUniqueName="[FC_Road___Aradhana5]" displayFolder="" count="0" memberValueDatatype="130" unbalanced="0"/>
    <cacheHierarchy uniqueName="[FC_Road___Aradhana5].[How did you discover this Nonna's today?]" caption="How did you discover this Nonna's today?" attribute="1" defaultMemberUniqueName="[FC_Road___Aradhana5].[How did you discover this Nonna's today?].[All]" allUniqueName="[FC_Road___Aradhana5].[How did you discover this Nonna's today?].[All]" dimensionUniqueName="[FC_Road___Aradhana5]" displayFolder="" count="0" memberValueDatatype="130" unbalanced="0"/>
    <cacheHierarchy uniqueName="[FC_Road___Aradhana5].[Discover]" caption="Discover" attribute="1" defaultMemberUniqueName="[FC_Road___Aradhana5].[Discover].[All]" allUniqueName="[FC_Road___Aradhana5].[Discover].[All]" dimensionUniqueName="[FC_Road___Aradhana5]" displayFolder="" count="0" memberValueDatatype="130" unbalanced="0"/>
    <cacheHierarchy uniqueName="[FC_Road___Aradhana5].[What was the occasion for your visit to Nonna's today?]" caption="What was the occasion for your visit to Nonna's today?" attribute="1" defaultMemberUniqueName="[FC_Road___Aradhana5].[What was the occasion for your visit to Nonna's today?].[All]" allUniqueName="[FC_Road___Aradhana5].[What was the occasion for your visit to Nonna's today?].[All]" dimensionUniqueName="[FC_Road___Aradhana5]" displayFolder="" count="0" memberValueDatatype="130" unbalanced="0"/>
    <cacheHierarchy uniqueName="[FC_Road___Aradhana5].[Occasion]" caption="Occasion" attribute="1" defaultMemberUniqueName="[FC_Road___Aradhana5].[Occasion].[All]" allUniqueName="[FC_Road___Aradhana5].[Occasion].[All]" dimensionUniqueName="[FC_Road___Aradhana5]" displayFolder="" count="0" memberValueDatatype="130" unbalanced="0"/>
    <cacheHierarchy uniqueName="[FC_Road___Aradhana5].[What brought you to Nonna's today?]" caption="What brought you to Nonna's today?" attribute="1" defaultMemberUniqueName="[FC_Road___Aradhana5].[What brought you to Nonna's today?].[All]" allUniqueName="[FC_Road___Aradhana5].[What brought you to Nonna's today?].[All]" dimensionUniqueName="[FC_Road___Aradhana5]" displayFolder="" count="0" memberValueDatatype="130" unbalanced="0"/>
    <cacheHierarchy uniqueName="[FC_Road___Aradhana5].[Reason for choosing Nonnas]" caption="Reason for choosing Nonnas" attribute="1" defaultMemberUniqueName="[FC_Road___Aradhana5].[Reason for choosing Nonnas].[All]" allUniqueName="[FC_Road___Aradhana5].[Reason for choosing Nonnas].[All]" dimensionUniqueName="[FC_Road___Aradhana5]" displayFolder="" count="0" memberValueDatatype="130" unbalanced="0"/>
    <cacheHierarchy uniqueName="[FC_Road___Aradhana5].[How often do you eat out or order food from a restaurant?]" caption="How often do you eat out or order food from a restaurant?" attribute="1" defaultMemberUniqueName="[FC_Road___Aradhana5].[How often do you eat out or order food from a restaurant?].[All]" allUniqueName="[FC_Road___Aradhana5].[How often do you eat out or order food from a restaurant?].[All]" dimensionUniqueName="[FC_Road___Aradhana5]" displayFolder="" count="0" memberValueDatatype="130" unbalanced="0"/>
    <cacheHierarchy uniqueName="[FC_Road___Aradhana5].[How often do you eat out at a Premium/ Fine Dine Restaurant]" caption="How often do you eat out at a Premium/ Fine Dine Restaurant" attribute="1" defaultMemberUniqueName="[FC_Road___Aradhana5].[How often do you eat out at a Premium/ Fine Dine Restaurant].[All]" allUniqueName="[FC_Road___Aradhana5].[How often do you eat out at a Premium/ Fine Dine Restaurant].[All]" dimensionUniqueName="[FC_Road___Aradhana5]" displayFolder="" count="0" memberValueDatatype="130" unbalanced="0"/>
    <cacheHierarchy uniqueName="[FC_Road___Aradhana5].[Which of the following best depicts your age?]" caption="Which of the following best depicts your age?" attribute="1" defaultMemberUniqueName="[FC_Road___Aradhana5].[Which of the following best depicts your age?].[All]" allUniqueName="[FC_Road___Aradhana5].[Which of the following best depicts your age?].[All]" dimensionUniqueName="[FC_Road___Aradhana5]" displayFolder="" count="0" memberValueDatatype="130" unbalanced="0"/>
    <cacheHierarchy uniqueName="[FC_Road___Aradhana5].[Gender]" caption="Gender" attribute="1" defaultMemberUniqueName="[FC_Road___Aradhana5].[Gender].[All]" allUniqueName="[FC_Road___Aradhana5].[Gender].[All]" dimensionUniqueName="[FC_Road___Aradhana5]" displayFolder="" count="0" memberValueDatatype="130" unbalanced="0"/>
    <cacheHierarchy uniqueName="[FC_Road___Aradhana5].[Marital Status]" caption="Marital Status" attribute="1" defaultMemberUniqueName="[FC_Road___Aradhana5].[Marital Status].[All]" allUniqueName="[FC_Road___Aradhana5].[Marital Status].[All]" dimensionUniqueName="[FC_Road___Aradhana5]" displayFolder="" count="0" memberValueDatatype="130" unbalanced="0"/>
    <cacheHierarchy uniqueName="[FC_Road___Aradhana5].[Occupation]" caption="Occupation" attribute="1" defaultMemberUniqueName="[FC_Road___Aradhana5].[Occupation].[All]" allUniqueName="[FC_Road___Aradhana5].[Occupation].[All]" dimensionUniqueName="[FC_Road___Aradhana5]" displayFolder="" count="0" memberValueDatatype="130" unbalanced="0"/>
    <cacheHierarchy uniqueName="[FC_Road___Aradhana5].[What vehicle do you or your family own?]" caption="What vehicle do you or your family own?" attribute="1" defaultMemberUniqueName="[FC_Road___Aradhana5].[What vehicle do you or your family own?].[All]" allUniqueName="[FC_Road___Aradhana5].[What vehicle do you or your family own?].[All]" dimensionUniqueName="[FC_Road___Aradhana5]" displayFolder="" count="0" memberValueDatatype="130" unbalanced="0"/>
    <cacheHierarchy uniqueName="[FC_Road___Aradhana5].[Where do you reside currently?]" caption="Where do you reside currently?" attribute="1" defaultMemberUniqueName="[FC_Road___Aradhana5].[Where do you reside currently?].[All]" allUniqueName="[FC_Road___Aradhana5].[Where do you reside currently?].[All]" dimensionUniqueName="[FC_Road___Aradhana5]" displayFolder="" count="0" memberValueDatatype="130" unbalanced="0"/>
    <cacheHierarchy uniqueName="[FC_Road___Aradhana5].[Would you visit Nonna's again in future?]" caption="Would you visit Nonna's again in future?" attribute="1" defaultMemberUniqueName="[FC_Road___Aradhana5].[Would you visit Nonna's again in future?].[All]" allUniqueName="[FC_Road___Aradhana5].[Would you visit Nonna's again in future?].[All]" dimensionUniqueName="[FC_Road___Aradhana5]" displayFolder="" count="0" memberValueDatatype="130" unbalanced="0"/>
    <cacheHierarchy uniqueName="[FC_Road___Aradhana5].[Generator]" caption="Generator" attribute="1" defaultMemberUniqueName="[FC_Road___Aradhana5].[Generator].[All]" allUniqueName="[FC_Road___Aradhana5].[Generator].[All]" dimensionUniqueName="[FC_Road___Aradhana5]" displayFolder="" count="0" memberValueDatatype="130" unbalanced="0"/>
    <cacheHierarchy uniqueName="[FC_Road___Aradhana5].[Generator Area]" caption="Generator Area" attribute="1" defaultMemberUniqueName="[FC_Road___Aradhana5].[Generator Area].[All]" allUniqueName="[FC_Road___Aradhana5].[Generator Area].[All]" dimensionUniqueName="[FC_Road___Aradhana5]" displayFolder="" count="0" memberValueDatatype="130" unbalanced="0"/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Start time]" caption="Start time" attribute="1" time="1" defaultMemberUniqueName="[Range].[Start time].[All]" allUniqueName="[Range].[Start time].[All]" dimensionUniqueName="[Range]" displayFolder="" count="0" memberValueDatatype="7" unbalanced="0"/>
    <cacheHierarchy uniqueName="[Range].[Completion time]" caption="Completion time" attribute="1" time="1" defaultMemberUniqueName="[Range].[Completion time].[All]" allUniqueName="[Range].[Completion time].[All]" dimensionUniqueName="[Range]" displayFolder="" count="0" memberValueDatatype="7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Week Day]" caption="Week Day" attribute="1" defaultMemberUniqueName="[Range].[Week Day].[All]" allUniqueName="[Range].[Week Day].[All]" dimensionUniqueName="[Range]" displayFolder="" count="0" memberValueDatatype="130" unbalanced="0"/>
    <cacheHierarchy uniqueName="[Range].[Week Dist]" caption="Week Dist" attribute="1" defaultMemberUniqueName="[Range].[Week Dist].[All]" allUniqueName="[Range].[Week Dist].[All]" dimensionUniqueName="[Range]" displayFolder="" count="0" memberValueDatatype="130" unbalanced="0"/>
    <cacheHierarchy uniqueName="[Range].[Day Part]" caption="Day Part" attribute="1" defaultMemberUniqueName="[Range].[Day Part].[All]" allUniqueName="[Range].[Day Part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Interviewer Name]" caption="Interviewer Name" attribute="1" defaultMemberUniqueName="[Range].[Interviewer Name].[All]" allUniqueName="[Range].[Interviewer Name].[All]" dimensionUniqueName="[Range]" displayFolder="" count="0" memberValueDatatype="130" unbalanced="0"/>
    <cacheHierarchy uniqueName="[Range].[How did you get to this Nonna's today?]" caption="How did you get to this Nonna's today?" attribute="1" defaultMemberUniqueName="[Range].[How did you get to this Nonna's today?].[All]" allUniqueName="[Range].[How did you get to this Nonna's today?].[All]" dimensionUniqueName="[Range]" displayFolder="" count="0" memberValueDatatype="130" unbalanced="0"/>
    <cacheHierarchy uniqueName="[Range].[Just before coming here, where were you?]" caption="Just before coming here, where were you?" attribute="1" defaultMemberUniqueName="[Range].[Just before coming here, where were you?].[All]" allUniqueName="[Range].[Just before coming here, where were you?].[All]" dimensionUniqueName="[Range]" displayFolder="" count="0" memberValueDatatype="130" unbalanced="0"/>
    <cacheHierarchy uniqueName="[Range].[Please select the area for your movie/ recreation?]" caption="Please select the area for your movie/ recreation?" attribute="1" defaultMemberUniqueName="[Range].[Please select the area for your movie/ recreation?].[All]" allUniqueName="[Range].[Please select the area for your movie/ recreation?].[All]" dimensionUniqueName="[Range]" displayFolder="" count="0" memberValueDatatype="130" unbalanced="0"/>
    <cacheHierarchy uniqueName="[Range].[Please select the area of your shopping?]" caption="Please select the area of your shopping?" attribute="1" defaultMemberUniqueName="[Range].[Please select the area of your shopping?].[All]" allUniqueName="[Range].[Please select the area of your shopping?].[All]" dimensionUniqueName="[Range]" displayFolder="" count="0" memberValueDatatype="130" unbalanced="0"/>
    <cacheHierarchy uniqueName="[Range].[Please select your area of work?]" caption="Please select your area of work?" attribute="1" defaultMemberUniqueName="[Range].[Please select your area of work?].[All]" allUniqueName="[Range].[Please select your area of work?].[All]" dimensionUniqueName="[Range]" displayFolder="" count="0" memberValueDatatype="130" unbalanced="0"/>
    <cacheHierarchy uniqueName="[Range].[Please select the area your college is located in?]" caption="Please select the area your college is located in?" attribute="1" defaultMemberUniqueName="[Range].[Please select the area your college is located in?].[All]" allUniqueName="[Range].[Please select the area your college is located in?].[All]" dimensionUniqueName="[Range]" displayFolder="" count="0" memberValueDatatype="130" unbalanced="0"/>
    <cacheHierarchy uniqueName="[Range].[Please select the area you're coming from?]" caption="Please select the area you're coming from?" attribute="1" defaultMemberUniqueName="[Range].[Please select the area you're coming from?].[All]" allUniqueName="[Range].[Please select the area you're coming from?].[All]" dimensionUniqueName="[Range]" displayFolder="" count="0" memberValueDatatype="130" unbalanced="0"/>
    <cacheHierarchy uniqueName="[Range].[1st Level Arrival]" caption="1st Level Arrival" attribute="1" defaultMemberUniqueName="[Range].[1st Level Arrival].[All]" allUniqueName="[Range].[1st Level Arrival].[All]" dimensionUniqueName="[Range]" displayFolder="" count="0" memberValueDatatype="130" unbalanced="0"/>
    <cacheHierarchy uniqueName="[Range].[Please specify where in Deccan?]" caption="Please specify where in Deccan?" attribute="1" defaultMemberUniqueName="[Range].[Please specify where in Deccan?].[All]" allUniqueName="[Range].[Please specify where in Deccan?].[All]" dimensionUniqueName="[Range]" displayFolder="" count="0" memberValueDatatype="130" unbalanced="0"/>
    <cacheHierarchy uniqueName="[Range].[Please specify where in Erandawne?]" caption="Please specify where in Erandawne?" attribute="1" defaultMemberUniqueName="[Range].[Please specify where in Erandawne?].[All]" allUniqueName="[Range].[Please specify where in Erandawne?].[All]" dimensionUniqueName="[Range]" displayFolder="" count="0" memberValueDatatype="130" unbalanced="0"/>
    <cacheHierarchy uniqueName="[Range].[Please specify where in Kothrud?]" caption="Please specify where in Kothrud?" attribute="1" defaultMemberUniqueName="[Range].[Please specify where in Kothrud?].[All]" allUniqueName="[Range].[Please specify where in Kothrud?].[All]" dimensionUniqueName="[Range]" displayFolder="" count="0" memberValueDatatype="130" unbalanced="0"/>
    <cacheHierarchy uniqueName="[Range].[Please specify where in Shivajinagar?]" caption="Please specify where in Shivajinagar?" attribute="1" defaultMemberUniqueName="[Range].[Please specify where in Shivajinagar?].[All]" allUniqueName="[Range].[Please specify where in Shivajinagar?].[All]" dimensionUniqueName="[Range]" displayFolder="" count="0" memberValueDatatype="130" unbalanced="0"/>
    <cacheHierarchy uniqueName="[Range].[Please specify where in Old City?]" caption="Please specify where in Old City?" attribute="1" defaultMemberUniqueName="[Range].[Please specify where in Old City?].[All]" allUniqueName="[Range].[Please specify where in Old City?].[All]" dimensionUniqueName="[Range]" displayFolder="" count="0" memberValueDatatype="130" unbalanced="0"/>
    <cacheHierarchy uniqueName="[Range].[2nd Level Arrival]" caption="2nd Level Arrival" attribute="1" defaultMemberUniqueName="[Range].[2nd Level Arrival].[All]" allUniqueName="[Range].[2nd Level Arrival].[All]" dimensionUniqueName="[Range]" displayFolder="" count="0" memberValueDatatype="130" unbalanced="0"/>
    <cacheHierarchy uniqueName="[Range].[Final Arrival]" caption="Final Arrival" attribute="1" defaultMemberUniqueName="[Range].[Final Arrival].[All]" allUniqueName="[Range].[Final Arrival].[All]" dimensionUniqueName="[Range]" displayFolder="" count="0" memberValueDatatype="130" unbalanced="0"/>
    <cacheHierarchy uniqueName="[Range].[After leaving Nonna's today, where are you headed next?]" caption="After leaving Nonna's today, where are you headed next?" attribute="1" defaultMemberUniqueName="[Range].[After leaving Nonna's today, where are you headed next?].[All]" allUniqueName="[Range].[After leaving Nonna's today, where are you headed next?].[All]" dimensionUniqueName="[Range]" displayFolder="" count="0" memberValueDatatype="130" unbalanced="0"/>
    <cacheHierarchy uniqueName="[Range].[Please select where are you going to?]" caption="Please select where are you going to?" attribute="1" defaultMemberUniqueName="[Range].[Please select where are you going to?].[All]" allUniqueName="[Range].[Please select where are you going to?].[All]" dimensionUniqueName="[Range]" displayFolder="" count="0" memberValueDatatype="130" unbalanced="0"/>
    <cacheHierarchy uniqueName="[Range].[Please select the area you're going to for movies/ fun]" caption="Please select the area you're going to for movies/ fun" attribute="1" defaultMemberUniqueName="[Range].[Please select the area you're going to for movies/ fun].[All]" allUniqueName="[Range].[Please select the area you're going to for movies/ fun].[All]" dimensionUniqueName="[Range]" displayFolder="" count="0" memberValueDatatype="130" unbalanced="0"/>
    <cacheHierarchy uniqueName="[Range].[Please select the area you're going to for shopping]" caption="Please select the area you're going to for shopping" attribute="1" defaultMemberUniqueName="[Range].[Please select the area you're going to for shopping].[All]" allUniqueName="[Range].[Please select the area you're going to for shopping].[All]" dimensionUniqueName="[Range]" displayFolder="" count="0" memberValueDatatype="130" unbalanced="0"/>
    <cacheHierarchy uniqueName="[Range].[Please select the area you're going to for work]" caption="Please select the area you're going to for work" attribute="1" defaultMemberUniqueName="[Range].[Please select the area you're going to for work].[All]" allUniqueName="[Range].[Please select the area you're going to for work].[All]" dimensionUniqueName="[Range]" displayFolder="" count="0" memberValueDatatype="130" unbalanced="0"/>
    <cacheHierarchy uniqueName="[Range].[Please select your college area]" caption="Please select your college area" attribute="1" defaultMemberUniqueName="[Range].[Please select your college area].[All]" allUniqueName="[Range].[Please select your college area].[All]" dimensionUniqueName="[Range]" displayFolder="" count="0" memberValueDatatype="130" unbalanced="0"/>
    <cacheHierarchy uniqueName="[Range].[1st Level Departure]" caption="1st Level Departure" attribute="1" defaultMemberUniqueName="[Range].[1st Level Departure].[All]" allUniqueName="[Range].[1st Level Departure].[All]" dimensionUniqueName="[Range]" displayFolder="" count="0" memberValueDatatype="130" unbalanced="0"/>
    <cacheHierarchy uniqueName="[Range].[Please select area in Deccan?]" caption="Please select area in Deccan?" attribute="1" defaultMemberUniqueName="[Range].[Please select area in Deccan?].[All]" allUniqueName="[Range].[Please select area in Deccan?].[All]" dimensionUniqueName="[Range]" displayFolder="" count="0" memberValueDatatype="130" unbalanced="0"/>
    <cacheHierarchy uniqueName="[Range].[Please select area in Erandawne?]" caption="Please select area in Erandawne?" attribute="1" defaultMemberUniqueName="[Range].[Please select area in Erandawne?].[All]" allUniqueName="[Range].[Please select area in Erandawne?].[All]" dimensionUniqueName="[Range]" displayFolder="" count="0" memberValueDatatype="130" unbalanced="0"/>
    <cacheHierarchy uniqueName="[Range].[Please select area in Kothrud?]" caption="Please select area in Kothrud?" attribute="1" defaultMemberUniqueName="[Range].[Please select area in Kothrud?].[All]" allUniqueName="[Range].[Please select area in Kothrud?].[All]" dimensionUniqueName="[Range]" displayFolder="" count="0" memberValueDatatype="130" unbalanced="0"/>
    <cacheHierarchy uniqueName="[Range].[Please select area in Shivajinagar?]" caption="Please select area in Shivajinagar?" attribute="1" defaultMemberUniqueName="[Range].[Please select area in Shivajinagar?].[All]" allUniqueName="[Range].[Please select area in Shivajinagar?].[All]" dimensionUniqueName="[Range]" displayFolder="" count="0" memberValueDatatype="130" unbalanced="0"/>
    <cacheHierarchy uniqueName="[Range].[Please select area in Old City?]" caption="Please select area in Old City?" attribute="1" defaultMemberUniqueName="[Range].[Please select area in Old City?].[All]" allUniqueName="[Range].[Please select area in Old City?].[All]" dimensionUniqueName="[Range]" displayFolder="" count="0" memberValueDatatype="130" unbalanced="0"/>
    <cacheHierarchy uniqueName="[Range].[2nd Level Departure]" caption="2nd Level Departure" attribute="1" defaultMemberUniqueName="[Range].[2nd Level Departure].[All]" allUniqueName="[Range].[2nd Level Departure].[All]" dimensionUniqueName="[Range]" displayFolder="" count="0" memberValueDatatype="130" unbalanced="0"/>
    <cacheHierarchy uniqueName="[Range].[Final Departure]" caption="Final Departure" attribute="1" defaultMemberUniqueName="[Range].[Final Departure].[All]" allUniqueName="[Range].[Final Departure].[All]" dimensionUniqueName="[Range]" displayFolder="" count="0" memberValueDatatype="130" unbalanced="0"/>
    <cacheHierarchy uniqueName="[Range].[How many people are you here with?]" caption="How many people are you here with?" attribute="1" defaultMemberUniqueName="[Range].[How many people are you here with?].[All]" allUniqueName="[Range].[How many people are you here with?].[All]" dimensionUniqueName="[Range]" displayFolder="" count="0" memberValueDatatype="130" unbalanced="0"/>
    <cacheHierarchy uniqueName="[Range].[When did you make a decision to eat at Nonna's?]" caption="When did you make a decision to eat at Nonna's?" attribute="1" defaultMemberUniqueName="[Range].[When did you make a decision to eat at Nonna's?].[All]" allUniqueName="[Range].[When did you make a decision to eat at Nonna's?].[All]" dimensionUniqueName="[Range]" displayFolder="" count="0" memberValueDatatype="130" unbalanced="0"/>
    <cacheHierarchy uniqueName="[Range].[Is it your first time visiting SiNonna's?]" caption="Is it your first time visiting SiNonna's?" attribute="1" defaultMemberUniqueName="[Range].[Is it your first time visiting SiNonna's?].[All]" allUniqueName="[Range].[Is it your first time visiting SiNonna's?].[All]" dimensionUniqueName="[Range]" displayFolder="" count="0" memberValueDatatype="130" unbalanced="0"/>
    <cacheHierarchy uniqueName="[Range].[How did you discover Nonna's during your first visit?]" caption="How did you discover Nonna's during your first visit?" attribute="1" defaultMemberUniqueName="[Range].[How did you discover Nonna's during your first visit?].[All]" allUniqueName="[Range].[How did you discover Nonna's during your first visit?].[All]" dimensionUniqueName="[Range]" displayFolder="" count="0" memberValueDatatype="130" unbalanced="0"/>
    <cacheHierarchy uniqueName="[Range].[How often do you visit Nonna's in particular?]" caption="How often do you visit Nonna's in particular?" attribute="1" defaultMemberUniqueName="[Range].[How often do you visit Nonna's in particular?].[All]" allUniqueName="[Range].[How often do you visit Nonna's in particular?].[All]" dimensionUniqueName="[Range]" displayFolder="" count="0" memberValueDatatype="130" unbalanced="0"/>
    <cacheHierarchy uniqueName="[Range].[What was the occasion of your eat out today?]" caption="What was the occasion of your eat out today?" attribute="1" defaultMemberUniqueName="[Range].[What was the occasion of your eat out today?].[All]" allUniqueName="[Range].[What was the occasion of your eat out today?].[All]" dimensionUniqueName="[Range]" displayFolder="" count="0" memberValueDatatype="130" unbalanced="0"/>
    <cacheHierarchy uniqueName="[Range].[What made you choose Nonna's for eating out?]" caption="What made you choose Nonna's for eating out?" attribute="1" defaultMemberUniqueName="[Range].[What made you choose Nonna's for eating out?].[All]" allUniqueName="[Range].[What made you choose Nonna's for eating out?].[All]" dimensionUniqueName="[Range]" displayFolder="" count="0" memberValueDatatype="130" unbalanced="0"/>
    <cacheHierarchy uniqueName="[Range].[How many times do you order Nonna's from Swiggy/ Zomato]" caption="How many times do you order Nonna's from Swiggy/ Zomato" attribute="1" defaultMemberUniqueName="[Range].[How many times do you order Nonna's from Swiggy/ Zomato].[All]" allUniqueName="[Range].[How many times do you order Nonna's from Swiggy/ Zomato].[All]" dimensionUniqueName="[Range]" displayFolder="" count="0" memberValueDatatype="130" unbalanced="0"/>
    <cacheHierarchy uniqueName="[Range].[How did you discover this Nonna's today?]" caption="How did you discover this Nonna's today?" attribute="1" defaultMemberUniqueName="[Range].[How did you discover this Nonna's today?].[All]" allUniqueName="[Range].[How did you discover this Nonna's today?].[All]" dimensionUniqueName="[Range]" displayFolder="" count="0" memberValueDatatype="130" unbalanced="0"/>
    <cacheHierarchy uniqueName="[Range].[Discover]" caption="Discover" attribute="1" defaultMemberUniqueName="[Range].[Discover].[All]" allUniqueName="[Range].[Discover].[All]" dimensionUniqueName="[Range]" displayFolder="" count="0" memberValueDatatype="130" unbalanced="0"/>
    <cacheHierarchy uniqueName="[Range].[What was the occasion for your visit to Nonna's today?]" caption="What was the occasion for your visit to Nonna's today?" attribute="1" defaultMemberUniqueName="[Range].[What was the occasion for your visit to Nonna's today?].[All]" allUniqueName="[Range].[What was the occasion for your visit to Nonna's today?].[All]" dimensionUniqueName="[Range]" displayFolder="" count="0" memberValueDatatype="130" unbalanced="0"/>
    <cacheHierarchy uniqueName="[Range].[Occasion]" caption="Occasion" attribute="1" defaultMemberUniqueName="[Range].[Occasion].[All]" allUniqueName="[Range].[Occasion].[All]" dimensionUniqueName="[Range]" displayFolder="" count="0" memberValueDatatype="130" unbalanced="0"/>
    <cacheHierarchy uniqueName="[Range].[What brought you to Nonna's today?]" caption="What brought you to Nonna's today?" attribute="1" defaultMemberUniqueName="[Range].[What brought you to Nonna's today?].[All]" allUniqueName="[Range].[What brought you to Nonna's today?].[All]" dimensionUniqueName="[Range]" displayFolder="" count="0" memberValueDatatype="130" unbalanced="0"/>
    <cacheHierarchy uniqueName="[Range].[Reason for choosing Nonnas]" caption="Reason for choosing Nonnas" attribute="1" defaultMemberUniqueName="[Range].[Reason for choosing Nonnas].[All]" allUniqueName="[Range].[Reason for choosing Nonnas].[All]" dimensionUniqueName="[Range]" displayFolder="" count="0" memberValueDatatype="130" unbalanced="0"/>
    <cacheHierarchy uniqueName="[Range].[How often do you eat out or order food from a restaurant?]" caption="How often do you eat out or order food from a restaurant?" attribute="1" defaultMemberUniqueName="[Range].[How often do you eat out or order food from a restaurant?].[All]" allUniqueName="[Range].[How often do you eat out or order food from a restaurant?].[All]" dimensionUniqueName="[Range]" displayFolder="" count="0" memberValueDatatype="130" unbalanced="0"/>
    <cacheHierarchy uniqueName="[Range].[How often do you eat out at a Premium/ Fine Dine Restaurant]" caption="How often do you eat out at a Premium/ Fine Dine Restaurant" attribute="1" defaultMemberUniqueName="[Range].[How often do you eat out at a Premium/ Fine Dine Restaurant].[All]" allUniqueName="[Range].[How often do you eat out at a Premium/ Fine Dine Restaurant].[All]" dimensionUniqueName="[Range]" displayFolder="" count="0" memberValueDatatype="130" unbalanced="0"/>
    <cacheHierarchy uniqueName="[Range].[Which of the following best depicts your age?]" caption="Which of the following best depicts your age?" attribute="1" defaultMemberUniqueName="[Range].[Which of the following best depicts your age?].[All]" allUniqueName="[Range].[Which of the following best depicts your age?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What vehicle do you or your family own?]" caption="What vehicle do you or your family own?" attribute="1" defaultMemberUniqueName="[Range].[What vehicle do you or your family own?].[All]" allUniqueName="[Range].[What vehicle do you or your family own?].[All]" dimensionUniqueName="[Range]" displayFolder="" count="0" memberValueDatatype="130" unbalanced="0"/>
    <cacheHierarchy uniqueName="[Range].[Where do you reside currently?]" caption="Where do you reside currently?" attribute="1" defaultMemberUniqueName="[Range].[Where do you reside currently?].[All]" allUniqueName="[Range].[Where do you reside currently?].[All]" dimensionUniqueName="[Range]" displayFolder="" count="0" memberValueDatatype="130" unbalanced="0"/>
    <cacheHierarchy uniqueName="[Range].[Would you visit Nonna's again in future?]" caption="Would you visit Nonna's again in future?" attribute="1" defaultMemberUniqueName="[Range].[Would you visit Nonna's again in future?].[All]" allUniqueName="[Range].[Would you visit Nonna's again in future?].[All]" dimensionUniqueName="[Range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Date (Month)]" caption="Date (Month)" attribute="1" defaultMemberUniqueName="[Range 1].[Date (Month)].[All]" allUniqueName="[Range 1].[Date (Month)].[All]" dimensionUniqueName="[Range 1]" displayFolder="" count="0" memberValueDatatype="130" unbalanced="0"/>
    <cacheHierarchy uniqueName="[Range 2].[Generator]" caption="Generator" attribute="1" defaultMemberUniqueName="[Range 2].[Generator].[All]" allUniqueName="[Range 2].[Generator].[All]" dimensionUniqueName="[Range 2]" displayFolder="" count="0" memberValueDatatype="130" unbalanced="0"/>
    <cacheHierarchy uniqueName="[Range 3].[Generator Area]" caption="Generator Area" attribute="1" defaultMemberUniqueName="[Range 3].[Generator Area].[All]" allUniqueName="[Range 3].[Generator Area].[All]" dimensionUniqueName="[Range 3]" displayFolder="" count="0" memberValueDatatype="130" unbalanced="0"/>
    <cacheHierarchy uniqueName="[Range 4].[S.No.]" caption="S.No." attribute="1" defaultMemberUniqueName="[Range 4].[S.No.].[All]" allUniqueName="[Range 4].[S.No.].[All]" dimensionUniqueName="[Range 4]" displayFolder="" count="0" memberValueDatatype="20" unbalanced="0"/>
    <cacheHierarchy uniqueName="[Range 4].[Final Arrival Area]" caption="Final Arrival Area" attribute="1" defaultMemberUniqueName="[Range 4].[Final Arrival Area].[All]" allUniqueName="[Range 4].[Final Arrival Area].[All]" dimensionUniqueName="[Range 4]" displayFolder="" count="0" memberValueDatatype="130" unbalanced="0"/>
    <cacheHierarchy uniqueName="[Range 4].[Arrival Generator]" caption="Arrival Generator" attribute="1" defaultMemberUniqueName="[Range 4].[Arrival Generator].[All]" allUniqueName="[Range 4].[Arrival Generator].[All]" dimensionUniqueName="[Range 4]" displayFolder="" count="0" memberValueDatatype="130" unbalanced="0"/>
    <cacheHierarchy uniqueName="[Range 4].[Aerial Distance - Arrival]" caption="Aerial Distance - Arrival" attribute="1" defaultMemberUniqueName="[Range 4].[Aerial Distance - Arrival].[All]" allUniqueName="[Range 4].[Aerial Distance - Arrival].[All]" dimensionUniqueName="[Range 4]" displayFolder="" count="0" memberValueDatatype="5" unbalanced="0"/>
    <cacheHierarchy uniqueName="[Range 4].[Final Departure Area]" caption="Final Departure Area" attribute="1" defaultMemberUniqueName="[Range 4].[Final Departure Area].[All]" allUniqueName="[Range 4].[Final Departure Area].[All]" dimensionUniqueName="[Range 4]" displayFolder="" count="0" memberValueDatatype="130" unbalanced="0"/>
    <cacheHierarchy uniqueName="[Range 4].[Departure Generator]" caption="Departure Generator" attribute="1" defaultMemberUniqueName="[Range 4].[Departure Generator].[All]" allUniqueName="[Range 4].[Departure Generator].[All]" dimensionUniqueName="[Range 4]" displayFolder="" count="0" memberValueDatatype="130" unbalanced="0"/>
    <cacheHierarchy uniqueName="[Range 4].[Aerial Distance - Departure]" caption="Aerial Distance - Departure" attribute="1" defaultMemberUniqueName="[Range 4].[Aerial Distance - Departure].[All]" allUniqueName="[Range 4].[Aerial Distance - Departure].[All]" dimensionUniqueName="[Range 4]" displayFolder="" count="0" memberValueDatatype="5" unbalanced="0"/>
    <cacheHierarchy uniqueName="[Range 4].[Shortest Distance]" caption="Shortest Distance" attribute="1" defaultMemberUniqueName="[Range 4].[Shortest Distance].[All]" allUniqueName="[Range 4].[Shortest Distance].[All]" dimensionUniqueName="[Range 4]" displayFolder="" count="0" memberValueDatatype="5" unbalanced="0"/>
    <cacheHierarchy uniqueName="[Range 4].[Generator]" caption="Generator" attribute="1" defaultMemberUniqueName="[Range 4].[Generator].[All]" allUniqueName="[Range 4].[Generator].[All]" dimensionUniqueName="[Range 4]" displayFolder="" count="0" memberValueDatatype="130" unbalanced="0"/>
    <cacheHierarchy uniqueName="[Range 4].[Generator Area]" caption="Generator Area" attribute="1" defaultMemberUniqueName="[Range 4].[Generator Area].[All]" allUniqueName="[Range 4].[Generator Area].[All]" dimensionUniqueName="[Range 4]" displayFolder="" count="0" memberValueDatatype="130" unbalanced="0"/>
    <cacheHierarchy uniqueName="[Range 5].[S.No.]" caption="S.No." attribute="1" defaultMemberUniqueName="[Range 5].[S.No.].[All]" allUniqueName="[Range 5].[S.No.].[All]" dimensionUniqueName="[Range 5]" displayFolder="" count="0" memberValueDatatype="20" unbalanced="0"/>
    <cacheHierarchy uniqueName="[Range 5].[Generator]" caption="Generator" attribute="1" defaultMemberUniqueName="[Range 5].[Generator].[All]" allUniqueName="[Range 5].[Generator].[All]" dimensionUniqueName="[Range 5]" displayFolder="" count="0" memberValueDatatype="130" unbalanced="0"/>
    <cacheHierarchy uniqueName="[Range 5].[Generator Area]" caption="Generator Area" attribute="1" defaultMemberUniqueName="[Range 5].[Generator Area].[All]" allUniqueName="[Range 5].[Generator Area].[All]" dimensionUniqueName="[Range 5]" displayFolder="" count="0" memberValueDatatype="130" unbalanced="0"/>
    <cacheHierarchy uniqueName="[Table_ExternalData_1].[Range 5[S.No.]]]" caption="Range 5[S.No.]" attribute="1" defaultMemberUniqueName="[Table_ExternalData_1].[Range 5[S.No.]]].[All]" allUniqueName="[Table_ExternalData_1].[Range 5[S.No.]]].[All]" dimensionUniqueName="[Table_ExternalData_1]" displayFolder="" count="0" memberValueDatatype="20" unbalanced="0"/>
    <cacheHierarchy uniqueName="[Table_ExternalData_1].[Range 5[Generator]]]" caption="Range 5[Generator]" attribute="1" defaultMemberUniqueName="[Table_ExternalData_1].[Range 5[Generator]]].[All]" allUniqueName="[Table_ExternalData_1].[Range 5[Generator]]].[All]" dimensionUniqueName="[Table_ExternalData_1]" displayFolder="" count="0" memberValueDatatype="130" unbalanced="0"/>
    <cacheHierarchy uniqueName="[Table_ExternalData_1].[Range 5[Generator Area]]]" caption="Range 5[Generator Area]" attribute="1" defaultMemberUniqueName="[Table_ExternalData_1].[Range 5[Generator Area]]].[All]" allUniqueName="[Table_ExternalData_1].[Range 5[Generator Area]]].[All]" dimensionUniqueName="[Table_ExternalData_1]" displayFolder="" count="0" memberValueDatatype="130" unbalanced="0"/>
    <cacheHierarchy uniqueName="[Table_ExternalData_13].[Range 5[S.No.]]]" caption="Range 5[S.No.]" attribute="1" defaultMemberUniqueName="[Table_ExternalData_13].[Range 5[S.No.]]].[All]" allUniqueName="[Table_ExternalData_13].[Range 5[S.No.]]].[All]" dimensionUniqueName="[Table_ExternalData_13]" displayFolder="" count="0" memberValueDatatype="20" unbalanced="0"/>
    <cacheHierarchy uniqueName="[Table_ExternalData_13].[Range 5[Generator]]]" caption="Range 5[Generator]" attribute="1" defaultMemberUniqueName="[Table_ExternalData_13].[Range 5[Generator]]].[All]" allUniqueName="[Table_ExternalData_13].[Range 5[Generator]]].[All]" dimensionUniqueName="[Table_ExternalData_13]" displayFolder="" count="0" memberValueDatatype="130" unbalanced="0"/>
    <cacheHierarchy uniqueName="[Table_ExternalData_13].[Range 5[Generator Area]]]" caption="Range 5[Generator Area]" attribute="1" defaultMemberUniqueName="[Table_ExternalData_13].[Range 5[Generator Area]]].[All]" allUniqueName="[Table_ExternalData_13].[Range 5[Generator Area]]].[All]" dimensionUniqueName="[Table_ExternalData_13]" displayFolder="" count="2" memberValueDatatype="130" unbalanced="0">
      <fieldsUsage count="2">
        <fieldUsage x="-1"/>
        <fieldUsage x="0"/>
      </fieldsUsage>
    </cacheHierarchy>
    <cacheHierarchy uniqueName="[Table_ExternalData_14].[Range 5[S.No.]]]" caption="Range 5[S.No.]" attribute="1" defaultMemberUniqueName="[Table_ExternalData_14].[Range 5[S.No.]]].[All]" allUniqueName="[Table_ExternalData_14].[Range 5[S.No.]]].[All]" dimensionUniqueName="[Table_ExternalData_14]" displayFolder="" count="0" memberValueDatatype="20" unbalanced="0"/>
    <cacheHierarchy uniqueName="[Table_ExternalData_14].[Range 5[Generator]]]" caption="Range 5[Generator]" attribute="1" defaultMemberUniqueName="[Table_ExternalData_14].[Range 5[Generator]]].[All]" allUniqueName="[Table_ExternalData_14].[Range 5[Generator]]].[All]" dimensionUniqueName="[Table_ExternalData_14]" displayFolder="" count="0" memberValueDatatype="130" unbalanced="0"/>
    <cacheHierarchy uniqueName="[Table_ExternalData_14].[Range 5[Generator Area]]]" caption="Range 5[Generator Area]" attribute="1" defaultMemberUniqueName="[Table_ExternalData_14].[Range 5[Generator Area]]].[All]" allUniqueName="[Table_ExternalData_14].[Range 5[Generator Area]]].[All]" dimensionUniqueName="[Table_ExternalData_14]" displayFolder="" count="0" memberValueDatatype="130" unbalanced="0"/>
    <cacheHierarchy uniqueName="[Table_ExternalData_16].[Range 5[S.No.]]]" caption="Range 5[S.No.]" attribute="1" defaultMemberUniqueName="[Table_ExternalData_16].[Range 5[S.No.]]].[All]" allUniqueName="[Table_ExternalData_16].[Range 5[S.No.]]].[All]" dimensionUniqueName="[Table_ExternalData_16]" displayFolder="" count="0" memberValueDatatype="20" unbalanced="0"/>
    <cacheHierarchy uniqueName="[Table_ExternalData_16].[Range 5[Generator]]]" caption="Range 5[Generator]" attribute="1" defaultMemberUniqueName="[Table_ExternalData_16].[Range 5[Generator]]].[All]" allUniqueName="[Table_ExternalData_16].[Range 5[Generator]]].[All]" dimensionUniqueName="[Table_ExternalData_16]" displayFolder="" count="0" memberValueDatatype="130" unbalanced="0"/>
    <cacheHierarchy uniqueName="[Table_ExternalData_16].[Range 5[Generator Area]]]" caption="Range 5[Generator Area]" attribute="1" defaultMemberUniqueName="[Table_ExternalData_16].[Range 5[Generator Area]]].[All]" allUniqueName="[Table_ExternalData_16].[Range 5[Generator Area]]].[All]" dimensionUniqueName="[Table_ExternalData_16]" displayFolder="" count="0" memberValueDatatype="130" unbalanced="0"/>
    <cacheHierarchy uniqueName="[Range 1].[Date (Month Index)]" caption="Date (Month Index)" attribute="1" defaultMemberUniqueName="[Range 1].[Date (Month Index)].[All]" allUniqueName="[Range 1].[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FC_Road___Aradhana]" caption="__XL_Count FC_Road___Aradhana" measure="1" displayFolder="" measureGroup="FC_Road___Aradhana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XL_Count Range 5]" caption="__XL_Count Range 5" measure="1" displayFolder="" measureGroup="Range 5" count="0" hidden="1"/>
    <cacheHierarchy uniqueName="[Measures].[__XL_Count Table_ExternalData_13]" caption="__XL_Count Table_ExternalData_13" measure="1" displayFolder="" measureGroup="Table_ExternalData_13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Table_ExternalData_14]" caption="__XL_Count Table_ExternalData_14" measure="1" displayFolder="" measureGroup="Table_ExternalData_14" count="0" hidden="1"/>
    <cacheHierarchy uniqueName="[Measures].[__XL_Count Table_ExternalData_16]" caption="__XL_Count Table_ExternalData_16" measure="1" displayFolder="" measureGroup="Table_ExternalData_16" count="0" hidden="1"/>
    <cacheHierarchy uniqueName="[Measures].[__XL_Count FC_Road___Aradhana5]" caption="__XL_Count FC_Road___Aradhana5" measure="1" displayFolder="" measureGroup="FC_Road___Aradhana5" count="0" hidden="1"/>
    <cacheHierarchy uniqueName="[Measures].[__No measures defined]" caption="__No measures defined" measure="1" displayFolder="" count="0" hidden="1"/>
    <cacheHierarchy uniqueName="[Measures].[Count of Week Day]" caption="Count of Week Day" measure="1" displayFolder="" measureGroup="Range" count="0" hidden="1">
      <extLst>
        <ext xmlns:x15="http://schemas.microsoft.com/office/spreadsheetml/2010/11/main" uri="{B97F6D7D-B522-45F9-BDA1-12C45D357490}">
          <x15:cacheHierarchy aggregatedColumn="130"/>
        </ext>
      </extLst>
    </cacheHierarchy>
    <cacheHierarchy uniqueName="[Measures].[Count of Week Dist]" caption="Count of Week Dist" measure="1" displayFolder="" measureGroup="Range" count="0" hidden="1">
      <extLst>
        <ext xmlns:x15="http://schemas.microsoft.com/office/spreadsheetml/2010/11/main" uri="{B97F6D7D-B522-45F9-BDA1-12C45D357490}">
          <x15:cacheHierarchy aggregatedColumn="131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Id]" caption="Count of Id" measure="1" displayFolder="" measureGroup="Range" count="0" hidden="1">
      <extLst>
        <ext xmlns:x15="http://schemas.microsoft.com/office/spreadsheetml/2010/11/main" uri="{B97F6D7D-B522-45F9-BDA1-12C45D357490}">
          <x15:cacheHierarchy aggregatedColumn="126"/>
        </ext>
      </extLst>
    </cacheHierarchy>
    <cacheHierarchy uniqueName="[Measures].[Count of Date]" caption="Count of Date" measure="1" displayFolder="" measureGroup="Range 1" count="0" hidden="1">
      <extLst>
        <ext xmlns:x15="http://schemas.microsoft.com/office/spreadsheetml/2010/11/main" uri="{B97F6D7D-B522-45F9-BDA1-12C45D357490}">
          <x15:cacheHierarchy aggregatedColumn="188"/>
        </ext>
      </extLst>
    </cacheHierarchy>
    <cacheHierarchy uniqueName="[Measures].[Sum of Id 2]" caption="Sum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 2]" caption="Count of Id 2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 Arrival]" caption="Count of Final Arrival" measure="1" displayFolder="" measureGroup="FC_Road___Aradhan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Generator]" caption="Count of Generator" measure="1" displayFolder="" measureGroup="Range 2" count="0" hidden="1">
      <extLst>
        <ext xmlns:x15="http://schemas.microsoft.com/office/spreadsheetml/2010/11/main" uri="{B97F6D7D-B522-45F9-BDA1-12C45D357490}">
          <x15:cacheHierarchy aggregatedColumn="190"/>
        </ext>
      </extLst>
    </cacheHierarchy>
    <cacheHierarchy uniqueName="[Measures].[Count of Generator Area]" caption="Count of Generator Area" measure="1" displayFolder="" measureGroup="Range 3" count="0" hidden="1">
      <extLst>
        <ext xmlns:x15="http://schemas.microsoft.com/office/spreadsheetml/2010/11/main" uri="{B97F6D7D-B522-45F9-BDA1-12C45D357490}">
          <x15:cacheHierarchy aggregatedColumn="191"/>
        </ext>
      </extLst>
    </cacheHierarchy>
    <cacheHierarchy uniqueName="[Measures].[Sum of S.No.]" caption="Sum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Count of S.No.]" caption="Count of S.No." measure="1" displayFolder="" measureGroup="Range 4" count="0" hidden="1">
      <extLst>
        <ext xmlns:x15="http://schemas.microsoft.com/office/spreadsheetml/2010/11/main" uri="{B97F6D7D-B522-45F9-BDA1-12C45D357490}">
          <x15:cacheHierarchy aggregatedColumn="192"/>
        </ext>
      </extLst>
    </cacheHierarchy>
    <cacheHierarchy uniqueName="[Measures].[Sum of S.No. 2]" caption="Sum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Count of S.No. 2]" caption="Count of S.No. 2" measure="1" displayFolder="" measureGroup="Range 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Range 5[S.No.]] 2]" caption="Sum of Range 5[S.No.] 2" measure="1" displayFolder="" measureGroup="Table_ExternalData_13" count="0" hidden="1"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Count of Range 5[S.No.]] 2]" caption="Count of Range 5[S.No.] 2" measure="1" displayFolder="" measureGroup="Table_ExternalData_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8"/>
        </ext>
      </extLst>
    </cacheHierarchy>
    <cacheHierarchy uniqueName="[Measures].[Sum of Range 5[S.No.]]]" caption="Sum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Count of Range 5[S.No.]]]" caption="Count of Range 5[S.No.]" measure="1" displayFolder="" measureGroup="Table_ExternalData_1" count="0" hidden="1">
      <extLst>
        <ext xmlns:x15="http://schemas.microsoft.com/office/spreadsheetml/2010/11/main" uri="{B97F6D7D-B522-45F9-BDA1-12C45D357490}">
          <x15:cacheHierarchy aggregatedColumn="205"/>
        </ext>
      </extLst>
    </cacheHierarchy>
    <cacheHierarchy uniqueName="[Measures].[Sum of Range 5[S.No.]] 3]" caption="Sum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Count of Range 5[S.No.]] 3]" caption="Count of Range 5[S.No.] 3" measure="1" displayFolder="" measureGroup="Table_ExternalData_14" count="0" hidden="1">
      <extLst>
        <ext xmlns:x15="http://schemas.microsoft.com/office/spreadsheetml/2010/11/main" uri="{B97F6D7D-B522-45F9-BDA1-12C45D357490}">
          <x15:cacheHierarchy aggregatedColumn="211"/>
        </ext>
      </extLst>
    </cacheHierarchy>
    <cacheHierarchy uniqueName="[Measures].[Sum of Range 5[S.No.]] 4]" caption="Sum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Count of Range 5[S.No.]] 4]" caption="Count of Range 5[S.No.] 4" measure="1" displayFolder="" measureGroup="Table_ExternalData_16" count="0" hidden="1">
      <extLst>
        <ext xmlns:x15="http://schemas.microsoft.com/office/spreadsheetml/2010/11/main" uri="{B97F6D7D-B522-45F9-BDA1-12C45D357490}">
          <x15:cacheHierarchy aggregatedColumn="214"/>
        </ext>
      </extLst>
    </cacheHierarchy>
    <cacheHierarchy uniqueName="[Measures].[Sum of Id 3]" caption="Sum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Id 3]" caption="Count of Id 3" measure="1" displayFolder="" measureGroup="FC_Road___Aradhana5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Unsupported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FC_Road___Aradhana" uniqueName="[FC_Road___Aradhana]" caption="FC_Road___Aradhana"/>
    <dimension name="FC_Road___Aradhana5" uniqueName="[FC_Road___Aradhana5]" caption="FC_Road___Aradhana5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  <dimension name="Range 5" uniqueName="[Range 5]" caption="Range 5"/>
    <dimension name="Table_ExternalData_1" uniqueName="[Table_ExternalData_1]" caption="Table_ExternalData_1"/>
    <dimension name="Table_ExternalData_13" uniqueName="[Table_ExternalData_13]" caption="Table_ExternalData_13"/>
    <dimension name="Table_ExternalData_14" uniqueName="[Table_ExternalData_14]" caption="Table_ExternalData_14"/>
    <dimension name="Table_ExternalData_16" uniqueName="[Table_ExternalData_16]" caption="Table_ExternalData_16"/>
  </dimensions>
  <measureGroups count="12">
    <measureGroup name="FC_Road___Aradhana" caption="FC_Road___Aradhana"/>
    <measureGroup name="FC_Road___Aradhana5" caption="FC_Road___Aradhana5"/>
    <measureGroup name="Range" caption="Range"/>
    <measureGroup name="Range 1" caption="Range 1"/>
    <measureGroup name="Range 2" caption="Range 2"/>
    <measureGroup name="Range 3" caption="Range 3"/>
    <measureGroup name="Range 4" caption="Range 4"/>
    <measureGroup name="Range 5" caption="Range 5"/>
    <measureGroup name="Table_ExternalData_1" caption="Table_ExternalData_1"/>
    <measureGroup name="Table_ExternalData_13" caption="Table_ExternalData_13"/>
    <measureGroup name="Table_ExternalData_14" caption="Table_ExternalData_14"/>
    <measureGroup name="Table_ExternalData_16" caption="Table_ExternalData_16"/>
  </measureGroups>
  <maps count="12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029B2-7069-447C-B663-0DDE05C4B799}" name="PivotTable3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E163:L171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/>
    </i>
    <i>
      <x v="3"/>
    </i>
    <i>
      <x v="2"/>
    </i>
    <i>
      <x v="5"/>
    </i>
    <i>
      <x v="1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Id" fld="0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5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3E866-F614-423D-976F-3530C4B0D348}" name="PivotTable29" cacheId="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66:G73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C1B71-9206-4333-8410-48089CCBFDE2}" name="PivotTable32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E128:L136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Id" fld="0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8"/>
  </rowHierarchiesUsage>
  <colHierarchiesUsage count="1">
    <colHierarchyUsage hierarchyUsage="5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ECE0F-39E2-4B8A-B804-C68670CDCEE5}" name="PivotTable17" cacheId="3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66:C7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79954-DBAB-4CFF-9D51-74FE56C89D72}" name="PivotTable7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91:C20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94FEB-CB7A-4F39-AFCA-5133A3435612}" name="PivotTable25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101:G10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D56E7-6ED0-4476-9038-606231E58A2A}" name="PivotTable28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111:G11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960A3-60DA-4629-A866-4A2B5FF82E5F}" name="PivotTable34" cacheId="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E152:L159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3"/>
    </i>
    <i>
      <x/>
    </i>
    <i>
      <x v="4"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Id" fld="0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4"/>
  </rowHierarchiesUsage>
  <colHierarchiesUsage count="1">
    <colHierarchyUsage hierarchyUsage="5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42272-2650-484D-BDC3-81DFF9C606A6}" name="PivotTable2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M101:O12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A0182-D457-49D2-A64D-0D3A0A586A81}" name="PivotTable5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10:J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8F1DB-6436-44DD-A4DC-D4C48BF2BD90}" name="PivotTable24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M91:O9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4A2ED-DB15-4D55-AD6B-E2452144E60C}" name="PivotTable19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52:G60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8">
    <i>
      <x/>
    </i>
    <i>
      <x v="3"/>
    </i>
    <i>
      <x v="6"/>
    </i>
    <i>
      <x v="4"/>
    </i>
    <i>
      <x v="5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9978D-3213-475E-819C-5DDB66990869}" name="PivotTable15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37:K4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F18DE-C050-4685-907D-F27328F71A87}" name="PivotTable14" cacheId="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37:G4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9EFDE-2EAE-401F-983D-D09FCD9E1008}" name="PivotTable4" cacheId="29" applyNumberFormats="0" applyBorderFormats="0" applyFontFormats="0" applyPatternFormats="0" applyAlignmentFormats="0" applyWidthHeightFormats="1" dataCaption="Values" tag="038ac846-cc4a-40bf-8f69-3a1dccffee51" updatedVersion="8" minRefreshableVersion="3" useAutoFormatting="1" subtotalHiddenItems="1" itemPrintTitles="1" createdVersion="8" indent="0" outline="1" outlineData="1" multipleFieldFilters="0">
  <location ref="A10:B1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1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BCEC9-06B0-4044-8672-38E5A4C0DC1F}" name="PivotTable2" cacheId="10" applyNumberFormats="0" applyBorderFormats="0" applyFontFormats="0" applyPatternFormats="0" applyAlignmentFormats="0" applyWidthHeightFormats="1" dataCaption="Values" tag="83998950-7897-4182-9cc8-f68e4e0b8feb" updatedVersion="8" minRefreshableVersion="3" useAutoFormatting="1" subtotalHiddenItems="1" itemPrintTitles="1" createdVersion="8" indent="0" outline="1" outlineData="1" multipleFieldFilters="0">
  <location ref="E3:F6" firstHeaderRow="1" firstDataRow="1" firstDataCol="1"/>
  <pivotFields count="2">
    <pivotField name="Date (month)"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Date" fld="1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ate (month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 Road - Aradhana!$D:$D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F5CC6-1713-4F44-AD36-1DCF8621B754}" name="PivotTable30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66:K78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2">
    <i>
      <x v="5"/>
    </i>
    <i>
      <x v="9"/>
    </i>
    <i>
      <x v="6"/>
    </i>
    <i>
      <x v="1"/>
    </i>
    <i>
      <x v="2"/>
    </i>
    <i>
      <x v="7"/>
    </i>
    <i>
      <x v="4"/>
    </i>
    <i>
      <x v="8"/>
    </i>
    <i>
      <x v="3"/>
    </i>
    <i>
      <x v="10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79B76-4EA4-43F0-B706-8E1E40D36584}" name="PivotTable33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E140:L148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4"/>
    </i>
    <i>
      <x v="2"/>
    </i>
    <i>
      <x v="1"/>
    </i>
    <i>
      <x v="3"/>
    </i>
    <i>
      <x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Id" fld="0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colHierarchiesUsage count="1">
    <colHierarchyUsage hierarchyUsage="5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FE221-DA90-463D-9A1F-0B85A6E976DE}" name="PivotTable13" cacheId="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7:C4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4D752-EF19-4F7F-AD3B-8C9E403B36B5}" name="PivotTable10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22:G2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5F4D3-7EC2-40C5-99E7-9D24F883E0AC}" name="PivotTable9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2:C28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 v="1"/>
    </i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7074F-780B-4479-A48D-8C8F7A033A7E}" name="PivotTable1" cacheId="21" applyNumberFormats="0" applyBorderFormats="0" applyFontFormats="0" applyPatternFormats="0" applyAlignmentFormats="0" applyWidthHeightFormats="1" dataCaption="Values" tag="c1d7d3cb-81ad-4299-a200-98852e9b9090" updatedVersion="8" minRefreshableVersion="3" useAutoFormatting="1" subtotalHiddenItems="1" itemPrintTitles="1" createdVersion="8" indent="0" outline="1" outlineData="1" multipleFieldFilters="0">
  <location ref="A3:C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 Road - Aradhana!$A:$AZ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DC246-935E-44DC-AD3B-84EF75403AD6}" name="PivotTable18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2:C6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96891-6A2B-47A5-B407-3E987EBD19F7}" name="PivotTable20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79:C8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16C3C-79A0-463B-BED0-AF412777D3D6}" name="PivotTable11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1:C3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FE8B9-E3E1-4FC8-9073-2A7696202870}" name="PivotTable22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91:G98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 v="1"/>
    </i>
    <i>
      <x/>
    </i>
    <i>
      <x v="2"/>
    </i>
    <i>
      <x v="3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A55AA-04D1-432B-ADFB-D8BCDD1E4B83}" name="PivotTable26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101:K10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0DD57-EFB7-4639-A8F7-07D798A2B842}" name="PivotTable2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91:K9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AEBB-37B4-43E7-A5A1-E18232DF79FE}" name="PivotTable8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06:C28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01EB4-C3E4-485C-AFF4-77B77AA86937}" name="PivotTable12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10:F18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1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 Road - Aradhana!$A:$AZ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C45B5-1126-4DAC-86B3-AD7D030D00B2}" name="PivotTable16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M37:O4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B7B74-0FF1-41B3-B7F7-E0B2B5992840}" name="PivotTable6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3:K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 Road - Aradhana!$A:$AZ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AB996-7D08-4AE0-83B7-68F77AA95A93}" name="PivotTable21" cacheId="2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79:G8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showDataAs="percentOfTotal" baseField="0" baseItem="0" numFmtId="10"/>
    <dataField name="Count of Id2" fld="2" subtotal="count" baseField="0" baseItem="0">
      <extLst>
        <ext xmlns:x14="http://schemas.microsoft.com/office/spreadsheetml/2009/9/main" uri="{E15A36E0-9728-4e99-A89B-3F7291B0FE68}">
          <x14:dataField sourceField="0" uniqueName="[__Xl2].[Measures].[Count of Id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">
        <x15:activeTabTopLevelEntity name="[FC_Road___Aradhan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D7986-192C-4FF1-9F09-4F09211C5027}" name="PivotTable8" cacheId="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40:F52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11">
    <i>
      <x v="5"/>
    </i>
    <i>
      <x v="6"/>
    </i>
    <i>
      <x/>
    </i>
    <i>
      <x v="3"/>
    </i>
    <i>
      <x v="7"/>
    </i>
    <i>
      <x v="1"/>
    </i>
    <i>
      <x v="2"/>
    </i>
    <i>
      <x v="8"/>
    </i>
    <i>
      <x v="9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0" hier="124" name="[FC_Road___Aradhana5].[Generator].&amp;[Watch Movie/ Out for fun]" cap="Watch Movie/ Out for fun"/>
  </pageFields>
  <dataFields count="1">
    <dataField name="Count of Id" fld="2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C_Road___Aradhana5].[Generator].&amp;[Watch Movie/ Out for f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54">
      <autoFilter ref="A1">
        <filterColumn colId="0">
          <top10 val="10" filterVal="10"/>
        </filterColumn>
      </autoFilter>
    </filter>
  </filters>
  <rowHierarchiesUsage count="1">
    <rowHierarchyUsage hierarchyUsage="125"/>
  </rowHierarchiesUsage>
  <colHierarchiesUsage count="1">
    <colHierarchyUsage hierarchyUsage="1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5">
        <x15:activeTabTopLevelEntity name="[FC_Road___Aradhana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19836-0596-41C2-9E23-B2AB659763E6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G33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11">
    <i>
      <x v="5"/>
    </i>
    <i>
      <x v="6"/>
    </i>
    <i>
      <x/>
    </i>
    <i>
      <x v="3"/>
    </i>
    <i>
      <x v="7"/>
    </i>
    <i>
      <x v="1"/>
    </i>
    <i>
      <x v="2"/>
    </i>
    <i>
      <x v="8"/>
    </i>
    <i>
      <x v="9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124" name="[FC_Road___Aradhana5].[Generator].&amp;[Watch Movie/ Out for fun]" cap="Watch Movie/ Out for fun"/>
  </pageFields>
  <dataFields count="1">
    <dataField name="Count of Id" fld="2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C_Road___Aradhana5].[Generator].&amp;[Watch Movie/ Out for f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54">
      <autoFilter ref="A1">
        <filterColumn colId="0">
          <top10 val="10" filterVal="10"/>
        </filterColumn>
      </autoFilter>
    </filter>
  </filters>
  <rowHierarchiesUsage count="1">
    <rowHierarchyUsage hierarchyUsage="125"/>
  </rowHierarchiesUsage>
  <colHierarchiesUsage count="1">
    <colHierarchyUsage hierarchyUsage="1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5">
        <x15:activeTabTopLevelEntity name="[FC_Road___Aradhana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91D54-8F4A-4A94-B1CA-62A81DF304D2}" name="PivotTable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5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11">
    <i>
      <x v="9"/>
    </i>
    <i>
      <x v="2"/>
    </i>
    <i>
      <x v="5"/>
    </i>
    <i>
      <x v="4"/>
    </i>
    <i>
      <x v="8"/>
    </i>
    <i>
      <x v="1"/>
    </i>
    <i>
      <x v="6"/>
    </i>
    <i>
      <x v="3"/>
    </i>
    <i>
      <x v="7"/>
    </i>
    <i>
      <x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124" name="[FC_Road___Aradhana5].[Generator].&amp;[Home]" cap="Home"/>
  </pageFields>
  <dataFields count="1">
    <dataField name="Count of Id" fld="2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C_Road___Aradhana5].[Generator].&amp;[Hom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54">
      <autoFilter ref="A1">
        <filterColumn colId="0">
          <top10 val="10" filterVal="10"/>
        </filterColumn>
      </autoFilter>
    </filter>
  </filters>
  <rowHierarchiesUsage count="1">
    <rowHierarchyUsage hierarchyUsage="125"/>
  </rowHierarchiesUsage>
  <colHierarchiesUsage count="1">
    <colHierarchyUsage hierarchyUsage="1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5">
        <x15:activeTabTopLevelEntity name="[FC_Road___Aradhana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95490-66BF-483D-97D1-025D4DD588B8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8:E70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11">
    <i>
      <x v="9"/>
    </i>
    <i>
      <x v="2"/>
    </i>
    <i>
      <x v="5"/>
    </i>
    <i>
      <x v="4"/>
    </i>
    <i>
      <x v="8"/>
    </i>
    <i>
      <x v="1"/>
    </i>
    <i>
      <x v="6"/>
    </i>
    <i>
      <x v="3"/>
    </i>
    <i>
      <x v="7"/>
    </i>
    <i>
      <x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124" name="[FC_Road___Aradhana5].[Generator].&amp;[Home]" cap="Home"/>
  </pageFields>
  <dataFields count="1">
    <dataField name="Count of Id" fld="2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C_Road___Aradhana5].[Generator].&amp;[Hom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54">
      <autoFilter ref="A1">
        <filterColumn colId="0">
          <top10 val="10" filterVal="10"/>
        </filterColumn>
      </autoFilter>
    </filter>
  </filters>
  <rowHierarchiesUsage count="1">
    <rowHierarchyUsage hierarchyUsage="125"/>
  </rowHierarchiesUsage>
  <colHierarchiesUsage count="1">
    <colHierarchyUsage hierarchyUsage="6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FC_Road___Aradhana5">
        <x15:activeTabTopLevelEntity name="[FC_Road___Aradhana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CE317-F6E0-4015-AF65-1E7EE1894965}" name="PivotTable4" cacheId="3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3:E109" firstHeaderRow="1" firstDataRow="1" firstDataCol="1"/>
  <pivotFields count="2">
    <pivotField axis="axisRow" allDrilled="1" subtotalTop="0" showAll="0" dataSourceSort="1" defaultSubtotal="0" defaultAttributeDrillState="1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</items>
    </pivotField>
    <pivotField dataField="1" subtotalTop="0" showAll="0" defaultSubtotal="0"/>
  </pivotFields>
  <rowFields count="1">
    <field x="0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Count of S.No." fld="1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enerator!$A$1:$J$556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A8C26-CC41-42AC-B1C2-C9B8B8E848C5}" name="PivotTable2" cacheId="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9:B102" firstHeaderRow="1" firstDataRow="1" firstDataCol="1"/>
  <pivotFields count="2">
    <pivotField axis="axisRow" allDrilled="1" subtotalTop="0" showAll="0" dataSourceSort="1" defaultSubtotal="0" defaultAttributeDrillState="1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</items>
    </pivotField>
    <pivotField dataField="1" subtotalTop="0" showAll="0" defaultSubtota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Count of Generator Area" fld="1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enerator!$J:$J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930AE-C8C9-47E9-B08C-0F7EB13997FF}" name="PivotTable1" cacheId="36" applyNumberFormats="0" applyBorderFormats="0" applyFontFormats="0" applyPatternFormats="0" applyAlignmentFormats="0" applyWidthHeightFormats="1" dataCaption="Values" tag="77ff280e-de15-4bc9-957f-d0d034789fe4" updatedVersion="8" minRefreshableVersion="3" useAutoFormatting="1" subtotalHiddenItems="1" itemPrintTitles="1" createdVersion="8" indent="0" outline="1" outlineData="1" multipleFieldFilters="0">
  <location ref="A3:B15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Generator" fld="1" subtotal="count" showDataAs="percentOfTotal" baseField="0" baseItem="0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enerator!$I:$I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6174C-3517-4CCF-AF61-6367FB7CD7AC}" name="PivotTable7" cacheId="3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14:B12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.No." fld="0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enerator!$A$1:$J$556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8C752-7218-47B4-A1E3-07490B9E77B4}" name="PivotTable5" cacheId="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3:H8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</pivotField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Count of S.No." fld="0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enerator!$A$1:$J$556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4742D-A920-4275-B776-517609057F5B}" name="PivotTable6" cacheId="33" applyNumberFormats="0" applyBorderFormats="0" applyFontFormats="0" applyPatternFormats="0" applyAlignmentFormats="0" applyWidthHeightFormats="1" dataCaption="Values" tag="a6c99199-53ec-4e21-b897-b6da89fbfe47" updatedVersion="8" minRefreshableVersion="3" useAutoFormatting="1" subtotalHiddenItems="1" itemPrintTitles="1" createdVersion="8" indent="0" outline="1" outlineData="1" multipleFieldFilters="0">
  <location ref="J3:K8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</items>
    </pivotField>
  </pivotFields>
  <rowFields count="1">
    <field x="1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Count of S.No." fld="0" subtotal="count" baseField="0" baseItem="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enerator!$A$1:$J$556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93C82-E2E8-4F32-A098-723BA6C5083B}" name="PivotTable1" cacheId="4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3:G21" firstHeaderRow="0" firstDataRow="1" firstDataCol="1"/>
  <pivotFields count="3">
    <pivotField axis="axisRow" allDrilled="1" subtotalTop="0" showAll="0" measureFilter="1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8">
    <i>
      <x v="15"/>
    </i>
    <i>
      <x v="4"/>
    </i>
    <i>
      <x v="10"/>
    </i>
    <i>
      <x v="9"/>
    </i>
    <i>
      <x v="14"/>
    </i>
    <i>
      <x v="11"/>
    </i>
    <i>
      <x v="3"/>
    </i>
    <i>
      <x v="6"/>
    </i>
    <i>
      <x v="13"/>
    </i>
    <i>
      <x v="5"/>
    </i>
    <i>
      <x/>
    </i>
    <i>
      <x v="16"/>
    </i>
    <i>
      <x v="2"/>
    </i>
    <i>
      <x v="12"/>
    </i>
    <i>
      <x v="7"/>
    </i>
    <i>
      <x v="8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ange 5[S.No.]2" fld="1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Range 5[S.No.]] 2]"/>
        </ext>
      </extLst>
    </dataField>
    <dataField name="Count of Range 5[S.No.]" fld="2" subtotal="count" baseField="0" baseItem="0">
      <extLst>
        <ext xmlns:x14="http://schemas.microsoft.com/office/spreadsheetml/2009/9/main" uri="{E15A36E0-9728-4e99-A89B-3F7291B0FE68}">
          <x14:dataField sourceField="1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3" iMeasureHier="246">
      <autoFilter ref="A1">
        <filterColumn colId="0">
          <top10 val="17" filterVal="17"/>
        </filterColumn>
      </autoFilter>
    </filter>
  </filters>
  <rowHierarchiesUsage count="1">
    <rowHierarchyUsage hierarchyUsage="2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Table_ExternalData_13">
        <x15:activeTabTopLevelEntity name="[Table_ExternalData_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BDE25-9736-4CE9-83B4-4CD0BE929E1C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14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1">
    <i>
      <x v="5"/>
    </i>
    <i>
      <x v="6"/>
    </i>
    <i>
      <x/>
    </i>
    <i>
      <x v="3"/>
    </i>
    <i>
      <x v="7"/>
    </i>
    <i>
      <x v="1"/>
    </i>
    <i>
      <x v="2"/>
    </i>
    <i>
      <x v="8"/>
    </i>
    <i>
      <x v="9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ange 5[S.No.]" fld="0" subtotal="count" baseField="0" baseItem="0"/>
    <dataField name="Count of Range 5[S.No.]2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Count of Range 5[S.No.]]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0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Table_ExternalData_1">
        <x15:activeTabTopLevelEntity name="[Table_ExternalData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7D0C9-93D3-4FA0-8B89-2D0440B8F7EC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15" firstHeaderRow="0" firstDataRow="1" firstDataCol="1"/>
  <pivotFields count="3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2">
    <i>
      <x v="2"/>
    </i>
    <i>
      <x v="7"/>
    </i>
    <i>
      <x v="3"/>
    </i>
    <i>
      <x v="1"/>
    </i>
    <i>
      <x v="10"/>
    </i>
    <i>
      <x v="5"/>
    </i>
    <i>
      <x v="9"/>
    </i>
    <i>
      <x v="6"/>
    </i>
    <i>
      <x/>
    </i>
    <i>
      <x v="4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ange 5[S.No.]2" fld="1" subtotal="count" baseField="0" baseItem="0">
      <extLst>
        <ext xmlns:x14="http://schemas.microsoft.com/office/spreadsheetml/2009/9/main" uri="{E15A36E0-9728-4e99-A89B-3F7291B0FE68}">
          <x14:dataField sourceField="1" uniqueName="[__Xl2].[Measures].[Count of Range 5[S.No.]] 3]"/>
        </ext>
      </extLst>
    </dataField>
    <dataField name="Count of Range 5[S.No.]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Table_ExternalData_14">
        <x15:activeTabTopLevelEntity name="[Table_ExternalData_1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34A09-532F-4B4E-B9FD-5D7A6D063A6F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18" firstHeaderRow="0" firstDataRow="1" firstDataCol="1"/>
  <pivotFields count="3">
    <pivotField axis="axisRow" allDrilled="1" subtotalTop="0" showAll="0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5">
    <i>
      <x v="9"/>
    </i>
    <i>
      <x v="1"/>
    </i>
    <i>
      <x v="3"/>
    </i>
    <i>
      <x v="5"/>
    </i>
    <i>
      <x v="11"/>
    </i>
    <i>
      <x v="2"/>
    </i>
    <i>
      <x v="8"/>
    </i>
    <i>
      <x v="12"/>
    </i>
    <i>
      <x v="10"/>
    </i>
    <i>
      <x v="13"/>
    </i>
    <i>
      <x v="4"/>
    </i>
    <i>
      <x v="7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ange 5[S.No.]2" fld="1" subtotal="count" baseField="0" baseItem="0">
      <extLst>
        <ext xmlns:x14="http://schemas.microsoft.com/office/spreadsheetml/2009/9/main" uri="{E15A36E0-9728-4e99-A89B-3F7291B0FE68}">
          <x14:dataField sourceField="1" uniqueName="[__Xl2].[Measures].[Count of Range 5[S.No.]] 4]"/>
        </ext>
      </extLst>
    </dataField>
    <dataField name="Count of Range 5[S.No.]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C_analysis.xlsx!Table_ExternalData_16">
        <x15:activeTabTopLevelEntity name="[Table_ExternalData_1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B6040-CE94-4EE9-BFC0-2E9FCE68E426}" name="PivotTable1" cacheId="4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12:G94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82">
    <i>
      <x v="19"/>
    </i>
    <i>
      <x v="68"/>
    </i>
    <i>
      <x v="13"/>
    </i>
    <i>
      <x v="52"/>
    </i>
    <i>
      <x v="24"/>
    </i>
    <i>
      <x v="39"/>
    </i>
    <i>
      <x v="41"/>
    </i>
    <i>
      <x v="56"/>
    </i>
    <i>
      <x v="38"/>
    </i>
    <i>
      <x v="20"/>
    </i>
    <i>
      <x v="12"/>
    </i>
    <i>
      <x v="25"/>
    </i>
    <i>
      <x v="32"/>
    </i>
    <i>
      <x v="59"/>
    </i>
    <i>
      <x v="49"/>
    </i>
    <i>
      <x v="2"/>
    </i>
    <i>
      <x v="14"/>
    </i>
    <i>
      <x v="34"/>
    </i>
    <i>
      <x v="69"/>
    </i>
    <i>
      <x v="62"/>
    </i>
    <i>
      <x v="7"/>
    </i>
    <i>
      <x v="42"/>
    </i>
    <i>
      <x v="5"/>
    </i>
    <i>
      <x v="29"/>
    </i>
    <i>
      <x v="45"/>
    </i>
    <i>
      <x v="17"/>
    </i>
    <i>
      <x v="21"/>
    </i>
    <i>
      <x v="18"/>
    </i>
    <i>
      <x v="36"/>
    </i>
    <i>
      <x v="11"/>
    </i>
    <i>
      <x v="46"/>
    </i>
    <i>
      <x v="54"/>
    </i>
    <i>
      <x v="79"/>
    </i>
    <i>
      <x v="23"/>
    </i>
    <i>
      <x v="76"/>
    </i>
    <i>
      <x v="55"/>
    </i>
    <i>
      <x v="4"/>
    </i>
    <i>
      <x v="6"/>
    </i>
    <i>
      <x v="71"/>
    </i>
    <i>
      <x v="27"/>
    </i>
    <i>
      <x v="77"/>
    </i>
    <i>
      <x v="31"/>
    </i>
    <i>
      <x v="66"/>
    </i>
    <i>
      <x v="40"/>
    </i>
    <i>
      <x v="75"/>
    </i>
    <i>
      <x v="67"/>
    </i>
    <i>
      <x v="63"/>
    </i>
    <i>
      <x v="28"/>
    </i>
    <i>
      <x/>
    </i>
    <i>
      <x v="3"/>
    </i>
    <i>
      <x v="43"/>
    </i>
    <i>
      <x v="47"/>
    </i>
    <i>
      <x v="65"/>
    </i>
    <i>
      <x v="48"/>
    </i>
    <i>
      <x v="10"/>
    </i>
    <i>
      <x v="30"/>
    </i>
    <i>
      <x v="73"/>
    </i>
    <i>
      <x v="50"/>
    </i>
    <i>
      <x v="1"/>
    </i>
    <i>
      <x v="51"/>
    </i>
    <i>
      <x v="44"/>
    </i>
    <i>
      <x v="8"/>
    </i>
    <i>
      <x v="64"/>
    </i>
    <i>
      <x v="53"/>
    </i>
    <i>
      <x v="37"/>
    </i>
    <i>
      <x v="9"/>
    </i>
    <i>
      <x v="16"/>
    </i>
    <i>
      <x v="33"/>
    </i>
    <i>
      <x v="70"/>
    </i>
    <i>
      <x v="22"/>
    </i>
    <i>
      <x v="72"/>
    </i>
    <i>
      <x v="57"/>
    </i>
    <i>
      <x v="74"/>
    </i>
    <i>
      <x v="58"/>
    </i>
    <i>
      <x v="26"/>
    </i>
    <i>
      <x v="35"/>
    </i>
    <i>
      <x v="78"/>
    </i>
    <i>
      <x v="60"/>
    </i>
    <i>
      <x v="80"/>
    </i>
    <i>
      <x v="61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.No." fld="0" subtotal="count" baseField="0" baseItem="0"/>
    <dataField name="Count of S.No.2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Count of S.No.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0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6!$A$1:$C$537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067FF-2D85-4320-BD2B-2428FE5EA87B}" name="PivotTable9" cacheId="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J2:Q85" firstHeaderRow="1" firstDataRow="2" firstDataCol="1"/>
  <pivotFields count="3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82">
    <i>
      <x v="19"/>
    </i>
    <i>
      <x v="52"/>
    </i>
    <i>
      <x v="25"/>
    </i>
    <i>
      <x v="13"/>
    </i>
    <i>
      <x v="68"/>
    </i>
    <i>
      <x v="32"/>
    </i>
    <i>
      <x v="53"/>
    </i>
    <i>
      <x v="27"/>
    </i>
    <i>
      <x v="5"/>
    </i>
    <i>
      <x v="55"/>
    </i>
    <i>
      <x v="33"/>
    </i>
    <i>
      <x v="42"/>
    </i>
    <i>
      <x v="58"/>
    </i>
    <i>
      <x v="50"/>
    </i>
    <i>
      <x v="12"/>
    </i>
    <i>
      <x v="66"/>
    </i>
    <i>
      <x v="2"/>
    </i>
    <i>
      <x v="46"/>
    </i>
    <i>
      <x v="14"/>
    </i>
    <i>
      <x v="54"/>
    </i>
    <i>
      <x v="15"/>
    </i>
    <i>
      <x v="62"/>
    </i>
    <i>
      <x v="16"/>
    </i>
    <i>
      <x/>
    </i>
    <i>
      <x v="17"/>
    </i>
    <i>
      <x v="44"/>
    </i>
    <i>
      <x v="18"/>
    </i>
    <i>
      <x v="48"/>
    </i>
    <i>
      <x v="3"/>
    </i>
    <i>
      <x v="8"/>
    </i>
    <i>
      <x v="20"/>
    </i>
    <i>
      <x v="56"/>
    </i>
    <i>
      <x v="21"/>
    </i>
    <i>
      <x v="60"/>
    </i>
    <i>
      <x v="22"/>
    </i>
    <i>
      <x v="64"/>
    </i>
    <i>
      <x v="23"/>
    </i>
    <i>
      <x v="11"/>
    </i>
    <i>
      <x v="24"/>
    </i>
    <i>
      <x v="41"/>
    </i>
    <i>
      <x v="4"/>
    </i>
    <i>
      <x v="43"/>
    </i>
    <i>
      <x v="26"/>
    </i>
    <i>
      <x v="45"/>
    </i>
    <i>
      <x v="1"/>
    </i>
    <i>
      <x v="47"/>
    </i>
    <i>
      <x v="28"/>
    </i>
    <i>
      <x v="49"/>
    </i>
    <i>
      <x v="29"/>
    </i>
    <i>
      <x v="51"/>
    </i>
    <i>
      <x v="30"/>
    </i>
    <i>
      <x v="9"/>
    </i>
    <i>
      <x v="31"/>
    </i>
    <i>
      <x v="10"/>
    </i>
    <i>
      <x v="6"/>
    </i>
    <i>
      <x v="57"/>
    </i>
    <i>
      <x v="7"/>
    </i>
    <i>
      <x v="59"/>
    </i>
    <i>
      <x v="69"/>
    </i>
    <i>
      <x v="61"/>
    </i>
    <i>
      <x v="71"/>
    </i>
    <i>
      <x v="63"/>
    </i>
    <i>
      <x v="73"/>
    </i>
    <i>
      <x v="65"/>
    </i>
    <i>
      <x v="75"/>
    </i>
    <i>
      <x v="67"/>
    </i>
    <i>
      <x v="77"/>
    </i>
    <i>
      <x v="79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40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.No." fld="2" subtotal="count" showDataAs="percentOfTotal" baseField="1" baseItem="2" numFmtId="10"/>
  </dataFields>
  <pivotHierarchies count="2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.No.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4"/>
  </rowHierarchiesUsage>
  <colHierarchiesUsage count="1">
    <colHierarchyUsage hierarchyUsage="20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6!$A$1:$C$537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384D5-6978-4287-98F0-39F6E7D17102}" name="PivotTable8" cacheId="43" applyNumberFormats="0" applyBorderFormats="0" applyFontFormats="0" applyPatternFormats="0" applyAlignmentFormats="0" applyWidthHeightFormats="1" dataCaption="Values" tag="3e603a48-a040-4a7b-86ce-4f66ee63bf58" updatedVersion="8" minRefreshableVersion="3" useAutoFormatting="1" subtotalHiddenItems="1" itemPrintTitles="1" createdVersion="8" indent="0" outline="1" outlineData="1" multipleFieldFilters="0" chartFormat="8">
  <location ref="E2:G9" firstHeaderRow="0" firstDataRow="1" firstDataCol="1"/>
  <pivotFields count="3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">
    <i>
      <x v="1"/>
    </i>
    <i>
      <x v="2"/>
    </i>
    <i>
      <x v="5"/>
    </i>
    <i>
      <x v="4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.No." fld="1" subtotal="count" baseField="0" baseItem="0"/>
    <dataField name="Count of S.No.2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S.No. 2]"/>
        </ext>
      </extLst>
    </dataField>
  </dataFields>
  <pivotHierarchies count="2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0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6!$A$1:$C$537">
        <x15:activeTabTopLevelEntity name="[Range 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7BEC2CA-3565-45A4-AFBE-0ADE5EA6B9E3}" autoFormatId="16" applyNumberFormats="0" applyBorderFormats="0" applyFontFormats="0" applyPatternFormats="0" applyAlignmentFormats="0" applyWidthHeightFormats="0">
  <queryTableRefresh nextId="67">
    <queryTableFields count="62">
      <queryTableField id="1" name="Id" tableColumnId="1"/>
      <queryTableField id="2" name="Start time" tableColumnId="2"/>
      <queryTableField id="3" name="Completion time" tableColumnId="3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4" name="Email" tableColumnId="4"/>
      <queryTableField id="5" name="Name" tableColumnId="5"/>
      <queryTableField id="6" name="Interviewer Name" tableColumnId="6"/>
      <queryTableField id="7" name="How did you get to this Nonna's today?" tableColumnId="7"/>
      <queryTableField id="8" name="        Just before coming here, where were you?" tableColumnId="8"/>
      <queryTableField id="9" name="        Please select the area for your movie/ recreation?" tableColumnId="9"/>
      <queryTableField id="10" name="        Please select the area of your shopping?" tableColumnId="10"/>
      <queryTableField id="11" name="        Please select your area of work?" tableColumnId="11"/>
      <queryTableField id="12" name="        Please select the area your college is located in?" tableColumnId="12"/>
      <queryTableField id="13" name="Please select the area you're coming from?" tableColumnId="13"/>
      <queryTableField id="58" dataBound="0" tableColumnId="58"/>
      <queryTableField id="14" name="Please specify where in Deccan?" tableColumnId="14"/>
      <queryTableField id="15" name="Please specify where in Erandawne?" tableColumnId="15"/>
      <queryTableField id="16" name="Please specify where in Kothrud?" tableColumnId="16"/>
      <queryTableField id="17" name="Please specify where in Shivajinagar?" tableColumnId="17"/>
      <queryTableField id="18" name="Please specify where in Old City?" tableColumnId="18"/>
      <queryTableField id="59" dataBound="0" tableColumnId="59"/>
      <queryTableField id="60" dataBound="0" tableColumnId="60"/>
      <queryTableField id="19" name="After leaving Nonna's today, where are you headed next?" tableColumnId="19"/>
      <queryTableField id="20" name="Please select where are you going to?" tableColumnId="20"/>
      <queryTableField id="21" name="        Please select the area you're going to for movies/ fun" tableColumnId="21"/>
      <queryTableField id="22" name="        Please select the area you're going to for shopping" tableColumnId="22"/>
      <queryTableField id="23" name="        Please select the area you're going to for work" tableColumnId="23"/>
      <queryTableField id="24" name="        Please select your college area" tableColumnId="24"/>
      <queryTableField id="61" dataBound="0" tableColumnId="61"/>
      <queryTableField id="25" name="Please select area in Deccan?" tableColumnId="25"/>
      <queryTableField id="26" name="Please select area in Erandawne?" tableColumnId="26"/>
      <queryTableField id="27" name="Please select area in Kothrud?" tableColumnId="27"/>
      <queryTableField id="28" name="Please select area in Shivajinagar?" tableColumnId="28"/>
      <queryTableField id="29" name="Please select area in Old City?" tableColumnId="29"/>
      <queryTableField id="62" dataBound="0" tableColumnId="63"/>
      <queryTableField id="63" dataBound="0" tableColumnId="64"/>
      <queryTableField id="30" name="How many people are you here with?" tableColumnId="30"/>
      <queryTableField id="31" name="When did you make a decision to eat at Nonna's?" tableColumnId="31"/>
      <queryTableField id="32" name="Is it your first time visiting SiNonna's?" tableColumnId="32"/>
      <queryTableField id="33" name="How did you discover Nonna's during your first visit?            " tableColumnId="33"/>
      <queryTableField id="34" name="How often do you visit Nonna's in particular?" tableColumnId="34"/>
      <queryTableField id="35" name="What was the occasion of your eat out today?" tableColumnId="35"/>
      <queryTableField id="36" name="What made you choose Nonna's for eating out?" tableColumnId="36"/>
      <queryTableField id="37" name="How many times do you order Nonna's from Swiggy/ Zomato" tableColumnId="37"/>
      <queryTableField id="38" name="How did you discover this Nonna's today?" tableColumnId="38"/>
      <queryTableField id="64" dataBound="0" tableColumnId="50"/>
      <queryTableField id="39" name="What was the occasion for your visit to Nonna's today?" tableColumnId="39"/>
      <queryTableField id="65" dataBound="0" tableColumnId="55"/>
      <queryTableField id="40" name="What brought you to Nonna's today?" tableColumnId="40"/>
      <queryTableField id="66" dataBound="0" tableColumnId="56"/>
      <queryTableField id="41" name="How often do you eat out or order food from a restaurant?" tableColumnId="41"/>
      <queryTableField id="42" name="How often do you eat out at a Premium/ Fine Dine Restaurant            " tableColumnId="42"/>
      <queryTableField id="43" name="Which of the following best depicts your age?" tableColumnId="43"/>
      <queryTableField id="44" name="Gender" tableColumnId="44"/>
      <queryTableField id="45" name="Marital Status" tableColumnId="45"/>
      <queryTableField id="46" name="Occupation" tableColumnId="46"/>
      <queryTableField id="47" name="What vehicle do you or your family own?" tableColumnId="47"/>
      <queryTableField id="48" name="Where do you reside currently?" tableColumnId="48"/>
      <queryTableField id="49" name="Would you visit Nonna's again in future?" tableColumnId="4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3C3A552-00ED-4670-A46C-74C203930C8D}" autoFormatId="16" applyNumberFormats="0" applyBorderFormats="0" applyFontFormats="0" applyPatternFormats="0" applyAlignmentFormats="0" applyWidthHeightFormats="0">
  <queryTableRefresh nextId="69" unboundColumnsRight="2">
    <queryTableFields count="64">
      <queryTableField id="1" name="Id" tableColumnId="1"/>
      <queryTableField id="2" name="Start time" tableColumnId="2"/>
      <queryTableField id="3" name="Completion time" tableColumnId="3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4" name="Email" tableColumnId="4"/>
      <queryTableField id="5" name="Name" tableColumnId="5"/>
      <queryTableField id="6" name="Interviewer Name" tableColumnId="6"/>
      <queryTableField id="7" name="How did you get to this Nonna's today?" tableColumnId="7"/>
      <queryTableField id="8" name="        Just before coming here, where were you?" tableColumnId="8"/>
      <queryTableField id="9" name="        Please select the area for your movie/ recreation?" tableColumnId="9"/>
      <queryTableField id="10" name="        Please select the area of your shopping?" tableColumnId="10"/>
      <queryTableField id="11" name="        Please select your area of work?" tableColumnId="11"/>
      <queryTableField id="12" name="        Please select the area your college is located in?" tableColumnId="12"/>
      <queryTableField id="13" name="Please select the area you're coming from?" tableColumnId="13"/>
      <queryTableField id="58" dataBound="0" tableColumnId="58"/>
      <queryTableField id="14" name="Please specify where in Deccan?" tableColumnId="14"/>
      <queryTableField id="15" name="Please specify where in Erandawne?" tableColumnId="15"/>
      <queryTableField id="16" name="Please specify where in Kothrud?" tableColumnId="16"/>
      <queryTableField id="17" name="Please specify where in Shivajinagar?" tableColumnId="17"/>
      <queryTableField id="18" name="Please specify where in Old City?" tableColumnId="18"/>
      <queryTableField id="59" dataBound="0" tableColumnId="59"/>
      <queryTableField id="60" dataBound="0" tableColumnId="60"/>
      <queryTableField id="19" name="After leaving Nonna's today, where are you headed next?" tableColumnId="19"/>
      <queryTableField id="20" name="Please select where are you going to?" tableColumnId="20"/>
      <queryTableField id="21" name="        Please select the area you're going to for movies/ fun" tableColumnId="21"/>
      <queryTableField id="22" name="        Please select the area you're going to for shopping" tableColumnId="22"/>
      <queryTableField id="23" name="        Please select the area you're going to for work" tableColumnId="23"/>
      <queryTableField id="24" name="        Please select your college area" tableColumnId="24"/>
      <queryTableField id="61" dataBound="0" tableColumnId="61"/>
      <queryTableField id="25" name="Please select area in Deccan?" tableColumnId="25"/>
      <queryTableField id="26" name="Please select area in Erandawne?" tableColumnId="26"/>
      <queryTableField id="27" name="Please select area in Kothrud?" tableColumnId="27"/>
      <queryTableField id="28" name="Please select area in Shivajinagar?" tableColumnId="28"/>
      <queryTableField id="29" name="Please select area in Old City?" tableColumnId="29"/>
      <queryTableField id="62" dataBound="0" tableColumnId="63"/>
      <queryTableField id="63" dataBound="0" tableColumnId="64"/>
      <queryTableField id="30" name="How many people are you here with?" tableColumnId="30"/>
      <queryTableField id="31" name="When did you make a decision to eat at Nonna's?" tableColumnId="31"/>
      <queryTableField id="32" name="Is it your first time visiting SiNonna's?" tableColumnId="32"/>
      <queryTableField id="33" name="How did you discover Nonna's during your first visit?            " tableColumnId="33"/>
      <queryTableField id="34" name="How often do you visit Nonna's in particular?" tableColumnId="34"/>
      <queryTableField id="35" name="What was the occasion of your eat out today?" tableColumnId="35"/>
      <queryTableField id="36" name="What made you choose Nonna's for eating out?" tableColumnId="36"/>
      <queryTableField id="37" name="How many times do you order Nonna's from Swiggy/ Zomato" tableColumnId="37"/>
      <queryTableField id="38" name="How did you discover this Nonna's today?" tableColumnId="38"/>
      <queryTableField id="64" dataBound="0" tableColumnId="50"/>
      <queryTableField id="39" name="What was the occasion for your visit to Nonna's today?" tableColumnId="39"/>
      <queryTableField id="65" dataBound="0" tableColumnId="55"/>
      <queryTableField id="40" name="What brought you to Nonna's today?" tableColumnId="40"/>
      <queryTableField id="66" dataBound="0" tableColumnId="56"/>
      <queryTableField id="41" name="How often do you eat out or order food from a restaurant?" tableColumnId="41"/>
      <queryTableField id="42" name="How often do you eat out at a Premium/ Fine Dine Restaurant            " tableColumnId="42"/>
      <queryTableField id="43" name="Which of the following best depicts your age?" tableColumnId="43"/>
      <queryTableField id="44" name="Gender" tableColumnId="44"/>
      <queryTableField id="45" name="Marital Status" tableColumnId="45"/>
      <queryTableField id="46" name="Occupation" tableColumnId="46"/>
      <queryTableField id="47" name="What vehicle do you or your family own?" tableColumnId="47"/>
      <queryTableField id="48" name="Where do you reside currently?" tableColumnId="48"/>
      <queryTableField id="49" name="Would you visit Nonna's again in future?" tableColumnId="49"/>
      <queryTableField id="67" dataBound="0" tableColumnId="57"/>
      <queryTableField id="68" dataBound="0" tableColumnId="6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E9E0141-DFF9-4081-ADC4-007BD8E814A9}" autoFormatId="16" applyNumberFormats="0" applyBorderFormats="0" applyFontFormats="0" applyPatternFormats="0" applyAlignmentFormats="0" applyWidthHeightFormats="0">
  <queryTableRefresh nextId="4">
    <queryTableFields count="3">
      <queryTableField id="1" name="Range 5[S.No.]" tableColumnId="1"/>
      <queryTableField id="2" name="Range 5[Generator]" tableColumnId="2"/>
      <queryTableField id="3" name="Range 5[Generator Area]" tableColumnId="3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E476B32-8310-42E7-BD22-5723002872CE}" autoFormatId="16" applyNumberFormats="0" applyBorderFormats="0" applyFontFormats="0" applyPatternFormats="0" applyAlignmentFormats="0" applyWidthHeightFormats="0">
  <queryTableRefresh nextId="4">
    <queryTableFields count="3">
      <queryTableField id="1" name="Range 5[S.No.]" tableColumnId="1"/>
      <queryTableField id="2" name="Range 5[Generator]" tableColumnId="2"/>
      <queryTableField id="3" name="Range 5[Generator Area]" tableColumnId="3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2C772EA6-45DD-48BD-8812-823EE017C954}" autoFormatId="16" applyNumberFormats="0" applyBorderFormats="0" applyFontFormats="0" applyPatternFormats="0" applyAlignmentFormats="0" applyWidthHeightFormats="0">
  <queryTableRefresh nextId="4">
    <queryTableFields count="3">
      <queryTableField id="1" name="Range 5[S.No.]" tableColumnId="1"/>
      <queryTableField id="2" name="Range 5[Generator]" tableColumnId="2"/>
      <queryTableField id="3" name="Range 5[Generator Area]" tableColumnId="3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2B17120A-38B8-478D-AD85-83911D55D635}" autoFormatId="16" applyNumberFormats="0" applyBorderFormats="0" applyFontFormats="0" applyPatternFormats="0" applyAlignmentFormats="0" applyWidthHeightFormats="0">
  <queryTableRefresh nextId="4">
    <queryTableFields count="3">
      <queryTableField id="1" name="Range 5[S.No.]" tableColumnId="1"/>
      <queryTableField id="2" name="Range 5[Generator]" tableColumnId="2"/>
      <queryTableField id="3" name="Range 5[Generator Area]" tableColumnId="3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04512-23AA-4429-8863-C1478A52E871}" name="FC_Road___Aradhana" displayName="FC_Road___Aradhana" ref="A1:BJ552" tableType="queryTable" totalsRowShown="0">
  <autoFilter ref="A1:BJ552" xr:uid="{7E104512-23AA-4429-8863-C1478A52E871}"/>
  <tableColumns count="62">
    <tableColumn id="1" xr3:uid="{8D7743CA-4CC0-40CB-A5FE-5F6B473E5F9B}" uniqueName="1" name="Id" queryTableFieldId="1"/>
    <tableColumn id="2" xr3:uid="{20DE07B6-09CB-4900-B4D3-C85A2F8C82C4}" uniqueName="2" name="Start time" queryTableFieldId="2" dataDxfId="123"/>
    <tableColumn id="3" xr3:uid="{D1E92069-B910-43AC-8D4B-3E49418D0EA1}" uniqueName="3" name="Completion time" queryTableFieldId="3" dataDxfId="122"/>
    <tableColumn id="51" xr3:uid="{1CA4838F-9DAF-440E-B09A-888A495678A4}" uniqueName="51" name="Date" queryTableFieldId="51" dataDxfId="121">
      <calculatedColumnFormula>INT(FC_Road___Aradhana[[#This Row],[Completion time]])</calculatedColumnFormula>
    </tableColumn>
    <tableColumn id="52" xr3:uid="{53B10CFD-667B-4957-91E1-DFA208FDE815}" uniqueName="52" name="Week Day" queryTableFieldId="52" dataDxfId="120">
      <calculatedColumnFormula>TEXT(FC_Road___Aradhana[[#This Row],[Date]],"dddd")</calculatedColumnFormula>
    </tableColumn>
    <tableColumn id="53" xr3:uid="{528385F9-24E2-4238-97AF-A9A1EEAC96C8}" uniqueName="53" name="Week Dist" queryTableFieldId="53" dataDxfId="119">
      <calculatedColumnFormula>IF(WEEKDAY(FC_Road___Aradhana[[#This Row],[Date]],2)&gt;5,"Weekend","Weekday")</calculatedColumnFormula>
    </tableColumn>
    <tableColumn id="54" xr3:uid="{8646B165-9179-4B52-881C-2BBDF944DCDC}" uniqueName="54" name="Day Part" queryTableFieldId="54" dataDxfId="118">
      <calculatedColumnFormula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calculatedColumnFormula>
    </tableColumn>
    <tableColumn id="4" xr3:uid="{F32E1695-D0BF-4EA9-9751-31332044A051}" uniqueName="4" name="Email" queryTableFieldId="4" dataDxfId="117"/>
    <tableColumn id="5" xr3:uid="{2BF7439A-E6AD-4A98-8BD2-6F8A5382D28C}" uniqueName="5" name="Name" queryTableFieldId="5" dataDxfId="116"/>
    <tableColumn id="6" xr3:uid="{83029E46-CACD-49A3-B34A-6AE8786974C4}" uniqueName="6" name="Interviewer Name" queryTableFieldId="6" dataDxfId="115"/>
    <tableColumn id="7" xr3:uid="{EA9D8A22-8228-418B-A83E-13E8080F5307}" uniqueName="7" name="How did you get to this Nonna's today?" queryTableFieldId="7" dataDxfId="114"/>
    <tableColumn id="8" xr3:uid="{CED0FCFA-2E17-4CA6-8968-56582E29065A}" uniqueName="8" name="        Just before coming here, where were you?" queryTableFieldId="8" dataDxfId="113"/>
    <tableColumn id="9" xr3:uid="{5D844640-CA3A-486F-91C7-98C1D5063839}" uniqueName="9" name="        Please select the area for your movie/ recreation?" queryTableFieldId="9" dataDxfId="112"/>
    <tableColumn id="10" xr3:uid="{B4B3404B-F617-4DE0-9C27-26F95B870B39}" uniqueName="10" name="        Please select the area of your shopping?" queryTableFieldId="10" dataDxfId="111"/>
    <tableColumn id="11" xr3:uid="{B6C1AC31-51B5-441A-9E5C-1F068C8213A5}" uniqueName="11" name="        Please select your area of work?" queryTableFieldId="11" dataDxfId="110"/>
    <tableColumn id="12" xr3:uid="{96BB3D7D-EAD9-469E-9E83-530AB002AB50}" uniqueName="12" name="        Please select the area your college is located in?" queryTableFieldId="12" dataDxfId="109"/>
    <tableColumn id="13" xr3:uid="{91DEBF1E-5DEA-471B-B1EA-2B1A95F8503B}" uniqueName="13" name="Please select the area you're coming from?" queryTableFieldId="13" dataDxfId="108"/>
    <tableColumn id="58" xr3:uid="{68E10EDF-8865-4DE3-86C7-6C8961AABE95}" uniqueName="58" name="1st Level Arrival" queryTableFieldId="58" dataDxfId="107">
      <calculatedColumnFormula>IF(M2&lt;&gt;"",M2,IF(N2&lt;&gt;"",N2,IF(O2&lt;&gt;"",O2,IF(P2&lt;&gt;"",P2,IF(Q2&lt;&gt;"",Q2,"")))))</calculatedColumnFormula>
    </tableColumn>
    <tableColumn id="14" xr3:uid="{BA04440F-F0E4-4AC1-BBF1-408C3F3B8D92}" uniqueName="14" name="Please specify where in Deccan?" queryTableFieldId="14" dataDxfId="106"/>
    <tableColumn id="15" xr3:uid="{B7D3BDB3-92D4-4F6C-8DFC-BAFE0EC83212}" uniqueName="15" name="Please specify where in Erandawne?" queryTableFieldId="15" dataDxfId="105"/>
    <tableColumn id="16" xr3:uid="{46AA575B-5B2B-40D9-B6D3-07D3D4422780}" uniqueName="16" name="Please specify where in Kothrud?" queryTableFieldId="16" dataDxfId="104"/>
    <tableColumn id="17" xr3:uid="{6ED24ACB-CF4C-4A9B-9EC2-CC207DFF7986}" uniqueName="17" name="Please specify where in Shivajinagar?" queryTableFieldId="17" dataDxfId="103"/>
    <tableColumn id="18" xr3:uid="{CB6E2866-F201-4828-AC39-09BE825DDAB2}" uniqueName="18" name="Please specify where in Old City?" queryTableFieldId="18" dataDxfId="102"/>
    <tableColumn id="59" xr3:uid="{3445BA73-7C80-4AFB-A1EA-2B15E14E6C9E}" uniqueName="59" name="2nd Level Arrival" queryTableFieldId="59" dataDxfId="101">
      <calculatedColumnFormula>IF(S2&lt;&gt;"",S2,IF(T2&lt;&gt;"",T2,IF(U2&lt;&gt;"",U2,IF(V2&lt;&gt;"",V2,IF(W2&lt;&gt;"",W2,"")))))</calculatedColumnFormula>
    </tableColumn>
    <tableColumn id="60" xr3:uid="{AD6373D5-37BB-4F4B-B335-9ABF89CEC333}" uniqueName="60" name="Final Arrival" queryTableFieldId="60" dataDxfId="100">
      <calculatedColumnFormula>IF(X2&lt;&gt;"",X2,IF(R2&lt;&gt;"",R2,""))</calculatedColumnFormula>
    </tableColumn>
    <tableColumn id="19" xr3:uid="{E5EDCEF7-B8AA-4FDF-9325-E55B1C97F946}" uniqueName="19" name="After leaving Nonna's today, where are you headed next?" queryTableFieldId="19" dataDxfId="99"/>
    <tableColumn id="20" xr3:uid="{B416DC5E-E229-4655-8772-26C7C6553C30}" uniqueName="20" name="Please select where are you going to?" queryTableFieldId="20" dataDxfId="98"/>
    <tableColumn id="21" xr3:uid="{584293A4-BB1C-41D8-84BB-5EEED491DD4D}" uniqueName="21" name="        Please select the area you're going to for movies/ fun" queryTableFieldId="21" dataDxfId="97"/>
    <tableColumn id="22" xr3:uid="{4B623299-DD54-44E0-8D9F-9CD762C1DC37}" uniqueName="22" name="        Please select the area you're going to for shopping" queryTableFieldId="22" dataDxfId="96"/>
    <tableColumn id="23" xr3:uid="{EA04BD4C-E2AE-459E-AF4A-3C1D3BD78721}" uniqueName="23" name="        Please select the area you're going to for work" queryTableFieldId="23" dataDxfId="95"/>
    <tableColumn id="24" xr3:uid="{D221FF95-2628-458A-BE88-9727AF54444D}" uniqueName="24" name="        Please select your college area" queryTableFieldId="24" dataDxfId="94"/>
    <tableColumn id="61" xr3:uid="{1CBB00ED-D834-4CA2-AD24-5D1BD0C0266A}" uniqueName="61" name="1st Level Departure" queryTableFieldId="61" dataDxfId="93">
      <calculatedColumnFormula>IF(AA2&lt;&gt;"",AA2,IF(AB2&lt;&gt;"",AB2,IF(AC2&lt;&gt;"",AC2,IF(AD2&lt;&gt;"",AD2,IF(AE2&lt;&gt;"",AE2,"")))))</calculatedColumnFormula>
    </tableColumn>
    <tableColumn id="25" xr3:uid="{063E6955-A5A6-4628-A98B-3191BCD412BC}" uniqueName="25" name="Please select area in Deccan?" queryTableFieldId="25" dataDxfId="92"/>
    <tableColumn id="26" xr3:uid="{1F9D0784-D104-4820-A14B-7A269D009141}" uniqueName="26" name="Please select area in Erandawne?" queryTableFieldId="26" dataDxfId="91"/>
    <tableColumn id="27" xr3:uid="{E8DB90F6-9CEE-456D-A320-808763460AC9}" uniqueName="27" name="Please select area in Kothrud?" queryTableFieldId="27" dataDxfId="90"/>
    <tableColumn id="28" xr3:uid="{AC605A0A-5BB4-4AFD-A568-ABFEB7C63451}" uniqueName="28" name="Please select area in Shivajinagar?" queryTableFieldId="28" dataDxfId="89"/>
    <tableColumn id="29" xr3:uid="{AED6D0B1-6FCB-401C-BA36-16AAA41009B8}" uniqueName="29" name="Please select area in Old City?" queryTableFieldId="29" dataDxfId="88"/>
    <tableColumn id="63" xr3:uid="{0E19CC3F-F556-46FE-8843-485434FA56C9}" uniqueName="63" name="2nd Level Departure" queryTableFieldId="62" dataDxfId="87">
      <calculatedColumnFormula>IF(AG2&lt;&gt;"",AG2,IF(AH2&lt;&gt;"",AH2,IF(AI2&lt;&gt;"",AI2,IF(AJ2&lt;&gt;"",AJ2,IF(AK2&lt;&gt;"",AK2,"")))))</calculatedColumnFormula>
    </tableColumn>
    <tableColumn id="64" xr3:uid="{CE2A839E-D225-4FBD-9919-8CE65BDBBEAA}" uniqueName="64" name="Final Departure" queryTableFieldId="63" dataDxfId="86">
      <calculatedColumnFormula>IF(FC_Road___Aradhana[[#This Row],[2nd Level Departure]]="",FC_Road___Aradhana[[#This Row],[1st Level Departure]],FC_Road___Aradhana[[#This Row],[2nd Level Departure]])</calculatedColumnFormula>
    </tableColumn>
    <tableColumn id="30" xr3:uid="{A90BD336-4D5E-482D-9DE7-480AF892413B}" uniqueName="30" name="How many people are you here with?" queryTableFieldId="30" dataDxfId="85"/>
    <tableColumn id="31" xr3:uid="{C54AB799-D576-4507-BA35-634D13CE5F82}" uniqueName="31" name="When did you make a decision to eat at Nonna's?" queryTableFieldId="31" dataDxfId="84"/>
    <tableColumn id="32" xr3:uid="{DFD06CA8-F56C-4C67-A262-91F03801B7CE}" uniqueName="32" name="Is it your first time visiting SiNonna's?" queryTableFieldId="32" dataDxfId="83"/>
    <tableColumn id="33" xr3:uid="{82C38B6E-7888-42E5-8B7E-5ECFFAAB62CD}" uniqueName="33" name="How did you discover Nonna's during your first visit?            " queryTableFieldId="33" dataDxfId="82"/>
    <tableColumn id="34" xr3:uid="{75244431-E992-45C5-B5C3-0B5F6902AA82}" uniqueName="34" name="How often do you visit Nonna's in particular?" queryTableFieldId="34" dataDxfId="81"/>
    <tableColumn id="35" xr3:uid="{5D1FA309-0040-4C28-AE9F-EC7E9A635707}" uniqueName="35" name="What was the occasion of your eat out today?" queryTableFieldId="35" dataDxfId="80"/>
    <tableColumn id="36" xr3:uid="{FEB66B7D-F375-4382-98D9-89BC7624B08A}" uniqueName="36" name="What made you choose Nonna's for eating out?" queryTableFieldId="36" dataDxfId="79"/>
    <tableColumn id="37" xr3:uid="{403F9856-AA67-4638-B926-FB4BCD587478}" uniqueName="37" name="How many times do you order Nonna's from Swiggy/ Zomato" queryTableFieldId="37" dataDxfId="78"/>
    <tableColumn id="38" xr3:uid="{95677B96-61A3-415E-849D-B74ACD373CF9}" uniqueName="38" name="How did you discover this Nonna's today?" queryTableFieldId="38" dataDxfId="77"/>
    <tableColumn id="50" xr3:uid="{085254DA-AE2A-4586-AFB6-8501157A3205}" uniqueName="50" name="Discover" queryTableFieldId="64" dataDxfId="76">
      <calculatedColumnFormula>IF(AQ2="",AV2,AQ2)</calculatedColumnFormula>
    </tableColumn>
    <tableColumn id="39" xr3:uid="{DCD571ED-2F18-4051-8ADA-13D70502BAB7}" uniqueName="39" name="What was the occasion for your visit to Nonna's today?" queryTableFieldId="39" dataDxfId="75"/>
    <tableColumn id="55" xr3:uid="{5474578E-7561-4745-9249-D33B285A8557}" uniqueName="55" name="Occasion" queryTableFieldId="65" dataDxfId="74">
      <calculatedColumnFormula>IF(AS2="",AX2,AS2)</calculatedColumnFormula>
    </tableColumn>
    <tableColumn id="40" xr3:uid="{EEB57C33-484E-4AA8-93B4-17EF3C5E667D}" uniqueName="40" name="What brought you to Nonna's today?" queryTableFieldId="40" dataDxfId="73"/>
    <tableColumn id="56" xr3:uid="{CB3704EF-F55D-4597-B76F-8DF764DAC796}" uniqueName="56" name="Reason for choosing Nonnas" queryTableFieldId="66" dataDxfId="72">
      <calculatedColumnFormula>IF(AT2="",AZ2,AT2)</calculatedColumnFormula>
    </tableColumn>
    <tableColumn id="41" xr3:uid="{67AC567A-3994-4364-AFA5-0B7E6B0301D1}" uniqueName="41" name="How often do you eat out or order food from a restaurant?" queryTableFieldId="41" dataDxfId="71"/>
    <tableColumn id="42" xr3:uid="{E08736C9-A2EB-470E-A3BC-3A5849D68920}" uniqueName="42" name="How often do you eat out at a Premium/ Fine Dine Restaurant            " queryTableFieldId="42" dataDxfId="70"/>
    <tableColumn id="43" xr3:uid="{FCF0E0D1-8550-47EA-AD04-580C3D4FFE3B}" uniqueName="43" name="Which of the following best depicts your age?" queryTableFieldId="43" dataDxfId="69"/>
    <tableColumn id="44" xr3:uid="{2B2C6F5E-CBD7-4759-AE06-092CB5C27552}" uniqueName="44" name="Gender" queryTableFieldId="44" dataDxfId="68"/>
    <tableColumn id="45" xr3:uid="{A280BF41-964E-4E9C-85A4-0BCFDA8FE64F}" uniqueName="45" name="Marital Status" queryTableFieldId="45" dataDxfId="67"/>
    <tableColumn id="46" xr3:uid="{EEBCA991-6FD7-4460-98F5-A70244CDC8DC}" uniqueName="46" name="Occupation" queryTableFieldId="46" dataDxfId="66"/>
    <tableColumn id="47" xr3:uid="{CAC6D652-55AF-4A24-9CD7-5270739E78F4}" uniqueName="47" name="What vehicle do you or your family own?" queryTableFieldId="47" dataDxfId="65"/>
    <tableColumn id="48" xr3:uid="{B30CDE9A-7315-42B8-9369-12AC116AD99B}" uniqueName="48" name="Where do you reside currently?" queryTableFieldId="48" dataDxfId="64"/>
    <tableColumn id="49" xr3:uid="{F31D7335-B3EF-47EB-8D87-414DE03BBE05}" uniqueName="49" name="Would you visit Nonna's again in future?" queryTableFieldId="49" dataDxfId="6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E3D460-A7A5-438F-A1AE-56D72784CA99}" name="FC_Road___Aradhana5" displayName="FC_Road___Aradhana5" ref="A1:BL531" tableType="queryTable" totalsRowShown="0">
  <autoFilter ref="A1:BL531" xr:uid="{0FE3D460-A7A5-438F-A1AE-56D72784CA99}"/>
  <tableColumns count="64">
    <tableColumn id="1" xr3:uid="{AD96449B-891E-40F4-8B00-71DC7E5EB3A7}" uniqueName="1" name="Id" queryTableFieldId="1"/>
    <tableColumn id="2" xr3:uid="{397B43B7-FBCE-4ECF-B4A8-5108343C6E2F}" uniqueName="2" name="Start time" queryTableFieldId="2" dataDxfId="62"/>
    <tableColumn id="3" xr3:uid="{327EBBB4-D4C5-4709-8914-931DBD594071}" uniqueName="3" name="Completion time" queryTableFieldId="3" dataDxfId="61"/>
    <tableColumn id="51" xr3:uid="{627FAEB6-01DD-4808-BC0F-A6F1B3D16A4B}" uniqueName="51" name="Date" queryTableFieldId="51" dataDxfId="60">
      <calculatedColumnFormula>INT(FC_Road___Aradhana5[[#This Row],[Completion time]])</calculatedColumnFormula>
    </tableColumn>
    <tableColumn id="52" xr3:uid="{873DFC95-FA95-4CA9-BB07-F9C042096907}" uniqueName="52" name="Week Day" queryTableFieldId="52" dataDxfId="59">
      <calculatedColumnFormula>TEXT(FC_Road___Aradhana5[[#This Row],[Date]],"dddd")</calculatedColumnFormula>
    </tableColumn>
    <tableColumn id="53" xr3:uid="{7C2703D4-7229-4DA3-8B62-8396AC45DAE6}" uniqueName="53" name="Week Dist" queryTableFieldId="53" dataDxfId="58">
      <calculatedColumnFormula>IF(WEEKDAY(FC_Road___Aradhana5[[#This Row],[Date]],2)&gt;5,"Weekend","Weekday")</calculatedColumnFormula>
    </tableColumn>
    <tableColumn id="54" xr3:uid="{E03E913B-0F66-4C38-9904-4038ED57AF70}" uniqueName="54" name="Day Part" queryTableFieldId="54" dataDxfId="57">
      <calculatedColumnFormula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calculatedColumnFormula>
    </tableColumn>
    <tableColumn id="4" xr3:uid="{79750490-B00E-4A5E-92EC-E27D5B3FE11A}" uniqueName="4" name="Email" queryTableFieldId="4" dataDxfId="56"/>
    <tableColumn id="5" xr3:uid="{1A141EDE-15F5-4FD0-BD31-C90C6E0D7C34}" uniqueName="5" name="Name" queryTableFieldId="5" dataDxfId="55"/>
    <tableColumn id="6" xr3:uid="{C6852001-C7FC-4319-999D-0B5E4B58004F}" uniqueName="6" name="Interviewer Name" queryTableFieldId="6" dataDxfId="54"/>
    <tableColumn id="7" xr3:uid="{B1A44275-8D1A-44A6-AA4F-9785675F0CFF}" uniqueName="7" name="How did you get to this Nonna's today?" queryTableFieldId="7" dataDxfId="53"/>
    <tableColumn id="8" xr3:uid="{8CD97413-CF3C-4D23-BCE2-06F08A12952F}" uniqueName="8" name="        Just before coming here, where were you?" queryTableFieldId="8" dataDxfId="52"/>
    <tableColumn id="9" xr3:uid="{7D9DF175-D09B-4A2C-B367-84B5624A3499}" uniqueName="9" name="        Please select the area for your movie/ recreation?" queryTableFieldId="9" dataDxfId="51"/>
    <tableColumn id="10" xr3:uid="{EB4557FD-BAD2-4F7D-A2FD-C882F3B359B7}" uniqueName="10" name="        Please select the area of your shopping?" queryTableFieldId="10" dataDxfId="50"/>
    <tableColumn id="11" xr3:uid="{613127E7-BFB1-4DF9-B768-D492CEB43C22}" uniqueName="11" name="        Please select your area of work?" queryTableFieldId="11" dataDxfId="49"/>
    <tableColumn id="12" xr3:uid="{B0DE3EBD-B9CA-4C51-AC4A-4395AED1C40B}" uniqueName="12" name="        Please select the area your college is located in?" queryTableFieldId="12" dataDxfId="48"/>
    <tableColumn id="13" xr3:uid="{C545B326-AC72-4112-A429-04B097C04477}" uniqueName="13" name="Please select the area you're coming from?" queryTableFieldId="13" dataDxfId="47"/>
    <tableColumn id="58" xr3:uid="{0402C470-404F-4660-BC76-ABB907B1333D}" uniqueName="58" name="1st Level Arrival" queryTableFieldId="58" dataDxfId="46">
      <calculatedColumnFormula>IF(M2&lt;&gt;"",M2,IF(N2&lt;&gt;"",N2,IF(O2&lt;&gt;"",O2,IF(P2&lt;&gt;"",P2,IF(Q2&lt;&gt;"",Q2,"")))))</calculatedColumnFormula>
    </tableColumn>
    <tableColumn id="14" xr3:uid="{D81E6540-C6D3-408D-807B-0138654323CE}" uniqueName="14" name="Please specify where in Deccan?" queryTableFieldId="14" dataDxfId="45"/>
    <tableColumn id="15" xr3:uid="{F2AF707A-9DB0-4114-84A7-FA2AB4653E99}" uniqueName="15" name="Please specify where in Erandawne?" queryTableFieldId="15" dataDxfId="44"/>
    <tableColumn id="16" xr3:uid="{DC6F9372-D9A3-4622-9B24-31125BB0AF32}" uniqueName="16" name="Please specify where in Kothrud?" queryTableFieldId="16" dataDxfId="43"/>
    <tableColumn id="17" xr3:uid="{8DE6FD64-A18F-46BB-A749-F3A0A5FC96A0}" uniqueName="17" name="Please specify where in Shivajinagar?" queryTableFieldId="17" dataDxfId="42"/>
    <tableColumn id="18" xr3:uid="{087CFC7F-3E13-431B-8ECF-2FB7C0726DA6}" uniqueName="18" name="Please specify where in Old City?" queryTableFieldId="18" dataDxfId="41"/>
    <tableColumn id="59" xr3:uid="{3C574B00-421C-44D7-84D2-ECC6D1233341}" uniqueName="59" name="2nd Level Arrival" queryTableFieldId="59" dataDxfId="40">
      <calculatedColumnFormula>IF(S2&lt;&gt;"",S2,IF(T2&lt;&gt;"",T2,IF(U2&lt;&gt;"",U2,IF(V2&lt;&gt;"",V2,IF(W2&lt;&gt;"",W2,"")))))</calculatedColumnFormula>
    </tableColumn>
    <tableColumn id="60" xr3:uid="{C7021142-CDF1-4785-AE50-AFD2303A79E5}" uniqueName="60" name="Final Arrival" queryTableFieldId="60" dataDxfId="39">
      <calculatedColumnFormula>IF(X2&lt;&gt;"",X2,IF(R2&lt;&gt;"",R2,""))</calculatedColumnFormula>
    </tableColumn>
    <tableColumn id="19" xr3:uid="{2FAA2F15-1C51-46FF-9744-30B5FC7E1072}" uniqueName="19" name="After leaving Nonna's today, where are you headed next?" queryTableFieldId="19" dataDxfId="38"/>
    <tableColumn id="20" xr3:uid="{3DBAA86E-9666-47A7-8049-BA200AD2C5BD}" uniqueName="20" name="Please select where are you going to?" queryTableFieldId="20" dataDxfId="37"/>
    <tableColumn id="21" xr3:uid="{B310A670-BE65-4157-A0E1-2C28DCD658BC}" uniqueName="21" name="        Please select the area you're going to for movies/ fun" queryTableFieldId="21" dataDxfId="36"/>
    <tableColumn id="22" xr3:uid="{8D14713D-9739-46D2-A7B7-F86EDE7963D4}" uniqueName="22" name="        Please select the area you're going to for shopping" queryTableFieldId="22" dataDxfId="35"/>
    <tableColumn id="23" xr3:uid="{8AFCDDC1-0683-4742-941E-7550760D3BBC}" uniqueName="23" name="        Please select the area you're going to for work" queryTableFieldId="23" dataDxfId="34"/>
    <tableColumn id="24" xr3:uid="{F5BBE604-CC6B-445F-888D-AA908AD87C72}" uniqueName="24" name="        Please select your college area" queryTableFieldId="24" dataDxfId="33"/>
    <tableColumn id="61" xr3:uid="{0B951DD6-EF79-4EE1-B1F8-0BA199F4272B}" uniqueName="61" name="1st Level Departure" queryTableFieldId="61" dataDxfId="32">
      <calculatedColumnFormula>IF(AA2&lt;&gt;"",AA2,IF(AB2&lt;&gt;"",AB2,IF(AC2&lt;&gt;"",AC2,IF(AD2&lt;&gt;"",AD2,IF(AE2&lt;&gt;"",AE2,"")))))</calculatedColumnFormula>
    </tableColumn>
    <tableColumn id="25" xr3:uid="{2F6EDC93-29E8-4DB0-84AA-DC996303DF62}" uniqueName="25" name="Please select area in Deccan?" queryTableFieldId="25" dataDxfId="31"/>
    <tableColumn id="26" xr3:uid="{8BBBBAF0-FE6F-4A6F-889C-4CDE9E8E167E}" uniqueName="26" name="Please select area in Erandawne?" queryTableFieldId="26" dataDxfId="30"/>
    <tableColumn id="27" xr3:uid="{C416DF42-8716-49F8-8845-1994FB1C9E88}" uniqueName="27" name="Please select area in Kothrud?" queryTableFieldId="27" dataDxfId="29"/>
    <tableColumn id="28" xr3:uid="{9170A5BA-3722-4F43-8175-14C1856F7D19}" uniqueName="28" name="Please select area in Shivajinagar?" queryTableFieldId="28" dataDxfId="28"/>
    <tableColumn id="29" xr3:uid="{24937004-522E-417F-A2AD-954BB716277C}" uniqueName="29" name="Please select area in Old City?" queryTableFieldId="29" dataDxfId="27"/>
    <tableColumn id="63" xr3:uid="{74BB36F5-940C-4D81-AB9F-4E135B9D00BA}" uniqueName="63" name="2nd Level Departure" queryTableFieldId="62" dataDxfId="26">
      <calculatedColumnFormula>IF(AG2&lt;&gt;"",AG2,IF(AH2&lt;&gt;"",AH2,IF(AI2&lt;&gt;"",AI2,IF(AJ2&lt;&gt;"",AJ2,IF(AK2&lt;&gt;"",AK2,"")))))</calculatedColumnFormula>
    </tableColumn>
    <tableColumn id="64" xr3:uid="{043974C7-FE54-4935-8866-DBB1E95ADBE0}" uniqueName="64" name="Final Departure" queryTableFieldId="63" dataDxfId="25">
      <calculatedColumnFormula>IF(FC_Road___Aradhana5[[#This Row],[2nd Level Departure]]="",FC_Road___Aradhana5[[#This Row],[1st Level Departure]],FC_Road___Aradhana5[[#This Row],[2nd Level Departure]])</calculatedColumnFormula>
    </tableColumn>
    <tableColumn id="30" xr3:uid="{36858C8B-29D7-4AB0-B89F-7AE3399699CE}" uniqueName="30" name="How many people are you here with?" queryTableFieldId="30" dataDxfId="24"/>
    <tableColumn id="31" xr3:uid="{57F1CEBA-0A44-45CC-BCE1-3C167D147EAD}" uniqueName="31" name="When did you make a decision to eat at Nonna's?" queryTableFieldId="31" dataDxfId="23"/>
    <tableColumn id="32" xr3:uid="{5013BDAC-4BE4-4262-857A-CBD146C3B120}" uniqueName="32" name="Is it your first time visiting SiNonna's?" queryTableFieldId="32" dataDxfId="22"/>
    <tableColumn id="33" xr3:uid="{C6E746CC-A682-4EBF-9DB8-8AB22032C976}" uniqueName="33" name="How did you discover Nonna's during your first visit?            " queryTableFieldId="33" dataDxfId="21"/>
    <tableColumn id="34" xr3:uid="{D9AC06CD-1276-4910-8CA2-5B801CC4F144}" uniqueName="34" name="How often do you visit Nonna's in particular?" queryTableFieldId="34" dataDxfId="20"/>
    <tableColumn id="35" xr3:uid="{D3B34BEB-F125-43CD-8DF5-8705D863C8BC}" uniqueName="35" name="What was the occasion of your eat out today?" queryTableFieldId="35" dataDxfId="19"/>
    <tableColumn id="36" xr3:uid="{49113DFC-FC17-4957-A398-8742A8E54779}" uniqueName="36" name="What made you choose Nonna's for eating out?" queryTableFieldId="36" dataDxfId="18"/>
    <tableColumn id="37" xr3:uid="{B40FC52F-B983-434D-9BD3-6BA63D9F8AB9}" uniqueName="37" name="How many times do you order Nonna's from Swiggy/ Zomato" queryTableFieldId="37" dataDxfId="17"/>
    <tableColumn id="38" xr3:uid="{3876B8BC-8D6A-4098-86A0-545E5F76FEBA}" uniqueName="38" name="How did you discover this Nonna's today?" queryTableFieldId="38" dataDxfId="16"/>
    <tableColumn id="50" xr3:uid="{720F4F9F-0FED-4431-A043-B7C854E20701}" uniqueName="50" name="Discover" queryTableFieldId="64" dataDxfId="15">
      <calculatedColumnFormula>IF(AQ2="",AV2,AQ2)</calculatedColumnFormula>
    </tableColumn>
    <tableColumn id="39" xr3:uid="{D61B068C-549A-4081-BE18-AAED9BD663F4}" uniqueName="39" name="What was the occasion for your visit to Nonna's today?" queryTableFieldId="39" dataDxfId="14"/>
    <tableColumn id="55" xr3:uid="{37733B42-380C-4D12-9A87-67173A9E7879}" uniqueName="55" name="Occasion" queryTableFieldId="65" dataDxfId="13">
      <calculatedColumnFormula>IF(AS2="",AX2,AS2)</calculatedColumnFormula>
    </tableColumn>
    <tableColumn id="40" xr3:uid="{F37C267D-B069-47F6-B247-80F64432D64D}" uniqueName="40" name="What brought you to Nonna's today?" queryTableFieldId="40" dataDxfId="12"/>
    <tableColumn id="56" xr3:uid="{8270C670-8F5A-4EE3-8F44-7C62CB49505D}" uniqueName="56" name="Reason for choosing Nonnas" queryTableFieldId="66" dataDxfId="11">
      <calculatedColumnFormula>IF(AT2="",AZ2,AT2)</calculatedColumnFormula>
    </tableColumn>
    <tableColumn id="41" xr3:uid="{93AF1CC5-BABE-4714-B2C2-CB6C1E898208}" uniqueName="41" name="How often do you eat out or order food from a restaurant?" queryTableFieldId="41" dataDxfId="10"/>
    <tableColumn id="42" xr3:uid="{EF1AA5D1-C650-4F8D-81C1-B58AB807C0AD}" uniqueName="42" name="How often do you eat out at a Premium/ Fine Dine Restaurant            " queryTableFieldId="42" dataDxfId="9"/>
    <tableColumn id="43" xr3:uid="{0EDF429C-1D10-44E0-A064-F0ECB507D435}" uniqueName="43" name="Which of the following best depicts your age?" queryTableFieldId="43" dataDxfId="8"/>
    <tableColumn id="44" xr3:uid="{1B78BE08-43F0-40D3-A6B0-35A632CF51C8}" uniqueName="44" name="Gender" queryTableFieldId="44" dataDxfId="7"/>
    <tableColumn id="45" xr3:uid="{C6DF6257-7E81-4773-95AF-72F901163F47}" uniqueName="45" name="Marital Status" queryTableFieldId="45" dataDxfId="6"/>
    <tableColumn id="46" xr3:uid="{87C93586-9616-4FA1-8969-9CE1C4272EFF}" uniqueName="46" name="Occupation" queryTableFieldId="46" dataDxfId="5"/>
    <tableColumn id="47" xr3:uid="{182B4308-33A5-4939-B02C-96D8D08FD53C}" uniqueName="47" name="What vehicle do you or your family own?" queryTableFieldId="47" dataDxfId="4"/>
    <tableColumn id="48" xr3:uid="{E64D5E90-5EBE-4CB4-AC07-5A1373340973}" uniqueName="48" name="Where do you reside currently?" queryTableFieldId="48" dataDxfId="3"/>
    <tableColumn id="49" xr3:uid="{5DC4D676-547D-4896-BC1A-69BAA0996C11}" uniqueName="49" name="Would you visit Nonna's again in future?" queryTableFieldId="49" dataDxfId="2"/>
    <tableColumn id="57" xr3:uid="{86117AED-6D4B-4981-8183-276F1529D1B0}" uniqueName="57" name="Generator" queryTableFieldId="67" dataDxfId="1"/>
    <tableColumn id="62" xr3:uid="{94AD2B15-0BDB-49E0-AF41-06F750CBA305}" uniqueName="62" name="Generator Area" queryTableFieldId="6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D2B754-1B76-428F-AC77-DAEA5E2FA9AC}" name="Table_ExternalData_13" displayName="Table_ExternalData_13" ref="A3:C245" tableType="queryTable" totalsRowShown="0">
  <autoFilter ref="A3:C245" xr:uid="{CBD2B754-1B76-428F-AC77-DAEA5E2FA9AC}"/>
  <tableColumns count="3">
    <tableColumn id="1" xr3:uid="{EC4B866C-3B1F-4B6B-BC46-43E3EC19FC8B}" uniqueName="1" name="Range 5[S.No.]" queryTableFieldId="1"/>
    <tableColumn id="2" xr3:uid="{C7467095-AB56-4452-9596-F0246686114E}" uniqueName="2" name="Range 5[Generator]" queryTableFieldId="2"/>
    <tableColumn id="3" xr3:uid="{E5B1C138-5CF8-4632-BA3D-F7EEC1146ADC}" uniqueName="3" name="Range 5[Generator Area]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738A2B-D96A-4A30-9A3A-970E2E139AC4}" name="Table_ExternalData_1" displayName="Table_ExternalData_1" ref="A3:C59" tableType="queryTable" totalsRowShown="0">
  <autoFilter ref="A3:C59" xr:uid="{1A738A2B-D96A-4A30-9A3A-970E2E139AC4}"/>
  <tableColumns count="3">
    <tableColumn id="1" xr3:uid="{CBE295F4-8C5F-40D0-B05C-EE1DF86740D9}" uniqueName="1" name="Range 5[S.No.]" queryTableFieldId="1"/>
    <tableColumn id="2" xr3:uid="{3A6C1EFC-BE05-4210-94E6-B5BB370AE5FB}" uniqueName="2" name="Range 5[Generator]" queryTableFieldId="2"/>
    <tableColumn id="3" xr3:uid="{AFAFC29A-771C-447C-8EE6-29E016843788}" uniqueName="3" name="Range 5[Generator Area]" queryTableField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FAFF32-716C-44A2-A04F-A68C855F65D0}" name="Table_ExternalData_14" displayName="Table_ExternalData_14" ref="A3:C121" tableType="queryTable" totalsRowShown="0">
  <autoFilter ref="A3:C121" xr:uid="{6BFAFF32-716C-44A2-A04F-A68C855F65D0}"/>
  <tableColumns count="3">
    <tableColumn id="1" xr3:uid="{E1BB7AA8-D84D-48CB-B7E7-2E287C0309FA}" uniqueName="1" name="Range 5[S.No.]" queryTableFieldId="1"/>
    <tableColumn id="2" xr3:uid="{C9D47A04-DDBC-454B-B19D-CA6F660C6D4C}" uniqueName="2" name="Range 5[Generator]" queryTableFieldId="2"/>
    <tableColumn id="3" xr3:uid="{DDB2B98B-6F16-445C-9639-866DB2DCDE0A}" uniqueName="3" name="Range 5[Generator Area]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DA09EB-97FA-4489-A4AC-40F1E21C377B}" name="Table_ExternalData_16" displayName="Table_ExternalData_16" ref="A3:C72" tableType="queryTable" totalsRowShown="0">
  <autoFilter ref="A3:C72" xr:uid="{BDDA09EB-97FA-4489-A4AC-40F1E21C377B}"/>
  <tableColumns count="3">
    <tableColumn id="1" xr3:uid="{50FFEC7F-1960-4A45-B7C2-9F23AE155AC2}" uniqueName="1" name="Range 5[S.No.]" queryTableFieldId="1"/>
    <tableColumn id="2" xr3:uid="{72F07CCF-2D0D-4E3F-869F-C64CA5451C50}" uniqueName="2" name="Range 5[Generator]" queryTableFieldId="2"/>
    <tableColumn id="3" xr3:uid="{2B7F8FEB-3E30-4EB5-83EF-FFD4C32A358A}" uniqueName="3" name="Range 5[Generator Area]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4" Type="http://schemas.openxmlformats.org/officeDocument/2006/relationships/pivotTable" Target="../pivotTables/pivotTable3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0.xml"/><Relationship Id="rId2" Type="http://schemas.openxmlformats.org/officeDocument/2006/relationships/pivotTable" Target="../pivotTables/pivotTable39.xml"/><Relationship Id="rId1" Type="http://schemas.openxmlformats.org/officeDocument/2006/relationships/pivotTable" Target="../pivotTables/pivotTable38.xml"/><Relationship Id="rId6" Type="http://schemas.openxmlformats.org/officeDocument/2006/relationships/pivotTable" Target="../pivotTables/pivotTable43.xml"/><Relationship Id="rId5" Type="http://schemas.openxmlformats.org/officeDocument/2006/relationships/pivotTable" Target="../pivotTables/pivotTable42.xml"/><Relationship Id="rId4" Type="http://schemas.openxmlformats.org/officeDocument/2006/relationships/pivotTable" Target="../pivotTables/pivotTable4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4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4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4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0.xml"/><Relationship Id="rId2" Type="http://schemas.openxmlformats.org/officeDocument/2006/relationships/pivotTable" Target="../pivotTables/pivotTable49.xml"/><Relationship Id="rId1" Type="http://schemas.openxmlformats.org/officeDocument/2006/relationships/pivotTable" Target="../pivotTables/pivot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A449-C6E4-448E-B94C-ECB0879530BA}">
  <dimension ref="A1:BJ552"/>
  <sheetViews>
    <sheetView topLeftCell="T52" zoomScale="73" zoomScaleNormal="67" workbookViewId="0">
      <selection activeCell="A542" sqref="A542:BJ542"/>
    </sheetView>
  </sheetViews>
  <sheetFormatPr defaultRowHeight="14.4" x14ac:dyDescent="0.3"/>
  <cols>
    <col min="1" max="1" width="5.88671875" bestFit="1" customWidth="1"/>
    <col min="2" max="2" width="28.5546875" customWidth="1"/>
    <col min="3" max="3" width="18.21875" bestFit="1" customWidth="1"/>
    <col min="4" max="4" width="21.6640625" style="2" customWidth="1"/>
    <col min="5" max="7" width="13" style="2" bestFit="1" customWidth="1"/>
    <col min="8" max="8" width="11.5546875" bestFit="1" customWidth="1"/>
    <col min="9" max="9" width="9.44140625" bestFit="1" customWidth="1"/>
    <col min="10" max="10" width="19.5546875" bestFit="1" customWidth="1"/>
    <col min="11" max="11" width="37.77734375" bestFit="1" customWidth="1"/>
    <col min="12" max="12" width="44.44140625" bestFit="1" customWidth="1"/>
    <col min="13" max="13" width="51" bestFit="1" customWidth="1"/>
    <col min="14" max="14" width="42.5546875" bestFit="1" customWidth="1"/>
    <col min="15" max="15" width="35.88671875" bestFit="1" customWidth="1"/>
    <col min="16" max="16" width="49.33203125" bestFit="1" customWidth="1"/>
    <col min="17" max="17" width="40.88671875" bestFit="1" customWidth="1"/>
    <col min="18" max="18" width="27.33203125" bestFit="1" customWidth="1"/>
    <col min="19" max="19" width="31.77734375" bestFit="1" customWidth="1"/>
    <col min="20" max="20" width="49" bestFit="1" customWidth="1"/>
    <col min="21" max="21" width="36.77734375" bestFit="1" customWidth="1"/>
    <col min="22" max="22" width="36.109375" bestFit="1" customWidth="1"/>
    <col min="23" max="23" width="32.33203125" bestFit="1" customWidth="1"/>
    <col min="24" max="25" width="49" bestFit="1" customWidth="1"/>
    <col min="26" max="26" width="53.21875" bestFit="1" customWidth="1"/>
    <col min="27" max="27" width="36.21875" bestFit="1" customWidth="1"/>
    <col min="28" max="28" width="54" bestFit="1" customWidth="1"/>
    <col min="29" max="29" width="51.21875" bestFit="1" customWidth="1"/>
    <col min="30" max="30" width="47.88671875" bestFit="1" customWidth="1"/>
    <col min="31" max="31" width="34.44140625" bestFit="1" customWidth="1"/>
    <col min="32" max="32" width="25.109375" bestFit="1" customWidth="1"/>
    <col min="33" max="33" width="30.44140625" bestFit="1" customWidth="1"/>
    <col min="34" max="34" width="49" bestFit="1" customWidth="1"/>
    <col min="35" max="35" width="36.77734375" bestFit="1" customWidth="1"/>
    <col min="36" max="36" width="33.5546875" bestFit="1" customWidth="1"/>
    <col min="37" max="37" width="29.77734375" bestFit="1" customWidth="1"/>
    <col min="38" max="39" width="49" bestFit="1" customWidth="1"/>
    <col min="40" max="40" width="36.109375" bestFit="1" customWidth="1"/>
    <col min="41" max="41" width="46.33203125" bestFit="1" customWidth="1"/>
    <col min="42" max="42" width="36.5546875" bestFit="1" customWidth="1"/>
    <col min="43" max="43" width="80.88671875" bestFit="1" customWidth="1"/>
    <col min="44" max="44" width="48.44140625" customWidth="1"/>
    <col min="45" max="45" width="43.21875" bestFit="1" customWidth="1"/>
    <col min="46" max="46" width="80.88671875" bestFit="1" customWidth="1"/>
    <col min="47" max="47" width="56.6640625" bestFit="1" customWidth="1"/>
    <col min="48" max="48" width="40.109375" bestFit="1" customWidth="1"/>
    <col min="49" max="49" width="40.109375" customWidth="1"/>
    <col min="50" max="50" width="51.21875" bestFit="1" customWidth="1"/>
    <col min="51" max="51" width="51.21875" customWidth="1"/>
    <col min="52" max="52" width="65.77734375" bestFit="1" customWidth="1"/>
    <col min="53" max="53" width="65.77734375" customWidth="1"/>
    <col min="54" max="54" width="54" bestFit="1" customWidth="1"/>
    <col min="55" max="55" width="63.44140625" bestFit="1" customWidth="1"/>
    <col min="56" max="56" width="43.109375" bestFit="1" customWidth="1"/>
    <col min="57" max="57" width="15.88671875" bestFit="1" customWidth="1"/>
    <col min="58" max="58" width="35.5546875" bestFit="1" customWidth="1"/>
    <col min="59" max="59" width="29.44140625" bestFit="1" customWidth="1"/>
    <col min="60" max="60" width="38.77734375" customWidth="1"/>
    <col min="61" max="61" width="30.77734375" bestFit="1" customWidth="1"/>
    <col min="62" max="62" width="38.77734375" bestFit="1" customWidth="1"/>
  </cols>
  <sheetData>
    <row r="1" spans="1:62" x14ac:dyDescent="0.3">
      <c r="A1" t="s">
        <v>0</v>
      </c>
      <c r="B1" t="s">
        <v>1</v>
      </c>
      <c r="C1" t="s">
        <v>2</v>
      </c>
      <c r="D1" s="2" t="s">
        <v>86</v>
      </c>
      <c r="E1" s="2" t="s">
        <v>324</v>
      </c>
      <c r="F1" s="2" t="s">
        <v>325</v>
      </c>
      <c r="G1" s="2" t="s">
        <v>335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337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338</v>
      </c>
      <c r="Y1" t="s">
        <v>339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340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341</v>
      </c>
      <c r="AM1" t="s">
        <v>342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349</v>
      </c>
      <c r="AX1" t="s">
        <v>38</v>
      </c>
      <c r="AY1" t="s">
        <v>542</v>
      </c>
      <c r="AZ1" t="s">
        <v>39</v>
      </c>
      <c r="BA1" t="s">
        <v>544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</row>
    <row r="2" spans="1:62" x14ac:dyDescent="0.3">
      <c r="A2">
        <v>1</v>
      </c>
      <c r="B2" s="1">
        <v>45832.57708333333</v>
      </c>
      <c r="C2" s="6">
        <v>45832.595138888886</v>
      </c>
      <c r="D2" s="2">
        <f>INT(FC_Road___Aradhana[[#This Row],[Completion time]])</f>
        <v>45832</v>
      </c>
      <c r="E2" s="2" t="str">
        <f>TEXT(FC_Road___Aradhana[[#This Row],[Date]],"dddd")</f>
        <v>Tuesday</v>
      </c>
      <c r="F2" s="2" t="str">
        <f>IF(WEEKDAY(FC_Road___Aradhana[[#This Row],[Date]],2)&gt;5,"Weekend","Weekday")</f>
        <v>Weekday</v>
      </c>
      <c r="G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50</v>
      </c>
      <c r="N2" t="s">
        <v>50</v>
      </c>
      <c r="O2" t="s">
        <v>54</v>
      </c>
      <c r="P2" t="s">
        <v>50</v>
      </c>
      <c r="Q2" t="s">
        <v>50</v>
      </c>
      <c r="R2" t="str">
        <f t="shared" ref="R2:R65" si="0">IF(M2&lt;&gt;"",M2,IF(N2&lt;&gt;"",N2,IF(O2&lt;&gt;"",O2,IF(P2&lt;&gt;"",P2,IF(Q2&lt;&gt;"",Q2,"")))))</f>
        <v>Deccan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tr">
        <f t="shared" ref="X2:X65" si="1">IF(S2&lt;&gt;"",S2,IF(T2&lt;&gt;"",T2,IF(U2&lt;&gt;"",U2,IF(V2&lt;&gt;"",V2,IF(W2&lt;&gt;"",W2,"")))))</f>
        <v/>
      </c>
      <c r="Y2" t="str">
        <f t="shared" ref="Y2:Y65" si="2">IF(X2&lt;&gt;"",X2,IF(R2&lt;&gt;"",R2,""))</f>
        <v>Deccan</v>
      </c>
      <c r="Z2" t="s">
        <v>55</v>
      </c>
      <c r="AA2" t="s">
        <v>50</v>
      </c>
      <c r="AB2" t="s">
        <v>50</v>
      </c>
      <c r="AC2" t="s">
        <v>50</v>
      </c>
      <c r="AD2" t="s">
        <v>54</v>
      </c>
      <c r="AE2" t="s">
        <v>50</v>
      </c>
      <c r="AF2" t="str">
        <f t="shared" ref="AF2:AF65" si="3">IF(AA2&lt;&gt;"",AA2,IF(AB2&lt;&gt;"",AB2,IF(AC2&lt;&gt;"",AC2,IF(AD2&lt;&gt;"",AD2,IF(AE2&lt;&gt;"",AE2,"")))))</f>
        <v>Deccan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tr">
        <f t="shared" ref="AL2:AL65" si="4">IF(AG2&lt;&gt;"",AG2,IF(AH2&lt;&gt;"",AH2,IF(AI2&lt;&gt;"",AI2,IF(AJ2&lt;&gt;"",AJ2,IF(AK2&lt;&gt;"",AK2,"")))))</f>
        <v/>
      </c>
      <c r="AM2" t="str">
        <f>IF(FC_Road___Aradhana[[#This Row],[2nd Level Departure]]="",FC_Road___Aradhana[[#This Row],[1st Level Departure]],FC_Road___Aradhana[[#This Row],[2nd Level Departure]])</f>
        <v>Deccan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50</v>
      </c>
      <c r="AW2" t="str">
        <f t="shared" ref="AW2:AW65" si="5">IF(AQ2="",AV2,AQ2)</f>
        <v>Word of Mouth/ Recommendation</v>
      </c>
      <c r="AX2" t="s">
        <v>50</v>
      </c>
      <c r="AY2" t="str">
        <f t="shared" ref="AY2:AY65" si="6">IF(AS2="",AX2,AS2)</f>
        <v>Casual Meal</v>
      </c>
      <c r="AZ2" t="s">
        <v>50</v>
      </c>
      <c r="BA2" t="str">
        <f>IF(AT2="",AZ2,AT2)</f>
        <v>I wanted to try Sourdough Pizza</v>
      </c>
      <c r="BB2" t="s">
        <v>64</v>
      </c>
      <c r="BC2" t="s">
        <v>65</v>
      </c>
      <c r="BD2" t="s">
        <v>66</v>
      </c>
      <c r="BE2" t="s">
        <v>67</v>
      </c>
      <c r="BF2" t="s">
        <v>50</v>
      </c>
      <c r="BG2" t="s">
        <v>68</v>
      </c>
      <c r="BH2" t="s">
        <v>50</v>
      </c>
      <c r="BI2" t="s">
        <v>50</v>
      </c>
      <c r="BJ2" t="s">
        <v>69</v>
      </c>
    </row>
    <row r="3" spans="1:62" x14ac:dyDescent="0.3">
      <c r="A3">
        <v>2</v>
      </c>
      <c r="B3" s="1">
        <v>45832.611805555556</v>
      </c>
      <c r="C3" s="6">
        <v>45832.616666666669</v>
      </c>
      <c r="D3" s="2">
        <f>INT(FC_Road___Aradhana[[#This Row],[Completion time]])</f>
        <v>45832</v>
      </c>
      <c r="E3" s="2" t="str">
        <f>TEXT(FC_Road___Aradhana[[#This Row],[Date]],"dddd")</f>
        <v>Tuesday</v>
      </c>
      <c r="F3" s="2" t="str">
        <f>IF(WEEKDAY(FC_Road___Aradhana[[#This Row],[Date]],2)&gt;5,"Weekend","Weekday")</f>
        <v>Weekday</v>
      </c>
      <c r="G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50</v>
      </c>
      <c r="N3" t="s">
        <v>50</v>
      </c>
      <c r="O3" t="s">
        <v>70</v>
      </c>
      <c r="P3" t="s">
        <v>50</v>
      </c>
      <c r="Q3" t="s">
        <v>50</v>
      </c>
      <c r="R3" t="str">
        <f t="shared" si="0"/>
        <v>Shivajinagar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tr">
        <f t="shared" si="1"/>
        <v/>
      </c>
      <c r="Y3" t="str">
        <f t="shared" si="2"/>
        <v>Shivajinagar</v>
      </c>
      <c r="Z3" t="s">
        <v>55</v>
      </c>
      <c r="AA3" t="s">
        <v>50</v>
      </c>
      <c r="AB3" t="s">
        <v>50</v>
      </c>
      <c r="AC3" t="s">
        <v>50</v>
      </c>
      <c r="AD3" t="s">
        <v>70</v>
      </c>
      <c r="AE3" t="s">
        <v>50</v>
      </c>
      <c r="AF3" t="str">
        <f t="shared" si="3"/>
        <v>Shivajinagar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tr">
        <f t="shared" si="4"/>
        <v/>
      </c>
      <c r="AM3" t="str">
        <f>IF(FC_Road___Aradhana[[#This Row],[2nd Level Departure]]="",FC_Road___Aradhana[[#This Row],[1st Level Departure]],FC_Road___Aradhana[[#This Row],[2nd Level Departure]])</f>
        <v>Shivajinagar</v>
      </c>
      <c r="AN3" t="s">
        <v>56</v>
      </c>
      <c r="AO3" t="s">
        <v>71</v>
      </c>
      <c r="AP3" t="s">
        <v>58</v>
      </c>
      <c r="AQ3" t="s">
        <v>72</v>
      </c>
      <c r="AR3" t="s">
        <v>73</v>
      </c>
      <c r="AS3" t="s">
        <v>61</v>
      </c>
      <c r="AT3" t="s">
        <v>224</v>
      </c>
      <c r="AU3" t="s">
        <v>63</v>
      </c>
      <c r="AV3" t="s">
        <v>50</v>
      </c>
      <c r="AW3" t="str">
        <f t="shared" si="5"/>
        <v>Walk-in/ Saw it while passing by</v>
      </c>
      <c r="AX3" t="s">
        <v>50</v>
      </c>
      <c r="AY3" t="str">
        <f t="shared" si="6"/>
        <v>Casual Meal</v>
      </c>
      <c r="AZ3" t="s">
        <v>50</v>
      </c>
      <c r="BA3" t="str">
        <f t="shared" ref="BA3:BA65" si="7">IF(AT3="",AZ3,AT3)</f>
        <v>I like si nonna's pizza</v>
      </c>
      <c r="BB3" t="s">
        <v>74</v>
      </c>
      <c r="BC3" t="s">
        <v>74</v>
      </c>
      <c r="BD3" t="s">
        <v>75</v>
      </c>
      <c r="BE3" t="s">
        <v>76</v>
      </c>
      <c r="BF3" t="s">
        <v>50</v>
      </c>
      <c r="BG3" t="s">
        <v>77</v>
      </c>
      <c r="BH3" t="s">
        <v>78</v>
      </c>
      <c r="BI3" t="s">
        <v>50</v>
      </c>
      <c r="BJ3" t="s">
        <v>69</v>
      </c>
    </row>
    <row r="4" spans="1:62" x14ac:dyDescent="0.3">
      <c r="A4">
        <v>3</v>
      </c>
      <c r="B4" s="1">
        <v>45832.616666666669</v>
      </c>
      <c r="C4" s="6">
        <v>45832.618750000001</v>
      </c>
      <c r="D4" s="2">
        <f>INT(FC_Road___Aradhana[[#This Row],[Completion time]])</f>
        <v>45832</v>
      </c>
      <c r="E4" s="2" t="str">
        <f>TEXT(FC_Road___Aradhana[[#This Row],[Date]],"dddd")</f>
        <v>Tuesday</v>
      </c>
      <c r="F4" s="2" t="str">
        <f>IF(WEEKDAY(FC_Road___Aradhana[[#This Row],[Date]],2)&gt;5,"Weekend","Weekday")</f>
        <v>Weekday</v>
      </c>
      <c r="G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" t="s">
        <v>49</v>
      </c>
      <c r="I4" t="s">
        <v>50</v>
      </c>
      <c r="J4" t="s">
        <v>79</v>
      </c>
      <c r="K4" t="s">
        <v>52</v>
      </c>
      <c r="L4" t="s">
        <v>80</v>
      </c>
      <c r="M4" t="s">
        <v>50</v>
      </c>
      <c r="N4" t="s">
        <v>50</v>
      </c>
      <c r="O4" t="s">
        <v>50</v>
      </c>
      <c r="P4" t="s">
        <v>50</v>
      </c>
      <c r="Q4" t="s">
        <v>81</v>
      </c>
      <c r="R4" t="str">
        <f t="shared" si="0"/>
        <v>Kothrud</v>
      </c>
      <c r="S4" t="s">
        <v>50</v>
      </c>
      <c r="T4" t="s">
        <v>50</v>
      </c>
      <c r="U4" t="s">
        <v>82</v>
      </c>
      <c r="V4" t="s">
        <v>50</v>
      </c>
      <c r="W4" t="s">
        <v>50</v>
      </c>
      <c r="X4" t="str">
        <f t="shared" si="1"/>
        <v>Bhusari Colony / Kothrud Depot</v>
      </c>
      <c r="Y4" t="str">
        <f t="shared" si="2"/>
        <v>Bhusari Colony / Kothrud Depot</v>
      </c>
      <c r="Z4" t="s">
        <v>83</v>
      </c>
      <c r="AA4" t="s">
        <v>84</v>
      </c>
      <c r="AB4" t="s">
        <v>50</v>
      </c>
      <c r="AC4" t="s">
        <v>50</v>
      </c>
      <c r="AD4" t="s">
        <v>50</v>
      </c>
      <c r="AE4" t="s">
        <v>50</v>
      </c>
      <c r="AF4" t="str">
        <f t="shared" si="3"/>
        <v>kothrud</v>
      </c>
      <c r="AG4" t="s">
        <v>50</v>
      </c>
      <c r="AH4" t="s">
        <v>50</v>
      </c>
      <c r="AI4" t="s">
        <v>82</v>
      </c>
      <c r="AJ4" t="s">
        <v>50</v>
      </c>
      <c r="AK4" t="s">
        <v>50</v>
      </c>
      <c r="AL4" t="str">
        <f t="shared" si="4"/>
        <v>Bhusari Colony / Kothrud Depot</v>
      </c>
      <c r="AM4" t="str">
        <f>IF(FC_Road___Aradhana[[#This Row],[2nd Level Departure]]="",FC_Road___Aradhana[[#This Row],[1st Level Departure]],FC_Road___Aradhana[[#This Row],[2nd Level Departure]])</f>
        <v>Bhusari Colony / Kothrud Depot</v>
      </c>
      <c r="AN4" t="s">
        <v>85</v>
      </c>
      <c r="AO4" t="s">
        <v>57</v>
      </c>
      <c r="AP4" t="s">
        <v>58</v>
      </c>
      <c r="AQ4" t="s">
        <v>72</v>
      </c>
      <c r="AR4" t="s">
        <v>60</v>
      </c>
      <c r="AS4" t="s">
        <v>86</v>
      </c>
      <c r="AT4" t="s">
        <v>62</v>
      </c>
      <c r="AU4" t="s">
        <v>63</v>
      </c>
      <c r="AV4" t="s">
        <v>50</v>
      </c>
      <c r="AW4" t="str">
        <f t="shared" si="5"/>
        <v>Walk-in/ Saw it while passing by</v>
      </c>
      <c r="AX4" t="s">
        <v>50</v>
      </c>
      <c r="AY4" t="str">
        <f t="shared" si="6"/>
        <v>Date</v>
      </c>
      <c r="AZ4" t="s">
        <v>50</v>
      </c>
      <c r="BA4" t="s">
        <v>62</v>
      </c>
      <c r="BB4" t="s">
        <v>87</v>
      </c>
      <c r="BC4" t="s">
        <v>64</v>
      </c>
      <c r="BD4" t="s">
        <v>88</v>
      </c>
      <c r="BE4" t="s">
        <v>76</v>
      </c>
      <c r="BF4" t="s">
        <v>89</v>
      </c>
      <c r="BG4" t="s">
        <v>68</v>
      </c>
      <c r="BH4" t="s">
        <v>90</v>
      </c>
      <c r="BI4" t="s">
        <v>91</v>
      </c>
      <c r="BJ4" t="s">
        <v>69</v>
      </c>
    </row>
    <row r="5" spans="1:62" x14ac:dyDescent="0.3">
      <c r="A5">
        <v>4</v>
      </c>
      <c r="B5" s="1">
        <v>45832.616666666669</v>
      </c>
      <c r="C5" s="6">
        <v>45832.618750000001</v>
      </c>
      <c r="D5" s="2">
        <f>INT(FC_Road___Aradhana[[#This Row],[Completion time]])</f>
        <v>45832</v>
      </c>
      <c r="E5" s="2" t="str">
        <f>TEXT(FC_Road___Aradhana[[#This Row],[Date]],"dddd")</f>
        <v>Tuesday</v>
      </c>
      <c r="F5" s="2" t="str">
        <f>IF(WEEKDAY(FC_Road___Aradhana[[#This Row],[Date]],2)&gt;5,"Weekend","Weekday")</f>
        <v>Weekday</v>
      </c>
      <c r="G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5" t="s">
        <v>49</v>
      </c>
      <c r="I5" t="s">
        <v>50</v>
      </c>
      <c r="J5" t="s">
        <v>51</v>
      </c>
      <c r="K5" t="s">
        <v>92</v>
      </c>
      <c r="L5" t="s">
        <v>93</v>
      </c>
      <c r="M5" t="s">
        <v>50</v>
      </c>
      <c r="N5" t="s">
        <v>70</v>
      </c>
      <c r="O5" t="s">
        <v>50</v>
      </c>
      <c r="P5" t="s">
        <v>50</v>
      </c>
      <c r="Q5" t="s">
        <v>50</v>
      </c>
      <c r="R5" t="str">
        <f t="shared" si="0"/>
        <v>Shivajinagar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tr">
        <f t="shared" si="1"/>
        <v/>
      </c>
      <c r="Y5" t="str">
        <f t="shared" si="2"/>
        <v>Shivajinagar</v>
      </c>
      <c r="Z5" t="s">
        <v>55</v>
      </c>
      <c r="AA5" t="s">
        <v>50</v>
      </c>
      <c r="AB5" t="s">
        <v>50</v>
      </c>
      <c r="AC5" t="s">
        <v>50</v>
      </c>
      <c r="AD5" t="s">
        <v>70</v>
      </c>
      <c r="AE5" t="s">
        <v>50</v>
      </c>
      <c r="AF5" t="str">
        <f t="shared" si="3"/>
        <v>Shivajinagar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tr">
        <f t="shared" si="4"/>
        <v/>
      </c>
      <c r="AM5" t="str">
        <f>IF(FC_Road___Aradhana[[#This Row],[2nd Level Departure]]="",FC_Road___Aradhana[[#This Row],[1st Level Departure]],FC_Road___Aradhana[[#This Row],[2nd Level Departure]])</f>
        <v>Shivajinagar</v>
      </c>
      <c r="AN5" t="s">
        <v>94</v>
      </c>
      <c r="AO5" t="s">
        <v>95</v>
      </c>
      <c r="AP5" t="s">
        <v>96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97</v>
      </c>
      <c r="AW5" t="str">
        <f t="shared" si="5"/>
        <v>Social Media Ad (Instagram/ Facebook)</v>
      </c>
      <c r="AX5" t="s">
        <v>61</v>
      </c>
      <c r="AY5" t="str">
        <f t="shared" si="6"/>
        <v>Casual Meal</v>
      </c>
      <c r="AZ5" t="s">
        <v>98</v>
      </c>
      <c r="BA5" t="s">
        <v>62</v>
      </c>
      <c r="BB5" t="s">
        <v>87</v>
      </c>
      <c r="BC5" t="s">
        <v>74</v>
      </c>
      <c r="BD5" t="s">
        <v>75</v>
      </c>
      <c r="BE5" t="s">
        <v>67</v>
      </c>
      <c r="BF5" t="s">
        <v>99</v>
      </c>
      <c r="BG5" t="s">
        <v>100</v>
      </c>
      <c r="BH5" t="s">
        <v>101</v>
      </c>
      <c r="BI5" t="s">
        <v>50</v>
      </c>
      <c r="BJ5" t="s">
        <v>69</v>
      </c>
    </row>
    <row r="6" spans="1:62" x14ac:dyDescent="0.3">
      <c r="A6">
        <v>5</v>
      </c>
      <c r="B6" s="1">
        <v>45832.618750000001</v>
      </c>
      <c r="C6" s="6">
        <v>45832.65</v>
      </c>
      <c r="D6" s="2">
        <f>INT(FC_Road___Aradhana[[#This Row],[Completion time]])</f>
        <v>45832</v>
      </c>
      <c r="E6" s="2" t="str">
        <f>TEXT(FC_Road___Aradhana[[#This Row],[Date]],"dddd")</f>
        <v>Tuesday</v>
      </c>
      <c r="F6" s="2" t="str">
        <f>IF(WEEKDAY(FC_Road___Aradhana[[#This Row],[Date]],2)&gt;5,"Weekend","Weekday")</f>
        <v>Weekday</v>
      </c>
      <c r="G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" t="s">
        <v>49</v>
      </c>
      <c r="I6" t="s">
        <v>50</v>
      </c>
      <c r="J6" t="s">
        <v>51</v>
      </c>
      <c r="K6" t="s">
        <v>92</v>
      </c>
      <c r="L6" t="s">
        <v>93</v>
      </c>
      <c r="M6" t="s">
        <v>50</v>
      </c>
      <c r="N6" t="s">
        <v>102</v>
      </c>
      <c r="O6" t="s">
        <v>50</v>
      </c>
      <c r="P6" t="s">
        <v>50</v>
      </c>
      <c r="Q6" t="s">
        <v>50</v>
      </c>
      <c r="R6" t="str">
        <f t="shared" si="0"/>
        <v>FC Road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tr">
        <f t="shared" si="1"/>
        <v/>
      </c>
      <c r="Y6" t="str">
        <f t="shared" si="2"/>
        <v>FC Road</v>
      </c>
      <c r="Z6" t="s">
        <v>83</v>
      </c>
      <c r="AA6" t="s">
        <v>70</v>
      </c>
      <c r="AB6" t="s">
        <v>50</v>
      </c>
      <c r="AC6" t="s">
        <v>50</v>
      </c>
      <c r="AD6" t="s">
        <v>50</v>
      </c>
      <c r="AE6" t="s">
        <v>50</v>
      </c>
      <c r="AF6" t="str">
        <f t="shared" si="3"/>
        <v>Shivajinagar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tr">
        <f t="shared" si="4"/>
        <v/>
      </c>
      <c r="AM6" t="str">
        <f>IF(FC_Road___Aradhana[[#This Row],[2nd Level Departure]]="",FC_Road___Aradhana[[#This Row],[1st Level Departure]],FC_Road___Aradhana[[#This Row],[2nd Level Departure]])</f>
        <v>Shivajinagar</v>
      </c>
      <c r="AN6" t="s">
        <v>85</v>
      </c>
      <c r="AO6" t="s">
        <v>71</v>
      </c>
      <c r="AP6" t="s">
        <v>58</v>
      </c>
      <c r="AQ6" t="s">
        <v>72</v>
      </c>
      <c r="AR6" t="s">
        <v>103</v>
      </c>
      <c r="AS6" t="s">
        <v>61</v>
      </c>
      <c r="AT6" t="s">
        <v>62</v>
      </c>
      <c r="AU6" t="s">
        <v>103</v>
      </c>
      <c r="AV6" t="s">
        <v>50</v>
      </c>
      <c r="AW6" t="str">
        <f t="shared" si="5"/>
        <v>Walk-in/ Saw it while passing by</v>
      </c>
      <c r="AX6" t="s">
        <v>50</v>
      </c>
      <c r="AY6" t="str">
        <f t="shared" si="6"/>
        <v>Casual Meal</v>
      </c>
      <c r="AZ6" t="s">
        <v>50</v>
      </c>
      <c r="BA6" t="str">
        <f t="shared" si="7"/>
        <v>I wanted to try Sourdough Pizza</v>
      </c>
      <c r="BB6" t="s">
        <v>74</v>
      </c>
      <c r="BC6" t="s">
        <v>104</v>
      </c>
      <c r="BD6" t="s">
        <v>75</v>
      </c>
      <c r="BE6" t="s">
        <v>67</v>
      </c>
      <c r="BF6" t="s">
        <v>50</v>
      </c>
      <c r="BG6" t="s">
        <v>68</v>
      </c>
      <c r="BH6" t="s">
        <v>90</v>
      </c>
      <c r="BI6" t="s">
        <v>50</v>
      </c>
      <c r="BJ6" t="s">
        <v>69</v>
      </c>
    </row>
    <row r="7" spans="1:62" x14ac:dyDescent="0.3">
      <c r="A7">
        <v>6</v>
      </c>
      <c r="B7" s="1">
        <v>45832.618750000001</v>
      </c>
      <c r="C7" s="6">
        <v>45832.654166666667</v>
      </c>
      <c r="D7" s="2">
        <f>INT(FC_Road___Aradhana[[#This Row],[Completion time]])</f>
        <v>45832</v>
      </c>
      <c r="E7" s="2" t="str">
        <f>TEXT(FC_Road___Aradhana[[#This Row],[Date]],"dddd")</f>
        <v>Tuesday</v>
      </c>
      <c r="F7" s="2" t="str">
        <f>IF(WEEKDAY(FC_Road___Aradhana[[#This Row],[Date]],2)&gt;5,"Weekend","Weekday")</f>
        <v>Weekday</v>
      </c>
      <c r="G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7" t="s">
        <v>49</v>
      </c>
      <c r="I7" t="s">
        <v>50</v>
      </c>
      <c r="J7" t="s">
        <v>79</v>
      </c>
      <c r="K7" t="s">
        <v>52</v>
      </c>
      <c r="L7" t="s">
        <v>80</v>
      </c>
      <c r="M7" t="s">
        <v>50</v>
      </c>
      <c r="N7" t="s">
        <v>50</v>
      </c>
      <c r="O7" t="s">
        <v>50</v>
      </c>
      <c r="P7" t="s">
        <v>50</v>
      </c>
      <c r="Q7" t="s">
        <v>54</v>
      </c>
      <c r="R7" t="str">
        <f t="shared" si="0"/>
        <v>Deccan</v>
      </c>
      <c r="S7" t="s">
        <v>54</v>
      </c>
      <c r="T7" t="s">
        <v>50</v>
      </c>
      <c r="U7" t="s">
        <v>50</v>
      </c>
      <c r="V7" t="s">
        <v>50</v>
      </c>
      <c r="W7" t="s">
        <v>50</v>
      </c>
      <c r="X7" t="str">
        <f t="shared" si="1"/>
        <v>Deccan</v>
      </c>
      <c r="Y7" t="str">
        <f t="shared" si="2"/>
        <v>Deccan</v>
      </c>
      <c r="Z7" t="s">
        <v>55</v>
      </c>
      <c r="AA7" t="s">
        <v>50</v>
      </c>
      <c r="AB7" t="s">
        <v>50</v>
      </c>
      <c r="AC7" t="s">
        <v>50</v>
      </c>
      <c r="AD7" t="s">
        <v>54</v>
      </c>
      <c r="AE7" t="s">
        <v>50</v>
      </c>
      <c r="AF7" t="str">
        <f t="shared" si="3"/>
        <v>Deccan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tr">
        <f t="shared" si="4"/>
        <v/>
      </c>
      <c r="AM7" t="str">
        <f>IF(FC_Road___Aradhana[[#This Row],[2nd Level Departure]]="",FC_Road___Aradhana[[#This Row],[1st Level Departure]],FC_Road___Aradhana[[#This Row],[2nd Level Departure]])</f>
        <v>Deccan</v>
      </c>
      <c r="AN7" t="s">
        <v>85</v>
      </c>
      <c r="AO7" t="s">
        <v>71</v>
      </c>
      <c r="AP7" t="s">
        <v>58</v>
      </c>
      <c r="AQ7" t="s">
        <v>105</v>
      </c>
      <c r="AR7" t="s">
        <v>73</v>
      </c>
      <c r="AS7" t="s">
        <v>106</v>
      </c>
      <c r="AT7" t="s">
        <v>107</v>
      </c>
      <c r="AU7" t="s">
        <v>63</v>
      </c>
      <c r="AV7" t="s">
        <v>50</v>
      </c>
      <c r="AW7" t="str">
        <f t="shared" si="5"/>
        <v>Food Blogger/ Influencer</v>
      </c>
      <c r="AX7" t="s">
        <v>50</v>
      </c>
      <c r="AY7" t="str">
        <f t="shared" si="6"/>
        <v>Work meeting/ Business outing</v>
      </c>
      <c r="AZ7" t="s">
        <v>50</v>
      </c>
      <c r="BA7" t="str">
        <f>IF(AT7="",AZ7,AT7)</f>
        <v>Nonna's famous Tiramisu </v>
      </c>
      <c r="BB7" t="s">
        <v>87</v>
      </c>
      <c r="BC7" t="s">
        <v>108</v>
      </c>
      <c r="BD7" t="s">
        <v>88</v>
      </c>
      <c r="BE7" t="s">
        <v>67</v>
      </c>
      <c r="BF7" t="s">
        <v>89</v>
      </c>
      <c r="BG7" t="s">
        <v>68</v>
      </c>
      <c r="BH7" t="s">
        <v>101</v>
      </c>
      <c r="BI7" t="s">
        <v>91</v>
      </c>
      <c r="BJ7" t="s">
        <v>69</v>
      </c>
    </row>
    <row r="8" spans="1:62" x14ac:dyDescent="0.3">
      <c r="A8">
        <v>7</v>
      </c>
      <c r="B8" s="1">
        <v>45832.65</v>
      </c>
      <c r="C8" s="6">
        <v>45832.667361111111</v>
      </c>
      <c r="D8" s="2">
        <f>INT(FC_Road___Aradhana[[#This Row],[Completion time]])</f>
        <v>45832</v>
      </c>
      <c r="E8" s="2" t="str">
        <f>TEXT(FC_Road___Aradhana[[#This Row],[Date]],"dddd")</f>
        <v>Tuesday</v>
      </c>
      <c r="F8" s="2" t="str">
        <f>IF(WEEKDAY(FC_Road___Aradhana[[#This Row],[Date]],2)&gt;5,"Weekend","Weekday")</f>
        <v>Weekday</v>
      </c>
      <c r="G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8" t="s">
        <v>49</v>
      </c>
      <c r="I8" t="s">
        <v>50</v>
      </c>
      <c r="J8" t="s">
        <v>51</v>
      </c>
      <c r="K8" t="s">
        <v>92</v>
      </c>
      <c r="L8" t="s">
        <v>93</v>
      </c>
      <c r="M8" t="s">
        <v>50</v>
      </c>
      <c r="N8" t="s">
        <v>102</v>
      </c>
      <c r="O8" t="s">
        <v>50</v>
      </c>
      <c r="P8" t="s">
        <v>50</v>
      </c>
      <c r="Q8" t="s">
        <v>50</v>
      </c>
      <c r="R8" t="str">
        <f t="shared" si="0"/>
        <v>FC Road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tr">
        <f t="shared" si="1"/>
        <v/>
      </c>
      <c r="Y8" t="str">
        <f t="shared" si="2"/>
        <v>FC Road</v>
      </c>
      <c r="Z8" t="s">
        <v>93</v>
      </c>
      <c r="AA8" t="s">
        <v>50</v>
      </c>
      <c r="AB8" t="s">
        <v>50</v>
      </c>
      <c r="AC8" t="s">
        <v>102</v>
      </c>
      <c r="AD8" t="s">
        <v>50</v>
      </c>
      <c r="AE8" t="s">
        <v>50</v>
      </c>
      <c r="AF8" t="str">
        <f t="shared" si="3"/>
        <v>FC Road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tr">
        <f t="shared" si="4"/>
        <v/>
      </c>
      <c r="AM8" t="str">
        <f>IF(FC_Road___Aradhana[[#This Row],[2nd Level Departure]]="",FC_Road___Aradhana[[#This Row],[1st Level Departure]],FC_Road___Aradhana[[#This Row],[2nd Level Departure]])</f>
        <v>FC Road</v>
      </c>
      <c r="AN8" t="s">
        <v>94</v>
      </c>
      <c r="AO8" t="s">
        <v>109</v>
      </c>
      <c r="AP8" t="s">
        <v>96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110</v>
      </c>
      <c r="AW8" t="str">
        <f t="shared" si="5"/>
        <v>Reservation Apps - DineOut/ Zomato Gold</v>
      </c>
      <c r="AX8" t="s">
        <v>111</v>
      </c>
      <c r="AY8" t="str">
        <f t="shared" si="6"/>
        <v>Hangout with friends</v>
      </c>
      <c r="AZ8" t="s">
        <v>98</v>
      </c>
      <c r="BA8" t="s">
        <v>62</v>
      </c>
      <c r="BB8" t="s">
        <v>104</v>
      </c>
      <c r="BC8" t="s">
        <v>104</v>
      </c>
      <c r="BD8" t="s">
        <v>88</v>
      </c>
      <c r="BE8" t="s">
        <v>67</v>
      </c>
      <c r="BF8" t="s">
        <v>89</v>
      </c>
      <c r="BG8" t="s">
        <v>68</v>
      </c>
      <c r="BH8" t="s">
        <v>78</v>
      </c>
      <c r="BI8" t="s">
        <v>91</v>
      </c>
      <c r="BJ8" t="s">
        <v>69</v>
      </c>
    </row>
    <row r="9" spans="1:62" x14ac:dyDescent="0.3">
      <c r="A9">
        <v>8</v>
      </c>
      <c r="B9" s="1">
        <v>45832.654166666667</v>
      </c>
      <c r="C9" s="6">
        <v>45832.672222222223</v>
      </c>
      <c r="D9" s="2">
        <f>INT(FC_Road___Aradhana[[#This Row],[Completion time]])</f>
        <v>45832</v>
      </c>
      <c r="E9" s="2" t="str">
        <f>TEXT(FC_Road___Aradhana[[#This Row],[Date]],"dddd")</f>
        <v>Tuesday</v>
      </c>
      <c r="F9" s="2" t="str">
        <f>IF(WEEKDAY(FC_Road___Aradhana[[#This Row],[Date]],2)&gt;5,"Weekend","Weekday")</f>
        <v>Weekday</v>
      </c>
      <c r="G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9" t="s">
        <v>49</v>
      </c>
      <c r="I9" t="s">
        <v>50</v>
      </c>
      <c r="J9" t="s">
        <v>79</v>
      </c>
      <c r="K9" t="s">
        <v>52</v>
      </c>
      <c r="L9" t="s">
        <v>93</v>
      </c>
      <c r="M9" t="s">
        <v>50</v>
      </c>
      <c r="N9" t="s">
        <v>102</v>
      </c>
      <c r="O9" t="s">
        <v>50</v>
      </c>
      <c r="P9" t="s">
        <v>50</v>
      </c>
      <c r="Q9" t="s">
        <v>50</v>
      </c>
      <c r="R9" t="str">
        <f t="shared" si="0"/>
        <v>FC Road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tr">
        <f t="shared" si="1"/>
        <v/>
      </c>
      <c r="Y9" t="str">
        <f t="shared" si="2"/>
        <v>FC Road</v>
      </c>
      <c r="Z9" t="s">
        <v>83</v>
      </c>
      <c r="AA9" t="s">
        <v>70</v>
      </c>
      <c r="AB9" t="s">
        <v>50</v>
      </c>
      <c r="AC9" t="s">
        <v>50</v>
      </c>
      <c r="AD9" t="s">
        <v>50</v>
      </c>
      <c r="AE9" t="s">
        <v>50</v>
      </c>
      <c r="AF9" t="str">
        <f t="shared" si="3"/>
        <v>Shivajinagar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tr">
        <f t="shared" si="4"/>
        <v/>
      </c>
      <c r="AM9" t="str">
        <f>IF(FC_Road___Aradhana[[#This Row],[2nd Level Departure]]="",FC_Road___Aradhana[[#This Row],[1st Level Departure]],FC_Road___Aradhana[[#This Row],[2nd Level Departure]])</f>
        <v>Shivajinagar</v>
      </c>
      <c r="AN9" t="s">
        <v>56</v>
      </c>
      <c r="AO9" t="s">
        <v>71</v>
      </c>
      <c r="AP9" t="s">
        <v>58</v>
      </c>
      <c r="AQ9" t="s">
        <v>72</v>
      </c>
      <c r="AR9" t="s">
        <v>73</v>
      </c>
      <c r="AS9" t="s">
        <v>112</v>
      </c>
      <c r="AT9" t="s">
        <v>62</v>
      </c>
      <c r="AU9" t="s">
        <v>63</v>
      </c>
      <c r="AV9" t="s">
        <v>50</v>
      </c>
      <c r="AW9" t="str">
        <f t="shared" si="5"/>
        <v>Walk-in/ Saw it while passing by</v>
      </c>
      <c r="AX9" t="s">
        <v>50</v>
      </c>
      <c r="AY9" t="str">
        <f t="shared" si="6"/>
        <v>Hangout with Friends</v>
      </c>
      <c r="AZ9" t="s">
        <v>50</v>
      </c>
      <c r="BA9" t="str">
        <f t="shared" si="7"/>
        <v>I wanted to try Sourdough Pizza</v>
      </c>
      <c r="BB9" t="s">
        <v>113</v>
      </c>
      <c r="BC9" t="s">
        <v>104</v>
      </c>
      <c r="BD9" t="s">
        <v>88</v>
      </c>
      <c r="BE9" t="s">
        <v>67</v>
      </c>
      <c r="BF9" t="s">
        <v>89</v>
      </c>
      <c r="BG9" t="s">
        <v>114</v>
      </c>
      <c r="BH9" t="s">
        <v>78</v>
      </c>
      <c r="BI9" t="s">
        <v>115</v>
      </c>
      <c r="BJ9" t="s">
        <v>69</v>
      </c>
    </row>
    <row r="10" spans="1:62" x14ac:dyDescent="0.3">
      <c r="A10">
        <v>9</v>
      </c>
      <c r="B10" s="1">
        <v>45832.681250000001</v>
      </c>
      <c r="C10" s="6">
        <v>45832.686805555553</v>
      </c>
      <c r="D10" s="2">
        <f>INT(FC_Road___Aradhana[[#This Row],[Completion time]])</f>
        <v>45832</v>
      </c>
      <c r="E10" s="2" t="str">
        <f>TEXT(FC_Road___Aradhana[[#This Row],[Date]],"dddd")</f>
        <v>Tuesday</v>
      </c>
      <c r="F10" s="2" t="str">
        <f>IF(WEEKDAY(FC_Road___Aradhana[[#This Row],[Date]],2)&gt;5,"Weekend","Weekday")</f>
        <v>Weekday</v>
      </c>
      <c r="G1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0" t="s">
        <v>49</v>
      </c>
      <c r="I10" t="s">
        <v>50</v>
      </c>
      <c r="J10" t="s">
        <v>79</v>
      </c>
      <c r="K10" t="s">
        <v>52</v>
      </c>
      <c r="L10" t="s">
        <v>80</v>
      </c>
      <c r="M10" t="s">
        <v>50</v>
      </c>
      <c r="N10" t="s">
        <v>50</v>
      </c>
      <c r="O10" t="s">
        <v>50</v>
      </c>
      <c r="P10" t="s">
        <v>50</v>
      </c>
      <c r="Q10" t="s">
        <v>81</v>
      </c>
      <c r="R10" t="str">
        <f t="shared" si="0"/>
        <v>Kothrud</v>
      </c>
      <c r="S10" t="s">
        <v>50</v>
      </c>
      <c r="T10" t="s">
        <v>50</v>
      </c>
      <c r="U10" t="s">
        <v>116</v>
      </c>
      <c r="V10" t="s">
        <v>50</v>
      </c>
      <c r="W10" t="s">
        <v>50</v>
      </c>
      <c r="X10" t="str">
        <f t="shared" si="1"/>
        <v>Warje</v>
      </c>
      <c r="Y10" t="str">
        <f t="shared" si="2"/>
        <v>Warje</v>
      </c>
      <c r="Z10" t="s">
        <v>55</v>
      </c>
      <c r="AA10" t="s">
        <v>50</v>
      </c>
      <c r="AB10" t="s">
        <v>50</v>
      </c>
      <c r="AC10" t="s">
        <v>50</v>
      </c>
      <c r="AD10" t="s">
        <v>116</v>
      </c>
      <c r="AE10" t="s">
        <v>50</v>
      </c>
      <c r="AF10" t="str">
        <f t="shared" si="3"/>
        <v>Warje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tr">
        <f t="shared" si="4"/>
        <v/>
      </c>
      <c r="AM10" t="str">
        <f>IF(FC_Road___Aradhana[[#This Row],[2nd Level Departure]]="",FC_Road___Aradhana[[#This Row],[1st Level Departure]],FC_Road___Aradhana[[#This Row],[2nd Level Departure]])</f>
        <v>Warje</v>
      </c>
      <c r="AN10" t="s">
        <v>56</v>
      </c>
      <c r="AO10" t="s">
        <v>71</v>
      </c>
      <c r="AP10" t="s">
        <v>58</v>
      </c>
      <c r="AQ10" t="s">
        <v>59</v>
      </c>
      <c r="AR10" t="s">
        <v>73</v>
      </c>
      <c r="AS10" t="s">
        <v>106</v>
      </c>
      <c r="AT10" t="s">
        <v>224</v>
      </c>
      <c r="AU10" t="s">
        <v>73</v>
      </c>
      <c r="AV10" t="s">
        <v>50</v>
      </c>
      <c r="AW10" t="str">
        <f t="shared" si="5"/>
        <v>Word of Mouth/ Recommendation</v>
      </c>
      <c r="AX10" t="s">
        <v>50</v>
      </c>
      <c r="AY10" t="str">
        <f t="shared" si="6"/>
        <v>Work meeting/ Business outing</v>
      </c>
      <c r="AZ10" t="s">
        <v>50</v>
      </c>
      <c r="BA10" t="str">
        <f t="shared" si="7"/>
        <v>I like si nonna's pizza</v>
      </c>
      <c r="BB10" t="s">
        <v>104</v>
      </c>
      <c r="BC10" t="s">
        <v>104</v>
      </c>
      <c r="BD10" t="s">
        <v>88</v>
      </c>
      <c r="BE10" t="s">
        <v>67</v>
      </c>
      <c r="BF10" t="s">
        <v>89</v>
      </c>
      <c r="BG10" t="s">
        <v>100</v>
      </c>
      <c r="BH10" t="s">
        <v>78</v>
      </c>
      <c r="BI10" t="s">
        <v>115</v>
      </c>
      <c r="BJ10" t="s">
        <v>69</v>
      </c>
    </row>
    <row r="11" spans="1:62" x14ac:dyDescent="0.3">
      <c r="A11">
        <v>10</v>
      </c>
      <c r="B11" s="1">
        <v>45832.750694444447</v>
      </c>
      <c r="C11" s="6">
        <v>45832.754166666666</v>
      </c>
      <c r="D11" s="2">
        <f>INT(FC_Road___Aradhana[[#This Row],[Completion time]])</f>
        <v>45832</v>
      </c>
      <c r="E11" s="2" t="str">
        <f>TEXT(FC_Road___Aradhana[[#This Row],[Date]],"dddd")</f>
        <v>Tuesday</v>
      </c>
      <c r="F11" s="2" t="str">
        <f>IF(WEEKDAY(FC_Road___Aradhana[[#This Row],[Date]],2)&gt;5,"Weekend","Weekday")</f>
        <v>Weekday</v>
      </c>
      <c r="G1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50</v>
      </c>
      <c r="N11" t="s">
        <v>50</v>
      </c>
      <c r="O11" t="s">
        <v>117</v>
      </c>
      <c r="P11" t="s">
        <v>50</v>
      </c>
      <c r="Q11" t="s">
        <v>50</v>
      </c>
      <c r="R11" t="str">
        <f t="shared" si="0"/>
        <v>Nibm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tr">
        <f t="shared" si="1"/>
        <v/>
      </c>
      <c r="Y11" t="str">
        <f t="shared" si="2"/>
        <v>Nibm</v>
      </c>
      <c r="Z11" t="s">
        <v>55</v>
      </c>
      <c r="AA11" t="s">
        <v>50</v>
      </c>
      <c r="AB11" t="s">
        <v>50</v>
      </c>
      <c r="AC11" t="s">
        <v>50</v>
      </c>
      <c r="AD11" t="s">
        <v>54</v>
      </c>
      <c r="AE11" t="s">
        <v>50</v>
      </c>
      <c r="AF11" t="str">
        <f t="shared" si="3"/>
        <v>Deccan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tr">
        <f t="shared" si="4"/>
        <v/>
      </c>
      <c r="AM11" t="str">
        <f>IF(FC_Road___Aradhana[[#This Row],[2nd Level Departure]]="",FC_Road___Aradhana[[#This Row],[1st Level Departure]],FC_Road___Aradhana[[#This Row],[2nd Level Departure]])</f>
        <v>Deccan</v>
      </c>
      <c r="AN11" t="s">
        <v>85</v>
      </c>
      <c r="AO11" t="s">
        <v>71</v>
      </c>
      <c r="AP11" t="s">
        <v>58</v>
      </c>
      <c r="AQ11" t="s">
        <v>59</v>
      </c>
      <c r="AR11" t="s">
        <v>103</v>
      </c>
      <c r="AS11" t="s">
        <v>61</v>
      </c>
      <c r="AT11" t="s">
        <v>62</v>
      </c>
      <c r="AU11" t="s">
        <v>63</v>
      </c>
      <c r="AV11" t="s">
        <v>50</v>
      </c>
      <c r="AW11" t="str">
        <f t="shared" si="5"/>
        <v>Word of Mouth/ Recommendation</v>
      </c>
      <c r="AX11" t="s">
        <v>50</v>
      </c>
      <c r="AY11" t="str">
        <f t="shared" si="6"/>
        <v>Casual Meal</v>
      </c>
      <c r="AZ11" t="s">
        <v>50</v>
      </c>
      <c r="BA11" t="str">
        <f t="shared" si="7"/>
        <v>I wanted to try Sourdough Pizza</v>
      </c>
      <c r="BB11" t="s">
        <v>87</v>
      </c>
      <c r="BC11" t="s">
        <v>108</v>
      </c>
      <c r="BD11" t="s">
        <v>88</v>
      </c>
      <c r="BE11" t="s">
        <v>76</v>
      </c>
      <c r="BF11" t="s">
        <v>89</v>
      </c>
      <c r="BG11" t="s">
        <v>68</v>
      </c>
      <c r="BH11" t="s">
        <v>118</v>
      </c>
      <c r="BI11" t="s">
        <v>91</v>
      </c>
      <c r="BJ11" t="s">
        <v>69</v>
      </c>
    </row>
    <row r="12" spans="1:62" x14ac:dyDescent="0.3">
      <c r="A12">
        <v>11</v>
      </c>
      <c r="B12" s="1">
        <v>45832.786805555559</v>
      </c>
      <c r="C12" s="6">
        <v>45832.806944444441</v>
      </c>
      <c r="D12" s="2">
        <f>INT(FC_Road___Aradhana[[#This Row],[Completion time]])</f>
        <v>45832</v>
      </c>
      <c r="E12" s="2" t="str">
        <f>TEXT(FC_Road___Aradhana[[#This Row],[Date]],"dddd")</f>
        <v>Tuesday</v>
      </c>
      <c r="F12" s="2" t="str">
        <f>IF(WEEKDAY(FC_Road___Aradhana[[#This Row],[Date]],2)&gt;5,"Weekend","Weekday")</f>
        <v>Weekday</v>
      </c>
      <c r="G1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2" t="s">
        <v>49</v>
      </c>
      <c r="I12" t="s">
        <v>50</v>
      </c>
      <c r="J12" t="s">
        <v>51</v>
      </c>
      <c r="K12" t="s">
        <v>52</v>
      </c>
      <c r="L12" t="s">
        <v>119</v>
      </c>
      <c r="M12" t="s">
        <v>50</v>
      </c>
      <c r="N12" t="s">
        <v>50</v>
      </c>
      <c r="O12" t="s">
        <v>50</v>
      </c>
      <c r="P12" t="s">
        <v>50</v>
      </c>
      <c r="Q12" t="s">
        <v>81</v>
      </c>
      <c r="R12" t="str">
        <f t="shared" si="0"/>
        <v>Kothrud</v>
      </c>
      <c r="S12" t="s">
        <v>50</v>
      </c>
      <c r="T12" t="s">
        <v>50</v>
      </c>
      <c r="U12" t="s">
        <v>120</v>
      </c>
      <c r="V12" t="s">
        <v>50</v>
      </c>
      <c r="W12" t="s">
        <v>50</v>
      </c>
      <c r="X12" t="str">
        <f t="shared" si="1"/>
        <v>Mayur Colony / Ideal Colony</v>
      </c>
      <c r="Y12" t="str">
        <f t="shared" si="2"/>
        <v>Mayur Colony / Ideal Colony</v>
      </c>
      <c r="Z12" t="s">
        <v>83</v>
      </c>
      <c r="AA12" t="s">
        <v>84</v>
      </c>
      <c r="AB12" t="s">
        <v>50</v>
      </c>
      <c r="AC12" t="s">
        <v>50</v>
      </c>
      <c r="AD12" t="s">
        <v>50</v>
      </c>
      <c r="AE12" t="s">
        <v>50</v>
      </c>
      <c r="AF12" t="str">
        <f t="shared" si="3"/>
        <v>kothrud</v>
      </c>
      <c r="AG12" t="s">
        <v>50</v>
      </c>
      <c r="AH12" t="s">
        <v>50</v>
      </c>
      <c r="AI12" t="s">
        <v>120</v>
      </c>
      <c r="AJ12" t="s">
        <v>50</v>
      </c>
      <c r="AK12" t="s">
        <v>50</v>
      </c>
      <c r="AL12" t="str">
        <f t="shared" si="4"/>
        <v>Mayur Colony / Ideal Colony</v>
      </c>
      <c r="AM12" t="str">
        <f>IF(FC_Road___Aradhana[[#This Row],[2nd Level Departure]]="",FC_Road___Aradhana[[#This Row],[1st Level Departure]],FC_Road___Aradhana[[#This Row],[2nd Level Departure]])</f>
        <v>Mayur Colony / Ideal Colony</v>
      </c>
      <c r="AN12" t="s">
        <v>56</v>
      </c>
      <c r="AO12" t="s">
        <v>109</v>
      </c>
      <c r="AP12" t="s">
        <v>58</v>
      </c>
      <c r="AQ12" t="s">
        <v>72</v>
      </c>
      <c r="AR12" t="s">
        <v>73</v>
      </c>
      <c r="AS12" t="s">
        <v>106</v>
      </c>
      <c r="AT12" t="s">
        <v>121</v>
      </c>
      <c r="AU12" t="s">
        <v>103</v>
      </c>
      <c r="AV12" t="s">
        <v>50</v>
      </c>
      <c r="AW12" t="str">
        <f t="shared" si="5"/>
        <v>Walk-in/ Saw it while passing by</v>
      </c>
      <c r="AX12" t="s">
        <v>50</v>
      </c>
      <c r="AY12" t="str">
        <f t="shared" si="6"/>
        <v>Work meeting/ Business outing</v>
      </c>
      <c r="AZ12" t="s">
        <v>50</v>
      </c>
      <c r="BA12" t="str">
        <f t="shared" si="7"/>
        <v>I saw a good offer at Nonna's</v>
      </c>
      <c r="BB12" t="s">
        <v>113</v>
      </c>
      <c r="BC12" t="s">
        <v>104</v>
      </c>
      <c r="BD12" t="s">
        <v>75</v>
      </c>
      <c r="BE12" t="s">
        <v>76</v>
      </c>
      <c r="BF12" t="s">
        <v>99</v>
      </c>
      <c r="BG12" t="s">
        <v>77</v>
      </c>
      <c r="BH12" t="s">
        <v>101</v>
      </c>
      <c r="BI12" t="s">
        <v>122</v>
      </c>
      <c r="BJ12" t="s">
        <v>69</v>
      </c>
    </row>
    <row r="13" spans="1:62" x14ac:dyDescent="0.3">
      <c r="A13">
        <v>12</v>
      </c>
      <c r="B13" s="1">
        <v>45832.836805555555</v>
      </c>
      <c r="C13" s="6">
        <v>45832.841666666667</v>
      </c>
      <c r="D13" s="2">
        <f>INT(FC_Road___Aradhana[[#This Row],[Completion time]])</f>
        <v>45832</v>
      </c>
      <c r="E13" s="2" t="str">
        <f>TEXT(FC_Road___Aradhana[[#This Row],[Date]],"dddd")</f>
        <v>Tuesday</v>
      </c>
      <c r="F13" s="2" t="str">
        <f>IF(WEEKDAY(FC_Road___Aradhana[[#This Row],[Date]],2)&gt;5,"Weekend","Weekday")</f>
        <v>Weekday</v>
      </c>
      <c r="G1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3" t="s">
        <v>49</v>
      </c>
      <c r="I13" t="s">
        <v>50</v>
      </c>
      <c r="J13" t="s">
        <v>51</v>
      </c>
      <c r="K13" t="s">
        <v>52</v>
      </c>
      <c r="L13" t="s">
        <v>80</v>
      </c>
      <c r="M13" t="s">
        <v>50</v>
      </c>
      <c r="N13" t="s">
        <v>50</v>
      </c>
      <c r="O13" t="s">
        <v>50</v>
      </c>
      <c r="P13" t="s">
        <v>50</v>
      </c>
      <c r="Q13" t="s">
        <v>123</v>
      </c>
      <c r="R13" t="str">
        <f t="shared" si="0"/>
        <v xml:space="preserve">Pune University 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tr">
        <f t="shared" si="1"/>
        <v/>
      </c>
      <c r="Y13" t="str">
        <f t="shared" si="2"/>
        <v xml:space="preserve">Pune University </v>
      </c>
      <c r="Z13" t="s">
        <v>83</v>
      </c>
      <c r="AA13" t="s">
        <v>123</v>
      </c>
      <c r="AB13" t="s">
        <v>50</v>
      </c>
      <c r="AC13" t="s">
        <v>50</v>
      </c>
      <c r="AD13" t="s">
        <v>50</v>
      </c>
      <c r="AE13" t="s">
        <v>50</v>
      </c>
      <c r="AF13" t="str">
        <f t="shared" si="3"/>
        <v xml:space="preserve">Pune University 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tr">
        <f t="shared" si="4"/>
        <v/>
      </c>
      <c r="AM13" t="str">
        <f>IF(FC_Road___Aradhana[[#This Row],[2nd Level Departure]]="",FC_Road___Aradhana[[#This Row],[1st Level Departure]],FC_Road___Aradhana[[#This Row],[2nd Level Departure]])</f>
        <v xml:space="preserve">Pune University </v>
      </c>
      <c r="AN13" t="s">
        <v>85</v>
      </c>
      <c r="AO13" t="s">
        <v>109</v>
      </c>
      <c r="AP13" t="s">
        <v>96</v>
      </c>
      <c r="AQ13" t="s">
        <v>50</v>
      </c>
      <c r="AR13" t="s">
        <v>50</v>
      </c>
      <c r="AS13" t="s">
        <v>50</v>
      </c>
      <c r="AT13" t="s">
        <v>50</v>
      </c>
      <c r="AU13" t="s">
        <v>50</v>
      </c>
      <c r="AV13" t="s">
        <v>110</v>
      </c>
      <c r="AW13" t="str">
        <f t="shared" si="5"/>
        <v>Reservation Apps - DineOut/ Zomato Gold</v>
      </c>
      <c r="AX13" t="s">
        <v>61</v>
      </c>
      <c r="AY13" t="str">
        <f t="shared" si="6"/>
        <v>Casual Meal</v>
      </c>
      <c r="AZ13" t="s">
        <v>98</v>
      </c>
      <c r="BA13" t="s">
        <v>62</v>
      </c>
      <c r="BB13" t="s">
        <v>104</v>
      </c>
      <c r="BC13" t="s">
        <v>64</v>
      </c>
      <c r="BD13" t="s">
        <v>75</v>
      </c>
      <c r="BE13" t="s">
        <v>76</v>
      </c>
      <c r="BF13" t="s">
        <v>89</v>
      </c>
      <c r="BG13" t="s">
        <v>114</v>
      </c>
      <c r="BH13" t="s">
        <v>50</v>
      </c>
      <c r="BI13" t="s">
        <v>124</v>
      </c>
      <c r="BJ13" t="s">
        <v>69</v>
      </c>
    </row>
    <row r="14" spans="1:62" x14ac:dyDescent="0.3">
      <c r="A14">
        <v>13</v>
      </c>
      <c r="B14" s="1">
        <v>45832.841666666667</v>
      </c>
      <c r="C14" s="6">
        <v>45832.881249999999</v>
      </c>
      <c r="D14" s="2">
        <f>INT(FC_Road___Aradhana[[#This Row],[Completion time]])</f>
        <v>45832</v>
      </c>
      <c r="E14" s="2" t="str">
        <f>TEXT(FC_Road___Aradhana[[#This Row],[Date]],"dddd")</f>
        <v>Tuesday</v>
      </c>
      <c r="F14" s="2" t="str">
        <f>IF(WEEKDAY(FC_Road___Aradhana[[#This Row],[Date]],2)&gt;5,"Weekend","Weekday")</f>
        <v>Weekday</v>
      </c>
      <c r="G1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4" t="s">
        <v>49</v>
      </c>
      <c r="I14" t="s">
        <v>50</v>
      </c>
      <c r="J14" t="s">
        <v>51</v>
      </c>
      <c r="K14" t="s">
        <v>52</v>
      </c>
      <c r="L14" t="s">
        <v>53</v>
      </c>
      <c r="M14" t="s">
        <v>50</v>
      </c>
      <c r="N14" t="s">
        <v>50</v>
      </c>
      <c r="O14" t="s">
        <v>70</v>
      </c>
      <c r="P14" t="s">
        <v>50</v>
      </c>
      <c r="Q14" t="s">
        <v>50</v>
      </c>
      <c r="R14" t="str">
        <f t="shared" si="0"/>
        <v>Shivajinagar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tr">
        <f t="shared" si="1"/>
        <v/>
      </c>
      <c r="Y14" t="str">
        <f t="shared" si="2"/>
        <v>Shivajinagar</v>
      </c>
      <c r="Z14" t="s">
        <v>83</v>
      </c>
      <c r="AA14" t="s">
        <v>70</v>
      </c>
      <c r="AB14" t="s">
        <v>50</v>
      </c>
      <c r="AC14" t="s">
        <v>50</v>
      </c>
      <c r="AD14" t="s">
        <v>50</v>
      </c>
      <c r="AE14" t="s">
        <v>50</v>
      </c>
      <c r="AF14" t="str">
        <f t="shared" si="3"/>
        <v>Shivajinagar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tr">
        <f t="shared" si="4"/>
        <v/>
      </c>
      <c r="AM14" t="str">
        <f>IF(FC_Road___Aradhana[[#This Row],[2nd Level Departure]]="",FC_Road___Aradhana[[#This Row],[1st Level Departure]],FC_Road___Aradhana[[#This Row],[2nd Level Departure]])</f>
        <v>Shivajinagar</v>
      </c>
      <c r="AN14" t="s">
        <v>94</v>
      </c>
      <c r="AO14" t="s">
        <v>71</v>
      </c>
      <c r="AP14" t="s">
        <v>58</v>
      </c>
      <c r="AQ14" t="s">
        <v>97</v>
      </c>
      <c r="AR14" t="s">
        <v>103</v>
      </c>
      <c r="AS14" t="s">
        <v>112</v>
      </c>
      <c r="AT14" t="s">
        <v>125</v>
      </c>
      <c r="AU14" t="s">
        <v>103</v>
      </c>
      <c r="AV14" t="s">
        <v>50</v>
      </c>
      <c r="AW14" t="str">
        <f t="shared" si="5"/>
        <v>Social Media Ad (Instagram/ Facebook)</v>
      </c>
      <c r="AX14" t="s">
        <v>50</v>
      </c>
      <c r="AY14" t="str">
        <f t="shared" si="6"/>
        <v>Hangout with Friends</v>
      </c>
      <c r="AZ14" t="s">
        <v>50</v>
      </c>
      <c r="BA14" t="str">
        <f t="shared" si="7"/>
        <v>Pizza with Drinks sounded like a good combo</v>
      </c>
      <c r="BB14" t="s">
        <v>104</v>
      </c>
      <c r="BC14" t="s">
        <v>104</v>
      </c>
      <c r="BD14" t="s">
        <v>75</v>
      </c>
      <c r="BE14" t="s">
        <v>76</v>
      </c>
      <c r="BF14" t="s">
        <v>89</v>
      </c>
      <c r="BG14" t="s">
        <v>68</v>
      </c>
      <c r="BH14" t="s">
        <v>118</v>
      </c>
      <c r="BI14" t="s">
        <v>115</v>
      </c>
      <c r="BJ14" t="s">
        <v>69</v>
      </c>
    </row>
    <row r="15" spans="1:62" x14ac:dyDescent="0.3">
      <c r="A15">
        <v>14</v>
      </c>
      <c r="B15" s="1">
        <v>45832.881249999999</v>
      </c>
      <c r="C15" s="6">
        <v>45832.893750000003</v>
      </c>
      <c r="D15" s="2">
        <f>INT(FC_Road___Aradhana[[#This Row],[Completion time]])</f>
        <v>45832</v>
      </c>
      <c r="E15" s="2" t="str">
        <f>TEXT(FC_Road___Aradhana[[#This Row],[Date]],"dddd")</f>
        <v>Tuesday</v>
      </c>
      <c r="F15" s="2" t="str">
        <f>IF(WEEKDAY(FC_Road___Aradhana[[#This Row],[Date]],2)&gt;5,"Weekend","Weekday")</f>
        <v>Weekday</v>
      </c>
      <c r="G1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5" t="s">
        <v>49</v>
      </c>
      <c r="I15" t="s">
        <v>50</v>
      </c>
      <c r="J15" t="s">
        <v>79</v>
      </c>
      <c r="K15" t="s">
        <v>52</v>
      </c>
      <c r="L15" t="s">
        <v>53</v>
      </c>
      <c r="M15" t="s">
        <v>50</v>
      </c>
      <c r="N15" t="s">
        <v>50</v>
      </c>
      <c r="O15" t="s">
        <v>126</v>
      </c>
      <c r="P15" t="s">
        <v>50</v>
      </c>
      <c r="Q15" t="s">
        <v>50</v>
      </c>
      <c r="R15" t="str">
        <f t="shared" si="0"/>
        <v>ICC/ Senapati Bapat Road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tr">
        <f t="shared" si="1"/>
        <v/>
      </c>
      <c r="Y15" t="str">
        <f t="shared" si="2"/>
        <v>ICC/ Senapati Bapat Road</v>
      </c>
      <c r="Z15" t="s">
        <v>83</v>
      </c>
      <c r="AA15" t="s">
        <v>127</v>
      </c>
      <c r="AB15" t="s">
        <v>50</v>
      </c>
      <c r="AC15" t="s">
        <v>50</v>
      </c>
      <c r="AD15" t="s">
        <v>50</v>
      </c>
      <c r="AE15" t="s">
        <v>50</v>
      </c>
      <c r="AF15" t="str">
        <f t="shared" si="3"/>
        <v>Old City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tr">
        <f t="shared" si="4"/>
        <v/>
      </c>
      <c r="AM15" t="str">
        <f>IF(FC_Road___Aradhana[[#This Row],[2nd Level Departure]]="",FC_Road___Aradhana[[#This Row],[1st Level Departure]],FC_Road___Aradhana[[#This Row],[2nd Level Departure]])</f>
        <v>Old City</v>
      </c>
      <c r="AN15" t="s">
        <v>128</v>
      </c>
      <c r="AO15" t="s">
        <v>71</v>
      </c>
      <c r="AP15" t="s">
        <v>58</v>
      </c>
      <c r="AQ15" t="s">
        <v>97</v>
      </c>
      <c r="AR15" t="s">
        <v>60</v>
      </c>
      <c r="AS15" t="s">
        <v>112</v>
      </c>
      <c r="AT15" t="s">
        <v>62</v>
      </c>
      <c r="AU15" t="s">
        <v>87</v>
      </c>
      <c r="AV15" t="s">
        <v>50</v>
      </c>
      <c r="AW15" t="str">
        <f t="shared" si="5"/>
        <v>Social Media Ad (Instagram/ Facebook)</v>
      </c>
      <c r="AX15" t="s">
        <v>50</v>
      </c>
      <c r="AY15" t="str">
        <f t="shared" si="6"/>
        <v>Hangout with Friends</v>
      </c>
      <c r="AZ15" t="s">
        <v>50</v>
      </c>
      <c r="BA15" t="str">
        <f t="shared" si="7"/>
        <v>I wanted to try Sourdough Pizza</v>
      </c>
      <c r="BB15" t="s">
        <v>74</v>
      </c>
      <c r="BC15" t="s">
        <v>74</v>
      </c>
      <c r="BD15" t="s">
        <v>88</v>
      </c>
      <c r="BE15" t="s">
        <v>76</v>
      </c>
      <c r="BF15" t="s">
        <v>50</v>
      </c>
      <c r="BG15" t="s">
        <v>100</v>
      </c>
      <c r="BH15" t="s">
        <v>50</v>
      </c>
      <c r="BI15" t="s">
        <v>50</v>
      </c>
      <c r="BJ15" t="s">
        <v>69</v>
      </c>
    </row>
    <row r="16" spans="1:62" x14ac:dyDescent="0.3">
      <c r="A16">
        <v>15</v>
      </c>
      <c r="B16" s="1">
        <v>45832.807638888888</v>
      </c>
      <c r="C16" s="6">
        <v>45832.895833333336</v>
      </c>
      <c r="D16" s="2">
        <f>INT(FC_Road___Aradhana[[#This Row],[Completion time]])</f>
        <v>45832</v>
      </c>
      <c r="E16" s="2" t="str">
        <f>TEXT(FC_Road___Aradhana[[#This Row],[Date]],"dddd")</f>
        <v>Tuesday</v>
      </c>
      <c r="F16" s="2" t="str">
        <f>IF(WEEKDAY(FC_Road___Aradhana[[#This Row],[Date]],2)&gt;5,"Weekend","Weekday")</f>
        <v>Weekday</v>
      </c>
      <c r="G1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6" t="s">
        <v>49</v>
      </c>
      <c r="I16" t="s">
        <v>50</v>
      </c>
      <c r="J16" t="s">
        <v>51</v>
      </c>
      <c r="K16" t="s">
        <v>52</v>
      </c>
      <c r="L16" t="s">
        <v>80</v>
      </c>
      <c r="M16" t="s">
        <v>50</v>
      </c>
      <c r="N16" t="s">
        <v>50</v>
      </c>
      <c r="O16" t="s">
        <v>50</v>
      </c>
      <c r="P16" t="s">
        <v>50</v>
      </c>
      <c r="Q16" t="s">
        <v>54</v>
      </c>
      <c r="R16" t="str">
        <f t="shared" si="0"/>
        <v>Deccan</v>
      </c>
      <c r="S16" t="s">
        <v>54</v>
      </c>
      <c r="T16" t="s">
        <v>50</v>
      </c>
      <c r="U16" t="s">
        <v>50</v>
      </c>
      <c r="V16" t="s">
        <v>50</v>
      </c>
      <c r="W16" t="s">
        <v>50</v>
      </c>
      <c r="X16" t="str">
        <f t="shared" si="1"/>
        <v>Deccan</v>
      </c>
      <c r="Y16" t="str">
        <f t="shared" si="2"/>
        <v>Deccan</v>
      </c>
      <c r="Z16" t="s">
        <v>83</v>
      </c>
      <c r="AA16" t="s">
        <v>54</v>
      </c>
      <c r="AB16" t="s">
        <v>50</v>
      </c>
      <c r="AC16" t="s">
        <v>50</v>
      </c>
      <c r="AD16" t="s">
        <v>50</v>
      </c>
      <c r="AE16" t="s">
        <v>50</v>
      </c>
      <c r="AF16" t="str">
        <f t="shared" si="3"/>
        <v>Deccan</v>
      </c>
      <c r="AG16" t="s">
        <v>54</v>
      </c>
      <c r="AH16" t="s">
        <v>50</v>
      </c>
      <c r="AI16" t="s">
        <v>50</v>
      </c>
      <c r="AJ16" t="s">
        <v>50</v>
      </c>
      <c r="AK16" t="s">
        <v>50</v>
      </c>
      <c r="AL16" t="str">
        <f t="shared" si="4"/>
        <v>Deccan</v>
      </c>
      <c r="AM16" t="str">
        <f>IF(FC_Road___Aradhana[[#This Row],[2nd Level Departure]]="",FC_Road___Aradhana[[#This Row],[1st Level Departure]],FC_Road___Aradhana[[#This Row],[2nd Level Departure]])</f>
        <v>Deccan</v>
      </c>
      <c r="AN16" t="s">
        <v>94</v>
      </c>
      <c r="AO16" t="s">
        <v>109</v>
      </c>
      <c r="AP16" t="s">
        <v>58</v>
      </c>
      <c r="AQ16" t="s">
        <v>72</v>
      </c>
      <c r="AR16" t="s">
        <v>73</v>
      </c>
      <c r="AS16" t="s">
        <v>129</v>
      </c>
      <c r="AT16" t="s">
        <v>224</v>
      </c>
      <c r="AU16" t="s">
        <v>63</v>
      </c>
      <c r="AV16" t="s">
        <v>50</v>
      </c>
      <c r="AW16" t="str">
        <f t="shared" si="5"/>
        <v>Walk-in/ Saw it while passing by</v>
      </c>
      <c r="AX16" t="s">
        <v>50</v>
      </c>
      <c r="AY16" t="str">
        <f t="shared" si="6"/>
        <v>Family Outing</v>
      </c>
      <c r="AZ16" t="s">
        <v>50</v>
      </c>
      <c r="BA16" t="str">
        <f t="shared" si="7"/>
        <v>I like si nonna's pizza</v>
      </c>
      <c r="BB16" t="s">
        <v>104</v>
      </c>
      <c r="BC16" t="s">
        <v>104</v>
      </c>
      <c r="BD16" t="s">
        <v>130</v>
      </c>
      <c r="BE16" t="s">
        <v>67</v>
      </c>
      <c r="BF16" t="s">
        <v>131</v>
      </c>
      <c r="BG16" t="s">
        <v>100</v>
      </c>
      <c r="BH16" t="s">
        <v>50</v>
      </c>
      <c r="BI16" t="s">
        <v>50</v>
      </c>
      <c r="BJ16" t="s">
        <v>69</v>
      </c>
    </row>
    <row r="17" spans="1:62" x14ac:dyDescent="0.3">
      <c r="A17">
        <v>16</v>
      </c>
      <c r="B17" s="1">
        <v>45832.902777777781</v>
      </c>
      <c r="C17" s="6">
        <v>45832.904166666667</v>
      </c>
      <c r="D17" s="2">
        <f>INT(FC_Road___Aradhana[[#This Row],[Completion time]])</f>
        <v>45832</v>
      </c>
      <c r="E17" s="2" t="str">
        <f>TEXT(FC_Road___Aradhana[[#This Row],[Date]],"dddd")</f>
        <v>Tuesday</v>
      </c>
      <c r="F17" s="2" t="str">
        <f>IF(WEEKDAY(FC_Road___Aradhana[[#This Row],[Date]],2)&gt;5,"Weekend","Weekday")</f>
        <v>Weekday</v>
      </c>
      <c r="G1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7" t="s">
        <v>49</v>
      </c>
      <c r="I17" t="s">
        <v>50</v>
      </c>
      <c r="J17" t="s">
        <v>79</v>
      </c>
      <c r="K17" t="s">
        <v>52</v>
      </c>
      <c r="L17" t="s">
        <v>53</v>
      </c>
      <c r="M17" t="s">
        <v>50</v>
      </c>
      <c r="N17" t="s">
        <v>50</v>
      </c>
      <c r="O17" t="s">
        <v>54</v>
      </c>
      <c r="P17" t="s">
        <v>50</v>
      </c>
      <c r="Q17" t="s">
        <v>50</v>
      </c>
      <c r="R17" t="str">
        <f t="shared" si="0"/>
        <v>Deccan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tr">
        <f t="shared" si="1"/>
        <v/>
      </c>
      <c r="Y17" t="str">
        <f t="shared" si="2"/>
        <v>Deccan</v>
      </c>
      <c r="Z17" t="s">
        <v>83</v>
      </c>
      <c r="AA17" t="s">
        <v>54</v>
      </c>
      <c r="AB17" t="s">
        <v>50</v>
      </c>
      <c r="AC17" t="s">
        <v>50</v>
      </c>
      <c r="AD17" t="s">
        <v>50</v>
      </c>
      <c r="AE17" t="s">
        <v>50</v>
      </c>
      <c r="AF17" t="str">
        <f t="shared" si="3"/>
        <v>Deccan</v>
      </c>
      <c r="AG17" t="s">
        <v>132</v>
      </c>
      <c r="AH17" t="s">
        <v>50</v>
      </c>
      <c r="AI17" t="s">
        <v>50</v>
      </c>
      <c r="AJ17" t="s">
        <v>50</v>
      </c>
      <c r="AK17" t="s">
        <v>50</v>
      </c>
      <c r="AL17" t="str">
        <f t="shared" si="4"/>
        <v>Prabhat Road/Bhandarkar Road</v>
      </c>
      <c r="AM17" t="str">
        <f>IF(FC_Road___Aradhana[[#This Row],[2nd Level Departure]]="",FC_Road___Aradhana[[#This Row],[1st Level Departure]],FC_Road___Aradhana[[#This Row],[2nd Level Departure]])</f>
        <v>Prabhat Road/Bhandarkar Road</v>
      </c>
      <c r="AN17" t="s">
        <v>85</v>
      </c>
      <c r="AO17" t="s">
        <v>109</v>
      </c>
      <c r="AP17" t="s">
        <v>58</v>
      </c>
      <c r="AQ17" t="s">
        <v>72</v>
      </c>
      <c r="AR17" t="s">
        <v>133</v>
      </c>
      <c r="AS17" t="s">
        <v>112</v>
      </c>
      <c r="AT17" t="s">
        <v>62</v>
      </c>
      <c r="AU17" t="s">
        <v>63</v>
      </c>
      <c r="AV17" t="s">
        <v>50</v>
      </c>
      <c r="AW17" t="str">
        <f t="shared" si="5"/>
        <v>Walk-in/ Saw it while passing by</v>
      </c>
      <c r="AX17" t="s">
        <v>50</v>
      </c>
      <c r="AY17" t="str">
        <f t="shared" si="6"/>
        <v>Hangout with Friends</v>
      </c>
      <c r="AZ17" t="s">
        <v>50</v>
      </c>
      <c r="BA17" t="str">
        <f t="shared" si="7"/>
        <v>I wanted to try Sourdough Pizza</v>
      </c>
      <c r="BB17" t="s">
        <v>64</v>
      </c>
      <c r="BC17" t="s">
        <v>64</v>
      </c>
      <c r="BD17" t="s">
        <v>88</v>
      </c>
      <c r="BE17" t="s">
        <v>67</v>
      </c>
      <c r="BF17" t="s">
        <v>89</v>
      </c>
      <c r="BG17" t="s">
        <v>68</v>
      </c>
      <c r="BH17" t="s">
        <v>50</v>
      </c>
      <c r="BI17" t="s">
        <v>50</v>
      </c>
      <c r="BJ17" t="s">
        <v>69</v>
      </c>
    </row>
    <row r="18" spans="1:62" x14ac:dyDescent="0.3">
      <c r="A18">
        <v>17</v>
      </c>
      <c r="B18" s="1">
        <v>45832.893750000003</v>
      </c>
      <c r="C18" s="6">
        <v>45832.904861111114</v>
      </c>
      <c r="D18" s="2">
        <f>INT(FC_Road___Aradhana[[#This Row],[Completion time]])</f>
        <v>45832</v>
      </c>
      <c r="E18" s="2" t="str">
        <f>TEXT(FC_Road___Aradhana[[#This Row],[Date]],"dddd")</f>
        <v>Tuesday</v>
      </c>
      <c r="F18" s="2" t="str">
        <f>IF(WEEKDAY(FC_Road___Aradhana[[#This Row],[Date]],2)&gt;5,"Weekend","Weekday")</f>
        <v>Weekday</v>
      </c>
      <c r="G1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" t="s">
        <v>49</v>
      </c>
      <c r="I18" t="s">
        <v>50</v>
      </c>
      <c r="J18" t="s">
        <v>51</v>
      </c>
      <c r="K18" t="s">
        <v>52</v>
      </c>
      <c r="L18" t="s">
        <v>80</v>
      </c>
      <c r="M18" t="s">
        <v>50</v>
      </c>
      <c r="N18" t="s">
        <v>50</v>
      </c>
      <c r="O18" t="s">
        <v>50</v>
      </c>
      <c r="P18" t="s">
        <v>50</v>
      </c>
      <c r="Q18" t="s">
        <v>127</v>
      </c>
      <c r="R18" t="str">
        <f t="shared" si="0"/>
        <v>Old City</v>
      </c>
      <c r="S18" t="s">
        <v>50</v>
      </c>
      <c r="T18" t="s">
        <v>50</v>
      </c>
      <c r="U18" t="s">
        <v>50</v>
      </c>
      <c r="V18" t="s">
        <v>50</v>
      </c>
      <c r="W18" t="s">
        <v>134</v>
      </c>
      <c r="X18" t="str">
        <f t="shared" si="1"/>
        <v>Narayan Peth</v>
      </c>
      <c r="Y18" t="str">
        <f t="shared" si="2"/>
        <v>Narayan Peth</v>
      </c>
      <c r="Z18" t="s">
        <v>83</v>
      </c>
      <c r="AA18" t="s">
        <v>127</v>
      </c>
      <c r="AB18" t="s">
        <v>50</v>
      </c>
      <c r="AC18" t="s">
        <v>50</v>
      </c>
      <c r="AD18" t="s">
        <v>50</v>
      </c>
      <c r="AE18" t="s">
        <v>50</v>
      </c>
      <c r="AF18" t="str">
        <f t="shared" si="3"/>
        <v>Old City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tr">
        <f t="shared" si="4"/>
        <v/>
      </c>
      <c r="AM18" t="str">
        <f>IF(FC_Road___Aradhana[[#This Row],[2nd Level Departure]]="",FC_Road___Aradhana[[#This Row],[1st Level Departure]],FC_Road___Aradhana[[#This Row],[2nd Level Departure]])</f>
        <v>Old City</v>
      </c>
      <c r="AN18" t="s">
        <v>56</v>
      </c>
      <c r="AO18" t="s">
        <v>71</v>
      </c>
      <c r="AP18" t="s">
        <v>96</v>
      </c>
      <c r="AQ18" t="s">
        <v>50</v>
      </c>
      <c r="AR18" t="s">
        <v>50</v>
      </c>
      <c r="AS18" t="s">
        <v>50</v>
      </c>
      <c r="AT18" t="s">
        <v>50</v>
      </c>
      <c r="AU18" t="s">
        <v>50</v>
      </c>
      <c r="AV18" t="s">
        <v>97</v>
      </c>
      <c r="AW18" t="str">
        <f t="shared" si="5"/>
        <v>Social Media Ad (Instagram/ Facebook)</v>
      </c>
      <c r="AX18" t="s">
        <v>61</v>
      </c>
      <c r="AY18" t="str">
        <f t="shared" si="6"/>
        <v>Casual Meal</v>
      </c>
      <c r="AZ18" t="s">
        <v>98</v>
      </c>
      <c r="BA18" t="s">
        <v>62</v>
      </c>
      <c r="BB18" t="s">
        <v>87</v>
      </c>
      <c r="BC18" t="s">
        <v>108</v>
      </c>
      <c r="BD18" t="s">
        <v>75</v>
      </c>
      <c r="BE18" t="s">
        <v>67</v>
      </c>
      <c r="BF18" t="s">
        <v>89</v>
      </c>
      <c r="BG18" t="s">
        <v>114</v>
      </c>
      <c r="BH18" t="s">
        <v>118</v>
      </c>
      <c r="BI18" t="s">
        <v>122</v>
      </c>
      <c r="BJ18" t="s">
        <v>69</v>
      </c>
    </row>
    <row r="19" spans="1:62" x14ac:dyDescent="0.3">
      <c r="A19">
        <v>18</v>
      </c>
      <c r="B19" s="1">
        <v>45832.904861111114</v>
      </c>
      <c r="C19" s="6">
        <v>45832.909722222219</v>
      </c>
      <c r="D19" s="2">
        <f>INT(FC_Road___Aradhana[[#This Row],[Completion time]])</f>
        <v>45832</v>
      </c>
      <c r="E19" s="2" t="str">
        <f>TEXT(FC_Road___Aradhana[[#This Row],[Date]],"dddd")</f>
        <v>Tuesday</v>
      </c>
      <c r="F19" s="2" t="str">
        <f>IF(WEEKDAY(FC_Road___Aradhana[[#This Row],[Date]],2)&gt;5,"Weekend","Weekday")</f>
        <v>Weekday</v>
      </c>
      <c r="G1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" t="s">
        <v>49</v>
      </c>
      <c r="I19" t="s">
        <v>50</v>
      </c>
      <c r="J19" t="s">
        <v>79</v>
      </c>
      <c r="K19" t="s">
        <v>52</v>
      </c>
      <c r="L19" t="s">
        <v>80</v>
      </c>
      <c r="M19" t="s">
        <v>50</v>
      </c>
      <c r="N19" t="s">
        <v>50</v>
      </c>
      <c r="O19" t="s">
        <v>50</v>
      </c>
      <c r="P19" t="s">
        <v>50</v>
      </c>
      <c r="Q19" t="s">
        <v>135</v>
      </c>
      <c r="R19" t="str">
        <f t="shared" si="0"/>
        <v>Erandawne</v>
      </c>
      <c r="S19" t="s">
        <v>50</v>
      </c>
      <c r="T19" t="s">
        <v>136</v>
      </c>
      <c r="U19" t="s">
        <v>50</v>
      </c>
      <c r="V19" t="s">
        <v>50</v>
      </c>
      <c r="W19" t="s">
        <v>50</v>
      </c>
      <c r="X19" t="str">
        <f t="shared" si="1"/>
        <v>Suncity</v>
      </c>
      <c r="Y19" t="str">
        <f t="shared" si="2"/>
        <v>Suncity</v>
      </c>
      <c r="Z19" t="s">
        <v>83</v>
      </c>
      <c r="AA19" t="s">
        <v>135</v>
      </c>
      <c r="AB19" t="s">
        <v>50</v>
      </c>
      <c r="AC19" t="s">
        <v>50</v>
      </c>
      <c r="AD19" t="s">
        <v>50</v>
      </c>
      <c r="AE19" t="s">
        <v>50</v>
      </c>
      <c r="AF19" t="str">
        <f t="shared" si="3"/>
        <v>Erandawne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tr">
        <f t="shared" si="4"/>
        <v/>
      </c>
      <c r="AM19" t="str">
        <f>IF(FC_Road___Aradhana[[#This Row],[2nd Level Departure]]="",FC_Road___Aradhana[[#This Row],[1st Level Departure]],FC_Road___Aradhana[[#This Row],[2nd Level Departure]])</f>
        <v>Erandawne</v>
      </c>
      <c r="AN19" t="s">
        <v>56</v>
      </c>
      <c r="AO19" t="s">
        <v>71</v>
      </c>
      <c r="AP19" t="s">
        <v>96</v>
      </c>
      <c r="AQ19" t="s">
        <v>50</v>
      </c>
      <c r="AR19" t="s">
        <v>50</v>
      </c>
      <c r="AS19" t="s">
        <v>50</v>
      </c>
      <c r="AT19" t="s">
        <v>50</v>
      </c>
      <c r="AU19" t="s">
        <v>50</v>
      </c>
      <c r="AV19" t="s">
        <v>97</v>
      </c>
      <c r="AW19" t="str">
        <f t="shared" si="5"/>
        <v>Social Media Ad (Instagram/ Facebook)</v>
      </c>
      <c r="AX19" t="s">
        <v>61</v>
      </c>
      <c r="AY19" t="str">
        <f t="shared" si="6"/>
        <v>Casual Meal</v>
      </c>
      <c r="AZ19" t="s">
        <v>98</v>
      </c>
      <c r="BA19" t="s">
        <v>62</v>
      </c>
      <c r="BB19" t="s">
        <v>104</v>
      </c>
      <c r="BC19" t="s">
        <v>64</v>
      </c>
      <c r="BD19" t="s">
        <v>75</v>
      </c>
      <c r="BE19" t="s">
        <v>67</v>
      </c>
      <c r="BF19" t="s">
        <v>99</v>
      </c>
      <c r="BG19" t="s">
        <v>137</v>
      </c>
      <c r="BH19" t="s">
        <v>50</v>
      </c>
      <c r="BI19" t="s">
        <v>50</v>
      </c>
      <c r="BJ19" t="s">
        <v>69</v>
      </c>
    </row>
    <row r="20" spans="1:62" x14ac:dyDescent="0.3">
      <c r="A20">
        <v>19</v>
      </c>
      <c r="B20" s="1">
        <v>45832.910416666666</v>
      </c>
      <c r="C20" s="6">
        <v>45832.911805555559</v>
      </c>
      <c r="D20" s="2">
        <f>INT(FC_Road___Aradhana[[#This Row],[Completion time]])</f>
        <v>45832</v>
      </c>
      <c r="E20" s="2" t="str">
        <f>TEXT(FC_Road___Aradhana[[#This Row],[Date]],"dddd")</f>
        <v>Tuesday</v>
      </c>
      <c r="F20" s="2" t="str">
        <f>IF(WEEKDAY(FC_Road___Aradhana[[#This Row],[Date]],2)&gt;5,"Weekend","Weekday")</f>
        <v>Weekday</v>
      </c>
      <c r="G2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" t="s">
        <v>49</v>
      </c>
      <c r="I20" t="s">
        <v>50</v>
      </c>
      <c r="J20" t="s">
        <v>79</v>
      </c>
      <c r="K20" t="s">
        <v>52</v>
      </c>
      <c r="L20" t="s">
        <v>93</v>
      </c>
      <c r="M20" t="s">
        <v>50</v>
      </c>
      <c r="N20" t="s">
        <v>102</v>
      </c>
      <c r="O20" t="s">
        <v>50</v>
      </c>
      <c r="P20" t="s">
        <v>50</v>
      </c>
      <c r="Q20" t="s">
        <v>50</v>
      </c>
      <c r="R20" t="str">
        <f t="shared" si="0"/>
        <v>FC Road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tr">
        <f t="shared" si="1"/>
        <v/>
      </c>
      <c r="Y20" t="str">
        <f t="shared" si="2"/>
        <v>FC Road</v>
      </c>
      <c r="Z20" t="s">
        <v>83</v>
      </c>
      <c r="AA20" t="s">
        <v>138</v>
      </c>
      <c r="AB20" t="s">
        <v>50</v>
      </c>
      <c r="AC20" t="s">
        <v>50</v>
      </c>
      <c r="AD20" t="s">
        <v>50</v>
      </c>
      <c r="AE20" t="s">
        <v>50</v>
      </c>
      <c r="AF20" t="str">
        <f t="shared" si="3"/>
        <v xml:space="preserve">Dhanori 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tr">
        <f t="shared" si="4"/>
        <v/>
      </c>
      <c r="AM20" t="str">
        <f>IF(FC_Road___Aradhana[[#This Row],[2nd Level Departure]]="",FC_Road___Aradhana[[#This Row],[1st Level Departure]],FC_Road___Aradhana[[#This Row],[2nd Level Departure]])</f>
        <v xml:space="preserve">Dhanori </v>
      </c>
      <c r="AN20" t="s">
        <v>85</v>
      </c>
      <c r="AO20" t="s">
        <v>57</v>
      </c>
      <c r="AP20" t="s">
        <v>58</v>
      </c>
      <c r="AQ20" t="s">
        <v>72</v>
      </c>
      <c r="AR20" t="s">
        <v>103</v>
      </c>
      <c r="AS20" t="s">
        <v>139</v>
      </c>
      <c r="AT20" t="s">
        <v>224</v>
      </c>
      <c r="AU20" t="s">
        <v>63</v>
      </c>
      <c r="AV20" t="s">
        <v>50</v>
      </c>
      <c r="AW20" t="str">
        <f t="shared" si="5"/>
        <v>Walk-in/ Saw it while passing by</v>
      </c>
      <c r="AX20" t="s">
        <v>50</v>
      </c>
      <c r="AY20" t="s">
        <v>167</v>
      </c>
      <c r="AZ20" t="s">
        <v>50</v>
      </c>
      <c r="BA20" t="str">
        <f t="shared" si="7"/>
        <v>I like si nonna's pizza</v>
      </c>
      <c r="BB20" t="s">
        <v>104</v>
      </c>
      <c r="BC20" t="s">
        <v>104</v>
      </c>
      <c r="BD20" t="s">
        <v>75</v>
      </c>
      <c r="BE20" t="s">
        <v>67</v>
      </c>
      <c r="BF20" t="s">
        <v>99</v>
      </c>
      <c r="BG20" t="s">
        <v>68</v>
      </c>
      <c r="BH20" t="s">
        <v>118</v>
      </c>
      <c r="BI20" t="s">
        <v>91</v>
      </c>
      <c r="BJ20" t="s">
        <v>69</v>
      </c>
    </row>
    <row r="21" spans="1:62" x14ac:dyDescent="0.3">
      <c r="A21">
        <v>20</v>
      </c>
      <c r="B21" s="1">
        <v>45832.904861111114</v>
      </c>
      <c r="C21" s="6">
        <v>45832.911805555559</v>
      </c>
      <c r="D21" s="2">
        <f>INT(FC_Road___Aradhana[[#This Row],[Completion time]])</f>
        <v>45832</v>
      </c>
      <c r="E21" s="2" t="str">
        <f>TEXT(FC_Road___Aradhana[[#This Row],[Date]],"dddd")</f>
        <v>Tuesday</v>
      </c>
      <c r="F21" s="2" t="str">
        <f>IF(WEEKDAY(FC_Road___Aradhana[[#This Row],[Date]],2)&gt;5,"Weekend","Weekday")</f>
        <v>Weekday</v>
      </c>
      <c r="G2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" t="s">
        <v>49</v>
      </c>
      <c r="I21" t="s">
        <v>50</v>
      </c>
      <c r="J21" t="s">
        <v>51</v>
      </c>
      <c r="K21" t="s">
        <v>140</v>
      </c>
      <c r="L21" t="s">
        <v>119</v>
      </c>
      <c r="M21" t="s">
        <v>50</v>
      </c>
      <c r="N21" t="s">
        <v>50</v>
      </c>
      <c r="O21" t="s">
        <v>50</v>
      </c>
      <c r="P21" t="s">
        <v>50</v>
      </c>
      <c r="Q21" t="s">
        <v>141</v>
      </c>
      <c r="R21" t="str">
        <f t="shared" si="0"/>
        <v xml:space="preserve">Pimpri 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tr">
        <f t="shared" si="1"/>
        <v/>
      </c>
      <c r="Y21" t="str">
        <f t="shared" si="2"/>
        <v xml:space="preserve">Pimpri </v>
      </c>
      <c r="Z21" t="s">
        <v>142</v>
      </c>
      <c r="AA21" t="s">
        <v>50</v>
      </c>
      <c r="AB21" t="s">
        <v>50</v>
      </c>
      <c r="AC21" t="s">
        <v>50</v>
      </c>
      <c r="AD21" t="s">
        <v>50</v>
      </c>
      <c r="AE21" t="s">
        <v>143</v>
      </c>
      <c r="AF21" t="str">
        <f t="shared" si="3"/>
        <v>Dy patil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tr">
        <f t="shared" si="4"/>
        <v/>
      </c>
      <c r="AM21" t="str">
        <f>IF(FC_Road___Aradhana[[#This Row],[2nd Level Departure]]="",FC_Road___Aradhana[[#This Row],[1st Level Departure]],FC_Road___Aradhana[[#This Row],[2nd Level Departure]])</f>
        <v>Dy patil</v>
      </c>
      <c r="AN21" t="s">
        <v>56</v>
      </c>
      <c r="AO21" t="s">
        <v>71</v>
      </c>
      <c r="AP21" t="s">
        <v>96</v>
      </c>
      <c r="AQ21" t="s">
        <v>50</v>
      </c>
      <c r="AR21" t="s">
        <v>50</v>
      </c>
      <c r="AS21" t="s">
        <v>50</v>
      </c>
      <c r="AT21" t="s">
        <v>50</v>
      </c>
      <c r="AU21" t="s">
        <v>50</v>
      </c>
      <c r="AV21" t="s">
        <v>144</v>
      </c>
      <c r="AW21" t="str">
        <f t="shared" si="5"/>
        <v>I was walking by and came in</v>
      </c>
      <c r="AX21" t="s">
        <v>61</v>
      </c>
      <c r="AY21" t="str">
        <f t="shared" si="6"/>
        <v>Casual Meal</v>
      </c>
      <c r="AZ21" t="s">
        <v>98</v>
      </c>
      <c r="BA21" t="s">
        <v>62</v>
      </c>
      <c r="BB21" t="s">
        <v>74</v>
      </c>
      <c r="BC21" t="s">
        <v>104</v>
      </c>
      <c r="BD21" t="s">
        <v>75</v>
      </c>
      <c r="BE21" t="s">
        <v>76</v>
      </c>
      <c r="BF21" t="s">
        <v>89</v>
      </c>
      <c r="BG21" t="s">
        <v>114</v>
      </c>
      <c r="BH21" t="s">
        <v>78</v>
      </c>
      <c r="BI21" t="s">
        <v>145</v>
      </c>
      <c r="BJ21" t="s">
        <v>69</v>
      </c>
    </row>
    <row r="22" spans="1:62" x14ac:dyDescent="0.3">
      <c r="A22">
        <v>21</v>
      </c>
      <c r="B22" s="1">
        <v>45832.911805555559</v>
      </c>
      <c r="C22" s="6">
        <v>45832.927083333336</v>
      </c>
      <c r="D22" s="2">
        <f>INT(FC_Road___Aradhana[[#This Row],[Completion time]])</f>
        <v>45832</v>
      </c>
      <c r="E22" s="2" t="str">
        <f>TEXT(FC_Road___Aradhana[[#This Row],[Date]],"dddd")</f>
        <v>Tuesday</v>
      </c>
      <c r="F22" s="2" t="str">
        <f>IF(WEEKDAY(FC_Road___Aradhana[[#This Row],[Date]],2)&gt;5,"Weekend","Weekday")</f>
        <v>Weekday</v>
      </c>
      <c r="G2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" t="s">
        <v>49</v>
      </c>
      <c r="I22" t="s">
        <v>50</v>
      </c>
      <c r="J22" t="s">
        <v>51</v>
      </c>
      <c r="K22" t="s">
        <v>52</v>
      </c>
      <c r="L22" t="s">
        <v>93</v>
      </c>
      <c r="M22" t="s">
        <v>50</v>
      </c>
      <c r="N22" t="s">
        <v>102</v>
      </c>
      <c r="O22" t="s">
        <v>50</v>
      </c>
      <c r="P22" t="s">
        <v>50</v>
      </c>
      <c r="Q22" t="s">
        <v>50</v>
      </c>
      <c r="R22" t="str">
        <f t="shared" si="0"/>
        <v>FC Road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tr">
        <f t="shared" si="1"/>
        <v/>
      </c>
      <c r="Y22" t="str">
        <f t="shared" si="2"/>
        <v>FC Road</v>
      </c>
      <c r="Z22" t="s">
        <v>83</v>
      </c>
      <c r="AA22" t="s">
        <v>127</v>
      </c>
      <c r="AB22" t="s">
        <v>50</v>
      </c>
      <c r="AC22" t="s">
        <v>50</v>
      </c>
      <c r="AD22" t="s">
        <v>50</v>
      </c>
      <c r="AE22" t="s">
        <v>50</v>
      </c>
      <c r="AF22" t="str">
        <f t="shared" si="3"/>
        <v>Old City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tr">
        <f t="shared" si="4"/>
        <v/>
      </c>
      <c r="AM22" t="str">
        <f>IF(FC_Road___Aradhana[[#This Row],[2nd Level Departure]]="",FC_Road___Aradhana[[#This Row],[1st Level Departure]],FC_Road___Aradhana[[#This Row],[2nd Level Departure]])</f>
        <v>Old City</v>
      </c>
      <c r="AN22" t="s">
        <v>85</v>
      </c>
      <c r="AO22" t="s">
        <v>57</v>
      </c>
      <c r="AP22" t="s">
        <v>58</v>
      </c>
      <c r="AQ22" t="s">
        <v>97</v>
      </c>
      <c r="AR22" t="s">
        <v>73</v>
      </c>
      <c r="AS22" t="s">
        <v>139</v>
      </c>
      <c r="AT22" t="s">
        <v>62</v>
      </c>
      <c r="AU22" t="s">
        <v>63</v>
      </c>
      <c r="AV22" t="s">
        <v>50</v>
      </c>
      <c r="AW22" t="str">
        <f t="shared" si="5"/>
        <v>Social Media Ad (Instagram/ Facebook)</v>
      </c>
      <c r="AX22" t="s">
        <v>50</v>
      </c>
      <c r="AY22" t="s">
        <v>167</v>
      </c>
      <c r="AZ22" t="s">
        <v>50</v>
      </c>
      <c r="BA22" t="str">
        <f t="shared" si="7"/>
        <v>I wanted to try Sourdough Pizza</v>
      </c>
      <c r="BB22" t="s">
        <v>113</v>
      </c>
      <c r="BC22" t="s">
        <v>74</v>
      </c>
      <c r="BD22" t="s">
        <v>88</v>
      </c>
      <c r="BE22" t="s">
        <v>76</v>
      </c>
      <c r="BF22" t="s">
        <v>89</v>
      </c>
      <c r="BG22" t="s">
        <v>114</v>
      </c>
      <c r="BH22" t="s">
        <v>118</v>
      </c>
      <c r="BI22" t="s">
        <v>115</v>
      </c>
      <c r="BJ22" t="s">
        <v>69</v>
      </c>
    </row>
    <row r="23" spans="1:62" x14ac:dyDescent="0.3">
      <c r="A23">
        <v>22</v>
      </c>
      <c r="B23" s="1">
        <v>45832.927777777775</v>
      </c>
      <c r="C23" s="6">
        <v>45832.931944444441</v>
      </c>
      <c r="D23" s="2">
        <f>INT(FC_Road___Aradhana[[#This Row],[Completion time]])</f>
        <v>45832</v>
      </c>
      <c r="E23" s="2" t="str">
        <f>TEXT(FC_Road___Aradhana[[#This Row],[Date]],"dddd")</f>
        <v>Tuesday</v>
      </c>
      <c r="F23" s="2" t="str">
        <f>IF(WEEKDAY(FC_Road___Aradhana[[#This Row],[Date]],2)&gt;5,"Weekend","Weekday")</f>
        <v>Weekday</v>
      </c>
      <c r="G2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3" t="s">
        <v>49</v>
      </c>
      <c r="I23" t="s">
        <v>50</v>
      </c>
      <c r="J23" t="s">
        <v>79</v>
      </c>
      <c r="K23" t="s">
        <v>52</v>
      </c>
      <c r="L23" t="s">
        <v>93</v>
      </c>
      <c r="M23" t="s">
        <v>50</v>
      </c>
      <c r="N23" t="s">
        <v>102</v>
      </c>
      <c r="O23" t="s">
        <v>50</v>
      </c>
      <c r="P23" t="s">
        <v>50</v>
      </c>
      <c r="Q23" t="s">
        <v>50</v>
      </c>
      <c r="R23" t="str">
        <f t="shared" si="0"/>
        <v>FC Road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tr">
        <f t="shared" si="1"/>
        <v/>
      </c>
      <c r="Y23" t="str">
        <f t="shared" si="2"/>
        <v>FC Road</v>
      </c>
      <c r="Z23" t="s">
        <v>83</v>
      </c>
      <c r="AA23" t="s">
        <v>127</v>
      </c>
      <c r="AB23" t="s">
        <v>50</v>
      </c>
      <c r="AC23" t="s">
        <v>50</v>
      </c>
      <c r="AD23" t="s">
        <v>50</v>
      </c>
      <c r="AE23" t="s">
        <v>50</v>
      </c>
      <c r="AF23" t="str">
        <f t="shared" si="3"/>
        <v>Old City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tr">
        <f t="shared" si="4"/>
        <v/>
      </c>
      <c r="AM23" t="str">
        <f>IF(FC_Road___Aradhana[[#This Row],[2nd Level Departure]]="",FC_Road___Aradhana[[#This Row],[1st Level Departure]],FC_Road___Aradhana[[#This Row],[2nd Level Departure]])</f>
        <v>Old City</v>
      </c>
      <c r="AN23" t="s">
        <v>85</v>
      </c>
      <c r="AO23" t="s">
        <v>95</v>
      </c>
      <c r="AP23" t="s">
        <v>58</v>
      </c>
      <c r="AQ23" t="s">
        <v>59</v>
      </c>
      <c r="AR23" t="s">
        <v>60</v>
      </c>
      <c r="AS23" t="s">
        <v>86</v>
      </c>
      <c r="AT23" t="s">
        <v>62</v>
      </c>
      <c r="AU23" t="s">
        <v>63</v>
      </c>
      <c r="AV23" t="s">
        <v>50</v>
      </c>
      <c r="AW23" t="str">
        <f t="shared" si="5"/>
        <v>Word of Mouth/ Recommendation</v>
      </c>
      <c r="AX23" t="s">
        <v>50</v>
      </c>
      <c r="AY23" t="str">
        <f t="shared" si="6"/>
        <v>Date</v>
      </c>
      <c r="AZ23" t="s">
        <v>50</v>
      </c>
      <c r="BA23" t="str">
        <f t="shared" si="7"/>
        <v>I wanted to try Sourdough Pizza</v>
      </c>
      <c r="BB23" t="s">
        <v>65</v>
      </c>
      <c r="BC23" t="s">
        <v>64</v>
      </c>
      <c r="BD23" t="s">
        <v>75</v>
      </c>
      <c r="BE23" t="s">
        <v>76</v>
      </c>
      <c r="BF23" t="s">
        <v>89</v>
      </c>
      <c r="BG23" t="s">
        <v>68</v>
      </c>
      <c r="BH23" t="s">
        <v>78</v>
      </c>
      <c r="BI23" t="s">
        <v>91</v>
      </c>
      <c r="BJ23" t="s">
        <v>69</v>
      </c>
    </row>
    <row r="24" spans="1:62" x14ac:dyDescent="0.3">
      <c r="A24">
        <v>23</v>
      </c>
      <c r="B24" s="1">
        <v>45832.931944444441</v>
      </c>
      <c r="C24" s="6">
        <v>45832.938194444447</v>
      </c>
      <c r="D24" s="2">
        <f>INT(FC_Road___Aradhana[[#This Row],[Completion time]])</f>
        <v>45832</v>
      </c>
      <c r="E24" s="2" t="str">
        <f>TEXT(FC_Road___Aradhana[[#This Row],[Date]],"dddd")</f>
        <v>Tuesday</v>
      </c>
      <c r="F24" s="2" t="str">
        <f>IF(WEEKDAY(FC_Road___Aradhana[[#This Row],[Date]],2)&gt;5,"Weekend","Weekday")</f>
        <v>Weekday</v>
      </c>
      <c r="G2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4" t="s">
        <v>49</v>
      </c>
      <c r="I24" t="s">
        <v>50</v>
      </c>
      <c r="J24" t="s">
        <v>79</v>
      </c>
      <c r="K24" t="s">
        <v>140</v>
      </c>
      <c r="L24" t="s">
        <v>80</v>
      </c>
      <c r="M24" t="s">
        <v>50</v>
      </c>
      <c r="N24" t="s">
        <v>50</v>
      </c>
      <c r="O24" t="s">
        <v>50</v>
      </c>
      <c r="P24" t="s">
        <v>50</v>
      </c>
      <c r="Q24" t="s">
        <v>70</v>
      </c>
      <c r="R24" t="str">
        <f t="shared" si="0"/>
        <v>Shivajinagar</v>
      </c>
      <c r="S24" t="s">
        <v>50</v>
      </c>
      <c r="T24" t="s">
        <v>50</v>
      </c>
      <c r="U24" t="s">
        <v>50</v>
      </c>
      <c r="V24" t="s">
        <v>146</v>
      </c>
      <c r="W24" t="s">
        <v>50</v>
      </c>
      <c r="X24" t="str">
        <f t="shared" si="1"/>
        <v>Model Colony</v>
      </c>
      <c r="Y24" t="str">
        <f t="shared" si="2"/>
        <v>Model Colony</v>
      </c>
      <c r="Z24" t="s">
        <v>83</v>
      </c>
      <c r="AA24" t="s">
        <v>70</v>
      </c>
      <c r="AB24" t="s">
        <v>50</v>
      </c>
      <c r="AC24" t="s">
        <v>50</v>
      </c>
      <c r="AD24" t="s">
        <v>50</v>
      </c>
      <c r="AE24" t="s">
        <v>50</v>
      </c>
      <c r="AF24" t="str">
        <f t="shared" si="3"/>
        <v>Shivajinagar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tr">
        <f t="shared" si="4"/>
        <v/>
      </c>
      <c r="AM24" t="str">
        <f>IF(FC_Road___Aradhana[[#This Row],[2nd Level Departure]]="",FC_Road___Aradhana[[#This Row],[1st Level Departure]],FC_Road___Aradhana[[#This Row],[2nd Level Departure]])</f>
        <v>Shivajinagar</v>
      </c>
      <c r="AN24" t="s">
        <v>147</v>
      </c>
      <c r="AO24" t="s">
        <v>109</v>
      </c>
      <c r="AP24" t="s">
        <v>58</v>
      </c>
      <c r="AQ24" t="s">
        <v>72</v>
      </c>
      <c r="AR24" t="s">
        <v>60</v>
      </c>
      <c r="AS24" t="s">
        <v>129</v>
      </c>
      <c r="AT24" t="s">
        <v>62</v>
      </c>
      <c r="AU24" t="s">
        <v>133</v>
      </c>
      <c r="AV24" t="s">
        <v>50</v>
      </c>
      <c r="AW24" t="str">
        <f t="shared" si="5"/>
        <v>Walk-in/ Saw it while passing by</v>
      </c>
      <c r="AX24" t="s">
        <v>50</v>
      </c>
      <c r="AY24" t="str">
        <f t="shared" si="6"/>
        <v>Family Outing</v>
      </c>
      <c r="AZ24" t="s">
        <v>50</v>
      </c>
      <c r="BA24" t="str">
        <f t="shared" si="7"/>
        <v>I wanted to try Sourdough Pizza</v>
      </c>
      <c r="BB24" t="s">
        <v>104</v>
      </c>
      <c r="BC24" t="s">
        <v>74</v>
      </c>
      <c r="BD24" t="s">
        <v>75</v>
      </c>
      <c r="BE24" t="s">
        <v>67</v>
      </c>
      <c r="BF24" t="s">
        <v>50</v>
      </c>
      <c r="BG24" t="s">
        <v>100</v>
      </c>
      <c r="BH24" t="s">
        <v>50</v>
      </c>
      <c r="BI24" t="s">
        <v>50</v>
      </c>
      <c r="BJ24" t="s">
        <v>69</v>
      </c>
    </row>
    <row r="25" spans="1:62" x14ac:dyDescent="0.3">
      <c r="A25">
        <v>24</v>
      </c>
      <c r="B25" s="1">
        <v>45832.938194444447</v>
      </c>
      <c r="C25" s="6">
        <v>45832.946527777778</v>
      </c>
      <c r="D25" s="2">
        <f>INT(FC_Road___Aradhana[[#This Row],[Completion time]])</f>
        <v>45832</v>
      </c>
      <c r="E25" s="2" t="str">
        <f>TEXT(FC_Road___Aradhana[[#This Row],[Date]],"dddd")</f>
        <v>Tuesday</v>
      </c>
      <c r="F25" s="2" t="str">
        <f>IF(WEEKDAY(FC_Road___Aradhana[[#This Row],[Date]],2)&gt;5,"Weekend","Weekday")</f>
        <v>Weekday</v>
      </c>
      <c r="G2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5" t="s">
        <v>49</v>
      </c>
      <c r="I25" t="s">
        <v>50</v>
      </c>
      <c r="J25" t="s">
        <v>51</v>
      </c>
      <c r="K25" t="s">
        <v>52</v>
      </c>
      <c r="L25" t="s">
        <v>119</v>
      </c>
      <c r="M25" t="s">
        <v>50</v>
      </c>
      <c r="N25" t="s">
        <v>50</v>
      </c>
      <c r="O25" t="s">
        <v>50</v>
      </c>
      <c r="P25" t="s">
        <v>50</v>
      </c>
      <c r="Q25" t="s">
        <v>81</v>
      </c>
      <c r="R25" t="str">
        <f t="shared" si="0"/>
        <v>Kothrud</v>
      </c>
      <c r="S25" t="s">
        <v>50</v>
      </c>
      <c r="T25" t="s">
        <v>50</v>
      </c>
      <c r="U25" t="s">
        <v>148</v>
      </c>
      <c r="V25" t="s">
        <v>50</v>
      </c>
      <c r="W25" t="s">
        <v>50</v>
      </c>
      <c r="X25" t="str">
        <f t="shared" si="1"/>
        <v>MIT College / Anand Nagar</v>
      </c>
      <c r="Y25" t="str">
        <f t="shared" si="2"/>
        <v>MIT College / Anand Nagar</v>
      </c>
      <c r="Z25" t="s">
        <v>83</v>
      </c>
      <c r="AA25" t="s">
        <v>84</v>
      </c>
      <c r="AB25" t="s">
        <v>50</v>
      </c>
      <c r="AC25" t="s">
        <v>50</v>
      </c>
      <c r="AD25" t="s">
        <v>50</v>
      </c>
      <c r="AE25" t="s">
        <v>50</v>
      </c>
      <c r="AF25" t="str">
        <f t="shared" si="3"/>
        <v>kothrud</v>
      </c>
      <c r="AG25" t="s">
        <v>50</v>
      </c>
      <c r="AH25" t="s">
        <v>50</v>
      </c>
      <c r="AI25" t="s">
        <v>148</v>
      </c>
      <c r="AJ25" t="s">
        <v>50</v>
      </c>
      <c r="AK25" t="s">
        <v>50</v>
      </c>
      <c r="AL25" t="str">
        <f t="shared" si="4"/>
        <v>MIT College / Anand Nagar</v>
      </c>
      <c r="AM25" t="str">
        <f>IF(FC_Road___Aradhana[[#This Row],[2nd Level Departure]]="",FC_Road___Aradhana[[#This Row],[1st Level Departure]],FC_Road___Aradhana[[#This Row],[2nd Level Departure]])</f>
        <v>MIT College / Anand Nagar</v>
      </c>
      <c r="AN25" t="s">
        <v>94</v>
      </c>
      <c r="AO25" t="s">
        <v>71</v>
      </c>
      <c r="AP25" t="s">
        <v>96</v>
      </c>
      <c r="AQ25" t="s">
        <v>50</v>
      </c>
      <c r="AR25" t="s">
        <v>50</v>
      </c>
      <c r="AS25" t="s">
        <v>50</v>
      </c>
      <c r="AT25" t="s">
        <v>50</v>
      </c>
      <c r="AU25" t="s">
        <v>50</v>
      </c>
      <c r="AV25" t="s">
        <v>149</v>
      </c>
      <c r="AW25" t="str">
        <f t="shared" si="5"/>
        <v>A friend told me</v>
      </c>
      <c r="AX25" t="s">
        <v>61</v>
      </c>
      <c r="AY25" t="str">
        <f t="shared" si="6"/>
        <v>Casual Meal</v>
      </c>
      <c r="AZ25" t="s">
        <v>180</v>
      </c>
      <c r="BA25" t="s">
        <v>107</v>
      </c>
      <c r="BB25" t="s">
        <v>74</v>
      </c>
      <c r="BC25" t="s">
        <v>104</v>
      </c>
      <c r="BD25" t="s">
        <v>75</v>
      </c>
      <c r="BE25" t="s">
        <v>76</v>
      </c>
      <c r="BF25" t="s">
        <v>89</v>
      </c>
      <c r="BG25" t="s">
        <v>100</v>
      </c>
      <c r="BH25" t="s">
        <v>101</v>
      </c>
      <c r="BI25" t="s">
        <v>50</v>
      </c>
      <c r="BJ25" t="s">
        <v>69</v>
      </c>
    </row>
    <row r="26" spans="1:62" x14ac:dyDescent="0.3">
      <c r="A26">
        <v>25</v>
      </c>
      <c r="B26" s="1">
        <v>45832.95</v>
      </c>
      <c r="C26" s="6">
        <v>45832.95208333333</v>
      </c>
      <c r="D26" s="2">
        <f>INT(FC_Road___Aradhana[[#This Row],[Completion time]])</f>
        <v>45832</v>
      </c>
      <c r="E26" s="2" t="str">
        <f>TEXT(FC_Road___Aradhana[[#This Row],[Date]],"dddd")</f>
        <v>Tuesday</v>
      </c>
      <c r="F26" s="2" t="str">
        <f>IF(WEEKDAY(FC_Road___Aradhana[[#This Row],[Date]],2)&gt;5,"Weekend","Weekday")</f>
        <v>Weekday</v>
      </c>
      <c r="G2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6" t="s">
        <v>49</v>
      </c>
      <c r="I26" t="s">
        <v>50</v>
      </c>
      <c r="J26" t="s">
        <v>51</v>
      </c>
      <c r="K26" t="s">
        <v>52</v>
      </c>
      <c r="L26" t="s">
        <v>80</v>
      </c>
      <c r="M26" t="s">
        <v>50</v>
      </c>
      <c r="N26" t="s">
        <v>50</v>
      </c>
      <c r="O26" t="s">
        <v>50</v>
      </c>
      <c r="P26" t="s">
        <v>50</v>
      </c>
      <c r="Q26" t="s">
        <v>54</v>
      </c>
      <c r="R26" t="str">
        <f t="shared" si="0"/>
        <v>Deccan</v>
      </c>
      <c r="S26" t="s">
        <v>132</v>
      </c>
      <c r="T26" t="s">
        <v>50</v>
      </c>
      <c r="U26" t="s">
        <v>50</v>
      </c>
      <c r="V26" t="s">
        <v>50</v>
      </c>
      <c r="W26" t="s">
        <v>50</v>
      </c>
      <c r="X26" t="str">
        <f t="shared" si="1"/>
        <v>Prabhat Road/Bhandarkar Road</v>
      </c>
      <c r="Y26" t="str">
        <f t="shared" si="2"/>
        <v>Prabhat Road/Bhandarkar Road</v>
      </c>
      <c r="Z26" t="s">
        <v>83</v>
      </c>
      <c r="AA26" t="s">
        <v>54</v>
      </c>
      <c r="AB26" t="s">
        <v>50</v>
      </c>
      <c r="AC26" t="s">
        <v>50</v>
      </c>
      <c r="AD26" t="s">
        <v>50</v>
      </c>
      <c r="AE26" t="s">
        <v>50</v>
      </c>
      <c r="AF26" t="str">
        <f t="shared" si="3"/>
        <v>Deccan</v>
      </c>
      <c r="AG26" t="s">
        <v>132</v>
      </c>
      <c r="AH26" t="s">
        <v>50</v>
      </c>
      <c r="AI26" t="s">
        <v>50</v>
      </c>
      <c r="AJ26" t="s">
        <v>50</v>
      </c>
      <c r="AK26" t="s">
        <v>50</v>
      </c>
      <c r="AL26" t="str">
        <f t="shared" si="4"/>
        <v>Prabhat Road/Bhandarkar Road</v>
      </c>
      <c r="AM26" t="str">
        <f>IF(FC_Road___Aradhana[[#This Row],[2nd Level Departure]]="",FC_Road___Aradhana[[#This Row],[1st Level Departure]],FC_Road___Aradhana[[#This Row],[2nd Level Departure]])</f>
        <v>Prabhat Road/Bhandarkar Road</v>
      </c>
      <c r="AN26" t="s">
        <v>56</v>
      </c>
      <c r="AO26" t="s">
        <v>109</v>
      </c>
      <c r="AP26" t="s">
        <v>96</v>
      </c>
      <c r="AQ26" t="s">
        <v>50</v>
      </c>
      <c r="AR26" t="s">
        <v>50</v>
      </c>
      <c r="AS26" t="s">
        <v>50</v>
      </c>
      <c r="AT26" t="s">
        <v>50</v>
      </c>
      <c r="AU26" t="s">
        <v>50</v>
      </c>
      <c r="AV26" t="s">
        <v>144</v>
      </c>
      <c r="AW26" t="str">
        <f t="shared" si="5"/>
        <v>I was walking by and came in</v>
      </c>
      <c r="AX26" t="s">
        <v>86</v>
      </c>
      <c r="AY26" t="str">
        <f t="shared" si="6"/>
        <v>Date</v>
      </c>
      <c r="AZ26" t="s">
        <v>98</v>
      </c>
      <c r="BA26" t="s">
        <v>62</v>
      </c>
      <c r="BB26" t="s">
        <v>74</v>
      </c>
      <c r="BC26" t="s">
        <v>74</v>
      </c>
      <c r="BD26" t="s">
        <v>88</v>
      </c>
      <c r="BE26" t="s">
        <v>76</v>
      </c>
      <c r="BF26" t="s">
        <v>89</v>
      </c>
      <c r="BG26" t="s">
        <v>114</v>
      </c>
      <c r="BH26" t="s">
        <v>101</v>
      </c>
      <c r="BI26" t="s">
        <v>122</v>
      </c>
      <c r="BJ26" t="s">
        <v>69</v>
      </c>
    </row>
    <row r="27" spans="1:62" x14ac:dyDescent="0.3">
      <c r="A27">
        <v>26</v>
      </c>
      <c r="B27" s="1">
        <v>45832.946527777778</v>
      </c>
      <c r="C27" s="6">
        <v>45832.95416666667</v>
      </c>
      <c r="D27" s="2">
        <f>INT(FC_Road___Aradhana[[#This Row],[Completion time]])</f>
        <v>45832</v>
      </c>
      <c r="E27" s="2" t="str">
        <f>TEXT(FC_Road___Aradhana[[#This Row],[Date]],"dddd")</f>
        <v>Tuesday</v>
      </c>
      <c r="F27" s="2" t="str">
        <f>IF(WEEKDAY(FC_Road___Aradhana[[#This Row],[Date]],2)&gt;5,"Weekend","Weekday")</f>
        <v>Weekday</v>
      </c>
      <c r="G2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" t="s">
        <v>49</v>
      </c>
      <c r="I27" t="s">
        <v>50</v>
      </c>
      <c r="J27" t="s">
        <v>79</v>
      </c>
      <c r="K27" t="s">
        <v>52</v>
      </c>
      <c r="L27" t="s">
        <v>80</v>
      </c>
      <c r="M27" t="s">
        <v>50</v>
      </c>
      <c r="N27" t="s">
        <v>50</v>
      </c>
      <c r="O27" t="s">
        <v>50</v>
      </c>
      <c r="P27" t="s">
        <v>50</v>
      </c>
      <c r="Q27" t="s">
        <v>135</v>
      </c>
      <c r="R27" t="str">
        <f t="shared" si="0"/>
        <v>Erandawne</v>
      </c>
      <c r="S27" t="s">
        <v>50</v>
      </c>
      <c r="T27" t="s">
        <v>150</v>
      </c>
      <c r="U27" t="s">
        <v>50</v>
      </c>
      <c r="V27" t="s">
        <v>50</v>
      </c>
      <c r="W27" t="s">
        <v>50</v>
      </c>
      <c r="X27" t="str">
        <f t="shared" si="1"/>
        <v>Karve Road</v>
      </c>
      <c r="Y27" t="str">
        <f t="shared" si="2"/>
        <v>Karve Road</v>
      </c>
      <c r="Z27" t="s">
        <v>83</v>
      </c>
      <c r="AA27" t="s">
        <v>54</v>
      </c>
      <c r="AB27" t="s">
        <v>50</v>
      </c>
      <c r="AC27" t="s">
        <v>50</v>
      </c>
      <c r="AD27" t="s">
        <v>50</v>
      </c>
      <c r="AE27" t="s">
        <v>50</v>
      </c>
      <c r="AF27" t="str">
        <f t="shared" si="3"/>
        <v>Deccan</v>
      </c>
      <c r="AG27" t="s">
        <v>132</v>
      </c>
      <c r="AH27" t="s">
        <v>50</v>
      </c>
      <c r="AI27" t="s">
        <v>50</v>
      </c>
      <c r="AJ27" t="s">
        <v>50</v>
      </c>
      <c r="AK27" t="s">
        <v>50</v>
      </c>
      <c r="AL27" t="str">
        <f t="shared" si="4"/>
        <v>Prabhat Road/Bhandarkar Road</v>
      </c>
      <c r="AM27" t="str">
        <f>IF(FC_Road___Aradhana[[#This Row],[2nd Level Departure]]="",FC_Road___Aradhana[[#This Row],[1st Level Departure]],FC_Road___Aradhana[[#This Row],[2nd Level Departure]])</f>
        <v>Prabhat Road/Bhandarkar Road</v>
      </c>
      <c r="AN27" t="s">
        <v>128</v>
      </c>
      <c r="AO27" t="s">
        <v>109</v>
      </c>
      <c r="AP27" t="s">
        <v>58</v>
      </c>
      <c r="AQ27" t="s">
        <v>59</v>
      </c>
      <c r="AR27" t="s">
        <v>103</v>
      </c>
      <c r="AS27" t="s">
        <v>112</v>
      </c>
      <c r="AT27" t="s">
        <v>62</v>
      </c>
      <c r="AU27" t="s">
        <v>133</v>
      </c>
      <c r="AV27" t="s">
        <v>50</v>
      </c>
      <c r="AW27" t="str">
        <f t="shared" si="5"/>
        <v>Word of Mouth/ Recommendation</v>
      </c>
      <c r="AX27" t="s">
        <v>50</v>
      </c>
      <c r="AY27" t="str">
        <f t="shared" si="6"/>
        <v>Hangout with Friends</v>
      </c>
      <c r="AZ27" t="s">
        <v>50</v>
      </c>
      <c r="BA27" t="str">
        <f t="shared" si="7"/>
        <v>I wanted to try Sourdough Pizza</v>
      </c>
      <c r="BB27" t="s">
        <v>87</v>
      </c>
      <c r="BC27" t="s">
        <v>104</v>
      </c>
      <c r="BD27" t="s">
        <v>88</v>
      </c>
      <c r="BE27" t="s">
        <v>67</v>
      </c>
      <c r="BF27" t="s">
        <v>89</v>
      </c>
      <c r="BG27" t="s">
        <v>114</v>
      </c>
      <c r="BH27" t="s">
        <v>101</v>
      </c>
      <c r="BI27" t="s">
        <v>122</v>
      </c>
      <c r="BJ27" t="s">
        <v>69</v>
      </c>
    </row>
    <row r="28" spans="1:62" x14ac:dyDescent="0.3">
      <c r="A28">
        <v>27</v>
      </c>
      <c r="B28" s="1">
        <v>45832.95416666667</v>
      </c>
      <c r="C28" s="6">
        <v>45832.959027777775</v>
      </c>
      <c r="D28" s="2">
        <f>INT(FC_Road___Aradhana[[#This Row],[Completion time]])</f>
        <v>45832</v>
      </c>
      <c r="E28" s="2" t="str">
        <f>TEXT(FC_Road___Aradhana[[#This Row],[Date]],"dddd")</f>
        <v>Tuesday</v>
      </c>
      <c r="F28" s="2" t="str">
        <f>IF(WEEKDAY(FC_Road___Aradhana[[#This Row],[Date]],2)&gt;5,"Weekend","Weekday")</f>
        <v>Weekday</v>
      </c>
      <c r="G2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" t="s">
        <v>49</v>
      </c>
      <c r="I28" t="s">
        <v>50</v>
      </c>
      <c r="J28" t="s">
        <v>51</v>
      </c>
      <c r="K28" t="s">
        <v>52</v>
      </c>
      <c r="L28" t="s">
        <v>53</v>
      </c>
      <c r="M28" t="s">
        <v>50</v>
      </c>
      <c r="N28" t="s">
        <v>50</v>
      </c>
      <c r="O28" t="s">
        <v>151</v>
      </c>
      <c r="P28" t="s">
        <v>50</v>
      </c>
      <c r="Q28" t="s">
        <v>50</v>
      </c>
      <c r="R28" t="str">
        <f t="shared" si="0"/>
        <v xml:space="preserve">Pune Railway Station 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tr">
        <f t="shared" si="1"/>
        <v/>
      </c>
      <c r="Y28" t="str">
        <f t="shared" si="2"/>
        <v xml:space="preserve">Pune Railway Station </v>
      </c>
      <c r="Z28" t="s">
        <v>83</v>
      </c>
      <c r="AA28" t="s">
        <v>127</v>
      </c>
      <c r="AB28" t="s">
        <v>50</v>
      </c>
      <c r="AC28" t="s">
        <v>50</v>
      </c>
      <c r="AD28" t="s">
        <v>50</v>
      </c>
      <c r="AE28" t="s">
        <v>50</v>
      </c>
      <c r="AF28" t="str">
        <f t="shared" si="3"/>
        <v>Old City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tr">
        <f t="shared" si="4"/>
        <v/>
      </c>
      <c r="AM28" t="str">
        <f>IF(FC_Road___Aradhana[[#This Row],[2nd Level Departure]]="",FC_Road___Aradhana[[#This Row],[1st Level Departure]],FC_Road___Aradhana[[#This Row],[2nd Level Departure]])</f>
        <v>Old City</v>
      </c>
      <c r="AN28" t="s">
        <v>56</v>
      </c>
      <c r="AO28" t="s">
        <v>109</v>
      </c>
      <c r="AP28" t="s">
        <v>58</v>
      </c>
      <c r="AQ28" t="s">
        <v>59</v>
      </c>
      <c r="AR28" t="s">
        <v>60</v>
      </c>
      <c r="AS28" t="s">
        <v>86</v>
      </c>
      <c r="AT28" t="s">
        <v>107</v>
      </c>
      <c r="AU28" t="s">
        <v>63</v>
      </c>
      <c r="AV28" t="s">
        <v>50</v>
      </c>
      <c r="AW28" t="str">
        <f t="shared" si="5"/>
        <v>Word of Mouth/ Recommendation</v>
      </c>
      <c r="AX28" t="s">
        <v>50</v>
      </c>
      <c r="AY28" t="str">
        <f t="shared" si="6"/>
        <v>Date</v>
      </c>
      <c r="AZ28" t="s">
        <v>50</v>
      </c>
      <c r="BA28" t="str">
        <f t="shared" si="7"/>
        <v>Nonna's famous Tiramisu </v>
      </c>
      <c r="BB28" t="s">
        <v>87</v>
      </c>
      <c r="BC28" t="s">
        <v>64</v>
      </c>
      <c r="BD28" t="s">
        <v>75</v>
      </c>
      <c r="BE28" t="s">
        <v>76</v>
      </c>
      <c r="BF28" t="s">
        <v>89</v>
      </c>
      <c r="BG28" t="s">
        <v>68</v>
      </c>
      <c r="BH28" t="s">
        <v>118</v>
      </c>
      <c r="BI28" t="s">
        <v>122</v>
      </c>
      <c r="BJ28" t="s">
        <v>69</v>
      </c>
    </row>
    <row r="29" spans="1:62" x14ac:dyDescent="0.3">
      <c r="A29">
        <v>28</v>
      </c>
      <c r="B29" s="1">
        <v>45832.959722222222</v>
      </c>
      <c r="C29" s="6">
        <v>45832.966666666667</v>
      </c>
      <c r="D29" s="2">
        <f>INT(FC_Road___Aradhana[[#This Row],[Completion time]])</f>
        <v>45832</v>
      </c>
      <c r="E29" s="2" t="str">
        <f>TEXT(FC_Road___Aradhana[[#This Row],[Date]],"dddd")</f>
        <v>Tuesday</v>
      </c>
      <c r="F29" s="2" t="str">
        <f>IF(WEEKDAY(FC_Road___Aradhana[[#This Row],[Date]],2)&gt;5,"Weekend","Weekday")</f>
        <v>Weekday</v>
      </c>
      <c r="G2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" t="s">
        <v>49</v>
      </c>
      <c r="I29" t="s">
        <v>50</v>
      </c>
      <c r="J29" t="s">
        <v>79</v>
      </c>
      <c r="K29" t="s">
        <v>52</v>
      </c>
      <c r="L29" t="s">
        <v>80</v>
      </c>
      <c r="M29" t="s">
        <v>50</v>
      </c>
      <c r="N29" t="s">
        <v>50</v>
      </c>
      <c r="O29" t="s">
        <v>50</v>
      </c>
      <c r="P29" t="s">
        <v>50</v>
      </c>
      <c r="Q29" t="s">
        <v>152</v>
      </c>
      <c r="R29" t="str">
        <f t="shared" si="0"/>
        <v>Sarkar Nagar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tr">
        <f t="shared" si="1"/>
        <v/>
      </c>
      <c r="Y29" t="str">
        <f t="shared" si="2"/>
        <v>Sarkar Nagar</v>
      </c>
      <c r="Z29" t="s">
        <v>83</v>
      </c>
      <c r="AB29" t="s">
        <v>50</v>
      </c>
      <c r="AC29" t="s">
        <v>50</v>
      </c>
      <c r="AD29" t="s">
        <v>50</v>
      </c>
      <c r="AE29" t="s">
        <v>50</v>
      </c>
      <c r="AF29" t="str">
        <f t="shared" si="3"/>
        <v/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tr">
        <f t="shared" si="4"/>
        <v/>
      </c>
      <c r="AM29" t="str">
        <f>IF(FC_Road___Aradhana[[#This Row],[2nd Level Departure]]="",FC_Road___Aradhana[[#This Row],[1st Level Departure]],FC_Road___Aradhana[[#This Row],[2nd Level Departure]])</f>
        <v/>
      </c>
      <c r="AN29" t="s">
        <v>85</v>
      </c>
      <c r="AO29" t="s">
        <v>95</v>
      </c>
      <c r="AP29" t="s">
        <v>96</v>
      </c>
      <c r="AQ29" t="s">
        <v>50</v>
      </c>
      <c r="AR29" t="s">
        <v>50</v>
      </c>
      <c r="AS29" t="s">
        <v>50</v>
      </c>
      <c r="AT29" t="s">
        <v>50</v>
      </c>
      <c r="AU29" t="s">
        <v>50</v>
      </c>
      <c r="AV29" t="s">
        <v>149</v>
      </c>
      <c r="AW29" t="str">
        <f t="shared" si="5"/>
        <v>A friend told me</v>
      </c>
      <c r="AX29" t="s">
        <v>61</v>
      </c>
      <c r="AY29" t="str">
        <f t="shared" si="6"/>
        <v>Casual Meal</v>
      </c>
      <c r="AZ29" t="s">
        <v>98</v>
      </c>
      <c r="BA29" t="s">
        <v>62</v>
      </c>
      <c r="BB29" t="s">
        <v>87</v>
      </c>
      <c r="BC29" t="s">
        <v>104</v>
      </c>
      <c r="BD29" t="s">
        <v>88</v>
      </c>
      <c r="BE29" t="s">
        <v>76</v>
      </c>
      <c r="BF29" t="s">
        <v>89</v>
      </c>
      <c r="BG29" t="s">
        <v>114</v>
      </c>
      <c r="BH29" t="s">
        <v>78</v>
      </c>
      <c r="BI29" t="s">
        <v>115</v>
      </c>
      <c r="BJ29" t="s">
        <v>69</v>
      </c>
    </row>
    <row r="30" spans="1:62" x14ac:dyDescent="0.3">
      <c r="A30">
        <v>29</v>
      </c>
      <c r="B30" s="1">
        <v>45832.952777777777</v>
      </c>
      <c r="C30" s="6">
        <v>45832.967361111114</v>
      </c>
      <c r="D30" s="2">
        <f>INT(FC_Road___Aradhana[[#This Row],[Completion time]])</f>
        <v>45832</v>
      </c>
      <c r="E30" s="2" t="str">
        <f>TEXT(FC_Road___Aradhana[[#This Row],[Date]],"dddd")</f>
        <v>Tuesday</v>
      </c>
      <c r="F30" s="2" t="str">
        <f>IF(WEEKDAY(FC_Road___Aradhana[[#This Row],[Date]],2)&gt;5,"Weekend","Weekday")</f>
        <v>Weekday</v>
      </c>
      <c r="G3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0" t="s">
        <v>49</v>
      </c>
      <c r="I30" t="s">
        <v>50</v>
      </c>
      <c r="J30" t="s">
        <v>51</v>
      </c>
      <c r="K30" t="s">
        <v>52</v>
      </c>
      <c r="L30" t="s">
        <v>80</v>
      </c>
      <c r="M30" t="s">
        <v>50</v>
      </c>
      <c r="N30" t="s">
        <v>50</v>
      </c>
      <c r="O30" t="s">
        <v>50</v>
      </c>
      <c r="P30" t="s">
        <v>50</v>
      </c>
      <c r="Q30" t="s">
        <v>81</v>
      </c>
      <c r="R30" t="str">
        <f t="shared" si="0"/>
        <v>Kothrud</v>
      </c>
      <c r="S30" t="s">
        <v>50</v>
      </c>
      <c r="T30" t="s">
        <v>50</v>
      </c>
      <c r="U30" t="s">
        <v>116</v>
      </c>
      <c r="V30" t="s">
        <v>50</v>
      </c>
      <c r="W30" t="s">
        <v>50</v>
      </c>
      <c r="X30" t="str">
        <f t="shared" si="1"/>
        <v>Warje</v>
      </c>
      <c r="Y30" t="str">
        <f t="shared" si="2"/>
        <v>Warje</v>
      </c>
      <c r="Z30" t="s">
        <v>83</v>
      </c>
      <c r="AA30" t="s">
        <v>84</v>
      </c>
      <c r="AB30" t="s">
        <v>50</v>
      </c>
      <c r="AC30" t="s">
        <v>50</v>
      </c>
      <c r="AD30" t="s">
        <v>50</v>
      </c>
      <c r="AE30" t="s">
        <v>50</v>
      </c>
      <c r="AF30" t="str">
        <f t="shared" si="3"/>
        <v>kothrud</v>
      </c>
      <c r="AG30" t="s">
        <v>50</v>
      </c>
      <c r="AH30" t="s">
        <v>50</v>
      </c>
      <c r="AI30" t="s">
        <v>116</v>
      </c>
      <c r="AJ30" t="s">
        <v>50</v>
      </c>
      <c r="AK30" t="s">
        <v>50</v>
      </c>
      <c r="AL30" t="str">
        <f t="shared" si="4"/>
        <v>Warje</v>
      </c>
      <c r="AM30" t="str">
        <f>IF(FC_Road___Aradhana[[#This Row],[2nd Level Departure]]="",FC_Road___Aradhana[[#This Row],[1st Level Departure]],FC_Road___Aradhana[[#This Row],[2nd Level Departure]])</f>
        <v>Warje</v>
      </c>
      <c r="AN30" t="s">
        <v>85</v>
      </c>
      <c r="AO30" t="s">
        <v>71</v>
      </c>
      <c r="AP30" t="s">
        <v>96</v>
      </c>
      <c r="AQ30" t="s">
        <v>50</v>
      </c>
      <c r="AR30" t="s">
        <v>50</v>
      </c>
      <c r="AS30" t="s">
        <v>50</v>
      </c>
      <c r="AT30" t="s">
        <v>50</v>
      </c>
      <c r="AU30" t="s">
        <v>50</v>
      </c>
      <c r="AV30" t="s">
        <v>144</v>
      </c>
      <c r="AW30" t="str">
        <f t="shared" si="5"/>
        <v>I was walking by and came in</v>
      </c>
      <c r="AX30" t="s">
        <v>61</v>
      </c>
      <c r="AY30" t="str">
        <f t="shared" si="6"/>
        <v>Casual Meal</v>
      </c>
      <c r="AZ30" t="s">
        <v>98</v>
      </c>
      <c r="BA30" t="s">
        <v>62</v>
      </c>
      <c r="BB30" t="s">
        <v>64</v>
      </c>
      <c r="BC30" t="s">
        <v>74</v>
      </c>
      <c r="BD30" t="s">
        <v>75</v>
      </c>
      <c r="BE30" t="s">
        <v>67</v>
      </c>
      <c r="BF30" t="s">
        <v>99</v>
      </c>
      <c r="BG30" t="s">
        <v>68</v>
      </c>
      <c r="BH30" t="s">
        <v>78</v>
      </c>
      <c r="BI30" t="s">
        <v>115</v>
      </c>
      <c r="BJ30" t="s">
        <v>69</v>
      </c>
    </row>
    <row r="31" spans="1:62" x14ac:dyDescent="0.3">
      <c r="A31">
        <v>30</v>
      </c>
      <c r="B31" s="1">
        <v>45833.588194444441</v>
      </c>
      <c r="C31" s="6">
        <v>45833.597916666666</v>
      </c>
      <c r="D31" s="2">
        <f>INT(FC_Road___Aradhana[[#This Row],[Completion time]])</f>
        <v>45833</v>
      </c>
      <c r="E31" s="2" t="str">
        <f>TEXT(FC_Road___Aradhana[[#This Row],[Date]],"dddd")</f>
        <v>Wednesday</v>
      </c>
      <c r="F31" s="2" t="str">
        <f>IF(WEEKDAY(FC_Road___Aradhana[[#This Row],[Date]],2)&gt;5,"Weekend","Weekday")</f>
        <v>Weekday</v>
      </c>
      <c r="G3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1" t="s">
        <v>49</v>
      </c>
      <c r="I31" t="s">
        <v>50</v>
      </c>
      <c r="J31" t="s">
        <v>51</v>
      </c>
      <c r="K31" t="s">
        <v>52</v>
      </c>
      <c r="L31" t="s">
        <v>80</v>
      </c>
      <c r="M31" t="s">
        <v>50</v>
      </c>
      <c r="N31" t="s">
        <v>50</v>
      </c>
      <c r="O31" t="s">
        <v>50</v>
      </c>
      <c r="P31" t="s">
        <v>50</v>
      </c>
      <c r="Q31" t="s">
        <v>154</v>
      </c>
      <c r="R31" t="str">
        <f t="shared" si="0"/>
        <v>Parvati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tr">
        <f t="shared" si="1"/>
        <v/>
      </c>
      <c r="Y31" t="str">
        <f t="shared" si="2"/>
        <v>Parvati</v>
      </c>
      <c r="Z31" t="s">
        <v>83</v>
      </c>
      <c r="AA31" t="s">
        <v>155</v>
      </c>
      <c r="AB31" t="s">
        <v>50</v>
      </c>
      <c r="AC31" t="s">
        <v>50</v>
      </c>
      <c r="AD31" t="s">
        <v>50</v>
      </c>
      <c r="AE31" t="s">
        <v>50</v>
      </c>
      <c r="AF31" t="str">
        <f t="shared" si="3"/>
        <v xml:space="preserve">Parvati 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tr">
        <f t="shared" si="4"/>
        <v/>
      </c>
      <c r="AM31" t="str">
        <f>IF(FC_Road___Aradhana[[#This Row],[2nd Level Departure]]="",FC_Road___Aradhana[[#This Row],[1st Level Departure]],FC_Road___Aradhana[[#This Row],[2nd Level Departure]])</f>
        <v xml:space="preserve">Parvati </v>
      </c>
      <c r="AN31" t="s">
        <v>56</v>
      </c>
      <c r="AO31" t="s">
        <v>71</v>
      </c>
      <c r="AP31" t="s">
        <v>96</v>
      </c>
      <c r="AQ31" t="s">
        <v>50</v>
      </c>
      <c r="AR31" t="s">
        <v>50</v>
      </c>
      <c r="AS31" t="s">
        <v>50</v>
      </c>
      <c r="AT31" t="s">
        <v>50</v>
      </c>
      <c r="AU31" t="s">
        <v>50</v>
      </c>
      <c r="AV31" t="s">
        <v>149</v>
      </c>
      <c r="AW31" t="str">
        <f t="shared" si="5"/>
        <v>A friend told me</v>
      </c>
      <c r="AX31" t="s">
        <v>111</v>
      </c>
      <c r="AY31" t="str">
        <f t="shared" si="6"/>
        <v>Hangout with friends</v>
      </c>
      <c r="AZ31" t="s">
        <v>98</v>
      </c>
      <c r="BA31" t="s">
        <v>62</v>
      </c>
      <c r="BB31" t="s">
        <v>64</v>
      </c>
      <c r="BC31" t="s">
        <v>108</v>
      </c>
      <c r="BD31" t="s">
        <v>130</v>
      </c>
      <c r="BE31" t="s">
        <v>67</v>
      </c>
      <c r="BF31" t="s">
        <v>50</v>
      </c>
      <c r="BG31" t="s">
        <v>100</v>
      </c>
      <c r="BH31" t="s">
        <v>50</v>
      </c>
      <c r="BI31" t="s">
        <v>50</v>
      </c>
      <c r="BJ31" t="s">
        <v>69</v>
      </c>
    </row>
    <row r="32" spans="1:62" x14ac:dyDescent="0.3">
      <c r="A32">
        <v>31</v>
      </c>
      <c r="B32" s="1">
        <v>45833.568749999999</v>
      </c>
      <c r="C32" s="6">
        <v>45833.607638888891</v>
      </c>
      <c r="D32" s="2">
        <f>INT(FC_Road___Aradhana[[#This Row],[Completion time]])</f>
        <v>45833</v>
      </c>
      <c r="E32" s="2" t="str">
        <f>TEXT(FC_Road___Aradhana[[#This Row],[Date]],"dddd")</f>
        <v>Wednesday</v>
      </c>
      <c r="F32" s="2" t="str">
        <f>IF(WEEKDAY(FC_Road___Aradhana[[#This Row],[Date]],2)&gt;5,"Weekend","Weekday")</f>
        <v>Weekday</v>
      </c>
      <c r="G3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2" t="s">
        <v>49</v>
      </c>
      <c r="I32" t="s">
        <v>50</v>
      </c>
      <c r="J32" t="s">
        <v>79</v>
      </c>
      <c r="K32" t="s">
        <v>92</v>
      </c>
      <c r="L32" t="s">
        <v>156</v>
      </c>
      <c r="M32" t="s">
        <v>157</v>
      </c>
      <c r="N32" t="s">
        <v>50</v>
      </c>
      <c r="O32" t="s">
        <v>50</v>
      </c>
      <c r="P32" t="s">
        <v>50</v>
      </c>
      <c r="Q32" t="s">
        <v>50</v>
      </c>
      <c r="R32" t="str">
        <f t="shared" si="0"/>
        <v>R Deccan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tr">
        <f t="shared" si="1"/>
        <v/>
      </c>
      <c r="Y32" t="str">
        <f t="shared" si="2"/>
        <v>R Deccan</v>
      </c>
      <c r="Z32" t="s">
        <v>83</v>
      </c>
      <c r="AA32" t="s">
        <v>158</v>
      </c>
      <c r="AB32" t="s">
        <v>50</v>
      </c>
      <c r="AC32" t="s">
        <v>50</v>
      </c>
      <c r="AD32" t="s">
        <v>50</v>
      </c>
      <c r="AE32" t="s">
        <v>50</v>
      </c>
      <c r="AF32" t="str">
        <f t="shared" si="3"/>
        <v xml:space="preserve">Dighi 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tr">
        <f t="shared" si="4"/>
        <v/>
      </c>
      <c r="AM32" t="str">
        <f>IF(FC_Road___Aradhana[[#This Row],[2nd Level Departure]]="",FC_Road___Aradhana[[#This Row],[1st Level Departure]],FC_Road___Aradhana[[#This Row],[2nd Level Departure]])</f>
        <v xml:space="preserve">Dighi </v>
      </c>
      <c r="AN32" t="s">
        <v>85</v>
      </c>
      <c r="AO32" t="s">
        <v>109</v>
      </c>
      <c r="AP32" t="s">
        <v>96</v>
      </c>
      <c r="AQ32" t="s">
        <v>50</v>
      </c>
      <c r="AR32" t="s">
        <v>50</v>
      </c>
      <c r="AS32" t="s">
        <v>50</v>
      </c>
      <c r="AT32" t="s">
        <v>50</v>
      </c>
      <c r="AU32" t="s">
        <v>50</v>
      </c>
      <c r="AV32" t="s">
        <v>149</v>
      </c>
      <c r="AW32" t="str">
        <f t="shared" si="5"/>
        <v>A friend told me</v>
      </c>
      <c r="AX32" t="s">
        <v>61</v>
      </c>
      <c r="AY32" t="str">
        <f t="shared" si="6"/>
        <v>Casual Meal</v>
      </c>
      <c r="AZ32" t="s">
        <v>98</v>
      </c>
      <c r="BA32" t="s">
        <v>62</v>
      </c>
      <c r="BB32" t="s">
        <v>87</v>
      </c>
      <c r="BC32" t="s">
        <v>64</v>
      </c>
      <c r="BD32" t="s">
        <v>159</v>
      </c>
      <c r="BE32" t="s">
        <v>76</v>
      </c>
      <c r="BF32" t="s">
        <v>89</v>
      </c>
      <c r="BG32" t="s">
        <v>114</v>
      </c>
      <c r="BH32" t="s">
        <v>78</v>
      </c>
      <c r="BI32" t="s">
        <v>115</v>
      </c>
      <c r="BJ32" t="s">
        <v>69</v>
      </c>
    </row>
    <row r="33" spans="1:62" x14ac:dyDescent="0.3">
      <c r="A33">
        <v>32</v>
      </c>
      <c r="B33" s="1">
        <v>45833.614583333336</v>
      </c>
      <c r="C33" s="6">
        <v>45833.615277777775</v>
      </c>
      <c r="D33" s="2">
        <f>INT(FC_Road___Aradhana[[#This Row],[Completion time]])</f>
        <v>45833</v>
      </c>
      <c r="E33" s="2" t="str">
        <f>TEXT(FC_Road___Aradhana[[#This Row],[Date]],"dddd")</f>
        <v>Wednesday</v>
      </c>
      <c r="F33" s="2" t="str">
        <f>IF(WEEKDAY(FC_Road___Aradhana[[#This Row],[Date]],2)&gt;5,"Weekend","Weekday")</f>
        <v>Weekday</v>
      </c>
      <c r="G3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" t="s">
        <v>49</v>
      </c>
      <c r="I33" t="s">
        <v>50</v>
      </c>
      <c r="J33" t="s">
        <v>51</v>
      </c>
      <c r="K33" t="s">
        <v>52</v>
      </c>
      <c r="L33" t="s">
        <v>160</v>
      </c>
      <c r="M33" t="s">
        <v>50</v>
      </c>
      <c r="N33" t="s">
        <v>50</v>
      </c>
      <c r="O33" t="s">
        <v>50</v>
      </c>
      <c r="P33" t="s">
        <v>161</v>
      </c>
      <c r="Q33" t="s">
        <v>50</v>
      </c>
      <c r="R33" t="str">
        <f t="shared" si="0"/>
        <v>Fergusson / BMCC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tr">
        <f t="shared" si="1"/>
        <v/>
      </c>
      <c r="Y33" t="str">
        <f t="shared" si="2"/>
        <v>Fergusson / BMCC</v>
      </c>
      <c r="Z33" t="s">
        <v>83</v>
      </c>
      <c r="AA33" t="s">
        <v>127</v>
      </c>
      <c r="AB33" t="s">
        <v>50</v>
      </c>
      <c r="AC33" t="s">
        <v>50</v>
      </c>
      <c r="AD33" t="s">
        <v>50</v>
      </c>
      <c r="AE33" t="s">
        <v>50</v>
      </c>
      <c r="AF33" t="str">
        <f t="shared" si="3"/>
        <v>Old City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tr">
        <f t="shared" si="4"/>
        <v/>
      </c>
      <c r="AM33" t="str">
        <f>IF(FC_Road___Aradhana[[#This Row],[2nd Level Departure]]="",FC_Road___Aradhana[[#This Row],[1st Level Departure]],FC_Road___Aradhana[[#This Row],[2nd Level Departure]])</f>
        <v>Old City</v>
      </c>
      <c r="AN33" t="s">
        <v>94</v>
      </c>
      <c r="AO33" t="s">
        <v>95</v>
      </c>
      <c r="AP33" t="s">
        <v>96</v>
      </c>
      <c r="AQ33" t="s">
        <v>50</v>
      </c>
      <c r="AR33" t="s">
        <v>50</v>
      </c>
      <c r="AS33" t="s">
        <v>50</v>
      </c>
      <c r="AT33" t="s">
        <v>50</v>
      </c>
      <c r="AU33" t="s">
        <v>50</v>
      </c>
      <c r="AV33" t="s">
        <v>149</v>
      </c>
      <c r="AW33" t="str">
        <f t="shared" si="5"/>
        <v>A friend told me</v>
      </c>
      <c r="AX33" t="s">
        <v>61</v>
      </c>
      <c r="AY33" t="str">
        <f t="shared" si="6"/>
        <v>Casual Meal</v>
      </c>
      <c r="AZ33" t="s">
        <v>98</v>
      </c>
      <c r="BA33" t="s">
        <v>62</v>
      </c>
      <c r="BB33" t="s">
        <v>87</v>
      </c>
      <c r="BC33" t="s">
        <v>104</v>
      </c>
      <c r="BD33" t="s">
        <v>88</v>
      </c>
      <c r="BE33" t="s">
        <v>76</v>
      </c>
      <c r="BF33" t="s">
        <v>89</v>
      </c>
      <c r="BG33" t="s">
        <v>114</v>
      </c>
      <c r="BH33" t="s">
        <v>78</v>
      </c>
      <c r="BI33" t="s">
        <v>122</v>
      </c>
      <c r="BJ33" t="s">
        <v>69</v>
      </c>
    </row>
    <row r="34" spans="1:62" x14ac:dyDescent="0.3">
      <c r="A34">
        <v>33</v>
      </c>
      <c r="B34" s="1">
        <v>45833.607638888891</v>
      </c>
      <c r="C34" s="6">
        <v>45833.630555555559</v>
      </c>
      <c r="D34" s="2">
        <f>INT(FC_Road___Aradhana[[#This Row],[Completion time]])</f>
        <v>45833</v>
      </c>
      <c r="E34" s="2" t="str">
        <f>TEXT(FC_Road___Aradhana[[#This Row],[Date]],"dddd")</f>
        <v>Wednesday</v>
      </c>
      <c r="F34" s="2" t="str">
        <f>IF(WEEKDAY(FC_Road___Aradhana[[#This Row],[Date]],2)&gt;5,"Weekend","Weekday")</f>
        <v>Weekday</v>
      </c>
      <c r="G3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4" t="s">
        <v>49</v>
      </c>
      <c r="I34" t="s">
        <v>50</v>
      </c>
      <c r="J34" t="s">
        <v>79</v>
      </c>
      <c r="K34" t="s">
        <v>140</v>
      </c>
      <c r="L34" t="s">
        <v>53</v>
      </c>
      <c r="M34" t="s">
        <v>50</v>
      </c>
      <c r="N34" t="s">
        <v>50</v>
      </c>
      <c r="O34" t="s">
        <v>70</v>
      </c>
      <c r="P34" t="s">
        <v>50</v>
      </c>
      <c r="Q34" t="s">
        <v>50</v>
      </c>
      <c r="R34" t="str">
        <f t="shared" si="0"/>
        <v>Shivajinagar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tr">
        <f t="shared" si="1"/>
        <v/>
      </c>
      <c r="Y34" t="str">
        <f t="shared" si="2"/>
        <v>Shivajinagar</v>
      </c>
      <c r="Z34" t="s">
        <v>55</v>
      </c>
      <c r="AA34" t="s">
        <v>50</v>
      </c>
      <c r="AB34" t="s">
        <v>50</v>
      </c>
      <c r="AC34" t="s">
        <v>50</v>
      </c>
      <c r="AD34" t="s">
        <v>70</v>
      </c>
      <c r="AE34" t="s">
        <v>50</v>
      </c>
      <c r="AF34" t="str">
        <f t="shared" si="3"/>
        <v>Shivajinagar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tr">
        <f t="shared" si="4"/>
        <v/>
      </c>
      <c r="AM34" t="str">
        <f>IF(FC_Road___Aradhana[[#This Row],[2nd Level Departure]]="",FC_Road___Aradhana[[#This Row],[1st Level Departure]],FC_Road___Aradhana[[#This Row],[2nd Level Departure]])</f>
        <v>Shivajinagar</v>
      </c>
      <c r="AN34" t="s">
        <v>56</v>
      </c>
      <c r="AO34" t="s">
        <v>95</v>
      </c>
      <c r="AP34" t="s">
        <v>96</v>
      </c>
      <c r="AQ34" t="s">
        <v>50</v>
      </c>
      <c r="AR34" t="s">
        <v>50</v>
      </c>
      <c r="AS34" t="s">
        <v>50</v>
      </c>
      <c r="AT34" t="s">
        <v>50</v>
      </c>
      <c r="AU34" t="s">
        <v>50</v>
      </c>
      <c r="AV34" t="s">
        <v>149</v>
      </c>
      <c r="AW34" t="str">
        <f t="shared" si="5"/>
        <v>A friend told me</v>
      </c>
      <c r="AX34" t="s">
        <v>106</v>
      </c>
      <c r="AY34" t="str">
        <f t="shared" si="6"/>
        <v>Work meeting/ Business outing</v>
      </c>
      <c r="AZ34" t="s">
        <v>98</v>
      </c>
      <c r="BA34" t="s">
        <v>62</v>
      </c>
      <c r="BB34" t="s">
        <v>104</v>
      </c>
      <c r="BC34" t="s">
        <v>104</v>
      </c>
      <c r="BD34" t="s">
        <v>66</v>
      </c>
      <c r="BE34" t="s">
        <v>67</v>
      </c>
      <c r="BF34" t="s">
        <v>99</v>
      </c>
      <c r="BG34" t="s">
        <v>100</v>
      </c>
      <c r="BH34" t="s">
        <v>78</v>
      </c>
      <c r="BI34" t="s">
        <v>122</v>
      </c>
      <c r="BJ34" t="s">
        <v>69</v>
      </c>
    </row>
    <row r="35" spans="1:62" x14ac:dyDescent="0.3">
      <c r="A35">
        <v>34</v>
      </c>
      <c r="B35" s="1">
        <v>45833.615277777775</v>
      </c>
      <c r="C35" s="6">
        <v>45833.631944444445</v>
      </c>
      <c r="D35" s="2">
        <f>INT(FC_Road___Aradhana[[#This Row],[Completion time]])</f>
        <v>45833</v>
      </c>
      <c r="E35" s="2" t="str">
        <f>TEXT(FC_Road___Aradhana[[#This Row],[Date]],"dddd")</f>
        <v>Wednesday</v>
      </c>
      <c r="F35" s="2" t="str">
        <f>IF(WEEKDAY(FC_Road___Aradhana[[#This Row],[Date]],2)&gt;5,"Weekend","Weekday")</f>
        <v>Weekday</v>
      </c>
      <c r="G3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5" t="s">
        <v>49</v>
      </c>
      <c r="I35" t="s">
        <v>50</v>
      </c>
      <c r="J35" t="s">
        <v>51</v>
      </c>
      <c r="K35" t="s">
        <v>52</v>
      </c>
      <c r="L35" t="s">
        <v>80</v>
      </c>
      <c r="M35" t="s">
        <v>50</v>
      </c>
      <c r="N35" t="s">
        <v>50</v>
      </c>
      <c r="O35" t="s">
        <v>50</v>
      </c>
      <c r="P35" t="s">
        <v>50</v>
      </c>
      <c r="Q35" t="s">
        <v>81</v>
      </c>
      <c r="R35" t="str">
        <f t="shared" si="0"/>
        <v>Kothrud</v>
      </c>
      <c r="S35" t="s">
        <v>50</v>
      </c>
      <c r="T35" t="s">
        <v>50</v>
      </c>
      <c r="U35" t="s">
        <v>162</v>
      </c>
      <c r="V35" t="s">
        <v>50</v>
      </c>
      <c r="W35" t="s">
        <v>50</v>
      </c>
      <c r="X35" t="str">
        <f t="shared" si="1"/>
        <v>Dahanukar Colony / Kothrud Bus Stand</v>
      </c>
      <c r="Y35" t="str">
        <f t="shared" si="2"/>
        <v>Dahanukar Colony / Kothrud Bus Stand</v>
      </c>
      <c r="Z35" t="s">
        <v>163</v>
      </c>
      <c r="AA35" t="s">
        <v>54</v>
      </c>
      <c r="AB35" t="s">
        <v>50</v>
      </c>
      <c r="AC35" t="s">
        <v>50</v>
      </c>
      <c r="AD35" t="s">
        <v>50</v>
      </c>
      <c r="AE35" t="s">
        <v>50</v>
      </c>
      <c r="AF35" t="str">
        <f t="shared" si="3"/>
        <v>Deccan</v>
      </c>
      <c r="AG35" t="s">
        <v>164</v>
      </c>
      <c r="AH35" t="s">
        <v>50</v>
      </c>
      <c r="AI35" t="s">
        <v>50</v>
      </c>
      <c r="AJ35" t="s">
        <v>50</v>
      </c>
      <c r="AK35" t="s">
        <v>50</v>
      </c>
      <c r="AL35" t="str">
        <f t="shared" si="4"/>
        <v>Apte Road / JM Road</v>
      </c>
      <c r="AM35" t="str">
        <f>IF(FC_Road___Aradhana[[#This Row],[2nd Level Departure]]="",FC_Road___Aradhana[[#This Row],[1st Level Departure]],FC_Road___Aradhana[[#This Row],[2nd Level Departure]])</f>
        <v>Apte Road / JM Road</v>
      </c>
      <c r="AN35" t="s">
        <v>94</v>
      </c>
      <c r="AO35" t="s">
        <v>109</v>
      </c>
      <c r="AP35" t="s">
        <v>96</v>
      </c>
      <c r="AQ35" t="s">
        <v>50</v>
      </c>
      <c r="AR35" t="s">
        <v>50</v>
      </c>
      <c r="AS35" t="s">
        <v>50</v>
      </c>
      <c r="AT35" t="s">
        <v>50</v>
      </c>
      <c r="AU35" t="s">
        <v>50</v>
      </c>
      <c r="AV35" t="s">
        <v>97</v>
      </c>
      <c r="AW35" t="str">
        <f t="shared" si="5"/>
        <v>Social Media Ad (Instagram/ Facebook)</v>
      </c>
      <c r="AX35" t="s">
        <v>61</v>
      </c>
      <c r="AY35" t="str">
        <f t="shared" si="6"/>
        <v>Casual Meal</v>
      </c>
      <c r="AZ35" t="s">
        <v>98</v>
      </c>
      <c r="BA35" t="s">
        <v>62</v>
      </c>
      <c r="BB35" t="s">
        <v>87</v>
      </c>
      <c r="BC35" t="s">
        <v>104</v>
      </c>
      <c r="BD35" t="s">
        <v>88</v>
      </c>
      <c r="BE35" t="s">
        <v>67</v>
      </c>
      <c r="BF35" t="s">
        <v>89</v>
      </c>
      <c r="BG35" t="s">
        <v>114</v>
      </c>
      <c r="BH35" t="s">
        <v>78</v>
      </c>
      <c r="BI35" t="s">
        <v>122</v>
      </c>
      <c r="BJ35" t="s">
        <v>69</v>
      </c>
    </row>
    <row r="36" spans="1:62" x14ac:dyDescent="0.3">
      <c r="A36">
        <v>35</v>
      </c>
      <c r="B36" s="1">
        <v>45833.635416666664</v>
      </c>
      <c r="C36" s="6">
        <v>45833.636805555558</v>
      </c>
      <c r="D36" s="2">
        <f>INT(FC_Road___Aradhana[[#This Row],[Completion time]])</f>
        <v>45833</v>
      </c>
      <c r="E36" s="2" t="str">
        <f>TEXT(FC_Road___Aradhana[[#This Row],[Date]],"dddd")</f>
        <v>Wednesday</v>
      </c>
      <c r="F36" s="2" t="str">
        <f>IF(WEEKDAY(FC_Road___Aradhana[[#This Row],[Date]],2)&gt;5,"Weekend","Weekday")</f>
        <v>Weekday</v>
      </c>
      <c r="G3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6" t="s">
        <v>49</v>
      </c>
      <c r="I36" t="s">
        <v>50</v>
      </c>
      <c r="J36" t="s">
        <v>79</v>
      </c>
      <c r="K36" t="s">
        <v>52</v>
      </c>
      <c r="L36" t="s">
        <v>156</v>
      </c>
      <c r="M36" t="s">
        <v>165</v>
      </c>
      <c r="N36" t="s">
        <v>50</v>
      </c>
      <c r="O36" t="s">
        <v>50</v>
      </c>
      <c r="P36" t="s">
        <v>50</v>
      </c>
      <c r="Q36" t="s">
        <v>50</v>
      </c>
      <c r="R36" t="str">
        <f t="shared" si="0"/>
        <v>Pavillion Mall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tr">
        <f t="shared" si="1"/>
        <v/>
      </c>
      <c r="Y36" t="str">
        <f t="shared" si="2"/>
        <v>Pavillion Mall</v>
      </c>
      <c r="Z36" t="s">
        <v>166</v>
      </c>
      <c r="AA36" t="s">
        <v>50</v>
      </c>
      <c r="AB36" t="s">
        <v>165</v>
      </c>
      <c r="AC36" t="s">
        <v>50</v>
      </c>
      <c r="AD36" t="s">
        <v>50</v>
      </c>
      <c r="AE36" t="s">
        <v>50</v>
      </c>
      <c r="AF36" t="str">
        <f t="shared" si="3"/>
        <v>Pavillion Mall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tr">
        <f t="shared" si="4"/>
        <v/>
      </c>
      <c r="AM36" t="str">
        <f>IF(FC_Road___Aradhana[[#This Row],[2nd Level Departure]]="",FC_Road___Aradhana[[#This Row],[1st Level Departure]],FC_Road___Aradhana[[#This Row],[2nd Level Departure]])</f>
        <v>Pavillion Mall</v>
      </c>
      <c r="AN36" t="s">
        <v>128</v>
      </c>
      <c r="AO36" t="s">
        <v>95</v>
      </c>
      <c r="AP36" t="s">
        <v>96</v>
      </c>
      <c r="AQ36" t="s">
        <v>50</v>
      </c>
      <c r="AR36" t="s">
        <v>50</v>
      </c>
      <c r="AS36" t="s">
        <v>50</v>
      </c>
      <c r="AT36" t="s">
        <v>50</v>
      </c>
      <c r="AU36" t="s">
        <v>50</v>
      </c>
      <c r="AV36" t="s">
        <v>149</v>
      </c>
      <c r="AW36" t="str">
        <f t="shared" si="5"/>
        <v>A friend told me</v>
      </c>
      <c r="AX36" t="s">
        <v>167</v>
      </c>
      <c r="AY36" t="str">
        <f t="shared" si="6"/>
        <v>Special Celebration (Birthday, Anniversary, etc.)</v>
      </c>
      <c r="AZ36" t="s">
        <v>168</v>
      </c>
      <c r="BA36" t="s">
        <v>125</v>
      </c>
      <c r="BB36" t="s">
        <v>87</v>
      </c>
      <c r="BC36" t="s">
        <v>65</v>
      </c>
      <c r="BD36" t="s">
        <v>88</v>
      </c>
      <c r="BE36" t="s">
        <v>76</v>
      </c>
      <c r="BF36" t="s">
        <v>99</v>
      </c>
      <c r="BG36" t="s">
        <v>114</v>
      </c>
      <c r="BH36" t="s">
        <v>90</v>
      </c>
      <c r="BI36" t="s">
        <v>91</v>
      </c>
      <c r="BJ36" t="s">
        <v>69</v>
      </c>
    </row>
    <row r="37" spans="1:62" x14ac:dyDescent="0.3">
      <c r="A37">
        <v>36</v>
      </c>
      <c r="B37" s="1">
        <v>45833.630555555559</v>
      </c>
      <c r="C37" s="6">
        <v>45833.648611111108</v>
      </c>
      <c r="D37" s="2">
        <f>INT(FC_Road___Aradhana[[#This Row],[Completion time]])</f>
        <v>45833</v>
      </c>
      <c r="E37" s="2" t="str">
        <f>TEXT(FC_Road___Aradhana[[#This Row],[Date]],"dddd")</f>
        <v>Wednesday</v>
      </c>
      <c r="F37" s="2" t="str">
        <f>IF(WEEKDAY(FC_Road___Aradhana[[#This Row],[Date]],2)&gt;5,"Weekend","Weekday")</f>
        <v>Weekday</v>
      </c>
      <c r="G3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7" t="s">
        <v>49</v>
      </c>
      <c r="I37" t="s">
        <v>50</v>
      </c>
      <c r="J37" t="s">
        <v>51</v>
      </c>
      <c r="K37" t="s">
        <v>52</v>
      </c>
      <c r="L37" t="s">
        <v>80</v>
      </c>
      <c r="M37" t="s">
        <v>50</v>
      </c>
      <c r="N37" t="s">
        <v>50</v>
      </c>
      <c r="O37" t="s">
        <v>50</v>
      </c>
      <c r="P37" t="s">
        <v>50</v>
      </c>
      <c r="Q37" t="s">
        <v>127</v>
      </c>
      <c r="R37" t="str">
        <f t="shared" si="0"/>
        <v>Old City</v>
      </c>
      <c r="S37" t="s">
        <v>50</v>
      </c>
      <c r="T37" t="s">
        <v>50</v>
      </c>
      <c r="U37" t="s">
        <v>50</v>
      </c>
      <c r="V37" t="s">
        <v>50</v>
      </c>
      <c r="W37" t="s">
        <v>169</v>
      </c>
      <c r="X37" t="str">
        <f t="shared" si="1"/>
        <v>Sadashiv Peth</v>
      </c>
      <c r="Y37" t="str">
        <f t="shared" si="2"/>
        <v>Sadashiv Peth</v>
      </c>
      <c r="Z37" t="s">
        <v>93</v>
      </c>
      <c r="AA37" t="s">
        <v>50</v>
      </c>
      <c r="AB37" t="s">
        <v>50</v>
      </c>
      <c r="AC37" t="s">
        <v>165</v>
      </c>
      <c r="AD37" t="s">
        <v>50</v>
      </c>
      <c r="AE37" t="s">
        <v>50</v>
      </c>
      <c r="AF37" t="str">
        <f t="shared" si="3"/>
        <v>Pavillion Mall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tr">
        <f t="shared" si="4"/>
        <v/>
      </c>
      <c r="AM37" t="str">
        <f>IF(FC_Road___Aradhana[[#This Row],[2nd Level Departure]]="",FC_Road___Aradhana[[#This Row],[1st Level Departure]],FC_Road___Aradhana[[#This Row],[2nd Level Departure]])</f>
        <v>Pavillion Mall</v>
      </c>
      <c r="AN37" t="s">
        <v>56</v>
      </c>
      <c r="AO37" t="s">
        <v>71</v>
      </c>
      <c r="AP37" t="s">
        <v>58</v>
      </c>
      <c r="AQ37" t="s">
        <v>72</v>
      </c>
      <c r="AR37" t="s">
        <v>60</v>
      </c>
      <c r="AS37" t="s">
        <v>86</v>
      </c>
      <c r="AT37" t="s">
        <v>107</v>
      </c>
      <c r="AU37" t="s">
        <v>63</v>
      </c>
      <c r="AV37" t="s">
        <v>50</v>
      </c>
      <c r="AW37" t="str">
        <f t="shared" si="5"/>
        <v>Walk-in/ Saw it while passing by</v>
      </c>
      <c r="AX37" t="s">
        <v>50</v>
      </c>
      <c r="AY37" t="str">
        <f t="shared" si="6"/>
        <v>Date</v>
      </c>
      <c r="AZ37" t="s">
        <v>50</v>
      </c>
      <c r="BA37" t="str">
        <f t="shared" si="7"/>
        <v>Nonna's famous Tiramisu </v>
      </c>
      <c r="BB37" t="s">
        <v>65</v>
      </c>
      <c r="BC37" t="s">
        <v>65</v>
      </c>
      <c r="BD37" t="s">
        <v>88</v>
      </c>
      <c r="BE37" t="s">
        <v>67</v>
      </c>
      <c r="BF37" t="s">
        <v>89</v>
      </c>
      <c r="BG37" t="s">
        <v>114</v>
      </c>
      <c r="BH37" t="s">
        <v>118</v>
      </c>
      <c r="BI37" t="s">
        <v>115</v>
      </c>
      <c r="BJ37" t="s">
        <v>69</v>
      </c>
    </row>
    <row r="38" spans="1:62" x14ac:dyDescent="0.3">
      <c r="A38">
        <v>37</v>
      </c>
      <c r="B38" s="1">
        <v>45833.648611111108</v>
      </c>
      <c r="C38" s="6">
        <v>45833.675000000003</v>
      </c>
      <c r="D38" s="2">
        <f>INT(FC_Road___Aradhana[[#This Row],[Completion time]])</f>
        <v>45833</v>
      </c>
      <c r="E38" s="2" t="str">
        <f>TEXT(FC_Road___Aradhana[[#This Row],[Date]],"dddd")</f>
        <v>Wednesday</v>
      </c>
      <c r="F38" s="2" t="str">
        <f>IF(WEEKDAY(FC_Road___Aradhana[[#This Row],[Date]],2)&gt;5,"Weekend","Weekday")</f>
        <v>Weekday</v>
      </c>
      <c r="G3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8" t="s">
        <v>49</v>
      </c>
      <c r="I38" t="s">
        <v>50</v>
      </c>
      <c r="J38" t="s">
        <v>51</v>
      </c>
      <c r="K38" t="s">
        <v>52</v>
      </c>
      <c r="L38" t="s">
        <v>93</v>
      </c>
      <c r="M38" t="s">
        <v>50</v>
      </c>
      <c r="N38" t="s">
        <v>102</v>
      </c>
      <c r="O38" t="s">
        <v>50</v>
      </c>
      <c r="P38" t="s">
        <v>50</v>
      </c>
      <c r="Q38" t="s">
        <v>50</v>
      </c>
      <c r="R38" t="str">
        <f t="shared" si="0"/>
        <v>FC Road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tr">
        <f t="shared" si="1"/>
        <v/>
      </c>
      <c r="Y38" t="str">
        <f t="shared" si="2"/>
        <v>FC Road</v>
      </c>
      <c r="Z38" t="s">
        <v>83</v>
      </c>
      <c r="AA38" t="s">
        <v>70</v>
      </c>
      <c r="AB38" t="s">
        <v>50</v>
      </c>
      <c r="AC38" t="s">
        <v>50</v>
      </c>
      <c r="AD38" t="s">
        <v>50</v>
      </c>
      <c r="AE38" t="s">
        <v>50</v>
      </c>
      <c r="AF38" t="str">
        <f t="shared" si="3"/>
        <v>Shivajinagar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tr">
        <f t="shared" si="4"/>
        <v/>
      </c>
      <c r="AM38" t="str">
        <f>IF(FC_Road___Aradhana[[#This Row],[2nd Level Departure]]="",FC_Road___Aradhana[[#This Row],[1st Level Departure]],FC_Road___Aradhana[[#This Row],[2nd Level Departure]])</f>
        <v>Shivajinagar</v>
      </c>
      <c r="AN38" t="s">
        <v>85</v>
      </c>
      <c r="AO38" t="s">
        <v>71</v>
      </c>
      <c r="AP38" t="s">
        <v>96</v>
      </c>
      <c r="AQ38" t="s">
        <v>50</v>
      </c>
      <c r="AR38" t="s">
        <v>50</v>
      </c>
      <c r="AS38" t="s">
        <v>50</v>
      </c>
      <c r="AT38" t="s">
        <v>50</v>
      </c>
      <c r="AU38" t="s">
        <v>50</v>
      </c>
      <c r="AV38" t="s">
        <v>149</v>
      </c>
      <c r="AW38" t="str">
        <f t="shared" si="5"/>
        <v>A friend told me</v>
      </c>
      <c r="AX38" t="s">
        <v>167</v>
      </c>
      <c r="AY38" t="str">
        <f t="shared" si="6"/>
        <v>Special Celebration (Birthday, Anniversary, etc.)</v>
      </c>
      <c r="AZ38" t="s">
        <v>98</v>
      </c>
      <c r="BA38" t="s">
        <v>62</v>
      </c>
      <c r="BB38" t="s">
        <v>74</v>
      </c>
      <c r="BC38" t="s">
        <v>64</v>
      </c>
      <c r="BD38" t="s">
        <v>75</v>
      </c>
      <c r="BE38" t="s">
        <v>67</v>
      </c>
      <c r="BF38" t="s">
        <v>89</v>
      </c>
      <c r="BG38" t="s">
        <v>68</v>
      </c>
      <c r="BH38" t="s">
        <v>101</v>
      </c>
      <c r="BI38" t="s">
        <v>91</v>
      </c>
      <c r="BJ38" t="s">
        <v>69</v>
      </c>
    </row>
    <row r="39" spans="1:62" x14ac:dyDescent="0.3">
      <c r="A39">
        <v>38</v>
      </c>
      <c r="B39" s="1">
        <v>45833.676388888889</v>
      </c>
      <c r="C39" s="6">
        <v>45833.683333333334</v>
      </c>
      <c r="D39" s="2">
        <f>INT(FC_Road___Aradhana[[#This Row],[Completion time]])</f>
        <v>45833</v>
      </c>
      <c r="E39" s="2" t="str">
        <f>TEXT(FC_Road___Aradhana[[#This Row],[Date]],"dddd")</f>
        <v>Wednesday</v>
      </c>
      <c r="F39" s="2" t="str">
        <f>IF(WEEKDAY(FC_Road___Aradhana[[#This Row],[Date]],2)&gt;5,"Weekend","Weekday")</f>
        <v>Weekday</v>
      </c>
      <c r="G3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9" t="s">
        <v>49</v>
      </c>
      <c r="I39" t="s">
        <v>50</v>
      </c>
      <c r="J39" t="s">
        <v>51</v>
      </c>
      <c r="K39" t="s">
        <v>52</v>
      </c>
      <c r="L39" t="s">
        <v>93</v>
      </c>
      <c r="M39" t="s">
        <v>50</v>
      </c>
      <c r="N39" t="s">
        <v>170</v>
      </c>
      <c r="O39" t="s">
        <v>50</v>
      </c>
      <c r="P39" t="s">
        <v>50</v>
      </c>
      <c r="Q39" t="s">
        <v>50</v>
      </c>
      <c r="R39" t="str">
        <f t="shared" si="0"/>
        <v>Peth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tr">
        <f t="shared" si="1"/>
        <v/>
      </c>
      <c r="Y39" t="str">
        <f t="shared" si="2"/>
        <v>Peth</v>
      </c>
      <c r="Z39" t="s">
        <v>83</v>
      </c>
      <c r="AA39" t="s">
        <v>235</v>
      </c>
      <c r="AB39" t="s">
        <v>50</v>
      </c>
      <c r="AC39" t="s">
        <v>50</v>
      </c>
      <c r="AD39" t="s">
        <v>50</v>
      </c>
      <c r="AE39" t="s">
        <v>50</v>
      </c>
      <c r="AF39" t="str">
        <f t="shared" si="3"/>
        <v>Sinhgad Road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tr">
        <f t="shared" si="4"/>
        <v/>
      </c>
      <c r="AM39" t="str">
        <f>IF(FC_Road___Aradhana[[#This Row],[2nd Level Departure]]="",FC_Road___Aradhana[[#This Row],[1st Level Departure]],FC_Road___Aradhana[[#This Row],[2nd Level Departure]])</f>
        <v>Sinhgad Road</v>
      </c>
      <c r="AN39" t="s">
        <v>147</v>
      </c>
      <c r="AO39" t="s">
        <v>57</v>
      </c>
      <c r="AP39" t="s">
        <v>58</v>
      </c>
      <c r="AQ39" t="s">
        <v>59</v>
      </c>
      <c r="AR39" t="s">
        <v>103</v>
      </c>
      <c r="AS39" t="s">
        <v>112</v>
      </c>
      <c r="AT39" t="s">
        <v>62</v>
      </c>
      <c r="AU39" t="s">
        <v>63</v>
      </c>
      <c r="AV39" t="s">
        <v>50</v>
      </c>
      <c r="AW39" t="str">
        <f t="shared" si="5"/>
        <v>Word of Mouth/ Recommendation</v>
      </c>
      <c r="AX39" t="s">
        <v>50</v>
      </c>
      <c r="AY39" t="str">
        <f t="shared" si="6"/>
        <v>Hangout with Friends</v>
      </c>
      <c r="AZ39" t="s">
        <v>50</v>
      </c>
      <c r="BA39" t="str">
        <f t="shared" si="7"/>
        <v>I wanted to try Sourdough Pizza</v>
      </c>
      <c r="BB39" t="s">
        <v>74</v>
      </c>
      <c r="BC39" t="s">
        <v>104</v>
      </c>
      <c r="BD39" t="s">
        <v>75</v>
      </c>
      <c r="BE39" t="s">
        <v>76</v>
      </c>
      <c r="BF39" t="s">
        <v>99</v>
      </c>
      <c r="BG39" t="s">
        <v>100</v>
      </c>
      <c r="BH39" t="s">
        <v>78</v>
      </c>
      <c r="BI39" t="s">
        <v>122</v>
      </c>
      <c r="BJ39" t="s">
        <v>69</v>
      </c>
    </row>
    <row r="40" spans="1:62" x14ac:dyDescent="0.3">
      <c r="A40">
        <v>39</v>
      </c>
      <c r="B40" s="1">
        <v>45833.683333333334</v>
      </c>
      <c r="C40" s="6">
        <v>45833.685416666667</v>
      </c>
      <c r="D40" s="2">
        <f>INT(FC_Road___Aradhana[[#This Row],[Completion time]])</f>
        <v>45833</v>
      </c>
      <c r="E40" s="2" t="str">
        <f>TEXT(FC_Road___Aradhana[[#This Row],[Date]],"dddd")</f>
        <v>Wednesday</v>
      </c>
      <c r="F40" s="2" t="str">
        <f>IF(WEEKDAY(FC_Road___Aradhana[[#This Row],[Date]],2)&gt;5,"Weekend","Weekday")</f>
        <v>Weekday</v>
      </c>
      <c r="G4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0" t="s">
        <v>49</v>
      </c>
      <c r="I40" t="s">
        <v>50</v>
      </c>
      <c r="J40" t="s">
        <v>51</v>
      </c>
      <c r="K40" t="s">
        <v>140</v>
      </c>
      <c r="L40" t="s">
        <v>156</v>
      </c>
      <c r="M40" t="s">
        <v>171</v>
      </c>
      <c r="N40" t="s">
        <v>50</v>
      </c>
      <c r="O40" t="s">
        <v>50</v>
      </c>
      <c r="P40" t="s">
        <v>50</v>
      </c>
      <c r="Q40" t="s">
        <v>50</v>
      </c>
      <c r="R40" t="str">
        <f t="shared" si="0"/>
        <v>Phoenix mall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tr">
        <f t="shared" si="1"/>
        <v/>
      </c>
      <c r="Y40" t="str">
        <f t="shared" si="2"/>
        <v>Phoenix mall</v>
      </c>
      <c r="Z40" t="s">
        <v>93</v>
      </c>
      <c r="AA40" t="s">
        <v>50</v>
      </c>
      <c r="AB40" t="s">
        <v>50</v>
      </c>
      <c r="AC40" t="s">
        <v>102</v>
      </c>
      <c r="AD40" t="s">
        <v>50</v>
      </c>
      <c r="AE40" t="s">
        <v>50</v>
      </c>
      <c r="AF40" t="str">
        <f t="shared" si="3"/>
        <v>FC Road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tr">
        <f t="shared" si="4"/>
        <v/>
      </c>
      <c r="AM40" t="str">
        <f>IF(FC_Road___Aradhana[[#This Row],[2nd Level Departure]]="",FC_Road___Aradhana[[#This Row],[1st Level Departure]],FC_Road___Aradhana[[#This Row],[2nd Level Departure]])</f>
        <v>FC Road</v>
      </c>
      <c r="AN40" t="s">
        <v>56</v>
      </c>
      <c r="AO40" t="s">
        <v>71</v>
      </c>
      <c r="AP40" t="s">
        <v>58</v>
      </c>
      <c r="AQ40" t="s">
        <v>59</v>
      </c>
      <c r="AR40" t="s">
        <v>133</v>
      </c>
      <c r="AS40" t="s">
        <v>112</v>
      </c>
      <c r="AT40" t="s">
        <v>62</v>
      </c>
      <c r="AU40" t="s">
        <v>63</v>
      </c>
      <c r="AV40" t="s">
        <v>50</v>
      </c>
      <c r="AW40" t="str">
        <f t="shared" si="5"/>
        <v>Word of Mouth/ Recommendation</v>
      </c>
      <c r="AX40" t="s">
        <v>50</v>
      </c>
      <c r="AY40" t="str">
        <f t="shared" si="6"/>
        <v>Hangout with Friends</v>
      </c>
      <c r="AZ40" t="s">
        <v>50</v>
      </c>
      <c r="BA40" t="str">
        <f t="shared" si="7"/>
        <v>I wanted to try Sourdough Pizza</v>
      </c>
      <c r="BB40" t="s">
        <v>87</v>
      </c>
      <c r="BC40" t="s">
        <v>65</v>
      </c>
      <c r="BD40" t="s">
        <v>88</v>
      </c>
      <c r="BE40" t="s">
        <v>67</v>
      </c>
      <c r="BF40" t="s">
        <v>89</v>
      </c>
      <c r="BG40" t="s">
        <v>114</v>
      </c>
      <c r="BH40" t="s">
        <v>90</v>
      </c>
      <c r="BI40" t="s">
        <v>91</v>
      </c>
      <c r="BJ40" t="s">
        <v>69</v>
      </c>
    </row>
    <row r="41" spans="1:62" x14ac:dyDescent="0.3">
      <c r="A41">
        <v>40</v>
      </c>
      <c r="B41" s="1">
        <v>45833.685416666667</v>
      </c>
      <c r="C41" s="6">
        <v>45833.695833333331</v>
      </c>
      <c r="D41" s="2">
        <f>INT(FC_Road___Aradhana[[#This Row],[Completion time]])</f>
        <v>45833</v>
      </c>
      <c r="E41" s="2" t="str">
        <f>TEXT(FC_Road___Aradhana[[#This Row],[Date]],"dddd")</f>
        <v>Wednesday</v>
      </c>
      <c r="F41" s="2" t="str">
        <f>IF(WEEKDAY(FC_Road___Aradhana[[#This Row],[Date]],2)&gt;5,"Weekend","Weekday")</f>
        <v>Weekday</v>
      </c>
      <c r="G4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1" t="s">
        <v>49</v>
      </c>
      <c r="I41" t="s">
        <v>50</v>
      </c>
      <c r="J41" t="s">
        <v>51</v>
      </c>
      <c r="K41" t="s">
        <v>92</v>
      </c>
      <c r="L41" t="s">
        <v>93</v>
      </c>
      <c r="M41" t="s">
        <v>50</v>
      </c>
      <c r="N41" t="s">
        <v>165</v>
      </c>
      <c r="O41" t="s">
        <v>50</v>
      </c>
      <c r="P41" t="s">
        <v>50</v>
      </c>
      <c r="Q41" t="s">
        <v>50</v>
      </c>
      <c r="R41" t="str">
        <f t="shared" si="0"/>
        <v>Pavillion Mall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tr">
        <f t="shared" si="1"/>
        <v/>
      </c>
      <c r="Y41" t="str">
        <f t="shared" si="2"/>
        <v>Pavillion Mall</v>
      </c>
      <c r="Z41" t="s">
        <v>83</v>
      </c>
      <c r="AA41" t="s">
        <v>70</v>
      </c>
      <c r="AB41" t="s">
        <v>50</v>
      </c>
      <c r="AC41" t="s">
        <v>50</v>
      </c>
      <c r="AD41" t="s">
        <v>50</v>
      </c>
      <c r="AE41" t="s">
        <v>50</v>
      </c>
      <c r="AF41" t="str">
        <f t="shared" si="3"/>
        <v>Shivajinagar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tr">
        <f t="shared" si="4"/>
        <v/>
      </c>
      <c r="AM41" t="str">
        <f>IF(FC_Road___Aradhana[[#This Row],[2nd Level Departure]]="",FC_Road___Aradhana[[#This Row],[1st Level Departure]],FC_Road___Aradhana[[#This Row],[2nd Level Departure]])</f>
        <v>Shivajinagar</v>
      </c>
      <c r="AN41" t="s">
        <v>56</v>
      </c>
      <c r="AO41" t="s">
        <v>109</v>
      </c>
      <c r="AP41" t="s">
        <v>58</v>
      </c>
      <c r="AQ41" t="s">
        <v>59</v>
      </c>
      <c r="AR41" t="s">
        <v>60</v>
      </c>
      <c r="AS41" t="s">
        <v>129</v>
      </c>
      <c r="AT41" t="s">
        <v>62</v>
      </c>
      <c r="AU41" t="s">
        <v>63</v>
      </c>
      <c r="AV41" t="s">
        <v>50</v>
      </c>
      <c r="AW41" t="str">
        <f t="shared" si="5"/>
        <v>Word of Mouth/ Recommendation</v>
      </c>
      <c r="AX41" t="s">
        <v>50</v>
      </c>
      <c r="AY41" t="str">
        <f t="shared" si="6"/>
        <v>Family Outing</v>
      </c>
      <c r="AZ41" t="s">
        <v>50</v>
      </c>
      <c r="BA41" t="str">
        <f t="shared" si="7"/>
        <v>I wanted to try Sourdough Pizza</v>
      </c>
      <c r="BB41" t="s">
        <v>104</v>
      </c>
      <c r="BC41" t="s">
        <v>64</v>
      </c>
      <c r="BD41" t="s">
        <v>75</v>
      </c>
      <c r="BE41" t="s">
        <v>67</v>
      </c>
      <c r="BF41" t="s">
        <v>89</v>
      </c>
      <c r="BG41" t="s">
        <v>68</v>
      </c>
      <c r="BH41" t="s">
        <v>50</v>
      </c>
      <c r="BI41" t="s">
        <v>50</v>
      </c>
      <c r="BJ41" t="s">
        <v>69</v>
      </c>
    </row>
    <row r="42" spans="1:62" x14ac:dyDescent="0.3">
      <c r="A42">
        <v>41</v>
      </c>
      <c r="B42" s="1">
        <v>45833.695833333331</v>
      </c>
      <c r="C42" s="6">
        <v>45833.705555555556</v>
      </c>
      <c r="D42" s="2">
        <f>INT(FC_Road___Aradhana[[#This Row],[Completion time]])</f>
        <v>45833</v>
      </c>
      <c r="E42" s="2" t="str">
        <f>TEXT(FC_Road___Aradhana[[#This Row],[Date]],"dddd")</f>
        <v>Wednesday</v>
      </c>
      <c r="F42" s="2" t="str">
        <f>IF(WEEKDAY(FC_Road___Aradhana[[#This Row],[Date]],2)&gt;5,"Weekend","Weekday")</f>
        <v>Weekday</v>
      </c>
      <c r="G4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2" t="s">
        <v>49</v>
      </c>
      <c r="I42" t="s">
        <v>50</v>
      </c>
      <c r="J42" t="s">
        <v>79</v>
      </c>
      <c r="K42" t="s">
        <v>52</v>
      </c>
      <c r="L42" t="s">
        <v>156</v>
      </c>
      <c r="M42" t="s">
        <v>165</v>
      </c>
      <c r="N42" t="s">
        <v>50</v>
      </c>
      <c r="O42" t="s">
        <v>50</v>
      </c>
      <c r="P42" t="s">
        <v>50</v>
      </c>
      <c r="Q42" t="s">
        <v>50</v>
      </c>
      <c r="R42" t="str">
        <f t="shared" si="0"/>
        <v>Pavillion Mall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tr">
        <f t="shared" si="1"/>
        <v/>
      </c>
      <c r="Y42" t="str">
        <f t="shared" si="2"/>
        <v>Pavillion Mall</v>
      </c>
      <c r="Z42" t="s">
        <v>83</v>
      </c>
      <c r="AA42" t="s">
        <v>84</v>
      </c>
      <c r="AB42" t="s">
        <v>50</v>
      </c>
      <c r="AC42" t="s">
        <v>50</v>
      </c>
      <c r="AD42" t="s">
        <v>50</v>
      </c>
      <c r="AE42" t="s">
        <v>50</v>
      </c>
      <c r="AF42" t="str">
        <f t="shared" si="3"/>
        <v>kothrud</v>
      </c>
      <c r="AG42" t="s">
        <v>50</v>
      </c>
      <c r="AH42" t="s">
        <v>50</v>
      </c>
      <c r="AI42" t="s">
        <v>120</v>
      </c>
      <c r="AJ42" t="s">
        <v>50</v>
      </c>
      <c r="AK42" t="s">
        <v>50</v>
      </c>
      <c r="AL42" t="str">
        <f t="shared" si="4"/>
        <v>Mayur Colony / Ideal Colony</v>
      </c>
      <c r="AM42" t="str">
        <f>IF(FC_Road___Aradhana[[#This Row],[2nd Level Departure]]="",FC_Road___Aradhana[[#This Row],[1st Level Departure]],FC_Road___Aradhana[[#This Row],[2nd Level Departure]])</f>
        <v>Mayur Colony / Ideal Colony</v>
      </c>
      <c r="AN42" t="s">
        <v>56</v>
      </c>
      <c r="AO42" t="s">
        <v>109</v>
      </c>
      <c r="AP42" t="s">
        <v>96</v>
      </c>
      <c r="AQ42" t="s">
        <v>50</v>
      </c>
      <c r="AR42" t="s">
        <v>50</v>
      </c>
      <c r="AS42" t="s">
        <v>50</v>
      </c>
      <c r="AT42" t="s">
        <v>50</v>
      </c>
      <c r="AU42" t="s">
        <v>50</v>
      </c>
      <c r="AV42" t="s">
        <v>149</v>
      </c>
      <c r="AW42" t="str">
        <f t="shared" si="5"/>
        <v>A friend told me</v>
      </c>
      <c r="AX42" t="s">
        <v>61</v>
      </c>
      <c r="AY42" t="str">
        <f t="shared" si="6"/>
        <v>Casual Meal</v>
      </c>
      <c r="AZ42" t="s">
        <v>98</v>
      </c>
      <c r="BA42" t="s">
        <v>62</v>
      </c>
      <c r="BB42" t="s">
        <v>87</v>
      </c>
      <c r="BC42" t="s">
        <v>65</v>
      </c>
      <c r="BD42" t="s">
        <v>88</v>
      </c>
      <c r="BE42" t="s">
        <v>67</v>
      </c>
      <c r="BF42" t="s">
        <v>89</v>
      </c>
      <c r="BG42" t="s">
        <v>114</v>
      </c>
      <c r="BH42" t="s">
        <v>118</v>
      </c>
      <c r="BI42" t="s">
        <v>115</v>
      </c>
      <c r="BJ42" t="s">
        <v>69</v>
      </c>
    </row>
    <row r="43" spans="1:62" x14ac:dyDescent="0.3">
      <c r="A43">
        <v>42</v>
      </c>
      <c r="B43" s="1">
        <v>45833.705555555556</v>
      </c>
      <c r="C43" s="6">
        <v>45833.711111111108</v>
      </c>
      <c r="D43" s="2">
        <f>INT(FC_Road___Aradhana[[#This Row],[Completion time]])</f>
        <v>45833</v>
      </c>
      <c r="E43" s="2" t="str">
        <f>TEXT(FC_Road___Aradhana[[#This Row],[Date]],"dddd")</f>
        <v>Wednesday</v>
      </c>
      <c r="F43" s="2" t="str">
        <f>IF(WEEKDAY(FC_Road___Aradhana[[#This Row],[Date]],2)&gt;5,"Weekend","Weekday")</f>
        <v>Weekday</v>
      </c>
      <c r="G4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3" t="s">
        <v>49</v>
      </c>
      <c r="I43" t="s">
        <v>50</v>
      </c>
      <c r="J43" t="s">
        <v>79</v>
      </c>
      <c r="K43" t="s">
        <v>52</v>
      </c>
      <c r="L43" t="s">
        <v>53</v>
      </c>
      <c r="M43" t="s">
        <v>50</v>
      </c>
      <c r="N43" t="s">
        <v>50</v>
      </c>
      <c r="O43" t="s">
        <v>54</v>
      </c>
      <c r="P43" t="s">
        <v>50</v>
      </c>
      <c r="Q43" t="s">
        <v>50</v>
      </c>
      <c r="R43" t="str">
        <f t="shared" si="0"/>
        <v>Deccan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tr">
        <f t="shared" si="1"/>
        <v/>
      </c>
      <c r="Y43" t="str">
        <f t="shared" si="2"/>
        <v>Deccan</v>
      </c>
      <c r="Z43" t="s">
        <v>83</v>
      </c>
      <c r="AA43" t="s">
        <v>84</v>
      </c>
      <c r="AB43" t="s">
        <v>50</v>
      </c>
      <c r="AC43" t="s">
        <v>50</v>
      </c>
      <c r="AD43" t="s">
        <v>50</v>
      </c>
      <c r="AE43" t="s">
        <v>50</v>
      </c>
      <c r="AF43" t="str">
        <f t="shared" si="3"/>
        <v>kothrud</v>
      </c>
      <c r="AG43" t="s">
        <v>50</v>
      </c>
      <c r="AH43" t="s">
        <v>50</v>
      </c>
      <c r="AI43" t="s">
        <v>120</v>
      </c>
      <c r="AJ43" t="s">
        <v>50</v>
      </c>
      <c r="AK43" t="s">
        <v>50</v>
      </c>
      <c r="AL43" t="str">
        <f t="shared" si="4"/>
        <v>Mayur Colony / Ideal Colony</v>
      </c>
      <c r="AM43" t="str">
        <f>IF(FC_Road___Aradhana[[#This Row],[2nd Level Departure]]="",FC_Road___Aradhana[[#This Row],[1st Level Departure]],FC_Road___Aradhana[[#This Row],[2nd Level Departure]])</f>
        <v>Mayur Colony / Ideal Colony</v>
      </c>
      <c r="AN43" t="s">
        <v>56</v>
      </c>
      <c r="AO43" t="s">
        <v>109</v>
      </c>
      <c r="AP43" t="s">
        <v>96</v>
      </c>
      <c r="AQ43" t="s">
        <v>50</v>
      </c>
      <c r="AR43" t="s">
        <v>50</v>
      </c>
      <c r="AS43" t="s">
        <v>50</v>
      </c>
      <c r="AT43" t="s">
        <v>50</v>
      </c>
      <c r="AU43" t="s">
        <v>50</v>
      </c>
      <c r="AV43" t="s">
        <v>97</v>
      </c>
      <c r="AW43" t="str">
        <f t="shared" si="5"/>
        <v>Social Media Ad (Instagram/ Facebook)</v>
      </c>
      <c r="AX43" t="s">
        <v>61</v>
      </c>
      <c r="AY43" t="str">
        <f t="shared" si="6"/>
        <v>Casual Meal</v>
      </c>
      <c r="AZ43" t="s">
        <v>168</v>
      </c>
      <c r="BA43" t="s">
        <v>125</v>
      </c>
      <c r="BB43" t="s">
        <v>65</v>
      </c>
      <c r="BC43" t="s">
        <v>64</v>
      </c>
      <c r="BD43" t="s">
        <v>88</v>
      </c>
      <c r="BE43" t="s">
        <v>67</v>
      </c>
      <c r="BF43" t="s">
        <v>89</v>
      </c>
      <c r="BG43" t="s">
        <v>114</v>
      </c>
      <c r="BH43" t="s">
        <v>101</v>
      </c>
      <c r="BI43" t="s">
        <v>115</v>
      </c>
      <c r="BJ43" t="s">
        <v>69</v>
      </c>
    </row>
    <row r="44" spans="1:62" x14ac:dyDescent="0.3">
      <c r="A44">
        <v>43</v>
      </c>
      <c r="B44" s="1">
        <v>45833.711111111108</v>
      </c>
      <c r="C44" s="6">
        <v>45833.720833333333</v>
      </c>
      <c r="D44" s="2">
        <f>INT(FC_Road___Aradhana[[#This Row],[Completion time]])</f>
        <v>45833</v>
      </c>
      <c r="E44" s="2" t="str">
        <f>TEXT(FC_Road___Aradhana[[#This Row],[Date]],"dddd")</f>
        <v>Wednesday</v>
      </c>
      <c r="F44" s="2" t="str">
        <f>IF(WEEKDAY(FC_Road___Aradhana[[#This Row],[Date]],2)&gt;5,"Weekend","Weekday")</f>
        <v>Weekday</v>
      </c>
      <c r="G4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4" t="s">
        <v>49</v>
      </c>
      <c r="I44" t="s">
        <v>50</v>
      </c>
      <c r="J44" t="s">
        <v>172</v>
      </c>
      <c r="K44" t="s">
        <v>52</v>
      </c>
      <c r="L44" t="s">
        <v>80</v>
      </c>
      <c r="M44" t="s">
        <v>50</v>
      </c>
      <c r="N44" t="s">
        <v>50</v>
      </c>
      <c r="O44" t="s">
        <v>50</v>
      </c>
      <c r="P44" t="s">
        <v>50</v>
      </c>
      <c r="Q44" t="s">
        <v>70</v>
      </c>
      <c r="R44" t="str">
        <f t="shared" si="0"/>
        <v>Shivajinagar</v>
      </c>
      <c r="S44" t="s">
        <v>50</v>
      </c>
      <c r="T44" t="s">
        <v>50</v>
      </c>
      <c r="U44" t="s">
        <v>50</v>
      </c>
      <c r="V44" t="s">
        <v>173</v>
      </c>
      <c r="W44" t="s">
        <v>50</v>
      </c>
      <c r="X44" t="str">
        <f t="shared" si="1"/>
        <v>Senapati Bapat Road</v>
      </c>
      <c r="Y44" t="str">
        <f t="shared" si="2"/>
        <v>Senapati Bapat Road</v>
      </c>
      <c r="Z44" t="s">
        <v>163</v>
      </c>
      <c r="AA44" t="s">
        <v>70</v>
      </c>
      <c r="AB44" t="s">
        <v>50</v>
      </c>
      <c r="AC44" t="s">
        <v>50</v>
      </c>
      <c r="AD44" t="s">
        <v>50</v>
      </c>
      <c r="AE44" t="s">
        <v>50</v>
      </c>
      <c r="AF44" t="str">
        <f t="shared" si="3"/>
        <v>Shivajinagar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tr">
        <f t="shared" si="4"/>
        <v/>
      </c>
      <c r="AM44" t="str">
        <f>IF(FC_Road___Aradhana[[#This Row],[2nd Level Departure]]="",FC_Road___Aradhana[[#This Row],[1st Level Departure]],FC_Road___Aradhana[[#This Row],[2nd Level Departure]])</f>
        <v>Shivajinagar</v>
      </c>
      <c r="AN44" t="s">
        <v>56</v>
      </c>
      <c r="AO44" t="s">
        <v>71</v>
      </c>
      <c r="AP44" t="s">
        <v>58</v>
      </c>
      <c r="AQ44" t="s">
        <v>59</v>
      </c>
      <c r="AR44" t="s">
        <v>103</v>
      </c>
      <c r="AS44" t="s">
        <v>61</v>
      </c>
      <c r="AT44" t="s">
        <v>107</v>
      </c>
      <c r="AU44" t="s">
        <v>63</v>
      </c>
      <c r="AV44" t="s">
        <v>50</v>
      </c>
      <c r="AW44" t="str">
        <f t="shared" si="5"/>
        <v>Word of Mouth/ Recommendation</v>
      </c>
      <c r="AX44" t="s">
        <v>50</v>
      </c>
      <c r="AY44" t="str">
        <f t="shared" si="6"/>
        <v>Casual Meal</v>
      </c>
      <c r="AZ44" t="s">
        <v>50</v>
      </c>
      <c r="BA44" t="str">
        <f t="shared" si="7"/>
        <v>Nonna's famous Tiramisu </v>
      </c>
      <c r="BB44" t="s">
        <v>74</v>
      </c>
      <c r="BC44" t="s">
        <v>104</v>
      </c>
      <c r="BD44" t="s">
        <v>88</v>
      </c>
      <c r="BE44" t="s">
        <v>67</v>
      </c>
      <c r="BF44" t="s">
        <v>89</v>
      </c>
      <c r="BG44" t="s">
        <v>68</v>
      </c>
      <c r="BH44" t="s">
        <v>78</v>
      </c>
      <c r="BI44" t="s">
        <v>91</v>
      </c>
      <c r="BJ44" t="s">
        <v>69</v>
      </c>
    </row>
    <row r="45" spans="1:62" x14ac:dyDescent="0.3">
      <c r="A45">
        <v>44</v>
      </c>
      <c r="B45" s="1">
        <v>45833.720833333333</v>
      </c>
      <c r="C45" s="6">
        <v>45833.790277777778</v>
      </c>
      <c r="D45" s="2">
        <f>INT(FC_Road___Aradhana[[#This Row],[Completion time]])</f>
        <v>45833</v>
      </c>
      <c r="E45" s="2" t="str">
        <f>TEXT(FC_Road___Aradhana[[#This Row],[Date]],"dddd")</f>
        <v>Wednesday</v>
      </c>
      <c r="F45" s="2" t="str">
        <f>IF(WEEKDAY(FC_Road___Aradhana[[#This Row],[Date]],2)&gt;5,"Weekend","Weekday")</f>
        <v>Weekday</v>
      </c>
      <c r="G4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5" t="s">
        <v>49</v>
      </c>
      <c r="I45" t="s">
        <v>50</v>
      </c>
      <c r="J45" t="s">
        <v>51</v>
      </c>
      <c r="K45" t="s">
        <v>52</v>
      </c>
      <c r="L45" t="s">
        <v>80</v>
      </c>
      <c r="M45" t="s">
        <v>50</v>
      </c>
      <c r="N45" t="s">
        <v>50</v>
      </c>
      <c r="O45" t="s">
        <v>50</v>
      </c>
      <c r="P45" t="s">
        <v>50</v>
      </c>
      <c r="Q45" t="s">
        <v>297</v>
      </c>
      <c r="R45" t="str">
        <f t="shared" si="0"/>
        <v>Pimpri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tr">
        <f t="shared" si="1"/>
        <v/>
      </c>
      <c r="Y45" t="str">
        <f t="shared" si="2"/>
        <v>Pimpri</v>
      </c>
      <c r="Z45" t="s">
        <v>83</v>
      </c>
      <c r="AA45" t="s">
        <v>297</v>
      </c>
      <c r="AB45" t="s">
        <v>50</v>
      </c>
      <c r="AC45" t="s">
        <v>50</v>
      </c>
      <c r="AD45" t="s">
        <v>50</v>
      </c>
      <c r="AE45" t="s">
        <v>50</v>
      </c>
      <c r="AF45" t="str">
        <f t="shared" si="3"/>
        <v>Pimpri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tr">
        <f t="shared" si="4"/>
        <v/>
      </c>
      <c r="AM45" t="str">
        <f>IF(FC_Road___Aradhana[[#This Row],[2nd Level Departure]]="",FC_Road___Aradhana[[#This Row],[1st Level Departure]],FC_Road___Aradhana[[#This Row],[2nd Level Departure]])</f>
        <v>Pimpri</v>
      </c>
      <c r="AN45" t="s">
        <v>56</v>
      </c>
      <c r="AO45" t="s">
        <v>71</v>
      </c>
      <c r="AP45" t="s">
        <v>96</v>
      </c>
      <c r="AQ45" t="s">
        <v>50</v>
      </c>
      <c r="AR45" t="s">
        <v>50</v>
      </c>
      <c r="AS45" t="s">
        <v>50</v>
      </c>
      <c r="AT45" t="s">
        <v>50</v>
      </c>
      <c r="AU45" t="s">
        <v>50</v>
      </c>
      <c r="AV45" t="s">
        <v>149</v>
      </c>
      <c r="AW45" t="str">
        <f t="shared" si="5"/>
        <v>A friend told me</v>
      </c>
      <c r="AX45" t="s">
        <v>61</v>
      </c>
      <c r="AY45" t="str">
        <f t="shared" si="6"/>
        <v>Casual Meal</v>
      </c>
      <c r="AZ45" t="s">
        <v>98</v>
      </c>
      <c r="BA45" t="s">
        <v>62</v>
      </c>
      <c r="BB45" t="s">
        <v>87</v>
      </c>
      <c r="BC45" t="s">
        <v>74</v>
      </c>
      <c r="BD45" t="s">
        <v>75</v>
      </c>
      <c r="BE45" t="s">
        <v>76</v>
      </c>
      <c r="BF45" t="s">
        <v>89</v>
      </c>
      <c r="BG45" t="s">
        <v>114</v>
      </c>
      <c r="BH45" t="s">
        <v>101</v>
      </c>
      <c r="BI45" t="s">
        <v>122</v>
      </c>
      <c r="BJ45" t="s">
        <v>69</v>
      </c>
    </row>
    <row r="46" spans="1:62" x14ac:dyDescent="0.3">
      <c r="A46">
        <v>45</v>
      </c>
      <c r="B46" s="1">
        <v>45833.790277777778</v>
      </c>
      <c r="C46" s="6">
        <v>45833.834027777775</v>
      </c>
      <c r="D46" s="2">
        <f>INT(FC_Road___Aradhana[[#This Row],[Completion time]])</f>
        <v>45833</v>
      </c>
      <c r="E46" s="2" t="str">
        <f>TEXT(FC_Road___Aradhana[[#This Row],[Date]],"dddd")</f>
        <v>Wednesday</v>
      </c>
      <c r="F46" s="2" t="str">
        <f>IF(WEEKDAY(FC_Road___Aradhana[[#This Row],[Date]],2)&gt;5,"Weekend","Weekday")</f>
        <v>Weekday</v>
      </c>
      <c r="G4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" t="s">
        <v>49</v>
      </c>
      <c r="I46" t="s">
        <v>50</v>
      </c>
      <c r="J46" t="s">
        <v>51</v>
      </c>
      <c r="K46" t="s">
        <v>52</v>
      </c>
      <c r="L46" t="s">
        <v>53</v>
      </c>
      <c r="M46" t="s">
        <v>50</v>
      </c>
      <c r="N46" t="s">
        <v>50</v>
      </c>
      <c r="O46" t="s">
        <v>54</v>
      </c>
      <c r="P46" t="s">
        <v>50</v>
      </c>
      <c r="Q46" t="s">
        <v>50</v>
      </c>
      <c r="R46" t="str">
        <f t="shared" si="0"/>
        <v>Deccan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tr">
        <f t="shared" si="1"/>
        <v/>
      </c>
      <c r="Y46" t="str">
        <f t="shared" si="2"/>
        <v>Deccan</v>
      </c>
      <c r="Z46" t="s">
        <v>83</v>
      </c>
      <c r="AA46" t="s">
        <v>127</v>
      </c>
      <c r="AB46" t="s">
        <v>50</v>
      </c>
      <c r="AC46" t="s">
        <v>50</v>
      </c>
      <c r="AD46" t="s">
        <v>50</v>
      </c>
      <c r="AE46" t="s">
        <v>50</v>
      </c>
      <c r="AF46" t="str">
        <f t="shared" si="3"/>
        <v>Old City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tr">
        <f t="shared" si="4"/>
        <v/>
      </c>
      <c r="AM46" t="str">
        <f>IF(FC_Road___Aradhana[[#This Row],[2nd Level Departure]]="",FC_Road___Aradhana[[#This Row],[1st Level Departure]],FC_Road___Aradhana[[#This Row],[2nd Level Departure]])</f>
        <v>Old City</v>
      </c>
      <c r="AN46" t="s">
        <v>56</v>
      </c>
      <c r="AO46" t="s">
        <v>95</v>
      </c>
      <c r="AP46" t="s">
        <v>58</v>
      </c>
      <c r="AQ46" t="s">
        <v>59</v>
      </c>
      <c r="AR46" t="s">
        <v>103</v>
      </c>
      <c r="AS46" t="s">
        <v>112</v>
      </c>
      <c r="AT46" t="s">
        <v>62</v>
      </c>
      <c r="AU46" t="s">
        <v>63</v>
      </c>
      <c r="AV46" t="s">
        <v>50</v>
      </c>
      <c r="AW46" t="str">
        <f t="shared" si="5"/>
        <v>Word of Mouth/ Recommendation</v>
      </c>
      <c r="AX46" t="s">
        <v>50</v>
      </c>
      <c r="AY46" t="str">
        <f t="shared" si="6"/>
        <v>Hangout with Friends</v>
      </c>
      <c r="AZ46" t="s">
        <v>50</v>
      </c>
      <c r="BA46" t="str">
        <f t="shared" si="7"/>
        <v>I wanted to try Sourdough Pizza</v>
      </c>
      <c r="BB46" t="s">
        <v>65</v>
      </c>
      <c r="BC46" t="s">
        <v>74</v>
      </c>
      <c r="BD46" t="s">
        <v>75</v>
      </c>
      <c r="BE46" t="s">
        <v>76</v>
      </c>
      <c r="BF46" t="s">
        <v>89</v>
      </c>
      <c r="BG46" t="s">
        <v>100</v>
      </c>
      <c r="BH46" t="s">
        <v>50</v>
      </c>
      <c r="BI46" t="s">
        <v>50</v>
      </c>
      <c r="BJ46" t="s">
        <v>69</v>
      </c>
    </row>
    <row r="47" spans="1:62" x14ac:dyDescent="0.3">
      <c r="A47">
        <v>46</v>
      </c>
      <c r="B47" s="1">
        <v>45833.861805555556</v>
      </c>
      <c r="C47" s="6">
        <v>45833.865277777775</v>
      </c>
      <c r="D47" s="2">
        <f>INT(FC_Road___Aradhana[[#This Row],[Completion time]])</f>
        <v>45833</v>
      </c>
      <c r="E47" s="2" t="str">
        <f>TEXT(FC_Road___Aradhana[[#This Row],[Date]],"dddd")</f>
        <v>Wednesday</v>
      </c>
      <c r="F47" s="2" t="str">
        <f>IF(WEEKDAY(FC_Road___Aradhana[[#This Row],[Date]],2)&gt;5,"Weekend","Weekday")</f>
        <v>Weekday</v>
      </c>
      <c r="G4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7" t="s">
        <v>49</v>
      </c>
      <c r="I47" t="s">
        <v>50</v>
      </c>
      <c r="J47" t="s">
        <v>79</v>
      </c>
      <c r="K47" t="s">
        <v>52</v>
      </c>
      <c r="L47" t="s">
        <v>53</v>
      </c>
      <c r="M47" t="s">
        <v>50</v>
      </c>
      <c r="N47" t="s">
        <v>50</v>
      </c>
      <c r="O47" t="s">
        <v>70</v>
      </c>
      <c r="P47" t="s">
        <v>50</v>
      </c>
      <c r="Q47" t="s">
        <v>50</v>
      </c>
      <c r="R47" t="str">
        <f t="shared" si="0"/>
        <v>Shivajinagar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tr">
        <f t="shared" si="1"/>
        <v/>
      </c>
      <c r="Y47" t="str">
        <f t="shared" si="2"/>
        <v>Shivajinagar</v>
      </c>
      <c r="Z47" t="s">
        <v>83</v>
      </c>
      <c r="AA47" t="s">
        <v>54</v>
      </c>
      <c r="AB47" t="s">
        <v>50</v>
      </c>
      <c r="AC47" t="s">
        <v>50</v>
      </c>
      <c r="AD47" t="s">
        <v>50</v>
      </c>
      <c r="AE47" t="s">
        <v>50</v>
      </c>
      <c r="AF47" t="str">
        <f t="shared" si="3"/>
        <v>Deccan</v>
      </c>
      <c r="AG47" t="s">
        <v>54</v>
      </c>
      <c r="AH47" t="s">
        <v>50</v>
      </c>
      <c r="AI47" t="s">
        <v>50</v>
      </c>
      <c r="AJ47" t="s">
        <v>50</v>
      </c>
      <c r="AK47" t="s">
        <v>50</v>
      </c>
      <c r="AL47" t="str">
        <f t="shared" si="4"/>
        <v>Deccan</v>
      </c>
      <c r="AM47" t="str">
        <f>IF(FC_Road___Aradhana[[#This Row],[2nd Level Departure]]="",FC_Road___Aradhana[[#This Row],[1st Level Departure]],FC_Road___Aradhana[[#This Row],[2nd Level Departure]])</f>
        <v>Deccan</v>
      </c>
      <c r="AN47" t="s">
        <v>85</v>
      </c>
      <c r="AO47" t="s">
        <v>71</v>
      </c>
      <c r="AP47" t="s">
        <v>58</v>
      </c>
      <c r="AQ47" t="s">
        <v>72</v>
      </c>
      <c r="AR47" t="s">
        <v>73</v>
      </c>
      <c r="AS47" t="s">
        <v>61</v>
      </c>
      <c r="AT47" t="s">
        <v>62</v>
      </c>
      <c r="AU47" t="s">
        <v>103</v>
      </c>
      <c r="AV47" t="s">
        <v>50</v>
      </c>
      <c r="AW47" t="str">
        <f t="shared" si="5"/>
        <v>Walk-in/ Saw it while passing by</v>
      </c>
      <c r="AX47" t="s">
        <v>50</v>
      </c>
      <c r="AY47" t="str">
        <f t="shared" si="6"/>
        <v>Casual Meal</v>
      </c>
      <c r="AZ47" t="s">
        <v>50</v>
      </c>
      <c r="BA47" t="str">
        <f t="shared" si="7"/>
        <v>I wanted to try Sourdough Pizza</v>
      </c>
      <c r="BB47" t="s">
        <v>87</v>
      </c>
      <c r="BC47" t="s">
        <v>108</v>
      </c>
      <c r="BD47" t="s">
        <v>130</v>
      </c>
      <c r="BE47" t="s">
        <v>76</v>
      </c>
      <c r="BF47" t="s">
        <v>131</v>
      </c>
      <c r="BG47" t="s">
        <v>68</v>
      </c>
      <c r="BH47" t="s">
        <v>50</v>
      </c>
      <c r="BI47" t="s">
        <v>115</v>
      </c>
      <c r="BJ47" t="s">
        <v>69</v>
      </c>
    </row>
    <row r="48" spans="1:62" x14ac:dyDescent="0.3">
      <c r="A48">
        <v>47</v>
      </c>
      <c r="B48" s="1">
        <v>45833.821527777778</v>
      </c>
      <c r="C48" s="6">
        <v>45833.87222222222</v>
      </c>
      <c r="D48" s="2">
        <f>INT(FC_Road___Aradhana[[#This Row],[Completion time]])</f>
        <v>45833</v>
      </c>
      <c r="E48" s="2" t="str">
        <f>TEXT(FC_Road___Aradhana[[#This Row],[Date]],"dddd")</f>
        <v>Wednesday</v>
      </c>
      <c r="F48" s="2" t="str">
        <f>IF(WEEKDAY(FC_Road___Aradhana[[#This Row],[Date]],2)&gt;5,"Weekend","Weekday")</f>
        <v>Weekday</v>
      </c>
      <c r="G4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8" t="s">
        <v>49</v>
      </c>
      <c r="I48" t="s">
        <v>50</v>
      </c>
      <c r="J48" t="s">
        <v>51</v>
      </c>
      <c r="K48" t="s">
        <v>52</v>
      </c>
      <c r="L48" t="s">
        <v>80</v>
      </c>
      <c r="M48" t="s">
        <v>50</v>
      </c>
      <c r="N48" t="s">
        <v>50</v>
      </c>
      <c r="O48" t="s">
        <v>50</v>
      </c>
      <c r="P48" t="s">
        <v>50</v>
      </c>
      <c r="Q48" t="s">
        <v>127</v>
      </c>
      <c r="R48" t="str">
        <f t="shared" si="0"/>
        <v>Old City</v>
      </c>
      <c r="S48" t="s">
        <v>50</v>
      </c>
      <c r="T48" t="s">
        <v>50</v>
      </c>
      <c r="U48" t="s">
        <v>50</v>
      </c>
      <c r="V48" t="s">
        <v>50</v>
      </c>
      <c r="W48" t="s">
        <v>174</v>
      </c>
      <c r="X48" t="str">
        <f t="shared" si="1"/>
        <v>Navi Peth</v>
      </c>
      <c r="Y48" t="str">
        <f t="shared" si="2"/>
        <v>Navi Peth</v>
      </c>
      <c r="Z48" t="s">
        <v>163</v>
      </c>
      <c r="AA48" t="s">
        <v>127</v>
      </c>
      <c r="AB48" t="s">
        <v>50</v>
      </c>
      <c r="AC48" t="s">
        <v>50</v>
      </c>
      <c r="AD48" t="s">
        <v>50</v>
      </c>
      <c r="AE48" t="s">
        <v>50</v>
      </c>
      <c r="AF48" t="str">
        <f t="shared" si="3"/>
        <v>Old City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tr">
        <f t="shared" si="4"/>
        <v/>
      </c>
      <c r="AM48" t="str">
        <f>IF(FC_Road___Aradhana[[#This Row],[2nd Level Departure]]="",FC_Road___Aradhana[[#This Row],[1st Level Departure]],FC_Road___Aradhana[[#This Row],[2nd Level Departure]])</f>
        <v>Old City</v>
      </c>
      <c r="AN48" t="s">
        <v>56</v>
      </c>
      <c r="AO48" t="s">
        <v>109</v>
      </c>
      <c r="AP48" t="s">
        <v>96</v>
      </c>
      <c r="AQ48" t="s">
        <v>50</v>
      </c>
      <c r="AR48" t="s">
        <v>50</v>
      </c>
      <c r="AS48" t="s">
        <v>50</v>
      </c>
      <c r="AT48" t="s">
        <v>50</v>
      </c>
      <c r="AU48" t="s">
        <v>50</v>
      </c>
      <c r="AV48" t="s">
        <v>149</v>
      </c>
      <c r="AW48" t="str">
        <f t="shared" si="5"/>
        <v>A friend told me</v>
      </c>
      <c r="AX48" t="s">
        <v>111</v>
      </c>
      <c r="AY48" t="str">
        <f t="shared" si="6"/>
        <v>Hangout with friends</v>
      </c>
      <c r="AZ48" t="s">
        <v>98</v>
      </c>
      <c r="BA48" t="s">
        <v>62</v>
      </c>
      <c r="BB48" t="s">
        <v>65</v>
      </c>
      <c r="BC48" t="s">
        <v>65</v>
      </c>
      <c r="BD48" t="s">
        <v>75</v>
      </c>
      <c r="BE48" t="s">
        <v>76</v>
      </c>
      <c r="BF48" t="s">
        <v>89</v>
      </c>
      <c r="BG48" t="s">
        <v>114</v>
      </c>
      <c r="BH48" t="s">
        <v>90</v>
      </c>
      <c r="BI48" t="s">
        <v>91</v>
      </c>
      <c r="BJ48" t="s">
        <v>69</v>
      </c>
    </row>
    <row r="49" spans="1:62" x14ac:dyDescent="0.3">
      <c r="A49">
        <v>48</v>
      </c>
      <c r="B49" s="1">
        <v>45833.87222222222</v>
      </c>
      <c r="C49" s="6">
        <v>45833.879861111112</v>
      </c>
      <c r="D49" s="2">
        <f>INT(FC_Road___Aradhana[[#This Row],[Completion time]])</f>
        <v>45833</v>
      </c>
      <c r="E49" s="2" t="str">
        <f>TEXT(FC_Road___Aradhana[[#This Row],[Date]],"dddd")</f>
        <v>Wednesday</v>
      </c>
      <c r="F49" s="2" t="str">
        <f>IF(WEEKDAY(FC_Road___Aradhana[[#This Row],[Date]],2)&gt;5,"Weekend","Weekday")</f>
        <v>Weekday</v>
      </c>
      <c r="G4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9" t="s">
        <v>49</v>
      </c>
      <c r="I49" t="s">
        <v>50</v>
      </c>
      <c r="J49" t="s">
        <v>79</v>
      </c>
      <c r="K49" t="s">
        <v>52</v>
      </c>
      <c r="L49" t="s">
        <v>80</v>
      </c>
      <c r="M49" t="s">
        <v>50</v>
      </c>
      <c r="N49" t="s">
        <v>50</v>
      </c>
      <c r="O49" t="s">
        <v>50</v>
      </c>
      <c r="P49" t="s">
        <v>50</v>
      </c>
      <c r="Q49" t="s">
        <v>175</v>
      </c>
      <c r="R49" t="str">
        <f t="shared" si="0"/>
        <v>Bavdhan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tr">
        <f t="shared" si="1"/>
        <v/>
      </c>
      <c r="Y49" t="str">
        <f t="shared" si="2"/>
        <v>Bavdhan</v>
      </c>
      <c r="Z49" t="s">
        <v>83</v>
      </c>
      <c r="AA49" t="s">
        <v>176</v>
      </c>
      <c r="AB49" t="s">
        <v>50</v>
      </c>
      <c r="AC49" t="s">
        <v>50</v>
      </c>
      <c r="AD49" t="s">
        <v>50</v>
      </c>
      <c r="AE49" t="s">
        <v>50</v>
      </c>
      <c r="AF49" t="str">
        <f t="shared" si="3"/>
        <v xml:space="preserve">Bavdhan 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tr">
        <f t="shared" si="4"/>
        <v/>
      </c>
      <c r="AM49" t="str">
        <f>IF(FC_Road___Aradhana[[#This Row],[2nd Level Departure]]="",FC_Road___Aradhana[[#This Row],[1st Level Departure]],FC_Road___Aradhana[[#This Row],[2nd Level Departure]])</f>
        <v xml:space="preserve">Bavdhan </v>
      </c>
      <c r="AN49" t="s">
        <v>56</v>
      </c>
      <c r="AO49" t="s">
        <v>57</v>
      </c>
      <c r="AP49" t="s">
        <v>58</v>
      </c>
      <c r="AQ49" t="s">
        <v>72</v>
      </c>
      <c r="AR49" t="s">
        <v>60</v>
      </c>
      <c r="AS49" t="s">
        <v>61</v>
      </c>
      <c r="AT49" t="s">
        <v>224</v>
      </c>
      <c r="AU49" t="s">
        <v>63</v>
      </c>
      <c r="AV49" t="s">
        <v>50</v>
      </c>
      <c r="AW49" t="str">
        <f t="shared" si="5"/>
        <v>Walk-in/ Saw it while passing by</v>
      </c>
      <c r="AX49" t="s">
        <v>50</v>
      </c>
      <c r="AY49" t="str">
        <f t="shared" si="6"/>
        <v>Casual Meal</v>
      </c>
      <c r="AZ49" t="s">
        <v>50</v>
      </c>
      <c r="BA49" t="str">
        <f t="shared" si="7"/>
        <v>I like si nonna's pizza</v>
      </c>
      <c r="BB49" t="s">
        <v>74</v>
      </c>
      <c r="BC49" t="s">
        <v>65</v>
      </c>
      <c r="BD49" t="s">
        <v>75</v>
      </c>
      <c r="BE49" t="s">
        <v>76</v>
      </c>
      <c r="BF49" t="s">
        <v>99</v>
      </c>
      <c r="BG49" t="s">
        <v>100</v>
      </c>
      <c r="BH49" t="s">
        <v>118</v>
      </c>
      <c r="BI49" t="s">
        <v>91</v>
      </c>
      <c r="BJ49" t="s">
        <v>69</v>
      </c>
    </row>
    <row r="50" spans="1:62" x14ac:dyDescent="0.3">
      <c r="A50">
        <v>49</v>
      </c>
      <c r="B50" s="1">
        <v>45833.888888888891</v>
      </c>
      <c r="C50" s="6">
        <v>45833.890277777777</v>
      </c>
      <c r="D50" s="2">
        <f>INT(FC_Road___Aradhana[[#This Row],[Completion time]])</f>
        <v>45833</v>
      </c>
      <c r="E50" s="2" t="str">
        <f>TEXT(FC_Road___Aradhana[[#This Row],[Date]],"dddd")</f>
        <v>Wednesday</v>
      </c>
      <c r="F50" s="2" t="str">
        <f>IF(WEEKDAY(FC_Road___Aradhana[[#This Row],[Date]],2)&gt;5,"Weekend","Weekday")</f>
        <v>Weekday</v>
      </c>
      <c r="G5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0" t="s">
        <v>49</v>
      </c>
      <c r="I50" t="s">
        <v>50</v>
      </c>
      <c r="J50" t="s">
        <v>50</v>
      </c>
      <c r="K50" t="s">
        <v>52</v>
      </c>
      <c r="L50" t="s">
        <v>93</v>
      </c>
      <c r="M50" t="s">
        <v>50</v>
      </c>
      <c r="N50" t="s">
        <v>102</v>
      </c>
      <c r="O50" t="s">
        <v>50</v>
      </c>
      <c r="P50" t="s">
        <v>50</v>
      </c>
      <c r="Q50" t="s">
        <v>50</v>
      </c>
      <c r="R50" t="str">
        <f t="shared" si="0"/>
        <v>FC Road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tr">
        <f t="shared" si="1"/>
        <v/>
      </c>
      <c r="Y50" t="str">
        <f t="shared" si="2"/>
        <v>FC Road</v>
      </c>
      <c r="Z50" t="s">
        <v>83</v>
      </c>
      <c r="AA50" t="s">
        <v>177</v>
      </c>
      <c r="AB50" t="s">
        <v>50</v>
      </c>
      <c r="AC50" t="s">
        <v>50</v>
      </c>
      <c r="AD50" t="s">
        <v>50</v>
      </c>
      <c r="AE50" t="s">
        <v>50</v>
      </c>
      <c r="AF50" t="str">
        <f t="shared" si="3"/>
        <v>Baner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tr">
        <f t="shared" si="4"/>
        <v/>
      </c>
      <c r="AM50" t="str">
        <f>IF(FC_Road___Aradhana[[#This Row],[2nd Level Departure]]="",FC_Road___Aradhana[[#This Row],[1st Level Departure]],FC_Road___Aradhana[[#This Row],[2nd Level Departure]])</f>
        <v>Baner</v>
      </c>
      <c r="AN50" t="s">
        <v>94</v>
      </c>
      <c r="AO50" t="s">
        <v>57</v>
      </c>
      <c r="AP50" t="s">
        <v>58</v>
      </c>
      <c r="AQ50" t="s">
        <v>97</v>
      </c>
      <c r="AR50" t="s">
        <v>103</v>
      </c>
      <c r="AS50" t="s">
        <v>112</v>
      </c>
      <c r="AT50" t="s">
        <v>107</v>
      </c>
      <c r="AU50" t="s">
        <v>60</v>
      </c>
      <c r="AV50" t="s">
        <v>50</v>
      </c>
      <c r="AW50" t="str">
        <f t="shared" si="5"/>
        <v>Social Media Ad (Instagram/ Facebook)</v>
      </c>
      <c r="AX50" t="s">
        <v>50</v>
      </c>
      <c r="AY50" t="str">
        <f t="shared" si="6"/>
        <v>Hangout with Friends</v>
      </c>
      <c r="AZ50" t="s">
        <v>50</v>
      </c>
      <c r="BA50" t="str">
        <f t="shared" si="7"/>
        <v>Nonna's famous Tiramisu </v>
      </c>
      <c r="BB50" t="s">
        <v>104</v>
      </c>
      <c r="BC50" t="s">
        <v>65</v>
      </c>
      <c r="BD50" t="s">
        <v>88</v>
      </c>
      <c r="BE50" t="s">
        <v>67</v>
      </c>
      <c r="BF50" t="s">
        <v>89</v>
      </c>
      <c r="BG50" t="s">
        <v>68</v>
      </c>
      <c r="BH50" t="s">
        <v>101</v>
      </c>
      <c r="BI50" t="s">
        <v>178</v>
      </c>
      <c r="BJ50" t="s">
        <v>69</v>
      </c>
    </row>
    <row r="51" spans="1:62" x14ac:dyDescent="0.3">
      <c r="A51">
        <v>50</v>
      </c>
      <c r="B51" s="1">
        <v>45833.892361111109</v>
      </c>
      <c r="C51" s="6">
        <v>45833.893750000003</v>
      </c>
      <c r="D51" s="2">
        <f>INT(FC_Road___Aradhana[[#This Row],[Completion time]])</f>
        <v>45833</v>
      </c>
      <c r="E51" s="2" t="str">
        <f>TEXT(FC_Road___Aradhana[[#This Row],[Date]],"dddd")</f>
        <v>Wednesday</v>
      </c>
      <c r="F51" s="2" t="str">
        <f>IF(WEEKDAY(FC_Road___Aradhana[[#This Row],[Date]],2)&gt;5,"Weekend","Weekday")</f>
        <v>Weekday</v>
      </c>
      <c r="G5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1" t="s">
        <v>49</v>
      </c>
      <c r="I51" t="s">
        <v>50</v>
      </c>
      <c r="J51" t="s">
        <v>51</v>
      </c>
      <c r="K51" t="s">
        <v>92</v>
      </c>
      <c r="L51" t="s">
        <v>80</v>
      </c>
      <c r="M51" t="s">
        <v>50</v>
      </c>
      <c r="N51" t="s">
        <v>50</v>
      </c>
      <c r="O51" t="s">
        <v>50</v>
      </c>
      <c r="P51" t="s">
        <v>50</v>
      </c>
      <c r="Q51" t="s">
        <v>81</v>
      </c>
      <c r="R51" t="str">
        <f t="shared" si="0"/>
        <v>Kothrud</v>
      </c>
      <c r="S51" t="s">
        <v>50</v>
      </c>
      <c r="T51" t="s">
        <v>50</v>
      </c>
      <c r="U51" t="s">
        <v>120</v>
      </c>
      <c r="V51" t="s">
        <v>50</v>
      </c>
      <c r="W51" t="s">
        <v>50</v>
      </c>
      <c r="X51" t="str">
        <f t="shared" si="1"/>
        <v>Mayur Colony / Ideal Colony</v>
      </c>
      <c r="Y51" t="str">
        <f t="shared" si="2"/>
        <v>Mayur Colony / Ideal Colony</v>
      </c>
      <c r="Z51" t="s">
        <v>93</v>
      </c>
      <c r="AA51" t="s">
        <v>50</v>
      </c>
      <c r="AB51" t="s">
        <v>50</v>
      </c>
      <c r="AC51" t="s">
        <v>102</v>
      </c>
      <c r="AD51" t="s">
        <v>50</v>
      </c>
      <c r="AE51" t="s">
        <v>50</v>
      </c>
      <c r="AF51" t="str">
        <f t="shared" si="3"/>
        <v>FC Road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tr">
        <f t="shared" si="4"/>
        <v/>
      </c>
      <c r="AM51" t="str">
        <f>IF(FC_Road___Aradhana[[#This Row],[2nd Level Departure]]="",FC_Road___Aradhana[[#This Row],[1st Level Departure]],FC_Road___Aradhana[[#This Row],[2nd Level Departure]])</f>
        <v>FC Road</v>
      </c>
      <c r="AN51" t="s">
        <v>147</v>
      </c>
      <c r="AO51" t="s">
        <v>71</v>
      </c>
      <c r="AP51" t="s">
        <v>96</v>
      </c>
      <c r="AQ51" t="s">
        <v>50</v>
      </c>
      <c r="AR51" t="s">
        <v>50</v>
      </c>
      <c r="AS51" t="s">
        <v>50</v>
      </c>
      <c r="AT51" t="s">
        <v>50</v>
      </c>
      <c r="AU51" t="s">
        <v>50</v>
      </c>
      <c r="AV51" t="s">
        <v>149</v>
      </c>
      <c r="AW51" t="str">
        <f t="shared" si="5"/>
        <v>A friend told me</v>
      </c>
      <c r="AX51" t="s">
        <v>167</v>
      </c>
      <c r="AY51" t="str">
        <f t="shared" si="6"/>
        <v>Special Celebration (Birthday, Anniversary, etc.)</v>
      </c>
      <c r="AZ51" t="s">
        <v>168</v>
      </c>
      <c r="BA51" t="s">
        <v>125</v>
      </c>
      <c r="BB51" t="s">
        <v>104</v>
      </c>
      <c r="BC51" t="s">
        <v>104</v>
      </c>
      <c r="BD51" t="s">
        <v>88</v>
      </c>
      <c r="BE51" t="s">
        <v>67</v>
      </c>
      <c r="BF51" t="s">
        <v>89</v>
      </c>
      <c r="BG51" t="s">
        <v>68</v>
      </c>
      <c r="BH51" t="s">
        <v>50</v>
      </c>
      <c r="BI51" t="s">
        <v>50</v>
      </c>
      <c r="BJ51" t="s">
        <v>69</v>
      </c>
    </row>
    <row r="52" spans="1:62" x14ac:dyDescent="0.3">
      <c r="A52">
        <v>51</v>
      </c>
      <c r="B52" s="1">
        <v>45833.892361111109</v>
      </c>
      <c r="C52" s="6">
        <v>45833.894444444442</v>
      </c>
      <c r="D52" s="2">
        <f>INT(FC_Road___Aradhana[[#This Row],[Completion time]])</f>
        <v>45833</v>
      </c>
      <c r="E52" s="2" t="str">
        <f>TEXT(FC_Road___Aradhana[[#This Row],[Date]],"dddd")</f>
        <v>Wednesday</v>
      </c>
      <c r="F52" s="2" t="str">
        <f>IF(WEEKDAY(FC_Road___Aradhana[[#This Row],[Date]],2)&gt;5,"Weekend","Weekday")</f>
        <v>Weekday</v>
      </c>
      <c r="G5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" t="s">
        <v>49</v>
      </c>
      <c r="I52" t="s">
        <v>50</v>
      </c>
      <c r="J52" t="s">
        <v>79</v>
      </c>
      <c r="K52" t="s">
        <v>92</v>
      </c>
      <c r="L52" t="s">
        <v>156</v>
      </c>
      <c r="M52" t="s">
        <v>179</v>
      </c>
      <c r="N52" t="s">
        <v>50</v>
      </c>
      <c r="O52" t="s">
        <v>50</v>
      </c>
      <c r="P52" t="s">
        <v>50</v>
      </c>
      <c r="Q52" t="s">
        <v>50</v>
      </c>
      <c r="R52" t="str">
        <f t="shared" si="0"/>
        <v>The mills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tr">
        <f t="shared" si="1"/>
        <v/>
      </c>
      <c r="Y52" t="str">
        <f t="shared" si="2"/>
        <v>The mills</v>
      </c>
      <c r="Z52" t="s">
        <v>83</v>
      </c>
      <c r="AA52" t="s">
        <v>175</v>
      </c>
      <c r="AB52" t="s">
        <v>50</v>
      </c>
      <c r="AC52" t="s">
        <v>50</v>
      </c>
      <c r="AD52" t="s">
        <v>50</v>
      </c>
      <c r="AE52" t="s">
        <v>50</v>
      </c>
      <c r="AF52" t="str">
        <f t="shared" si="3"/>
        <v>Bavdhan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tr">
        <f t="shared" si="4"/>
        <v/>
      </c>
      <c r="AM52" t="str">
        <f>IF(FC_Road___Aradhana[[#This Row],[2nd Level Departure]]="",FC_Road___Aradhana[[#This Row],[1st Level Departure]],FC_Road___Aradhana[[#This Row],[2nd Level Departure]])</f>
        <v>Bavdhan</v>
      </c>
      <c r="AN52" t="s">
        <v>85</v>
      </c>
      <c r="AO52" t="s">
        <v>109</v>
      </c>
      <c r="AP52" t="s">
        <v>58</v>
      </c>
      <c r="AQ52" t="s">
        <v>97</v>
      </c>
      <c r="AR52" t="s">
        <v>60</v>
      </c>
      <c r="AS52" t="s">
        <v>86</v>
      </c>
      <c r="AT52" t="s">
        <v>62</v>
      </c>
      <c r="AU52" t="s">
        <v>63</v>
      </c>
      <c r="AV52" t="s">
        <v>50</v>
      </c>
      <c r="AW52" t="str">
        <f t="shared" si="5"/>
        <v>Social Media Ad (Instagram/ Facebook)</v>
      </c>
      <c r="AX52" t="s">
        <v>50</v>
      </c>
      <c r="AY52" t="str">
        <f t="shared" si="6"/>
        <v>Date</v>
      </c>
      <c r="AZ52" t="s">
        <v>50</v>
      </c>
      <c r="BA52" t="str">
        <f t="shared" si="7"/>
        <v>I wanted to try Sourdough Pizza</v>
      </c>
      <c r="BB52" t="s">
        <v>74</v>
      </c>
      <c r="BC52" t="s">
        <v>104</v>
      </c>
      <c r="BD52" t="s">
        <v>75</v>
      </c>
      <c r="BE52" t="s">
        <v>67</v>
      </c>
      <c r="BF52" t="s">
        <v>89</v>
      </c>
      <c r="BG52" t="s">
        <v>68</v>
      </c>
      <c r="BH52" t="s">
        <v>118</v>
      </c>
      <c r="BI52" t="s">
        <v>122</v>
      </c>
      <c r="BJ52" t="s">
        <v>69</v>
      </c>
    </row>
    <row r="53" spans="1:62" x14ac:dyDescent="0.3">
      <c r="A53">
        <v>52</v>
      </c>
      <c r="B53" s="1">
        <v>45833.893750000003</v>
      </c>
      <c r="C53" s="6">
        <v>45833.895138888889</v>
      </c>
      <c r="D53" s="2">
        <f>INT(FC_Road___Aradhana[[#This Row],[Completion time]])</f>
        <v>45833</v>
      </c>
      <c r="E53" s="2" t="str">
        <f>TEXT(FC_Road___Aradhana[[#This Row],[Date]],"dddd")</f>
        <v>Wednesday</v>
      </c>
      <c r="F53" s="2" t="str">
        <f>IF(WEEKDAY(FC_Road___Aradhana[[#This Row],[Date]],2)&gt;5,"Weekend","Weekday")</f>
        <v>Weekday</v>
      </c>
      <c r="G5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" t="s">
        <v>49</v>
      </c>
      <c r="I53" t="s">
        <v>50</v>
      </c>
      <c r="J53" t="s">
        <v>51</v>
      </c>
      <c r="K53" t="s">
        <v>140</v>
      </c>
      <c r="L53" t="s">
        <v>119</v>
      </c>
      <c r="M53" t="s">
        <v>50</v>
      </c>
      <c r="N53" t="s">
        <v>50</v>
      </c>
      <c r="O53" t="s">
        <v>50</v>
      </c>
      <c r="P53" t="s">
        <v>50</v>
      </c>
      <c r="Q53" t="s">
        <v>81</v>
      </c>
      <c r="R53" t="str">
        <f t="shared" si="0"/>
        <v>Kothrud</v>
      </c>
      <c r="S53" t="s">
        <v>50</v>
      </c>
      <c r="T53" t="s">
        <v>50</v>
      </c>
      <c r="U53" t="s">
        <v>120</v>
      </c>
      <c r="V53" t="s">
        <v>50</v>
      </c>
      <c r="W53" t="s">
        <v>50</v>
      </c>
      <c r="X53" t="str">
        <f t="shared" si="1"/>
        <v>Mayur Colony / Ideal Colony</v>
      </c>
      <c r="Y53" t="str">
        <f t="shared" si="2"/>
        <v>Mayur Colony / Ideal Colony</v>
      </c>
      <c r="Z53" t="s">
        <v>163</v>
      </c>
      <c r="AA53" t="s">
        <v>70</v>
      </c>
      <c r="AB53" t="s">
        <v>50</v>
      </c>
      <c r="AC53" t="s">
        <v>50</v>
      </c>
      <c r="AD53" t="s">
        <v>50</v>
      </c>
      <c r="AE53" t="s">
        <v>50</v>
      </c>
      <c r="AF53" t="str">
        <f t="shared" si="3"/>
        <v>Shivajinagar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tr">
        <f t="shared" si="4"/>
        <v/>
      </c>
      <c r="AM53" t="str">
        <f>IF(FC_Road___Aradhana[[#This Row],[2nd Level Departure]]="",FC_Road___Aradhana[[#This Row],[1st Level Departure]],FC_Road___Aradhana[[#This Row],[2nd Level Departure]])</f>
        <v>Shivajinagar</v>
      </c>
      <c r="AN53" t="s">
        <v>147</v>
      </c>
      <c r="AO53" t="s">
        <v>71</v>
      </c>
      <c r="AP53" t="s">
        <v>96</v>
      </c>
      <c r="AQ53" t="s">
        <v>50</v>
      </c>
      <c r="AR53" t="s">
        <v>50</v>
      </c>
      <c r="AS53" t="s">
        <v>50</v>
      </c>
      <c r="AT53" t="s">
        <v>50</v>
      </c>
      <c r="AU53" t="s">
        <v>50</v>
      </c>
      <c r="AV53" t="s">
        <v>149</v>
      </c>
      <c r="AW53" t="str">
        <f t="shared" si="5"/>
        <v>A friend told me</v>
      </c>
      <c r="AX53" t="s">
        <v>111</v>
      </c>
      <c r="AY53" t="str">
        <f t="shared" si="6"/>
        <v>Hangout with friends</v>
      </c>
      <c r="AZ53" t="s">
        <v>180</v>
      </c>
      <c r="BA53" t="s">
        <v>107</v>
      </c>
      <c r="BB53" t="s">
        <v>104</v>
      </c>
      <c r="BC53" t="s">
        <v>64</v>
      </c>
      <c r="BD53" t="s">
        <v>88</v>
      </c>
      <c r="BE53" t="s">
        <v>76</v>
      </c>
      <c r="BF53" t="s">
        <v>89</v>
      </c>
      <c r="BG53" t="s">
        <v>114</v>
      </c>
      <c r="BH53" t="s">
        <v>78</v>
      </c>
      <c r="BI53" t="s">
        <v>122</v>
      </c>
      <c r="BJ53" t="s">
        <v>69</v>
      </c>
    </row>
    <row r="54" spans="1:62" x14ac:dyDescent="0.3">
      <c r="A54">
        <v>53</v>
      </c>
      <c r="B54" s="1">
        <v>45833.894444444442</v>
      </c>
      <c r="C54" s="6">
        <v>45833.902777777781</v>
      </c>
      <c r="D54" s="2">
        <f>INT(FC_Road___Aradhana[[#This Row],[Completion time]])</f>
        <v>45833</v>
      </c>
      <c r="E54" s="2" t="str">
        <f>TEXT(FC_Road___Aradhana[[#This Row],[Date]],"dddd")</f>
        <v>Wednesday</v>
      </c>
      <c r="F54" s="2" t="str">
        <f>IF(WEEKDAY(FC_Road___Aradhana[[#This Row],[Date]],2)&gt;5,"Weekend","Weekday")</f>
        <v>Weekday</v>
      </c>
      <c r="G5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" t="s">
        <v>49</v>
      </c>
      <c r="I54" t="s">
        <v>50</v>
      </c>
      <c r="J54" t="s">
        <v>79</v>
      </c>
      <c r="K54" t="s">
        <v>52</v>
      </c>
      <c r="L54" t="s">
        <v>53</v>
      </c>
      <c r="M54" t="s">
        <v>50</v>
      </c>
      <c r="N54" t="s">
        <v>50</v>
      </c>
      <c r="O54" t="s">
        <v>177</v>
      </c>
      <c r="P54" t="s">
        <v>50</v>
      </c>
      <c r="Q54" t="s">
        <v>50</v>
      </c>
      <c r="R54" t="str">
        <f t="shared" si="0"/>
        <v>Baner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tr">
        <f t="shared" si="1"/>
        <v/>
      </c>
      <c r="Y54" t="str">
        <f t="shared" si="2"/>
        <v>Baner</v>
      </c>
      <c r="Z54" t="s">
        <v>83</v>
      </c>
      <c r="AA54" t="s">
        <v>135</v>
      </c>
      <c r="AB54" t="s">
        <v>50</v>
      </c>
      <c r="AC54" t="s">
        <v>50</v>
      </c>
      <c r="AD54" t="s">
        <v>50</v>
      </c>
      <c r="AE54" t="s">
        <v>50</v>
      </c>
      <c r="AF54" t="str">
        <f t="shared" si="3"/>
        <v>Erandawne</v>
      </c>
      <c r="AG54" t="s">
        <v>50</v>
      </c>
      <c r="AH54" t="s">
        <v>181</v>
      </c>
      <c r="AI54" t="s">
        <v>50</v>
      </c>
      <c r="AJ54" t="s">
        <v>50</v>
      </c>
      <c r="AK54" t="s">
        <v>50</v>
      </c>
      <c r="AL54" t="str">
        <f t="shared" si="4"/>
        <v>Law College Road</v>
      </c>
      <c r="AM54" t="str">
        <f>IF(FC_Road___Aradhana[[#This Row],[2nd Level Departure]]="",FC_Road___Aradhana[[#This Row],[1st Level Departure]],FC_Road___Aradhana[[#This Row],[2nd Level Departure]])</f>
        <v>Law College Road</v>
      </c>
      <c r="AN54" t="s">
        <v>85</v>
      </c>
      <c r="AO54" t="s">
        <v>71</v>
      </c>
      <c r="AP54" t="s">
        <v>96</v>
      </c>
      <c r="AQ54" t="s">
        <v>50</v>
      </c>
      <c r="AR54" t="s">
        <v>50</v>
      </c>
      <c r="AS54" t="s">
        <v>50</v>
      </c>
      <c r="AT54" t="s">
        <v>50</v>
      </c>
      <c r="AU54" t="s">
        <v>50</v>
      </c>
      <c r="AV54" t="s">
        <v>144</v>
      </c>
      <c r="AW54" t="str">
        <f t="shared" si="5"/>
        <v>I was walking by and came in</v>
      </c>
      <c r="AX54" t="s">
        <v>61</v>
      </c>
      <c r="AY54" t="str">
        <f t="shared" si="6"/>
        <v>Casual Meal</v>
      </c>
      <c r="AZ54" t="s">
        <v>98</v>
      </c>
      <c r="BA54" t="s">
        <v>62</v>
      </c>
      <c r="BB54" t="s">
        <v>87</v>
      </c>
      <c r="BC54" t="s">
        <v>108</v>
      </c>
      <c r="BD54" t="s">
        <v>75</v>
      </c>
      <c r="BE54" t="s">
        <v>76</v>
      </c>
      <c r="BF54" t="s">
        <v>99</v>
      </c>
      <c r="BG54" t="s">
        <v>68</v>
      </c>
      <c r="BH54" t="s">
        <v>101</v>
      </c>
      <c r="BI54" t="s">
        <v>115</v>
      </c>
      <c r="BJ54" t="s">
        <v>69</v>
      </c>
    </row>
    <row r="55" spans="1:62" x14ac:dyDescent="0.3">
      <c r="A55">
        <v>54</v>
      </c>
      <c r="B55" s="1">
        <v>45833.902777777781</v>
      </c>
      <c r="C55" s="6">
        <v>45833.915972222225</v>
      </c>
      <c r="D55" s="2">
        <f>INT(FC_Road___Aradhana[[#This Row],[Completion time]])</f>
        <v>45833</v>
      </c>
      <c r="E55" s="2" t="str">
        <f>TEXT(FC_Road___Aradhana[[#This Row],[Date]],"dddd")</f>
        <v>Wednesday</v>
      </c>
      <c r="F55" s="2" t="str">
        <f>IF(WEEKDAY(FC_Road___Aradhana[[#This Row],[Date]],2)&gt;5,"Weekend","Weekday")</f>
        <v>Weekday</v>
      </c>
      <c r="G5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5" t="s">
        <v>49</v>
      </c>
      <c r="I55" t="s">
        <v>50</v>
      </c>
      <c r="J55" t="s">
        <v>79</v>
      </c>
      <c r="K55" t="s">
        <v>92</v>
      </c>
      <c r="L55" t="s">
        <v>80</v>
      </c>
      <c r="M55" t="s">
        <v>50</v>
      </c>
      <c r="N55" t="s">
        <v>50</v>
      </c>
      <c r="O55" t="s">
        <v>50</v>
      </c>
      <c r="P55" t="s">
        <v>50</v>
      </c>
      <c r="Q55" t="s">
        <v>81</v>
      </c>
      <c r="R55" t="str">
        <f t="shared" si="0"/>
        <v>Kothrud</v>
      </c>
      <c r="S55" t="s">
        <v>50</v>
      </c>
      <c r="T55" t="s">
        <v>50</v>
      </c>
      <c r="U55" t="s">
        <v>182</v>
      </c>
      <c r="V55" t="s">
        <v>50</v>
      </c>
      <c r="W55" t="s">
        <v>50</v>
      </c>
      <c r="X55" t="str">
        <f t="shared" si="1"/>
        <v>Paud phata</v>
      </c>
      <c r="Y55" t="str">
        <f t="shared" si="2"/>
        <v>Paud phata</v>
      </c>
      <c r="Z55" t="s">
        <v>83</v>
      </c>
      <c r="AA55" t="s">
        <v>84</v>
      </c>
      <c r="AB55" t="s">
        <v>50</v>
      </c>
      <c r="AC55" t="s">
        <v>50</v>
      </c>
      <c r="AD55" t="s">
        <v>50</v>
      </c>
      <c r="AE55" t="s">
        <v>50</v>
      </c>
      <c r="AF55" t="str">
        <f t="shared" si="3"/>
        <v>kothrud</v>
      </c>
      <c r="AG55" t="s">
        <v>50</v>
      </c>
      <c r="AH55" t="s">
        <v>50</v>
      </c>
      <c r="AI55" t="s">
        <v>162</v>
      </c>
      <c r="AJ55" t="s">
        <v>50</v>
      </c>
      <c r="AK55" t="s">
        <v>50</v>
      </c>
      <c r="AL55" t="str">
        <f t="shared" si="4"/>
        <v>Dahanukar Colony / Kothrud Bus Stand</v>
      </c>
      <c r="AM55" t="str">
        <f>IF(FC_Road___Aradhana[[#This Row],[2nd Level Departure]]="",FC_Road___Aradhana[[#This Row],[1st Level Departure]],FC_Road___Aradhana[[#This Row],[2nd Level Departure]])</f>
        <v>Dahanukar Colony / Kothrud Bus Stand</v>
      </c>
      <c r="AN55" t="s">
        <v>56</v>
      </c>
      <c r="AO55" t="s">
        <v>95</v>
      </c>
      <c r="AP55" t="s">
        <v>58</v>
      </c>
      <c r="AQ55" t="s">
        <v>97</v>
      </c>
      <c r="AR55" t="s">
        <v>133</v>
      </c>
      <c r="AS55" t="s">
        <v>112</v>
      </c>
      <c r="AT55" t="s">
        <v>62</v>
      </c>
      <c r="AU55" t="s">
        <v>63</v>
      </c>
      <c r="AV55" t="s">
        <v>50</v>
      </c>
      <c r="AW55" t="str">
        <f t="shared" si="5"/>
        <v>Social Media Ad (Instagram/ Facebook)</v>
      </c>
      <c r="AX55" t="s">
        <v>50</v>
      </c>
      <c r="AY55" t="str">
        <f t="shared" si="6"/>
        <v>Hangout with Friends</v>
      </c>
      <c r="AZ55" t="s">
        <v>50</v>
      </c>
      <c r="BA55" t="str">
        <f t="shared" si="7"/>
        <v>I wanted to try Sourdough Pizza</v>
      </c>
      <c r="BB55" t="s">
        <v>87</v>
      </c>
      <c r="BC55" t="s">
        <v>65</v>
      </c>
      <c r="BD55" t="s">
        <v>88</v>
      </c>
      <c r="BE55" t="s">
        <v>67</v>
      </c>
      <c r="BF55" t="s">
        <v>99</v>
      </c>
      <c r="BG55" t="s">
        <v>68</v>
      </c>
      <c r="BH55" t="s">
        <v>50</v>
      </c>
      <c r="BI55" t="s">
        <v>50</v>
      </c>
      <c r="BJ55" t="s">
        <v>69</v>
      </c>
    </row>
    <row r="56" spans="1:62" x14ac:dyDescent="0.3">
      <c r="A56">
        <v>55</v>
      </c>
      <c r="B56" s="1">
        <v>45833.915972222225</v>
      </c>
      <c r="C56" s="6">
        <v>45833.920138888891</v>
      </c>
      <c r="D56" s="2">
        <f>INT(FC_Road___Aradhana[[#This Row],[Completion time]])</f>
        <v>45833</v>
      </c>
      <c r="E56" s="2" t="str">
        <f>TEXT(FC_Road___Aradhana[[#This Row],[Date]],"dddd")</f>
        <v>Wednesday</v>
      </c>
      <c r="F56" s="2" t="str">
        <f>IF(WEEKDAY(FC_Road___Aradhana[[#This Row],[Date]],2)&gt;5,"Weekend","Weekday")</f>
        <v>Weekday</v>
      </c>
      <c r="G5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6" t="s">
        <v>49</v>
      </c>
      <c r="I56" t="s">
        <v>50</v>
      </c>
      <c r="J56" t="s">
        <v>79</v>
      </c>
      <c r="K56" t="s">
        <v>52</v>
      </c>
      <c r="L56" t="s">
        <v>119</v>
      </c>
      <c r="M56" t="s">
        <v>50</v>
      </c>
      <c r="N56" t="s">
        <v>50</v>
      </c>
      <c r="O56" t="s">
        <v>50</v>
      </c>
      <c r="P56" t="s">
        <v>50</v>
      </c>
      <c r="Q56" t="s">
        <v>177</v>
      </c>
      <c r="R56" t="str">
        <f t="shared" si="0"/>
        <v>Baner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tr">
        <f t="shared" si="1"/>
        <v/>
      </c>
      <c r="Y56" t="str">
        <f t="shared" si="2"/>
        <v>Baner</v>
      </c>
      <c r="Z56" t="s">
        <v>83</v>
      </c>
      <c r="AA56" t="s">
        <v>177</v>
      </c>
      <c r="AB56" t="s">
        <v>50</v>
      </c>
      <c r="AC56" t="s">
        <v>50</v>
      </c>
      <c r="AD56" t="s">
        <v>50</v>
      </c>
      <c r="AE56" t="s">
        <v>50</v>
      </c>
      <c r="AF56" t="str">
        <f t="shared" si="3"/>
        <v>Baner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tr">
        <f t="shared" si="4"/>
        <v/>
      </c>
      <c r="AM56" t="str">
        <f>IF(FC_Road___Aradhana[[#This Row],[2nd Level Departure]]="",FC_Road___Aradhana[[#This Row],[1st Level Departure]],FC_Road___Aradhana[[#This Row],[2nd Level Departure]])</f>
        <v>Baner</v>
      </c>
      <c r="AN56" t="s">
        <v>56</v>
      </c>
      <c r="AO56" t="s">
        <v>109</v>
      </c>
      <c r="AP56" t="s">
        <v>58</v>
      </c>
      <c r="AQ56" t="s">
        <v>59</v>
      </c>
      <c r="AR56" t="s">
        <v>133</v>
      </c>
      <c r="AS56" t="s">
        <v>86</v>
      </c>
      <c r="AT56" t="s">
        <v>125</v>
      </c>
      <c r="AU56" t="s">
        <v>63</v>
      </c>
      <c r="AV56" t="s">
        <v>50</v>
      </c>
      <c r="AW56" t="str">
        <f t="shared" si="5"/>
        <v>Word of Mouth/ Recommendation</v>
      </c>
      <c r="AX56" t="s">
        <v>50</v>
      </c>
      <c r="AY56" t="str">
        <f t="shared" si="6"/>
        <v>Date</v>
      </c>
      <c r="AZ56" t="s">
        <v>50</v>
      </c>
      <c r="BA56" t="str">
        <f t="shared" si="7"/>
        <v>Pizza with Drinks sounded like a good combo</v>
      </c>
      <c r="BB56" t="s">
        <v>74</v>
      </c>
      <c r="BC56" t="s">
        <v>65</v>
      </c>
      <c r="BD56" t="s">
        <v>88</v>
      </c>
      <c r="BE56" t="s">
        <v>67</v>
      </c>
      <c r="BF56" t="s">
        <v>89</v>
      </c>
      <c r="BG56" t="s">
        <v>114</v>
      </c>
      <c r="BH56" t="s">
        <v>101</v>
      </c>
      <c r="BI56" t="s">
        <v>50</v>
      </c>
      <c r="BJ56" t="s">
        <v>69</v>
      </c>
    </row>
    <row r="57" spans="1:62" x14ac:dyDescent="0.3">
      <c r="A57">
        <v>56</v>
      </c>
      <c r="B57" s="1">
        <v>45833.896527777775</v>
      </c>
      <c r="C57" s="6">
        <v>45833.92291666667</v>
      </c>
      <c r="D57" s="2">
        <f>INT(FC_Road___Aradhana[[#This Row],[Completion time]])</f>
        <v>45833</v>
      </c>
      <c r="E57" s="2" t="str">
        <f>TEXT(FC_Road___Aradhana[[#This Row],[Date]],"dddd")</f>
        <v>Wednesday</v>
      </c>
      <c r="F57" s="2" t="str">
        <f>IF(WEEKDAY(FC_Road___Aradhana[[#This Row],[Date]],2)&gt;5,"Weekend","Weekday")</f>
        <v>Weekday</v>
      </c>
      <c r="G5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7" t="s">
        <v>49</v>
      </c>
      <c r="I57" t="s">
        <v>50</v>
      </c>
      <c r="J57" t="s">
        <v>51</v>
      </c>
      <c r="K57" t="s">
        <v>52</v>
      </c>
      <c r="L57" t="s">
        <v>80</v>
      </c>
      <c r="M57" t="s">
        <v>50</v>
      </c>
      <c r="N57" t="s">
        <v>50</v>
      </c>
      <c r="O57" t="s">
        <v>50</v>
      </c>
      <c r="P57" t="s">
        <v>50</v>
      </c>
      <c r="Q57" t="s">
        <v>135</v>
      </c>
      <c r="R57" t="str">
        <f t="shared" si="0"/>
        <v>Erandawne</v>
      </c>
      <c r="S57" t="s">
        <v>50</v>
      </c>
      <c r="T57" t="s">
        <v>183</v>
      </c>
      <c r="U57" t="s">
        <v>50</v>
      </c>
      <c r="V57" t="s">
        <v>50</v>
      </c>
      <c r="W57" t="s">
        <v>50</v>
      </c>
      <c r="X57" t="str">
        <f t="shared" si="1"/>
        <v>Deenanath Mangeshkar Hospital / Patwardhan Bag</v>
      </c>
      <c r="Y57" t="str">
        <f t="shared" si="2"/>
        <v>Deenanath Mangeshkar Hospital / Patwardhan Bag</v>
      </c>
      <c r="Z57" t="s">
        <v>83</v>
      </c>
      <c r="AA57" t="s">
        <v>135</v>
      </c>
      <c r="AB57" t="s">
        <v>50</v>
      </c>
      <c r="AC57" t="s">
        <v>50</v>
      </c>
      <c r="AD57" t="s">
        <v>50</v>
      </c>
      <c r="AE57" t="s">
        <v>50</v>
      </c>
      <c r="AF57" t="str">
        <f t="shared" si="3"/>
        <v>Erandawne</v>
      </c>
      <c r="AG57" t="s">
        <v>50</v>
      </c>
      <c r="AH57" t="s">
        <v>183</v>
      </c>
      <c r="AI57" t="s">
        <v>50</v>
      </c>
      <c r="AJ57" t="s">
        <v>50</v>
      </c>
      <c r="AK57" t="s">
        <v>50</v>
      </c>
      <c r="AL57" t="str">
        <f t="shared" si="4"/>
        <v>Deenanath Mangeshkar Hospital / Patwardhan Bag</v>
      </c>
      <c r="AM57" t="str">
        <f>IF(FC_Road___Aradhana[[#This Row],[2nd Level Departure]]="",FC_Road___Aradhana[[#This Row],[1st Level Departure]],FC_Road___Aradhana[[#This Row],[2nd Level Departure]])</f>
        <v>Deenanath Mangeshkar Hospital / Patwardhan Bag</v>
      </c>
      <c r="AN57" t="s">
        <v>56</v>
      </c>
      <c r="AO57" t="s">
        <v>95</v>
      </c>
      <c r="AP57" t="s">
        <v>58</v>
      </c>
      <c r="AQ57" t="s">
        <v>72</v>
      </c>
      <c r="AR57" t="s">
        <v>133</v>
      </c>
      <c r="AS57" t="s">
        <v>61</v>
      </c>
      <c r="AT57" t="s">
        <v>62</v>
      </c>
      <c r="AU57" t="s">
        <v>63</v>
      </c>
      <c r="AV57" t="s">
        <v>50</v>
      </c>
      <c r="AW57" t="str">
        <f t="shared" si="5"/>
        <v>Walk-in/ Saw it while passing by</v>
      </c>
      <c r="AX57" t="s">
        <v>50</v>
      </c>
      <c r="AY57" t="str">
        <f t="shared" si="6"/>
        <v>Casual Meal</v>
      </c>
      <c r="AZ57" t="s">
        <v>50</v>
      </c>
      <c r="BA57" t="str">
        <f t="shared" si="7"/>
        <v>I wanted to try Sourdough Pizza</v>
      </c>
      <c r="BB57" t="s">
        <v>104</v>
      </c>
      <c r="BC57" t="s">
        <v>64</v>
      </c>
      <c r="BD57" t="s">
        <v>88</v>
      </c>
      <c r="BE57" t="s">
        <v>67</v>
      </c>
      <c r="BF57" t="s">
        <v>89</v>
      </c>
      <c r="BG57" t="s">
        <v>114</v>
      </c>
      <c r="BH57" t="s">
        <v>50</v>
      </c>
      <c r="BI57" t="s">
        <v>50</v>
      </c>
      <c r="BJ57" t="s">
        <v>69</v>
      </c>
    </row>
    <row r="58" spans="1:62" x14ac:dyDescent="0.3">
      <c r="A58">
        <v>57</v>
      </c>
      <c r="B58" s="1">
        <v>45833.92291666667</v>
      </c>
      <c r="C58" s="6">
        <v>45833.934027777781</v>
      </c>
      <c r="D58" s="2">
        <f>INT(FC_Road___Aradhana[[#This Row],[Completion time]])</f>
        <v>45833</v>
      </c>
      <c r="E58" s="2" t="str">
        <f>TEXT(FC_Road___Aradhana[[#This Row],[Date]],"dddd")</f>
        <v>Wednesday</v>
      </c>
      <c r="F58" s="2" t="str">
        <f>IF(WEEKDAY(FC_Road___Aradhana[[#This Row],[Date]],2)&gt;5,"Weekend","Weekday")</f>
        <v>Weekday</v>
      </c>
      <c r="G5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8" t="s">
        <v>49</v>
      </c>
      <c r="I58" t="s">
        <v>50</v>
      </c>
      <c r="J58" t="s">
        <v>79</v>
      </c>
      <c r="K58" t="s">
        <v>140</v>
      </c>
      <c r="L58" t="s">
        <v>80</v>
      </c>
      <c r="M58" t="s">
        <v>50</v>
      </c>
      <c r="N58" t="s">
        <v>50</v>
      </c>
      <c r="O58" t="s">
        <v>50</v>
      </c>
      <c r="P58" t="s">
        <v>50</v>
      </c>
      <c r="Q58" t="s">
        <v>81</v>
      </c>
      <c r="R58" t="str">
        <f t="shared" si="0"/>
        <v>Kothrud</v>
      </c>
      <c r="S58" t="s">
        <v>50</v>
      </c>
      <c r="T58" t="s">
        <v>50</v>
      </c>
      <c r="U58" t="s">
        <v>148</v>
      </c>
      <c r="V58" t="s">
        <v>50</v>
      </c>
      <c r="W58" t="s">
        <v>50</v>
      </c>
      <c r="X58" t="str">
        <f t="shared" si="1"/>
        <v>MIT College / Anand Nagar</v>
      </c>
      <c r="Y58" t="str">
        <f t="shared" si="2"/>
        <v>MIT College / Anand Nagar</v>
      </c>
      <c r="Z58" t="s">
        <v>336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tr">
        <f t="shared" si="3"/>
        <v/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tr">
        <f t="shared" si="4"/>
        <v/>
      </c>
      <c r="AM58" t="str">
        <f>IF(FC_Road___Aradhana[[#This Row],[2nd Level Departure]]="",FC_Road___Aradhana[[#This Row],[1st Level Departure]],FC_Road___Aradhana[[#This Row],[2nd Level Departure]])</f>
        <v/>
      </c>
      <c r="AN58" t="s">
        <v>85</v>
      </c>
      <c r="AO58" t="s">
        <v>71</v>
      </c>
      <c r="AP58" t="s">
        <v>96</v>
      </c>
      <c r="AQ58" t="s">
        <v>50</v>
      </c>
      <c r="AR58" t="s">
        <v>50</v>
      </c>
      <c r="AS58" t="s">
        <v>50</v>
      </c>
      <c r="AT58" t="s">
        <v>50</v>
      </c>
      <c r="AU58" t="s">
        <v>50</v>
      </c>
      <c r="AV58" t="s">
        <v>144</v>
      </c>
      <c r="AW58" t="str">
        <f t="shared" si="5"/>
        <v>I was walking by and came in</v>
      </c>
      <c r="AX58" t="s">
        <v>61</v>
      </c>
      <c r="AY58" t="str">
        <f t="shared" si="6"/>
        <v>Casual Meal</v>
      </c>
      <c r="AZ58" t="s">
        <v>98</v>
      </c>
      <c r="BA58" t="s">
        <v>62</v>
      </c>
      <c r="BB58" t="s">
        <v>104</v>
      </c>
      <c r="BC58" t="s">
        <v>65</v>
      </c>
      <c r="BD58" t="s">
        <v>88</v>
      </c>
      <c r="BE58" t="s">
        <v>67</v>
      </c>
      <c r="BF58" t="s">
        <v>89</v>
      </c>
      <c r="BG58" t="s">
        <v>114</v>
      </c>
      <c r="BH58" t="s">
        <v>78</v>
      </c>
      <c r="BI58" t="s">
        <v>115</v>
      </c>
      <c r="BJ58" t="s">
        <v>69</v>
      </c>
    </row>
    <row r="59" spans="1:62" x14ac:dyDescent="0.3">
      <c r="A59">
        <v>58</v>
      </c>
      <c r="B59" s="1">
        <v>45833.920138888891</v>
      </c>
      <c r="C59" s="6">
        <v>45833.9375</v>
      </c>
      <c r="D59" s="2">
        <f>INT(FC_Road___Aradhana[[#This Row],[Completion time]])</f>
        <v>45833</v>
      </c>
      <c r="E59" s="2" t="str">
        <f>TEXT(FC_Road___Aradhana[[#This Row],[Date]],"dddd")</f>
        <v>Wednesday</v>
      </c>
      <c r="F59" s="2" t="str">
        <f>IF(WEEKDAY(FC_Road___Aradhana[[#This Row],[Date]],2)&gt;5,"Weekend","Weekday")</f>
        <v>Weekday</v>
      </c>
      <c r="G5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9" t="s">
        <v>49</v>
      </c>
      <c r="I59" t="s">
        <v>50</v>
      </c>
      <c r="J59" t="s">
        <v>79</v>
      </c>
      <c r="K59" t="s">
        <v>52</v>
      </c>
      <c r="L59" t="s">
        <v>93</v>
      </c>
      <c r="M59" t="s">
        <v>50</v>
      </c>
      <c r="N59" t="s">
        <v>81</v>
      </c>
      <c r="O59" t="s">
        <v>50</v>
      </c>
      <c r="P59" t="s">
        <v>50</v>
      </c>
      <c r="Q59" t="s">
        <v>50</v>
      </c>
      <c r="R59" t="str">
        <f t="shared" si="0"/>
        <v>Kothrud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tr">
        <f t="shared" si="1"/>
        <v/>
      </c>
      <c r="Y59" t="str">
        <f t="shared" si="2"/>
        <v>Kothrud</v>
      </c>
      <c r="Z59" t="s">
        <v>55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tr">
        <f t="shared" si="3"/>
        <v/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tr">
        <f t="shared" si="4"/>
        <v/>
      </c>
      <c r="AM59" t="str">
        <f>IF(FC_Road___Aradhana[[#This Row],[2nd Level Departure]]="",FC_Road___Aradhana[[#This Row],[1st Level Departure]],FC_Road___Aradhana[[#This Row],[2nd Level Departure]])</f>
        <v/>
      </c>
      <c r="AN59" t="s">
        <v>147</v>
      </c>
      <c r="AO59" t="s">
        <v>71</v>
      </c>
      <c r="AP59" t="s">
        <v>96</v>
      </c>
      <c r="AQ59" t="s">
        <v>50</v>
      </c>
      <c r="AR59" t="s">
        <v>50</v>
      </c>
      <c r="AS59" t="s">
        <v>50</v>
      </c>
      <c r="AT59" t="s">
        <v>50</v>
      </c>
      <c r="AU59" t="s">
        <v>50</v>
      </c>
      <c r="AV59" t="s">
        <v>110</v>
      </c>
      <c r="AW59" t="str">
        <f t="shared" si="5"/>
        <v>Reservation Apps - DineOut/ Zomato Gold</v>
      </c>
      <c r="AX59" t="s">
        <v>61</v>
      </c>
      <c r="AY59" t="str">
        <f t="shared" si="6"/>
        <v>Casual Meal</v>
      </c>
      <c r="AZ59" t="s">
        <v>98</v>
      </c>
      <c r="BA59" t="s">
        <v>62</v>
      </c>
      <c r="BB59" t="s">
        <v>64</v>
      </c>
      <c r="BC59" t="s">
        <v>65</v>
      </c>
      <c r="BD59" t="s">
        <v>66</v>
      </c>
      <c r="BE59" t="s">
        <v>76</v>
      </c>
      <c r="BF59" t="s">
        <v>184</v>
      </c>
      <c r="BG59" t="s">
        <v>100</v>
      </c>
      <c r="BH59" t="s">
        <v>78</v>
      </c>
      <c r="BI59" t="s">
        <v>263</v>
      </c>
      <c r="BJ59" t="s">
        <v>69</v>
      </c>
    </row>
    <row r="60" spans="1:62" x14ac:dyDescent="0.3">
      <c r="A60">
        <v>59</v>
      </c>
      <c r="B60" s="1">
        <v>45833.934027777781</v>
      </c>
      <c r="C60" s="6">
        <v>45833.941666666666</v>
      </c>
      <c r="D60" s="2">
        <f>INT(FC_Road___Aradhana[[#This Row],[Completion time]])</f>
        <v>45833</v>
      </c>
      <c r="E60" s="2" t="str">
        <f>TEXT(FC_Road___Aradhana[[#This Row],[Date]],"dddd")</f>
        <v>Wednesday</v>
      </c>
      <c r="F60" s="2" t="str">
        <f>IF(WEEKDAY(FC_Road___Aradhana[[#This Row],[Date]],2)&gt;5,"Weekend","Weekday")</f>
        <v>Weekday</v>
      </c>
      <c r="G6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60" t="s">
        <v>49</v>
      </c>
      <c r="I60" t="s">
        <v>50</v>
      </c>
      <c r="J60" t="s">
        <v>51</v>
      </c>
      <c r="K60" t="s">
        <v>140</v>
      </c>
      <c r="L60" t="s">
        <v>119</v>
      </c>
      <c r="M60" t="s">
        <v>50</v>
      </c>
      <c r="N60" t="s">
        <v>50</v>
      </c>
      <c r="O60" t="s">
        <v>50</v>
      </c>
      <c r="P60" t="s">
        <v>50</v>
      </c>
      <c r="Q60" t="s">
        <v>81</v>
      </c>
      <c r="R60" t="str">
        <f t="shared" si="0"/>
        <v>Kothrud</v>
      </c>
      <c r="S60" t="s">
        <v>50</v>
      </c>
      <c r="T60" t="s">
        <v>50</v>
      </c>
      <c r="U60" t="s">
        <v>162</v>
      </c>
      <c r="V60" t="s">
        <v>50</v>
      </c>
      <c r="W60" t="s">
        <v>50</v>
      </c>
      <c r="X60" t="str">
        <f t="shared" si="1"/>
        <v>Dahanukar Colony / Kothrud Bus Stand</v>
      </c>
      <c r="Y60" t="str">
        <f t="shared" si="2"/>
        <v>Dahanukar Colony / Kothrud Bus Stand</v>
      </c>
      <c r="Z60" t="s">
        <v>83</v>
      </c>
      <c r="AA60" t="s">
        <v>84</v>
      </c>
      <c r="AB60" t="s">
        <v>50</v>
      </c>
      <c r="AC60" t="s">
        <v>50</v>
      </c>
      <c r="AD60" t="s">
        <v>50</v>
      </c>
      <c r="AE60" t="s">
        <v>50</v>
      </c>
      <c r="AF60" t="str">
        <f t="shared" si="3"/>
        <v>kothrud</v>
      </c>
      <c r="AG60" t="s">
        <v>50</v>
      </c>
      <c r="AH60" t="s">
        <v>50</v>
      </c>
      <c r="AI60" t="s">
        <v>162</v>
      </c>
      <c r="AJ60" t="s">
        <v>50</v>
      </c>
      <c r="AK60" t="s">
        <v>50</v>
      </c>
      <c r="AL60" t="str">
        <f t="shared" si="4"/>
        <v>Dahanukar Colony / Kothrud Bus Stand</v>
      </c>
      <c r="AM60" t="str">
        <f>IF(FC_Road___Aradhana[[#This Row],[2nd Level Departure]]="",FC_Road___Aradhana[[#This Row],[1st Level Departure]],FC_Road___Aradhana[[#This Row],[2nd Level Departure]])</f>
        <v>Dahanukar Colony / Kothrud Bus Stand</v>
      </c>
      <c r="AN60" t="s">
        <v>56</v>
      </c>
      <c r="AO60" t="s">
        <v>71</v>
      </c>
      <c r="AP60" t="s">
        <v>58</v>
      </c>
      <c r="AQ60" t="s">
        <v>72</v>
      </c>
      <c r="AR60" t="s">
        <v>103</v>
      </c>
      <c r="AS60" t="s">
        <v>106</v>
      </c>
      <c r="AT60" t="s">
        <v>107</v>
      </c>
      <c r="AU60" t="s">
        <v>103</v>
      </c>
      <c r="AV60" t="s">
        <v>50</v>
      </c>
      <c r="AW60" t="str">
        <f t="shared" si="5"/>
        <v>Walk-in/ Saw it while passing by</v>
      </c>
      <c r="AX60" t="s">
        <v>50</v>
      </c>
      <c r="AY60" t="str">
        <f t="shared" si="6"/>
        <v>Work meeting/ Business outing</v>
      </c>
      <c r="AZ60" t="s">
        <v>50</v>
      </c>
      <c r="BA60" t="str">
        <f t="shared" si="7"/>
        <v>Nonna's famous Tiramisu </v>
      </c>
      <c r="BB60" t="s">
        <v>87</v>
      </c>
      <c r="BC60" t="s">
        <v>74</v>
      </c>
      <c r="BD60" t="s">
        <v>75</v>
      </c>
      <c r="BE60" t="s">
        <v>67</v>
      </c>
      <c r="BF60" t="s">
        <v>99</v>
      </c>
      <c r="BG60" t="s">
        <v>68</v>
      </c>
      <c r="BH60" t="s">
        <v>78</v>
      </c>
      <c r="BI60" t="s">
        <v>115</v>
      </c>
      <c r="BJ60" t="s">
        <v>69</v>
      </c>
    </row>
    <row r="61" spans="1:62" x14ac:dyDescent="0.3">
      <c r="A61">
        <v>60</v>
      </c>
      <c r="B61" s="1">
        <v>45833.941666666666</v>
      </c>
      <c r="C61" s="6">
        <v>45833.951388888891</v>
      </c>
      <c r="D61" s="2">
        <f>INT(FC_Road___Aradhana[[#This Row],[Completion time]])</f>
        <v>45833</v>
      </c>
      <c r="E61" s="2" t="str">
        <f>TEXT(FC_Road___Aradhana[[#This Row],[Date]],"dddd")</f>
        <v>Wednesday</v>
      </c>
      <c r="F61" s="2" t="str">
        <f>IF(WEEKDAY(FC_Road___Aradhana[[#This Row],[Date]],2)&gt;5,"Weekend","Weekday")</f>
        <v>Weekday</v>
      </c>
      <c r="G6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61" t="s">
        <v>49</v>
      </c>
      <c r="I61" t="s">
        <v>50</v>
      </c>
      <c r="J61" t="s">
        <v>51</v>
      </c>
      <c r="K61" t="s">
        <v>52</v>
      </c>
      <c r="L61" t="s">
        <v>93</v>
      </c>
      <c r="M61" t="s">
        <v>50</v>
      </c>
      <c r="N61" t="s">
        <v>102</v>
      </c>
      <c r="O61" t="s">
        <v>50</v>
      </c>
      <c r="P61" t="s">
        <v>50</v>
      </c>
      <c r="Q61" t="s">
        <v>50</v>
      </c>
      <c r="R61" t="str">
        <f t="shared" si="0"/>
        <v>FC Road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tr">
        <f t="shared" si="1"/>
        <v/>
      </c>
      <c r="Y61" t="str">
        <f t="shared" si="2"/>
        <v>FC Road</v>
      </c>
      <c r="Z61" t="s">
        <v>83</v>
      </c>
      <c r="AA61" t="s">
        <v>54</v>
      </c>
      <c r="AB61" t="s">
        <v>50</v>
      </c>
      <c r="AC61" t="s">
        <v>50</v>
      </c>
      <c r="AD61" t="s">
        <v>50</v>
      </c>
      <c r="AE61" t="s">
        <v>50</v>
      </c>
      <c r="AF61" t="str">
        <f t="shared" si="3"/>
        <v>Deccan</v>
      </c>
      <c r="AG61" t="s">
        <v>132</v>
      </c>
      <c r="AH61" t="s">
        <v>50</v>
      </c>
      <c r="AI61" t="s">
        <v>50</v>
      </c>
      <c r="AJ61" t="s">
        <v>50</v>
      </c>
      <c r="AK61" t="s">
        <v>50</v>
      </c>
      <c r="AL61" t="str">
        <f t="shared" si="4"/>
        <v>Prabhat Road/Bhandarkar Road</v>
      </c>
      <c r="AM61" t="str">
        <f>IF(FC_Road___Aradhana[[#This Row],[2nd Level Departure]]="",FC_Road___Aradhana[[#This Row],[1st Level Departure]],FC_Road___Aradhana[[#This Row],[2nd Level Departure]])</f>
        <v>Prabhat Road/Bhandarkar Road</v>
      </c>
      <c r="AN61" t="s">
        <v>56</v>
      </c>
      <c r="AO61" t="s">
        <v>71</v>
      </c>
      <c r="AP61" t="s">
        <v>58</v>
      </c>
      <c r="AQ61" t="s">
        <v>72</v>
      </c>
      <c r="AR61" t="s">
        <v>73</v>
      </c>
      <c r="AS61" t="s">
        <v>61</v>
      </c>
      <c r="AT61" t="s">
        <v>62</v>
      </c>
      <c r="AU61" t="s">
        <v>103</v>
      </c>
      <c r="AV61" t="s">
        <v>50</v>
      </c>
      <c r="AW61" t="str">
        <f t="shared" si="5"/>
        <v>Walk-in/ Saw it while passing by</v>
      </c>
      <c r="AX61" t="s">
        <v>50</v>
      </c>
      <c r="AY61" t="str">
        <f t="shared" si="6"/>
        <v>Casual Meal</v>
      </c>
      <c r="AZ61" t="s">
        <v>50</v>
      </c>
      <c r="BA61" t="str">
        <f t="shared" si="7"/>
        <v>I wanted to try Sourdough Pizza</v>
      </c>
      <c r="BB61" t="s">
        <v>104</v>
      </c>
      <c r="BC61" t="s">
        <v>108</v>
      </c>
      <c r="BD61" t="s">
        <v>66</v>
      </c>
      <c r="BE61" t="s">
        <v>76</v>
      </c>
      <c r="BF61" t="s">
        <v>131</v>
      </c>
      <c r="BG61" t="s">
        <v>68</v>
      </c>
      <c r="BH61" t="s">
        <v>78</v>
      </c>
      <c r="BI61" t="s">
        <v>115</v>
      </c>
      <c r="BJ61" t="s">
        <v>69</v>
      </c>
    </row>
    <row r="62" spans="1:62" x14ac:dyDescent="0.3">
      <c r="A62">
        <v>61</v>
      </c>
      <c r="B62" s="1">
        <v>45833.965277777781</v>
      </c>
      <c r="C62" s="6">
        <v>45833.96875</v>
      </c>
      <c r="D62" s="2">
        <f>INT(FC_Road___Aradhana[[#This Row],[Completion time]])</f>
        <v>45833</v>
      </c>
      <c r="E62" s="2" t="str">
        <f>TEXT(FC_Road___Aradhana[[#This Row],[Date]],"dddd")</f>
        <v>Wednesday</v>
      </c>
      <c r="F62" s="2" t="str">
        <f>IF(WEEKDAY(FC_Road___Aradhana[[#This Row],[Date]],2)&gt;5,"Weekend","Weekday")</f>
        <v>Weekday</v>
      </c>
      <c r="G6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62" t="s">
        <v>49</v>
      </c>
      <c r="I62" t="s">
        <v>50</v>
      </c>
      <c r="J62" t="s">
        <v>51</v>
      </c>
      <c r="K62" t="s">
        <v>52</v>
      </c>
      <c r="L62" t="s">
        <v>80</v>
      </c>
      <c r="M62" t="s">
        <v>50</v>
      </c>
      <c r="N62" t="s">
        <v>50</v>
      </c>
      <c r="O62" t="s">
        <v>50</v>
      </c>
      <c r="P62" t="s">
        <v>50</v>
      </c>
      <c r="Q62" t="s">
        <v>54</v>
      </c>
      <c r="R62" t="str">
        <f t="shared" si="0"/>
        <v>Deccan</v>
      </c>
      <c r="S62" t="s">
        <v>164</v>
      </c>
      <c r="T62" t="s">
        <v>50</v>
      </c>
      <c r="U62" t="s">
        <v>50</v>
      </c>
      <c r="V62" t="s">
        <v>50</v>
      </c>
      <c r="W62" t="s">
        <v>50</v>
      </c>
      <c r="X62" t="str">
        <f t="shared" si="1"/>
        <v>Apte Road / JM Road</v>
      </c>
      <c r="Y62" t="str">
        <f t="shared" si="2"/>
        <v>Apte Road / JM Road</v>
      </c>
      <c r="Z62" t="s">
        <v>83</v>
      </c>
      <c r="AA62" t="s">
        <v>84</v>
      </c>
      <c r="AB62" t="s">
        <v>50</v>
      </c>
      <c r="AC62" t="s">
        <v>50</v>
      </c>
      <c r="AD62" t="s">
        <v>50</v>
      </c>
      <c r="AE62" t="s">
        <v>50</v>
      </c>
      <c r="AF62" t="str">
        <f t="shared" si="3"/>
        <v>kothrud</v>
      </c>
      <c r="AG62" t="s">
        <v>50</v>
      </c>
      <c r="AH62" t="s">
        <v>50</v>
      </c>
      <c r="AI62" t="s">
        <v>148</v>
      </c>
      <c r="AJ62" t="s">
        <v>50</v>
      </c>
      <c r="AK62" t="s">
        <v>50</v>
      </c>
      <c r="AL62" t="str">
        <f t="shared" si="4"/>
        <v>MIT College / Anand Nagar</v>
      </c>
      <c r="AM62" t="str">
        <f>IF(FC_Road___Aradhana[[#This Row],[2nd Level Departure]]="",FC_Road___Aradhana[[#This Row],[1st Level Departure]],FC_Road___Aradhana[[#This Row],[2nd Level Departure]])</f>
        <v>MIT College / Anand Nagar</v>
      </c>
      <c r="AN62" t="s">
        <v>56</v>
      </c>
      <c r="AO62" t="s">
        <v>71</v>
      </c>
      <c r="AP62" t="s">
        <v>58</v>
      </c>
      <c r="AQ62" t="s">
        <v>59</v>
      </c>
      <c r="AR62" t="s">
        <v>87</v>
      </c>
      <c r="AS62" t="s">
        <v>106</v>
      </c>
      <c r="AT62" t="s">
        <v>62</v>
      </c>
      <c r="AU62" t="s">
        <v>63</v>
      </c>
      <c r="AV62" t="s">
        <v>50</v>
      </c>
      <c r="AW62" t="str">
        <f t="shared" si="5"/>
        <v>Word of Mouth/ Recommendation</v>
      </c>
      <c r="AX62" t="s">
        <v>50</v>
      </c>
      <c r="AY62" t="str">
        <f t="shared" si="6"/>
        <v>Work meeting/ Business outing</v>
      </c>
      <c r="AZ62" t="s">
        <v>50</v>
      </c>
      <c r="BA62" t="str">
        <f t="shared" si="7"/>
        <v>I wanted to try Sourdough Pizza</v>
      </c>
      <c r="BB62" t="s">
        <v>87</v>
      </c>
      <c r="BC62" t="s">
        <v>104</v>
      </c>
      <c r="BD62" t="s">
        <v>66</v>
      </c>
      <c r="BE62" t="s">
        <v>76</v>
      </c>
      <c r="BF62" t="s">
        <v>89</v>
      </c>
      <c r="BG62" t="s">
        <v>100</v>
      </c>
      <c r="BH62" t="s">
        <v>101</v>
      </c>
      <c r="BI62" t="s">
        <v>91</v>
      </c>
      <c r="BJ62" t="s">
        <v>69</v>
      </c>
    </row>
    <row r="63" spans="1:62" x14ac:dyDescent="0.3">
      <c r="A63">
        <v>62</v>
      </c>
      <c r="B63" s="1">
        <v>45834.581944444442</v>
      </c>
      <c r="C63" s="6">
        <v>45834.584027777775</v>
      </c>
      <c r="D63" s="2">
        <f>INT(FC_Road___Aradhana[[#This Row],[Completion time]])</f>
        <v>45834</v>
      </c>
      <c r="E63" s="2" t="str">
        <f>TEXT(FC_Road___Aradhana[[#This Row],[Date]],"dddd")</f>
        <v>Thursday</v>
      </c>
      <c r="F63" s="2" t="str">
        <f>IF(WEEKDAY(FC_Road___Aradhana[[#This Row],[Date]],2)&gt;5,"Weekend","Weekday")</f>
        <v>Weekday</v>
      </c>
      <c r="G6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3" t="s">
        <v>49</v>
      </c>
      <c r="I63" t="s">
        <v>50</v>
      </c>
      <c r="J63" t="s">
        <v>185</v>
      </c>
      <c r="K63" t="s">
        <v>92</v>
      </c>
      <c r="L63" t="s">
        <v>53</v>
      </c>
      <c r="M63" t="s">
        <v>50</v>
      </c>
      <c r="N63" t="s">
        <v>50</v>
      </c>
      <c r="O63" t="s">
        <v>54</v>
      </c>
      <c r="P63" t="s">
        <v>50</v>
      </c>
      <c r="Q63" t="s">
        <v>50</v>
      </c>
      <c r="R63" t="str">
        <f t="shared" si="0"/>
        <v>Deccan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tr">
        <f t="shared" si="1"/>
        <v/>
      </c>
      <c r="Y63" t="str">
        <f t="shared" si="2"/>
        <v>Deccan</v>
      </c>
      <c r="Z63" t="s">
        <v>55</v>
      </c>
      <c r="AA63" t="s">
        <v>50</v>
      </c>
      <c r="AB63" t="s">
        <v>50</v>
      </c>
      <c r="AC63" t="s">
        <v>50</v>
      </c>
      <c r="AD63" t="s">
        <v>54</v>
      </c>
      <c r="AE63" t="s">
        <v>50</v>
      </c>
      <c r="AF63" t="str">
        <f t="shared" si="3"/>
        <v>Deccan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tr">
        <f t="shared" si="4"/>
        <v/>
      </c>
      <c r="AM63" t="str">
        <f>IF(FC_Road___Aradhana[[#This Row],[2nd Level Departure]]="",FC_Road___Aradhana[[#This Row],[1st Level Departure]],FC_Road___Aradhana[[#This Row],[2nd Level Departure]])</f>
        <v>Deccan</v>
      </c>
      <c r="AN63" t="s">
        <v>85</v>
      </c>
      <c r="AO63" t="s">
        <v>109</v>
      </c>
      <c r="AP63" t="s">
        <v>58</v>
      </c>
      <c r="AQ63" t="s">
        <v>72</v>
      </c>
      <c r="AR63" t="s">
        <v>73</v>
      </c>
      <c r="AS63" t="s">
        <v>61</v>
      </c>
      <c r="AT63" t="s">
        <v>62</v>
      </c>
      <c r="AU63" t="s">
        <v>73</v>
      </c>
      <c r="AV63" t="s">
        <v>50</v>
      </c>
      <c r="AW63" t="str">
        <f t="shared" si="5"/>
        <v>Walk-in/ Saw it while passing by</v>
      </c>
      <c r="AX63" t="s">
        <v>50</v>
      </c>
      <c r="AY63" t="str">
        <f t="shared" si="6"/>
        <v>Casual Meal</v>
      </c>
      <c r="AZ63" t="s">
        <v>50</v>
      </c>
      <c r="BA63" t="str">
        <f t="shared" si="7"/>
        <v>I wanted to try Sourdough Pizza</v>
      </c>
      <c r="BB63" t="s">
        <v>74</v>
      </c>
      <c r="BC63" t="s">
        <v>104</v>
      </c>
      <c r="BD63" t="s">
        <v>75</v>
      </c>
      <c r="BE63" t="s">
        <v>67</v>
      </c>
      <c r="BF63" t="s">
        <v>99</v>
      </c>
      <c r="BG63" t="s">
        <v>68</v>
      </c>
      <c r="BH63" t="s">
        <v>90</v>
      </c>
      <c r="BI63" t="s">
        <v>115</v>
      </c>
      <c r="BJ63" t="s">
        <v>69</v>
      </c>
    </row>
    <row r="64" spans="1:62" x14ac:dyDescent="0.3">
      <c r="A64">
        <v>63</v>
      </c>
      <c r="B64" s="1">
        <v>45834.589583333334</v>
      </c>
      <c r="C64" s="6">
        <v>45834.591666666667</v>
      </c>
      <c r="D64" s="2">
        <f>INT(FC_Road___Aradhana[[#This Row],[Completion time]])</f>
        <v>45834</v>
      </c>
      <c r="E64" s="2" t="str">
        <f>TEXT(FC_Road___Aradhana[[#This Row],[Date]],"dddd")</f>
        <v>Thursday</v>
      </c>
      <c r="F64" s="2" t="str">
        <f>IF(WEEKDAY(FC_Road___Aradhana[[#This Row],[Date]],2)&gt;5,"Weekend","Weekday")</f>
        <v>Weekday</v>
      </c>
      <c r="G6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4" t="s">
        <v>49</v>
      </c>
      <c r="I64" t="s">
        <v>50</v>
      </c>
      <c r="J64" t="s">
        <v>79</v>
      </c>
      <c r="K64" t="s">
        <v>52</v>
      </c>
      <c r="L64" t="s">
        <v>119</v>
      </c>
      <c r="M64" t="s">
        <v>50</v>
      </c>
      <c r="N64" t="s">
        <v>50</v>
      </c>
      <c r="O64" t="s">
        <v>50</v>
      </c>
      <c r="P64" t="s">
        <v>50</v>
      </c>
      <c r="Q64" t="s">
        <v>127</v>
      </c>
      <c r="R64" t="str">
        <f t="shared" si="0"/>
        <v>Old City</v>
      </c>
      <c r="S64" t="s">
        <v>50</v>
      </c>
      <c r="T64" t="s">
        <v>50</v>
      </c>
      <c r="U64" t="s">
        <v>50</v>
      </c>
      <c r="V64" t="s">
        <v>50</v>
      </c>
      <c r="W64" t="s">
        <v>169</v>
      </c>
      <c r="X64" t="str">
        <f t="shared" si="1"/>
        <v>Sadashiv Peth</v>
      </c>
      <c r="Y64" t="str">
        <f t="shared" si="2"/>
        <v>Sadashiv Peth</v>
      </c>
      <c r="Z64" t="s">
        <v>83</v>
      </c>
      <c r="AA64" t="s">
        <v>70</v>
      </c>
      <c r="AB64" t="s">
        <v>50</v>
      </c>
      <c r="AC64" t="s">
        <v>50</v>
      </c>
      <c r="AD64" t="s">
        <v>50</v>
      </c>
      <c r="AE64" t="s">
        <v>50</v>
      </c>
      <c r="AF64" t="str">
        <f t="shared" si="3"/>
        <v>Shivajinagar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tr">
        <f t="shared" si="4"/>
        <v/>
      </c>
      <c r="AM64" t="str">
        <f>IF(FC_Road___Aradhana[[#This Row],[2nd Level Departure]]="",FC_Road___Aradhana[[#This Row],[1st Level Departure]],FC_Road___Aradhana[[#This Row],[2nd Level Departure]])</f>
        <v>Shivajinagar</v>
      </c>
      <c r="AN64" t="s">
        <v>85</v>
      </c>
      <c r="AO64" t="s">
        <v>57</v>
      </c>
      <c r="AP64" t="s">
        <v>96</v>
      </c>
      <c r="AQ64" t="s">
        <v>50</v>
      </c>
      <c r="AR64" t="s">
        <v>50</v>
      </c>
      <c r="AS64" t="s">
        <v>50</v>
      </c>
      <c r="AT64" t="s">
        <v>50</v>
      </c>
      <c r="AU64" t="s">
        <v>50</v>
      </c>
      <c r="AV64" t="s">
        <v>97</v>
      </c>
      <c r="AW64" t="str">
        <f t="shared" si="5"/>
        <v>Social Media Ad (Instagram/ Facebook)</v>
      </c>
      <c r="AX64" t="s">
        <v>61</v>
      </c>
      <c r="AY64" t="str">
        <f t="shared" si="6"/>
        <v>Casual Meal</v>
      </c>
      <c r="AZ64" t="s">
        <v>98</v>
      </c>
      <c r="BA64" t="s">
        <v>62</v>
      </c>
      <c r="BB64" t="s">
        <v>64</v>
      </c>
      <c r="BC64" t="s">
        <v>65</v>
      </c>
      <c r="BD64" t="s">
        <v>75</v>
      </c>
      <c r="BE64" t="s">
        <v>67</v>
      </c>
      <c r="BF64" t="s">
        <v>89</v>
      </c>
      <c r="BG64" t="s">
        <v>100</v>
      </c>
      <c r="BH64" t="s">
        <v>50</v>
      </c>
      <c r="BI64" t="s">
        <v>50</v>
      </c>
      <c r="BJ64" t="s">
        <v>69</v>
      </c>
    </row>
    <row r="65" spans="1:62" x14ac:dyDescent="0.3">
      <c r="A65">
        <v>64</v>
      </c>
      <c r="B65" s="1">
        <v>45834.584027777775</v>
      </c>
      <c r="C65" s="6">
        <v>45834.594444444447</v>
      </c>
      <c r="D65" s="2">
        <f>INT(FC_Road___Aradhana[[#This Row],[Completion time]])</f>
        <v>45834</v>
      </c>
      <c r="E65" s="2" t="str">
        <f>TEXT(FC_Road___Aradhana[[#This Row],[Date]],"dddd")</f>
        <v>Thursday</v>
      </c>
      <c r="F65" s="2" t="str">
        <f>IF(WEEKDAY(FC_Road___Aradhana[[#This Row],[Date]],2)&gt;5,"Weekend","Weekday")</f>
        <v>Weekday</v>
      </c>
      <c r="G6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5" t="s">
        <v>49</v>
      </c>
      <c r="I65" t="s">
        <v>50</v>
      </c>
      <c r="J65" t="s">
        <v>51</v>
      </c>
      <c r="K65" t="s">
        <v>52</v>
      </c>
      <c r="L65" t="s">
        <v>119</v>
      </c>
      <c r="M65" t="s">
        <v>50</v>
      </c>
      <c r="N65" t="s">
        <v>50</v>
      </c>
      <c r="O65" t="s">
        <v>50</v>
      </c>
      <c r="P65" t="s">
        <v>50</v>
      </c>
      <c r="Q65" t="s">
        <v>70</v>
      </c>
      <c r="R65" t="str">
        <f t="shared" si="0"/>
        <v>Shivajinagar</v>
      </c>
      <c r="S65" t="s">
        <v>50</v>
      </c>
      <c r="T65" t="s">
        <v>50</v>
      </c>
      <c r="U65" t="s">
        <v>50</v>
      </c>
      <c r="V65" t="s">
        <v>186</v>
      </c>
      <c r="W65" t="s">
        <v>50</v>
      </c>
      <c r="X65" t="str">
        <f t="shared" si="1"/>
        <v>Modern College</v>
      </c>
      <c r="Y65" t="str">
        <f t="shared" si="2"/>
        <v>Modern College</v>
      </c>
      <c r="Z65" t="s">
        <v>83</v>
      </c>
      <c r="AA65" t="s">
        <v>70</v>
      </c>
      <c r="AB65" t="s">
        <v>50</v>
      </c>
      <c r="AC65" t="s">
        <v>50</v>
      </c>
      <c r="AD65" t="s">
        <v>50</v>
      </c>
      <c r="AE65" t="s">
        <v>50</v>
      </c>
      <c r="AF65" t="str">
        <f t="shared" si="3"/>
        <v>Shivajinagar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tr">
        <f t="shared" si="4"/>
        <v/>
      </c>
      <c r="AM65" t="str">
        <f>IF(FC_Road___Aradhana[[#This Row],[2nd Level Departure]]="",FC_Road___Aradhana[[#This Row],[1st Level Departure]],FC_Road___Aradhana[[#This Row],[2nd Level Departure]])</f>
        <v>Shivajinagar</v>
      </c>
      <c r="AN65" t="s">
        <v>56</v>
      </c>
      <c r="AO65" t="s">
        <v>71</v>
      </c>
      <c r="AP65" t="s">
        <v>58</v>
      </c>
      <c r="AQ65" t="s">
        <v>72</v>
      </c>
      <c r="AR65" t="s">
        <v>73</v>
      </c>
      <c r="AS65" t="s">
        <v>61</v>
      </c>
      <c r="AT65" t="s">
        <v>62</v>
      </c>
      <c r="AU65" t="s">
        <v>103</v>
      </c>
      <c r="AV65" t="s">
        <v>50</v>
      </c>
      <c r="AW65" t="str">
        <f t="shared" si="5"/>
        <v>Walk-in/ Saw it while passing by</v>
      </c>
      <c r="AX65" t="s">
        <v>50</v>
      </c>
      <c r="AY65" t="str">
        <f t="shared" si="6"/>
        <v>Casual Meal</v>
      </c>
      <c r="AZ65" t="s">
        <v>50</v>
      </c>
      <c r="BA65" t="str">
        <f t="shared" si="7"/>
        <v>I wanted to try Sourdough Pizza</v>
      </c>
      <c r="BB65" t="s">
        <v>104</v>
      </c>
      <c r="BC65" t="s">
        <v>74</v>
      </c>
      <c r="BD65" t="s">
        <v>75</v>
      </c>
      <c r="BE65" t="s">
        <v>76</v>
      </c>
      <c r="BF65" t="s">
        <v>184</v>
      </c>
      <c r="BG65" t="s">
        <v>100</v>
      </c>
      <c r="BH65" t="s">
        <v>78</v>
      </c>
      <c r="BI65" t="s">
        <v>50</v>
      </c>
      <c r="BJ65" t="s">
        <v>69</v>
      </c>
    </row>
    <row r="66" spans="1:62" x14ac:dyDescent="0.3">
      <c r="A66">
        <v>65</v>
      </c>
      <c r="B66" s="1">
        <v>45834.592361111114</v>
      </c>
      <c r="C66" s="6">
        <v>45834.617361111108</v>
      </c>
      <c r="D66" s="2">
        <f>INT(FC_Road___Aradhana[[#This Row],[Completion time]])</f>
        <v>45834</v>
      </c>
      <c r="E66" s="2" t="str">
        <f>TEXT(FC_Road___Aradhana[[#This Row],[Date]],"dddd")</f>
        <v>Thursday</v>
      </c>
      <c r="F66" s="2" t="str">
        <f>IF(WEEKDAY(FC_Road___Aradhana[[#This Row],[Date]],2)&gt;5,"Weekend","Weekday")</f>
        <v>Weekday</v>
      </c>
      <c r="G6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6" t="s">
        <v>49</v>
      </c>
      <c r="I66" t="s">
        <v>50</v>
      </c>
      <c r="J66" t="s">
        <v>79</v>
      </c>
      <c r="K66" t="s">
        <v>92</v>
      </c>
      <c r="L66" t="s">
        <v>80</v>
      </c>
      <c r="M66" t="s">
        <v>50</v>
      </c>
      <c r="N66" t="s">
        <v>50</v>
      </c>
      <c r="O66" t="s">
        <v>50</v>
      </c>
      <c r="P66" t="s">
        <v>50</v>
      </c>
      <c r="Q66" t="s">
        <v>54</v>
      </c>
      <c r="R66" t="str">
        <f t="shared" ref="R66:R129" si="8">IF(M66&lt;&gt;"",M66,IF(N66&lt;&gt;"",N66,IF(O66&lt;&gt;"",O66,IF(P66&lt;&gt;"",P66,IF(Q66&lt;&gt;"",Q66,"")))))</f>
        <v>Deccan</v>
      </c>
      <c r="S66" t="s">
        <v>132</v>
      </c>
      <c r="T66" t="s">
        <v>50</v>
      </c>
      <c r="U66" t="s">
        <v>50</v>
      </c>
      <c r="V66" t="s">
        <v>50</v>
      </c>
      <c r="W66" t="s">
        <v>50</v>
      </c>
      <c r="X66" t="str">
        <f t="shared" ref="X66:X129" si="9">IF(S66&lt;&gt;"",S66,IF(T66&lt;&gt;"",T66,IF(U66&lt;&gt;"",U66,IF(V66&lt;&gt;"",V66,IF(W66&lt;&gt;"",W66,"")))))</f>
        <v>Prabhat Road/Bhandarkar Road</v>
      </c>
      <c r="Y66" t="str">
        <f t="shared" ref="Y66:Y129" si="10">IF(X66&lt;&gt;"",X66,IF(R66&lt;&gt;"",R66,""))</f>
        <v>Prabhat Road/Bhandarkar Road</v>
      </c>
      <c r="Z66" t="s">
        <v>93</v>
      </c>
      <c r="AA66" t="s">
        <v>50</v>
      </c>
      <c r="AB66" t="s">
        <v>50</v>
      </c>
      <c r="AC66" t="s">
        <v>102</v>
      </c>
      <c r="AD66" t="s">
        <v>50</v>
      </c>
      <c r="AE66" t="s">
        <v>50</v>
      </c>
      <c r="AF66" t="str">
        <f t="shared" ref="AF66:AF129" si="11">IF(AA66&lt;&gt;"",AA66,IF(AB66&lt;&gt;"",AB66,IF(AC66&lt;&gt;"",AC66,IF(AD66&lt;&gt;"",AD66,IF(AE66&lt;&gt;"",AE66,"")))))</f>
        <v>FC Road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tr">
        <f t="shared" ref="AL66:AL129" si="12">IF(AG66&lt;&gt;"",AG66,IF(AH66&lt;&gt;"",AH66,IF(AI66&lt;&gt;"",AI66,IF(AJ66&lt;&gt;"",AJ66,IF(AK66&lt;&gt;"",AK66,"")))))</f>
        <v/>
      </c>
      <c r="AM66" t="str">
        <f>IF(FC_Road___Aradhana[[#This Row],[2nd Level Departure]]="",FC_Road___Aradhana[[#This Row],[1st Level Departure]],FC_Road___Aradhana[[#This Row],[2nd Level Departure]])</f>
        <v>FC Road</v>
      </c>
      <c r="AN66" t="s">
        <v>56</v>
      </c>
      <c r="AO66" t="s">
        <v>71</v>
      </c>
      <c r="AP66" t="s">
        <v>96</v>
      </c>
      <c r="AQ66" t="s">
        <v>50</v>
      </c>
      <c r="AR66" t="s">
        <v>50</v>
      </c>
      <c r="AS66" t="s">
        <v>50</v>
      </c>
      <c r="AT66" t="s">
        <v>50</v>
      </c>
      <c r="AU66" t="s">
        <v>50</v>
      </c>
      <c r="AV66" t="s">
        <v>97</v>
      </c>
      <c r="AW66" t="str">
        <f t="shared" ref="AW66:AW129" si="13">IF(AQ66="",AV66,AQ66)</f>
        <v>Social Media Ad (Instagram/ Facebook)</v>
      </c>
      <c r="AX66" t="s">
        <v>61</v>
      </c>
      <c r="AY66" t="str">
        <f t="shared" ref="AY66:AY129" si="14">IF(AS66="",AX66,AS66)</f>
        <v>Casual Meal</v>
      </c>
      <c r="AZ66" t="s">
        <v>98</v>
      </c>
      <c r="BA66" t="s">
        <v>62</v>
      </c>
      <c r="BB66" t="s">
        <v>104</v>
      </c>
      <c r="BC66" t="s">
        <v>104</v>
      </c>
      <c r="BD66" t="s">
        <v>88</v>
      </c>
      <c r="BE66" t="s">
        <v>67</v>
      </c>
      <c r="BF66" t="s">
        <v>89</v>
      </c>
      <c r="BG66" t="s">
        <v>114</v>
      </c>
      <c r="BH66" t="s">
        <v>90</v>
      </c>
      <c r="BI66" t="s">
        <v>187</v>
      </c>
      <c r="BJ66" t="s">
        <v>69</v>
      </c>
    </row>
    <row r="67" spans="1:62" x14ac:dyDescent="0.3">
      <c r="A67">
        <v>66</v>
      </c>
      <c r="B67" s="1">
        <v>45834.594444444447</v>
      </c>
      <c r="C67" s="6">
        <v>45834.635416666664</v>
      </c>
      <c r="D67" s="2">
        <f>INT(FC_Road___Aradhana[[#This Row],[Completion time]])</f>
        <v>45834</v>
      </c>
      <c r="E67" s="2" t="str">
        <f>TEXT(FC_Road___Aradhana[[#This Row],[Date]],"dddd")</f>
        <v>Thursday</v>
      </c>
      <c r="F67" s="2" t="str">
        <f>IF(WEEKDAY(FC_Road___Aradhana[[#This Row],[Date]],2)&gt;5,"Weekend","Weekday")</f>
        <v>Weekday</v>
      </c>
      <c r="G6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7" t="s">
        <v>49</v>
      </c>
      <c r="I67" t="s">
        <v>50</v>
      </c>
      <c r="J67" t="s">
        <v>51</v>
      </c>
      <c r="K67" t="s">
        <v>92</v>
      </c>
      <c r="L67" t="s">
        <v>336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tr">
        <f t="shared" si="8"/>
        <v/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tr">
        <f t="shared" si="9"/>
        <v/>
      </c>
      <c r="Y67" t="str">
        <f t="shared" si="10"/>
        <v/>
      </c>
      <c r="Z67" t="s">
        <v>55</v>
      </c>
      <c r="AA67" t="s">
        <v>50</v>
      </c>
      <c r="AB67" t="s">
        <v>50</v>
      </c>
      <c r="AC67" t="s">
        <v>50</v>
      </c>
      <c r="AD67" t="s">
        <v>70</v>
      </c>
      <c r="AE67" t="s">
        <v>50</v>
      </c>
      <c r="AF67" t="str">
        <f t="shared" si="11"/>
        <v>Shivajinagar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tr">
        <f t="shared" si="12"/>
        <v/>
      </c>
      <c r="AM67" t="str">
        <f>IF(FC_Road___Aradhana[[#This Row],[2nd Level Departure]]="",FC_Road___Aradhana[[#This Row],[1st Level Departure]],FC_Road___Aradhana[[#This Row],[2nd Level Departure]])</f>
        <v>Shivajinagar</v>
      </c>
      <c r="AN67" t="s">
        <v>56</v>
      </c>
      <c r="AO67" t="s">
        <v>71</v>
      </c>
      <c r="AP67" t="s">
        <v>96</v>
      </c>
      <c r="AQ67" t="s">
        <v>50</v>
      </c>
      <c r="AR67" t="s">
        <v>50</v>
      </c>
      <c r="AS67" t="s">
        <v>50</v>
      </c>
      <c r="AT67" t="s">
        <v>50</v>
      </c>
      <c r="AU67" t="s">
        <v>50</v>
      </c>
      <c r="AV67" t="s">
        <v>149</v>
      </c>
      <c r="AW67" t="str">
        <f t="shared" si="13"/>
        <v>A friend told me</v>
      </c>
      <c r="AX67" t="s">
        <v>106</v>
      </c>
      <c r="AY67" t="str">
        <f t="shared" si="14"/>
        <v>Work meeting/ Business outing</v>
      </c>
      <c r="AZ67" t="s">
        <v>98</v>
      </c>
      <c r="BA67" t="s">
        <v>62</v>
      </c>
      <c r="BB67" t="s">
        <v>104</v>
      </c>
      <c r="BC67" t="s">
        <v>104</v>
      </c>
      <c r="BD67" t="s">
        <v>66</v>
      </c>
      <c r="BE67" t="s">
        <v>76</v>
      </c>
      <c r="BF67" t="s">
        <v>184</v>
      </c>
      <c r="BG67" t="s">
        <v>68</v>
      </c>
      <c r="BH67" t="s">
        <v>78</v>
      </c>
      <c r="BI67" t="s">
        <v>115</v>
      </c>
      <c r="BJ67" t="s">
        <v>69</v>
      </c>
    </row>
    <row r="68" spans="1:62" x14ac:dyDescent="0.3">
      <c r="A68">
        <v>67</v>
      </c>
      <c r="B68" s="1">
        <v>45834.617361111108</v>
      </c>
      <c r="C68" s="6">
        <v>45834.643055555556</v>
      </c>
      <c r="D68" s="2">
        <f>INT(FC_Road___Aradhana[[#This Row],[Completion time]])</f>
        <v>45834</v>
      </c>
      <c r="E68" s="2" t="str">
        <f>TEXT(FC_Road___Aradhana[[#This Row],[Date]],"dddd")</f>
        <v>Thursday</v>
      </c>
      <c r="F68" s="2" t="str">
        <f>IF(WEEKDAY(FC_Road___Aradhana[[#This Row],[Date]],2)&gt;5,"Weekend","Weekday")</f>
        <v>Weekday</v>
      </c>
      <c r="G6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8" t="s">
        <v>49</v>
      </c>
      <c r="I68" t="s">
        <v>50</v>
      </c>
      <c r="J68" t="s">
        <v>79</v>
      </c>
      <c r="K68" t="s">
        <v>52</v>
      </c>
      <c r="L68" t="s">
        <v>119</v>
      </c>
      <c r="M68" t="s">
        <v>50</v>
      </c>
      <c r="N68" t="s">
        <v>50</v>
      </c>
      <c r="O68" t="s">
        <v>50</v>
      </c>
      <c r="P68" t="s">
        <v>50</v>
      </c>
      <c r="Q68" t="s">
        <v>81</v>
      </c>
      <c r="R68" t="str">
        <f t="shared" si="8"/>
        <v>Kothrud</v>
      </c>
      <c r="S68" t="s">
        <v>50</v>
      </c>
      <c r="T68" t="s">
        <v>50</v>
      </c>
      <c r="U68" t="s">
        <v>120</v>
      </c>
      <c r="V68" t="s">
        <v>50</v>
      </c>
      <c r="W68" t="s">
        <v>50</v>
      </c>
      <c r="X68" t="str">
        <f t="shared" si="9"/>
        <v>Mayur Colony / Ideal Colony</v>
      </c>
      <c r="Y68" t="str">
        <f t="shared" si="10"/>
        <v>Mayur Colony / Ideal Colony</v>
      </c>
      <c r="Z68" t="s">
        <v>55</v>
      </c>
      <c r="AA68" t="s">
        <v>50</v>
      </c>
      <c r="AB68" t="s">
        <v>50</v>
      </c>
      <c r="AC68" t="s">
        <v>50</v>
      </c>
      <c r="AD68" t="s">
        <v>54</v>
      </c>
      <c r="AE68" t="s">
        <v>50</v>
      </c>
      <c r="AF68" t="str">
        <f t="shared" si="11"/>
        <v>Deccan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tr">
        <f t="shared" si="12"/>
        <v/>
      </c>
      <c r="AM68" t="str">
        <f>IF(FC_Road___Aradhana[[#This Row],[2nd Level Departure]]="",FC_Road___Aradhana[[#This Row],[1st Level Departure]],FC_Road___Aradhana[[#This Row],[2nd Level Departure]])</f>
        <v>Deccan</v>
      </c>
      <c r="AN68" t="s">
        <v>56</v>
      </c>
      <c r="AO68" t="s">
        <v>71</v>
      </c>
      <c r="AP68" t="s">
        <v>58</v>
      </c>
      <c r="AQ68" t="s">
        <v>59</v>
      </c>
      <c r="AR68" t="s">
        <v>60</v>
      </c>
      <c r="AS68" t="s">
        <v>61</v>
      </c>
      <c r="AT68" t="s">
        <v>62</v>
      </c>
      <c r="AU68" t="s">
        <v>63</v>
      </c>
      <c r="AV68" t="s">
        <v>50</v>
      </c>
      <c r="AW68" t="str">
        <f t="shared" si="13"/>
        <v>Word of Mouth/ Recommendation</v>
      </c>
      <c r="AX68" t="s">
        <v>50</v>
      </c>
      <c r="AY68" t="str">
        <f t="shared" si="14"/>
        <v>Casual Meal</v>
      </c>
      <c r="AZ68" t="s">
        <v>50</v>
      </c>
      <c r="BA68" t="str">
        <f t="shared" ref="BA68:BA129" si="15">IF(AT68="",AZ68,AT68)</f>
        <v>I wanted to try Sourdough Pizza</v>
      </c>
      <c r="BB68" t="s">
        <v>87</v>
      </c>
      <c r="BC68" t="s">
        <v>74</v>
      </c>
      <c r="BD68" t="s">
        <v>88</v>
      </c>
      <c r="BE68" t="s">
        <v>76</v>
      </c>
      <c r="BF68" t="s">
        <v>89</v>
      </c>
      <c r="BG68" t="s">
        <v>100</v>
      </c>
      <c r="BH68" t="s">
        <v>101</v>
      </c>
      <c r="BI68" t="s">
        <v>122</v>
      </c>
      <c r="BJ68" t="s">
        <v>69</v>
      </c>
    </row>
    <row r="69" spans="1:62" x14ac:dyDescent="0.3">
      <c r="A69">
        <v>68</v>
      </c>
      <c r="B69" s="1">
        <v>45834.635416666664</v>
      </c>
      <c r="C69" s="6">
        <v>45834.643750000003</v>
      </c>
      <c r="D69" s="2">
        <f>INT(FC_Road___Aradhana[[#This Row],[Completion time]])</f>
        <v>45834</v>
      </c>
      <c r="E69" s="2" t="str">
        <f>TEXT(FC_Road___Aradhana[[#This Row],[Date]],"dddd")</f>
        <v>Thursday</v>
      </c>
      <c r="F69" s="2" t="str">
        <f>IF(WEEKDAY(FC_Road___Aradhana[[#This Row],[Date]],2)&gt;5,"Weekend","Weekday")</f>
        <v>Weekday</v>
      </c>
      <c r="G6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69" t="s">
        <v>49</v>
      </c>
      <c r="I69" t="s">
        <v>50</v>
      </c>
      <c r="J69" t="s">
        <v>51</v>
      </c>
      <c r="K69" t="s">
        <v>140</v>
      </c>
      <c r="L69" t="s">
        <v>53</v>
      </c>
      <c r="M69" t="s">
        <v>50</v>
      </c>
      <c r="N69" t="s">
        <v>50</v>
      </c>
      <c r="O69" t="s">
        <v>70</v>
      </c>
      <c r="P69" t="s">
        <v>50</v>
      </c>
      <c r="Q69" t="s">
        <v>50</v>
      </c>
      <c r="R69" t="str">
        <f t="shared" si="8"/>
        <v>Shivajinagar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tr">
        <f t="shared" si="9"/>
        <v/>
      </c>
      <c r="Y69" t="str">
        <f t="shared" si="10"/>
        <v>Shivajinagar</v>
      </c>
      <c r="Z69" t="s">
        <v>55</v>
      </c>
      <c r="AA69" t="s">
        <v>50</v>
      </c>
      <c r="AB69" t="s">
        <v>50</v>
      </c>
      <c r="AC69" t="s">
        <v>50</v>
      </c>
      <c r="AD69" t="s">
        <v>70</v>
      </c>
      <c r="AE69" t="s">
        <v>50</v>
      </c>
      <c r="AF69" t="str">
        <f t="shared" si="11"/>
        <v>Shivajinagar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tr">
        <f t="shared" si="12"/>
        <v/>
      </c>
      <c r="AM69" t="str">
        <f>IF(FC_Road___Aradhana[[#This Row],[2nd Level Departure]]="",FC_Road___Aradhana[[#This Row],[1st Level Departure]],FC_Road___Aradhana[[#This Row],[2nd Level Departure]])</f>
        <v>Shivajinagar</v>
      </c>
      <c r="AN69" t="s">
        <v>56</v>
      </c>
      <c r="AO69" t="s">
        <v>57</v>
      </c>
      <c r="AP69" t="s">
        <v>58</v>
      </c>
      <c r="AQ69" t="s">
        <v>72</v>
      </c>
      <c r="AR69" t="s">
        <v>133</v>
      </c>
      <c r="AS69" t="s">
        <v>106</v>
      </c>
      <c r="AT69" t="s">
        <v>62</v>
      </c>
      <c r="AU69" t="s">
        <v>63</v>
      </c>
      <c r="AV69" t="s">
        <v>50</v>
      </c>
      <c r="AW69" t="str">
        <f t="shared" si="13"/>
        <v>Walk-in/ Saw it while passing by</v>
      </c>
      <c r="AX69" t="s">
        <v>50</v>
      </c>
      <c r="AY69" t="str">
        <f t="shared" si="14"/>
        <v>Work meeting/ Business outing</v>
      </c>
      <c r="AZ69" t="s">
        <v>50</v>
      </c>
      <c r="BA69" t="str">
        <f t="shared" si="15"/>
        <v>I wanted to try Sourdough Pizza</v>
      </c>
      <c r="BB69" t="s">
        <v>104</v>
      </c>
      <c r="BC69" t="s">
        <v>104</v>
      </c>
      <c r="BD69" t="s">
        <v>130</v>
      </c>
      <c r="BE69" t="s">
        <v>67</v>
      </c>
      <c r="BF69" t="s">
        <v>50</v>
      </c>
      <c r="BG69" t="s">
        <v>68</v>
      </c>
      <c r="BH69" t="s">
        <v>50</v>
      </c>
      <c r="BI69" t="s">
        <v>50</v>
      </c>
      <c r="BJ69" t="s">
        <v>69</v>
      </c>
    </row>
    <row r="70" spans="1:62" x14ac:dyDescent="0.3">
      <c r="A70">
        <v>69</v>
      </c>
      <c r="B70" s="1">
        <v>45834.643750000003</v>
      </c>
      <c r="C70" s="6">
        <v>45834.654861111114</v>
      </c>
      <c r="D70" s="2">
        <f>INT(FC_Road___Aradhana[[#This Row],[Completion time]])</f>
        <v>45834</v>
      </c>
      <c r="E70" s="2" t="str">
        <f>TEXT(FC_Road___Aradhana[[#This Row],[Date]],"dddd")</f>
        <v>Thursday</v>
      </c>
      <c r="F70" s="2" t="str">
        <f>IF(WEEKDAY(FC_Road___Aradhana[[#This Row],[Date]],2)&gt;5,"Weekend","Weekday")</f>
        <v>Weekday</v>
      </c>
      <c r="G7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70" t="s">
        <v>49</v>
      </c>
      <c r="I70" t="s">
        <v>50</v>
      </c>
      <c r="J70" t="s">
        <v>51</v>
      </c>
      <c r="K70" t="s">
        <v>52</v>
      </c>
      <c r="L70" t="s">
        <v>53</v>
      </c>
      <c r="M70" t="s">
        <v>50</v>
      </c>
      <c r="N70" t="s">
        <v>50</v>
      </c>
      <c r="O70" t="s">
        <v>54</v>
      </c>
      <c r="P70" t="s">
        <v>50</v>
      </c>
      <c r="Q70" t="s">
        <v>50</v>
      </c>
      <c r="R70" t="str">
        <f t="shared" si="8"/>
        <v>Deccan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tr">
        <f t="shared" si="9"/>
        <v/>
      </c>
      <c r="Y70" t="str">
        <f t="shared" si="10"/>
        <v>Deccan</v>
      </c>
      <c r="Z70" t="s">
        <v>93</v>
      </c>
      <c r="AA70" t="s">
        <v>50</v>
      </c>
      <c r="AB70" t="s">
        <v>50</v>
      </c>
      <c r="AC70" t="s">
        <v>165</v>
      </c>
      <c r="AD70" t="s">
        <v>50</v>
      </c>
      <c r="AE70" t="s">
        <v>50</v>
      </c>
      <c r="AF70" t="str">
        <f t="shared" si="11"/>
        <v>Pavillion Mall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tr">
        <f t="shared" si="12"/>
        <v/>
      </c>
      <c r="AM70" t="str">
        <f>IF(FC_Road___Aradhana[[#This Row],[2nd Level Departure]]="",FC_Road___Aradhana[[#This Row],[1st Level Departure]],FC_Road___Aradhana[[#This Row],[2nd Level Departure]])</f>
        <v>Pavillion Mall</v>
      </c>
      <c r="AN70" t="s">
        <v>56</v>
      </c>
      <c r="AO70" t="s">
        <v>95</v>
      </c>
      <c r="AP70" t="s">
        <v>96</v>
      </c>
      <c r="AQ70" t="s">
        <v>50</v>
      </c>
      <c r="AR70" t="s">
        <v>50</v>
      </c>
      <c r="AS70" t="s">
        <v>50</v>
      </c>
      <c r="AT70" t="s">
        <v>50</v>
      </c>
      <c r="AU70" t="s">
        <v>50</v>
      </c>
      <c r="AV70" t="s">
        <v>149</v>
      </c>
      <c r="AW70" t="str">
        <f t="shared" si="13"/>
        <v>A friend told me</v>
      </c>
      <c r="AX70" t="s">
        <v>86</v>
      </c>
      <c r="AY70" t="str">
        <f t="shared" si="14"/>
        <v>Date</v>
      </c>
      <c r="AZ70" t="s">
        <v>98</v>
      </c>
      <c r="BA70" t="s">
        <v>62</v>
      </c>
      <c r="BB70" t="s">
        <v>64</v>
      </c>
      <c r="BC70" t="s">
        <v>64</v>
      </c>
      <c r="BD70" t="s">
        <v>88</v>
      </c>
      <c r="BE70" t="s">
        <v>76</v>
      </c>
      <c r="BF70" t="s">
        <v>89</v>
      </c>
      <c r="BG70" t="s">
        <v>68</v>
      </c>
      <c r="BH70" t="s">
        <v>101</v>
      </c>
      <c r="BI70" t="s">
        <v>91</v>
      </c>
      <c r="BJ70" t="s">
        <v>69</v>
      </c>
    </row>
    <row r="71" spans="1:62" x14ac:dyDescent="0.3">
      <c r="A71">
        <v>70</v>
      </c>
      <c r="B71" s="1">
        <v>45834.643750000003</v>
      </c>
      <c r="C71" s="6">
        <v>45834.655555555553</v>
      </c>
      <c r="D71" s="2">
        <f>INT(FC_Road___Aradhana[[#This Row],[Completion time]])</f>
        <v>45834</v>
      </c>
      <c r="E71" s="2" t="str">
        <f>TEXT(FC_Road___Aradhana[[#This Row],[Date]],"dddd")</f>
        <v>Thursday</v>
      </c>
      <c r="F71" s="2" t="str">
        <f>IF(WEEKDAY(FC_Road___Aradhana[[#This Row],[Date]],2)&gt;5,"Weekend","Weekday")</f>
        <v>Weekday</v>
      </c>
      <c r="G7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71" t="s">
        <v>49</v>
      </c>
      <c r="I71" t="s">
        <v>50</v>
      </c>
      <c r="J71" t="s">
        <v>79</v>
      </c>
      <c r="K71" t="s">
        <v>52</v>
      </c>
      <c r="L71" t="s">
        <v>80</v>
      </c>
      <c r="M71" t="s">
        <v>50</v>
      </c>
      <c r="N71" t="s">
        <v>50</v>
      </c>
      <c r="O71" t="s">
        <v>50</v>
      </c>
      <c r="P71" t="s">
        <v>50</v>
      </c>
      <c r="Q71" t="s">
        <v>81</v>
      </c>
      <c r="R71" t="str">
        <f t="shared" si="8"/>
        <v>Kothrud</v>
      </c>
      <c r="S71" t="s">
        <v>50</v>
      </c>
      <c r="T71" t="s">
        <v>50</v>
      </c>
      <c r="U71" t="s">
        <v>148</v>
      </c>
      <c r="V71" t="s">
        <v>50</v>
      </c>
      <c r="W71" t="s">
        <v>50</v>
      </c>
      <c r="X71" t="str">
        <f t="shared" si="9"/>
        <v>MIT College / Anand Nagar</v>
      </c>
      <c r="Y71" t="str">
        <f t="shared" si="10"/>
        <v>MIT College / Anand Nagar</v>
      </c>
      <c r="Z71" t="s">
        <v>142</v>
      </c>
      <c r="AA71" t="s">
        <v>50</v>
      </c>
      <c r="AB71" t="s">
        <v>50</v>
      </c>
      <c r="AC71" t="s">
        <v>50</v>
      </c>
      <c r="AD71" t="s">
        <v>50</v>
      </c>
      <c r="AE71" t="s">
        <v>81</v>
      </c>
      <c r="AF71" t="str">
        <f t="shared" si="11"/>
        <v>Kothrud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tr">
        <f t="shared" si="12"/>
        <v/>
      </c>
      <c r="AM71" t="str">
        <f>IF(FC_Road___Aradhana[[#This Row],[2nd Level Departure]]="",FC_Road___Aradhana[[#This Row],[1st Level Departure]],FC_Road___Aradhana[[#This Row],[2nd Level Departure]])</f>
        <v>Kothrud</v>
      </c>
      <c r="AN71" t="s">
        <v>94</v>
      </c>
      <c r="AO71" t="s">
        <v>109</v>
      </c>
      <c r="AP71" t="s">
        <v>58</v>
      </c>
      <c r="AQ71" t="s">
        <v>72</v>
      </c>
      <c r="AR71" t="s">
        <v>60</v>
      </c>
      <c r="AS71" t="s">
        <v>112</v>
      </c>
      <c r="AT71" t="s">
        <v>107</v>
      </c>
      <c r="AU71" t="s">
        <v>63</v>
      </c>
      <c r="AV71" t="s">
        <v>50</v>
      </c>
      <c r="AW71" t="str">
        <f t="shared" si="13"/>
        <v>Walk-in/ Saw it while passing by</v>
      </c>
      <c r="AX71" t="s">
        <v>50</v>
      </c>
      <c r="AY71" t="str">
        <f t="shared" si="14"/>
        <v>Hangout with Friends</v>
      </c>
      <c r="AZ71" t="s">
        <v>50</v>
      </c>
      <c r="BA71" t="str">
        <f t="shared" si="15"/>
        <v>Nonna's famous Tiramisu </v>
      </c>
      <c r="BB71" t="s">
        <v>104</v>
      </c>
      <c r="BC71" t="s">
        <v>104</v>
      </c>
      <c r="BD71" t="s">
        <v>88</v>
      </c>
      <c r="BE71" t="s">
        <v>67</v>
      </c>
      <c r="BF71" t="s">
        <v>89</v>
      </c>
      <c r="BG71" t="s">
        <v>114</v>
      </c>
      <c r="BH71" t="s">
        <v>50</v>
      </c>
      <c r="BI71" t="s">
        <v>50</v>
      </c>
      <c r="BJ71" t="s">
        <v>69</v>
      </c>
    </row>
    <row r="72" spans="1:62" x14ac:dyDescent="0.3">
      <c r="A72">
        <v>71</v>
      </c>
      <c r="B72" s="1">
        <v>45834.654861111114</v>
      </c>
      <c r="C72" s="6">
        <v>45834.788194444445</v>
      </c>
      <c r="D72" s="2">
        <f>INT(FC_Road___Aradhana[[#This Row],[Completion time]])</f>
        <v>45834</v>
      </c>
      <c r="E72" s="2" t="str">
        <f>TEXT(FC_Road___Aradhana[[#This Row],[Date]],"dddd")</f>
        <v>Thursday</v>
      </c>
      <c r="F72" s="2" t="str">
        <f>IF(WEEKDAY(FC_Road___Aradhana[[#This Row],[Date]],2)&gt;5,"Weekend","Weekday")</f>
        <v>Weekday</v>
      </c>
      <c r="G7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72" t="s">
        <v>49</v>
      </c>
      <c r="I72" t="s">
        <v>50</v>
      </c>
      <c r="J72" t="s">
        <v>79</v>
      </c>
      <c r="K72" t="s">
        <v>52</v>
      </c>
      <c r="L72" t="s">
        <v>93</v>
      </c>
      <c r="M72" t="s">
        <v>50</v>
      </c>
      <c r="N72" t="s">
        <v>165</v>
      </c>
      <c r="O72" t="s">
        <v>50</v>
      </c>
      <c r="P72" t="s">
        <v>50</v>
      </c>
      <c r="Q72" t="s">
        <v>50</v>
      </c>
      <c r="R72" t="str">
        <f t="shared" si="8"/>
        <v>Pavillion Mall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tr">
        <f t="shared" si="9"/>
        <v/>
      </c>
      <c r="Y72" t="str">
        <f t="shared" si="10"/>
        <v>Pavillion Mall</v>
      </c>
      <c r="Z72" t="s">
        <v>83</v>
      </c>
      <c r="AA72" t="s">
        <v>127</v>
      </c>
      <c r="AB72" t="s">
        <v>50</v>
      </c>
      <c r="AC72" t="s">
        <v>50</v>
      </c>
      <c r="AD72" t="s">
        <v>50</v>
      </c>
      <c r="AE72" t="s">
        <v>50</v>
      </c>
      <c r="AF72" t="str">
        <f t="shared" si="11"/>
        <v>Old City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tr">
        <f t="shared" si="12"/>
        <v/>
      </c>
      <c r="AM72" t="str">
        <f>IF(FC_Road___Aradhana[[#This Row],[2nd Level Departure]]="",FC_Road___Aradhana[[#This Row],[1st Level Departure]],FC_Road___Aradhana[[#This Row],[2nd Level Departure]])</f>
        <v>Old City</v>
      </c>
      <c r="AN72" t="s">
        <v>56</v>
      </c>
      <c r="AO72" t="s">
        <v>71</v>
      </c>
      <c r="AP72" t="s">
        <v>96</v>
      </c>
      <c r="AQ72" t="s">
        <v>50</v>
      </c>
      <c r="AR72" t="s">
        <v>50</v>
      </c>
      <c r="AS72" t="s">
        <v>50</v>
      </c>
      <c r="AT72" t="s">
        <v>50</v>
      </c>
      <c r="AU72" t="s">
        <v>50</v>
      </c>
      <c r="AV72" t="s">
        <v>144</v>
      </c>
      <c r="AW72" t="str">
        <f t="shared" si="13"/>
        <v>I was walking by and came in</v>
      </c>
      <c r="AX72" t="s">
        <v>106</v>
      </c>
      <c r="AY72" t="str">
        <f t="shared" si="14"/>
        <v>Work meeting/ Business outing</v>
      </c>
      <c r="AZ72" t="s">
        <v>180</v>
      </c>
      <c r="BA72" t="s">
        <v>107</v>
      </c>
      <c r="BB72" t="s">
        <v>113</v>
      </c>
      <c r="BC72" t="s">
        <v>74</v>
      </c>
      <c r="BD72" t="s">
        <v>88</v>
      </c>
      <c r="BE72" t="s">
        <v>76</v>
      </c>
      <c r="BF72" t="s">
        <v>89</v>
      </c>
      <c r="BG72" t="s">
        <v>114</v>
      </c>
      <c r="BH72" t="s">
        <v>101</v>
      </c>
      <c r="BI72" t="s">
        <v>122</v>
      </c>
      <c r="BJ72" t="s">
        <v>69</v>
      </c>
    </row>
    <row r="73" spans="1:62" x14ac:dyDescent="0.3">
      <c r="A73">
        <v>72</v>
      </c>
      <c r="B73" s="1">
        <v>45834.831250000003</v>
      </c>
      <c r="C73" s="6">
        <v>45834.831944444442</v>
      </c>
      <c r="D73" s="2">
        <f>INT(FC_Road___Aradhana[[#This Row],[Completion time]])</f>
        <v>45834</v>
      </c>
      <c r="E73" s="2" t="str">
        <f>TEXT(FC_Road___Aradhana[[#This Row],[Date]],"dddd")</f>
        <v>Thursday</v>
      </c>
      <c r="F73" s="2" t="str">
        <f>IF(WEEKDAY(FC_Road___Aradhana[[#This Row],[Date]],2)&gt;5,"Weekend","Weekday")</f>
        <v>Weekday</v>
      </c>
      <c r="G7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73" t="s">
        <v>49</v>
      </c>
      <c r="I73" t="s">
        <v>50</v>
      </c>
      <c r="J73" t="s">
        <v>51</v>
      </c>
      <c r="K73" t="s">
        <v>140</v>
      </c>
      <c r="L73" t="s">
        <v>93</v>
      </c>
      <c r="M73" t="s">
        <v>50</v>
      </c>
      <c r="N73" t="s">
        <v>102</v>
      </c>
      <c r="O73" t="s">
        <v>50</v>
      </c>
      <c r="P73" t="s">
        <v>50</v>
      </c>
      <c r="Q73" t="s">
        <v>50</v>
      </c>
      <c r="R73" t="str">
        <f t="shared" si="8"/>
        <v>FC Road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tr">
        <f t="shared" si="9"/>
        <v/>
      </c>
      <c r="Y73" t="str">
        <f t="shared" si="10"/>
        <v>FC Road</v>
      </c>
      <c r="Z73" t="s">
        <v>83</v>
      </c>
      <c r="AA73" t="s">
        <v>70</v>
      </c>
      <c r="AB73" t="s">
        <v>50</v>
      </c>
      <c r="AC73" t="s">
        <v>50</v>
      </c>
      <c r="AD73" t="s">
        <v>50</v>
      </c>
      <c r="AE73" t="s">
        <v>50</v>
      </c>
      <c r="AF73" t="str">
        <f t="shared" si="11"/>
        <v>Shivajinagar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tr">
        <f t="shared" si="12"/>
        <v/>
      </c>
      <c r="AM73" t="str">
        <f>IF(FC_Road___Aradhana[[#This Row],[2nd Level Departure]]="",FC_Road___Aradhana[[#This Row],[1st Level Departure]],FC_Road___Aradhana[[#This Row],[2nd Level Departure]])</f>
        <v>Shivajinagar</v>
      </c>
      <c r="AN73" t="s">
        <v>85</v>
      </c>
      <c r="AO73" t="s">
        <v>71</v>
      </c>
      <c r="AP73" t="s">
        <v>96</v>
      </c>
      <c r="AQ73" t="s">
        <v>50</v>
      </c>
      <c r="AR73" t="s">
        <v>50</v>
      </c>
      <c r="AS73" t="s">
        <v>50</v>
      </c>
      <c r="AT73" t="s">
        <v>50</v>
      </c>
      <c r="AU73" t="s">
        <v>50</v>
      </c>
      <c r="AV73" t="s">
        <v>144</v>
      </c>
      <c r="AW73" t="str">
        <f t="shared" si="13"/>
        <v>I was walking by and came in</v>
      </c>
      <c r="AX73" t="s">
        <v>61</v>
      </c>
      <c r="AY73" t="str">
        <f t="shared" si="14"/>
        <v>Casual Meal</v>
      </c>
      <c r="AZ73" t="s">
        <v>98</v>
      </c>
      <c r="BA73" t="s">
        <v>62</v>
      </c>
      <c r="BB73" t="s">
        <v>74</v>
      </c>
      <c r="BC73" t="s">
        <v>104</v>
      </c>
      <c r="BD73" t="s">
        <v>88</v>
      </c>
      <c r="BE73" t="s">
        <v>67</v>
      </c>
      <c r="BF73" t="s">
        <v>89</v>
      </c>
      <c r="BG73" t="s">
        <v>114</v>
      </c>
      <c r="BH73" t="s">
        <v>78</v>
      </c>
      <c r="BI73" t="s">
        <v>115</v>
      </c>
      <c r="BJ73" t="s">
        <v>69</v>
      </c>
    </row>
    <row r="74" spans="1:62" x14ac:dyDescent="0.3">
      <c r="A74">
        <v>73</v>
      </c>
      <c r="B74" s="1">
        <v>45834.831944444442</v>
      </c>
      <c r="C74" s="6">
        <v>45834.838888888888</v>
      </c>
      <c r="D74" s="2">
        <f>INT(FC_Road___Aradhana[[#This Row],[Completion time]])</f>
        <v>45834</v>
      </c>
      <c r="E74" s="2" t="str">
        <f>TEXT(FC_Road___Aradhana[[#This Row],[Date]],"dddd")</f>
        <v>Thursday</v>
      </c>
      <c r="F74" s="2" t="str">
        <f>IF(WEEKDAY(FC_Road___Aradhana[[#This Row],[Date]],2)&gt;5,"Weekend","Weekday")</f>
        <v>Weekday</v>
      </c>
      <c r="G7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74" t="s">
        <v>49</v>
      </c>
      <c r="I74" t="s">
        <v>50</v>
      </c>
      <c r="J74" t="s">
        <v>79</v>
      </c>
      <c r="K74" t="s">
        <v>52</v>
      </c>
      <c r="L74" t="s">
        <v>93</v>
      </c>
      <c r="M74" t="s">
        <v>50</v>
      </c>
      <c r="N74" t="s">
        <v>102</v>
      </c>
      <c r="O74" t="s">
        <v>50</v>
      </c>
      <c r="P74" t="s">
        <v>50</v>
      </c>
      <c r="Q74" t="s">
        <v>50</v>
      </c>
      <c r="R74" t="str">
        <f t="shared" si="8"/>
        <v>FC Road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tr">
        <f t="shared" si="9"/>
        <v/>
      </c>
      <c r="Y74" t="str">
        <f t="shared" si="10"/>
        <v>FC Road</v>
      </c>
      <c r="Z74" t="s">
        <v>83</v>
      </c>
      <c r="AA74" t="s">
        <v>54</v>
      </c>
      <c r="AB74" t="s">
        <v>50</v>
      </c>
      <c r="AC74" t="s">
        <v>50</v>
      </c>
      <c r="AD74" t="s">
        <v>50</v>
      </c>
      <c r="AE74" t="s">
        <v>50</v>
      </c>
      <c r="AF74" t="str">
        <f t="shared" si="11"/>
        <v>Deccan</v>
      </c>
      <c r="AG74" t="s">
        <v>54</v>
      </c>
      <c r="AH74" t="s">
        <v>50</v>
      </c>
      <c r="AI74" t="s">
        <v>50</v>
      </c>
      <c r="AJ74" t="s">
        <v>50</v>
      </c>
      <c r="AK74" t="s">
        <v>50</v>
      </c>
      <c r="AL74" t="str">
        <f t="shared" si="12"/>
        <v>Deccan</v>
      </c>
      <c r="AM74" t="str">
        <f>IF(FC_Road___Aradhana[[#This Row],[2nd Level Departure]]="",FC_Road___Aradhana[[#This Row],[1st Level Departure]],FC_Road___Aradhana[[#This Row],[2nd Level Departure]])</f>
        <v>Deccan</v>
      </c>
      <c r="AN74" t="s">
        <v>94</v>
      </c>
      <c r="AO74" t="s">
        <v>71</v>
      </c>
      <c r="AP74" t="s">
        <v>58</v>
      </c>
      <c r="AQ74" t="s">
        <v>72</v>
      </c>
      <c r="AR74" t="s">
        <v>103</v>
      </c>
      <c r="AS74" t="s">
        <v>61</v>
      </c>
      <c r="AT74" t="s">
        <v>62</v>
      </c>
      <c r="AU74" t="s">
        <v>73</v>
      </c>
      <c r="AV74" t="s">
        <v>50</v>
      </c>
      <c r="AW74" t="str">
        <f t="shared" si="13"/>
        <v>Walk-in/ Saw it while passing by</v>
      </c>
      <c r="AX74" t="s">
        <v>50</v>
      </c>
      <c r="AY74" t="str">
        <f t="shared" si="14"/>
        <v>Casual Meal</v>
      </c>
      <c r="AZ74" t="s">
        <v>50</v>
      </c>
      <c r="BA74" t="str">
        <f t="shared" si="15"/>
        <v>I wanted to try Sourdough Pizza</v>
      </c>
      <c r="BB74" t="s">
        <v>87</v>
      </c>
      <c r="BC74" t="s">
        <v>74</v>
      </c>
      <c r="BD74" t="s">
        <v>75</v>
      </c>
      <c r="BE74" t="s">
        <v>76</v>
      </c>
      <c r="BF74" t="s">
        <v>184</v>
      </c>
      <c r="BG74" t="s">
        <v>68</v>
      </c>
      <c r="BH74" t="s">
        <v>78</v>
      </c>
      <c r="BI74" t="s">
        <v>115</v>
      </c>
      <c r="BJ74" t="s">
        <v>69</v>
      </c>
    </row>
    <row r="75" spans="1:62" x14ac:dyDescent="0.3">
      <c r="A75">
        <v>74</v>
      </c>
      <c r="B75" s="1">
        <v>45834.65625</v>
      </c>
      <c r="C75" s="6">
        <v>45834.855555555558</v>
      </c>
      <c r="D75" s="2">
        <f>INT(FC_Road___Aradhana[[#This Row],[Completion time]])</f>
        <v>45834</v>
      </c>
      <c r="E75" s="2" t="str">
        <f>TEXT(FC_Road___Aradhana[[#This Row],[Date]],"dddd")</f>
        <v>Thursday</v>
      </c>
      <c r="F75" s="2" t="str">
        <f>IF(WEEKDAY(FC_Road___Aradhana[[#This Row],[Date]],2)&gt;5,"Weekend","Weekday")</f>
        <v>Weekday</v>
      </c>
      <c r="G7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75" t="s">
        <v>49</v>
      </c>
      <c r="I75" t="s">
        <v>50</v>
      </c>
      <c r="J75" t="s">
        <v>51</v>
      </c>
      <c r="K75" t="s">
        <v>52</v>
      </c>
      <c r="L75" t="s">
        <v>93</v>
      </c>
      <c r="M75" t="s">
        <v>50</v>
      </c>
      <c r="N75" t="s">
        <v>102</v>
      </c>
      <c r="O75" t="s">
        <v>50</v>
      </c>
      <c r="P75" t="s">
        <v>50</v>
      </c>
      <c r="Q75" t="s">
        <v>50</v>
      </c>
      <c r="R75" t="str">
        <f t="shared" si="8"/>
        <v>FC Road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tr">
        <f t="shared" si="9"/>
        <v/>
      </c>
      <c r="Y75" t="str">
        <f t="shared" si="10"/>
        <v>FC Road</v>
      </c>
      <c r="Z75" t="s">
        <v>83</v>
      </c>
      <c r="AA75" t="s">
        <v>127</v>
      </c>
      <c r="AB75" t="s">
        <v>50</v>
      </c>
      <c r="AC75" t="s">
        <v>50</v>
      </c>
      <c r="AD75" t="s">
        <v>50</v>
      </c>
      <c r="AE75" t="s">
        <v>50</v>
      </c>
      <c r="AF75" t="str">
        <f t="shared" si="11"/>
        <v>Old City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tr">
        <f t="shared" si="12"/>
        <v/>
      </c>
      <c r="AM75" t="str">
        <f>IF(FC_Road___Aradhana[[#This Row],[2nd Level Departure]]="",FC_Road___Aradhana[[#This Row],[1st Level Departure]],FC_Road___Aradhana[[#This Row],[2nd Level Departure]])</f>
        <v>Old City</v>
      </c>
      <c r="AN75" t="s">
        <v>56</v>
      </c>
      <c r="AO75" t="s">
        <v>71</v>
      </c>
      <c r="AP75" t="s">
        <v>96</v>
      </c>
      <c r="AQ75" t="s">
        <v>50</v>
      </c>
      <c r="AR75" t="s">
        <v>50</v>
      </c>
      <c r="AS75" t="s">
        <v>50</v>
      </c>
      <c r="AT75" t="s">
        <v>50</v>
      </c>
      <c r="AU75" t="s">
        <v>50</v>
      </c>
      <c r="AV75" t="s">
        <v>144</v>
      </c>
      <c r="AW75" t="str">
        <f t="shared" si="13"/>
        <v>I was walking by and came in</v>
      </c>
      <c r="AX75" t="s">
        <v>61</v>
      </c>
      <c r="AY75" t="str">
        <f t="shared" si="14"/>
        <v>Casual Meal</v>
      </c>
      <c r="AZ75" t="s">
        <v>98</v>
      </c>
      <c r="BA75" t="s">
        <v>62</v>
      </c>
      <c r="BB75" t="s">
        <v>87</v>
      </c>
      <c r="BC75" t="s">
        <v>64</v>
      </c>
      <c r="BD75" t="s">
        <v>75</v>
      </c>
      <c r="BE75" t="s">
        <v>76</v>
      </c>
      <c r="BF75" t="s">
        <v>89</v>
      </c>
      <c r="BG75" t="s">
        <v>68</v>
      </c>
      <c r="BH75" t="s">
        <v>101</v>
      </c>
      <c r="BI75" t="s">
        <v>50</v>
      </c>
      <c r="BJ75" t="s">
        <v>69</v>
      </c>
    </row>
    <row r="76" spans="1:62" x14ac:dyDescent="0.3">
      <c r="A76">
        <v>75</v>
      </c>
      <c r="B76" s="1">
        <v>45834.838888888888</v>
      </c>
      <c r="C76" s="6">
        <v>45834.875694444447</v>
      </c>
      <c r="D76" s="2">
        <f>INT(FC_Road___Aradhana[[#This Row],[Completion time]])</f>
        <v>45834</v>
      </c>
      <c r="E76" s="2" t="str">
        <f>TEXT(FC_Road___Aradhana[[#This Row],[Date]],"dddd")</f>
        <v>Thursday</v>
      </c>
      <c r="F76" s="2" t="str">
        <f>IF(WEEKDAY(FC_Road___Aradhana[[#This Row],[Date]],2)&gt;5,"Weekend","Weekday")</f>
        <v>Weekday</v>
      </c>
      <c r="G7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76" t="s">
        <v>49</v>
      </c>
      <c r="I76" t="s">
        <v>50</v>
      </c>
      <c r="J76" t="s">
        <v>51</v>
      </c>
      <c r="K76" t="s">
        <v>92</v>
      </c>
      <c r="L76" t="s">
        <v>80</v>
      </c>
      <c r="M76" t="s">
        <v>50</v>
      </c>
      <c r="N76" t="s">
        <v>50</v>
      </c>
      <c r="O76" t="s">
        <v>50</v>
      </c>
      <c r="P76" t="s">
        <v>50</v>
      </c>
      <c r="Q76" t="s">
        <v>70</v>
      </c>
      <c r="R76" t="str">
        <f t="shared" si="8"/>
        <v>Shivajinagar</v>
      </c>
      <c r="S76" t="s">
        <v>50</v>
      </c>
      <c r="T76" t="s">
        <v>50</v>
      </c>
      <c r="U76" t="s">
        <v>50</v>
      </c>
      <c r="V76" t="s">
        <v>186</v>
      </c>
      <c r="W76" t="s">
        <v>50</v>
      </c>
      <c r="X76" t="str">
        <f t="shared" si="9"/>
        <v>Modern College</v>
      </c>
      <c r="Y76" t="str">
        <f t="shared" si="10"/>
        <v>Modern College</v>
      </c>
      <c r="Z76" t="s">
        <v>83</v>
      </c>
      <c r="AA76" t="s">
        <v>135</v>
      </c>
      <c r="AB76" t="s">
        <v>50</v>
      </c>
      <c r="AC76" t="s">
        <v>50</v>
      </c>
      <c r="AD76" t="s">
        <v>50</v>
      </c>
      <c r="AE76" t="s">
        <v>50</v>
      </c>
      <c r="AF76" t="str">
        <f t="shared" si="11"/>
        <v>Erandawne</v>
      </c>
      <c r="AG76" t="s">
        <v>50</v>
      </c>
      <c r="AH76" t="s">
        <v>150</v>
      </c>
      <c r="AI76" t="s">
        <v>50</v>
      </c>
      <c r="AJ76" t="s">
        <v>50</v>
      </c>
      <c r="AK76" t="s">
        <v>50</v>
      </c>
      <c r="AL76" t="str">
        <f t="shared" si="12"/>
        <v>Karve Road</v>
      </c>
      <c r="AM76" t="str">
        <f>IF(FC_Road___Aradhana[[#This Row],[2nd Level Departure]]="",FC_Road___Aradhana[[#This Row],[1st Level Departure]],FC_Road___Aradhana[[#This Row],[2nd Level Departure]])</f>
        <v>Karve Road</v>
      </c>
      <c r="AN76" t="s">
        <v>56</v>
      </c>
      <c r="AO76" t="s">
        <v>95</v>
      </c>
      <c r="AP76" t="s">
        <v>96</v>
      </c>
      <c r="AQ76" t="s">
        <v>50</v>
      </c>
      <c r="AR76" t="s">
        <v>50</v>
      </c>
      <c r="AS76" t="s">
        <v>50</v>
      </c>
      <c r="AT76" t="s">
        <v>50</v>
      </c>
      <c r="AU76" t="s">
        <v>50</v>
      </c>
      <c r="AV76" t="s">
        <v>149</v>
      </c>
      <c r="AW76" t="str">
        <f t="shared" si="13"/>
        <v>A friend told me</v>
      </c>
      <c r="AX76" t="s">
        <v>111</v>
      </c>
      <c r="AY76" t="str">
        <f t="shared" si="14"/>
        <v>Hangout with friends</v>
      </c>
      <c r="AZ76" t="s">
        <v>98</v>
      </c>
      <c r="BA76" t="s">
        <v>62</v>
      </c>
      <c r="BB76" t="s">
        <v>104</v>
      </c>
      <c r="BC76" t="s">
        <v>104</v>
      </c>
      <c r="BD76" t="s">
        <v>88</v>
      </c>
      <c r="BE76" t="s">
        <v>188</v>
      </c>
      <c r="BF76" t="s">
        <v>89</v>
      </c>
      <c r="BG76" t="s">
        <v>68</v>
      </c>
      <c r="BH76" t="s">
        <v>50</v>
      </c>
      <c r="BI76" t="s">
        <v>50</v>
      </c>
      <c r="BJ76" t="s">
        <v>189</v>
      </c>
    </row>
    <row r="77" spans="1:62" x14ac:dyDescent="0.3">
      <c r="A77">
        <v>76</v>
      </c>
      <c r="B77" s="1">
        <v>45834.855555555558</v>
      </c>
      <c r="C77" s="6">
        <v>45834.886805555558</v>
      </c>
      <c r="D77" s="2">
        <f>INT(FC_Road___Aradhana[[#This Row],[Completion time]])</f>
        <v>45834</v>
      </c>
      <c r="E77" s="2" t="str">
        <f>TEXT(FC_Road___Aradhana[[#This Row],[Date]],"dddd")</f>
        <v>Thursday</v>
      </c>
      <c r="F77" s="2" t="str">
        <f>IF(WEEKDAY(FC_Road___Aradhana[[#This Row],[Date]],2)&gt;5,"Weekend","Weekday")</f>
        <v>Weekday</v>
      </c>
      <c r="G7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77" t="s">
        <v>49</v>
      </c>
      <c r="I77" t="s">
        <v>50</v>
      </c>
      <c r="J77" t="s">
        <v>51</v>
      </c>
      <c r="K77" t="s">
        <v>52</v>
      </c>
      <c r="L77" t="s">
        <v>53</v>
      </c>
      <c r="M77" t="s">
        <v>50</v>
      </c>
      <c r="N77" t="s">
        <v>50</v>
      </c>
      <c r="O77" t="s">
        <v>54</v>
      </c>
      <c r="P77" t="s">
        <v>50</v>
      </c>
      <c r="Q77" t="s">
        <v>50</v>
      </c>
      <c r="R77" t="str">
        <f t="shared" si="8"/>
        <v>Deccan</v>
      </c>
      <c r="S77" t="s">
        <v>50</v>
      </c>
      <c r="T77" t="s">
        <v>50</v>
      </c>
      <c r="U77" t="s">
        <v>50</v>
      </c>
      <c r="V77" t="s">
        <v>50</v>
      </c>
      <c r="W77" t="s">
        <v>50</v>
      </c>
      <c r="X77" t="str">
        <f t="shared" si="9"/>
        <v/>
      </c>
      <c r="Y77" t="str">
        <f t="shared" si="10"/>
        <v>Deccan</v>
      </c>
      <c r="Z77" t="s">
        <v>83</v>
      </c>
      <c r="AA77" t="s">
        <v>84</v>
      </c>
      <c r="AB77" t="s">
        <v>50</v>
      </c>
      <c r="AC77" t="s">
        <v>50</v>
      </c>
      <c r="AD77" t="s">
        <v>50</v>
      </c>
      <c r="AE77" t="s">
        <v>50</v>
      </c>
      <c r="AF77" t="str">
        <f t="shared" si="11"/>
        <v>kothrud</v>
      </c>
      <c r="AG77" t="s">
        <v>50</v>
      </c>
      <c r="AH77" t="s">
        <v>50</v>
      </c>
      <c r="AI77" t="s">
        <v>162</v>
      </c>
      <c r="AJ77" t="s">
        <v>50</v>
      </c>
      <c r="AK77" t="s">
        <v>50</v>
      </c>
      <c r="AL77" t="str">
        <f t="shared" si="12"/>
        <v>Dahanukar Colony / Kothrud Bus Stand</v>
      </c>
      <c r="AM77" t="str">
        <f>IF(FC_Road___Aradhana[[#This Row],[2nd Level Departure]]="",FC_Road___Aradhana[[#This Row],[1st Level Departure]],FC_Road___Aradhana[[#This Row],[2nd Level Departure]])</f>
        <v>Dahanukar Colony / Kothrud Bus Stand</v>
      </c>
      <c r="AN77" t="s">
        <v>56</v>
      </c>
      <c r="AO77" t="s">
        <v>71</v>
      </c>
      <c r="AP77" t="s">
        <v>96</v>
      </c>
      <c r="AQ77" t="s">
        <v>50</v>
      </c>
      <c r="AR77" t="s">
        <v>50</v>
      </c>
      <c r="AS77" t="s">
        <v>50</v>
      </c>
      <c r="AT77" t="s">
        <v>50</v>
      </c>
      <c r="AU77" t="s">
        <v>50</v>
      </c>
      <c r="AV77" t="s">
        <v>149</v>
      </c>
      <c r="AW77" t="str">
        <f t="shared" si="13"/>
        <v>A friend told me</v>
      </c>
      <c r="AX77" t="s">
        <v>61</v>
      </c>
      <c r="AY77" t="str">
        <f t="shared" si="14"/>
        <v>Casual Meal</v>
      </c>
      <c r="AZ77" t="s">
        <v>98</v>
      </c>
      <c r="BA77" t="s">
        <v>62</v>
      </c>
      <c r="BB77" t="s">
        <v>104</v>
      </c>
      <c r="BC77" t="s">
        <v>104</v>
      </c>
      <c r="BD77" t="s">
        <v>88</v>
      </c>
      <c r="BE77" t="s">
        <v>67</v>
      </c>
      <c r="BF77" t="s">
        <v>50</v>
      </c>
      <c r="BG77" t="s">
        <v>68</v>
      </c>
      <c r="BH77" t="s">
        <v>50</v>
      </c>
      <c r="BI77" t="s">
        <v>50</v>
      </c>
      <c r="BJ77" t="s">
        <v>69</v>
      </c>
    </row>
    <row r="78" spans="1:62" x14ac:dyDescent="0.3">
      <c r="A78">
        <v>77</v>
      </c>
      <c r="B78" s="1">
        <v>45834.875694444447</v>
      </c>
      <c r="C78" s="6">
        <v>45834.906944444447</v>
      </c>
      <c r="D78" s="2">
        <f>INT(FC_Road___Aradhana[[#This Row],[Completion time]])</f>
        <v>45834</v>
      </c>
      <c r="E78" s="2" t="str">
        <f>TEXT(FC_Road___Aradhana[[#This Row],[Date]],"dddd")</f>
        <v>Thursday</v>
      </c>
      <c r="F78" s="2" t="str">
        <f>IF(WEEKDAY(FC_Road___Aradhana[[#This Row],[Date]],2)&gt;5,"Weekend","Weekday")</f>
        <v>Weekday</v>
      </c>
      <c r="G7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78" t="s">
        <v>49</v>
      </c>
      <c r="I78" t="s">
        <v>50</v>
      </c>
      <c r="J78" t="s">
        <v>79</v>
      </c>
      <c r="K78" t="s">
        <v>52</v>
      </c>
      <c r="L78" t="s">
        <v>80</v>
      </c>
      <c r="M78" t="s">
        <v>50</v>
      </c>
      <c r="N78" t="s">
        <v>50</v>
      </c>
      <c r="O78" t="s">
        <v>50</v>
      </c>
      <c r="P78" t="s">
        <v>50</v>
      </c>
      <c r="Q78" t="s">
        <v>54</v>
      </c>
      <c r="R78" t="str">
        <f t="shared" si="8"/>
        <v>Deccan</v>
      </c>
      <c r="S78" t="s">
        <v>132</v>
      </c>
      <c r="T78" t="s">
        <v>50</v>
      </c>
      <c r="U78" t="s">
        <v>50</v>
      </c>
      <c r="V78" t="s">
        <v>50</v>
      </c>
      <c r="W78" t="s">
        <v>50</v>
      </c>
      <c r="X78" t="str">
        <f t="shared" si="9"/>
        <v>Prabhat Road/Bhandarkar Road</v>
      </c>
      <c r="Y78" t="str">
        <f t="shared" si="10"/>
        <v>Prabhat Road/Bhandarkar Road</v>
      </c>
      <c r="Z78" t="s">
        <v>83</v>
      </c>
      <c r="AA78" t="s">
        <v>54</v>
      </c>
      <c r="AB78" t="s">
        <v>50</v>
      </c>
      <c r="AC78" t="s">
        <v>50</v>
      </c>
      <c r="AD78" t="s">
        <v>50</v>
      </c>
      <c r="AE78" t="s">
        <v>50</v>
      </c>
      <c r="AF78" t="str">
        <f t="shared" si="11"/>
        <v>Deccan</v>
      </c>
      <c r="AG78" t="s">
        <v>132</v>
      </c>
      <c r="AH78" t="s">
        <v>50</v>
      </c>
      <c r="AI78" t="s">
        <v>50</v>
      </c>
      <c r="AJ78" t="s">
        <v>50</v>
      </c>
      <c r="AK78" t="s">
        <v>50</v>
      </c>
      <c r="AL78" t="str">
        <f t="shared" si="12"/>
        <v>Prabhat Road/Bhandarkar Road</v>
      </c>
      <c r="AM78" t="str">
        <f>IF(FC_Road___Aradhana[[#This Row],[2nd Level Departure]]="",FC_Road___Aradhana[[#This Row],[1st Level Departure]],FC_Road___Aradhana[[#This Row],[2nd Level Departure]])</f>
        <v>Prabhat Road/Bhandarkar Road</v>
      </c>
      <c r="AN78" t="s">
        <v>85</v>
      </c>
      <c r="AO78" t="s">
        <v>71</v>
      </c>
      <c r="AP78" t="s">
        <v>58</v>
      </c>
      <c r="AQ78" t="s">
        <v>97</v>
      </c>
      <c r="AR78" t="s">
        <v>103</v>
      </c>
      <c r="AS78" t="s">
        <v>61</v>
      </c>
      <c r="AT78" t="s">
        <v>62</v>
      </c>
      <c r="AU78" t="s">
        <v>63</v>
      </c>
      <c r="AV78" t="s">
        <v>50</v>
      </c>
      <c r="AW78" t="str">
        <f t="shared" si="13"/>
        <v>Social Media Ad (Instagram/ Facebook)</v>
      </c>
      <c r="AX78" t="s">
        <v>50</v>
      </c>
      <c r="AY78" t="str">
        <f t="shared" si="14"/>
        <v>Casual Meal</v>
      </c>
      <c r="AZ78" t="s">
        <v>50</v>
      </c>
      <c r="BA78" t="str">
        <f t="shared" si="15"/>
        <v>I wanted to try Sourdough Pizza</v>
      </c>
      <c r="BB78" t="s">
        <v>74</v>
      </c>
      <c r="BC78" t="s">
        <v>104</v>
      </c>
      <c r="BD78" t="s">
        <v>75</v>
      </c>
      <c r="BE78" t="s">
        <v>76</v>
      </c>
      <c r="BF78" t="s">
        <v>89</v>
      </c>
      <c r="BG78" t="s">
        <v>100</v>
      </c>
      <c r="BH78" t="s">
        <v>78</v>
      </c>
      <c r="BI78" t="s">
        <v>50</v>
      </c>
      <c r="BJ78" t="s">
        <v>69</v>
      </c>
    </row>
    <row r="79" spans="1:62" x14ac:dyDescent="0.3">
      <c r="A79">
        <v>78</v>
      </c>
      <c r="B79" s="1">
        <v>45834.906944444447</v>
      </c>
      <c r="C79" s="6">
        <v>45834.915972222225</v>
      </c>
      <c r="D79" s="2">
        <f>INT(FC_Road___Aradhana[[#This Row],[Completion time]])</f>
        <v>45834</v>
      </c>
      <c r="E79" s="2" t="str">
        <f>TEXT(FC_Road___Aradhana[[#This Row],[Date]],"dddd")</f>
        <v>Thursday</v>
      </c>
      <c r="F79" s="2" t="str">
        <f>IF(WEEKDAY(FC_Road___Aradhana[[#This Row],[Date]],2)&gt;5,"Weekend","Weekday")</f>
        <v>Weekday</v>
      </c>
      <c r="G7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79" t="s">
        <v>49</v>
      </c>
      <c r="I79" t="s">
        <v>50</v>
      </c>
      <c r="J79" t="s">
        <v>79</v>
      </c>
      <c r="K79" t="s">
        <v>52</v>
      </c>
      <c r="L79" t="s">
        <v>53</v>
      </c>
      <c r="M79" t="s">
        <v>50</v>
      </c>
      <c r="N79" t="s">
        <v>50</v>
      </c>
      <c r="O79" t="s">
        <v>190</v>
      </c>
      <c r="P79" t="s">
        <v>50</v>
      </c>
      <c r="Q79" t="s">
        <v>50</v>
      </c>
      <c r="R79" t="str">
        <f t="shared" si="8"/>
        <v xml:space="preserve">Hadapsar 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tr">
        <f t="shared" si="9"/>
        <v/>
      </c>
      <c r="Y79" t="str">
        <f t="shared" si="10"/>
        <v xml:space="preserve">Hadapsar </v>
      </c>
      <c r="Z79" t="s">
        <v>83</v>
      </c>
      <c r="AA79" t="s">
        <v>84</v>
      </c>
      <c r="AB79" t="s">
        <v>50</v>
      </c>
      <c r="AC79" t="s">
        <v>50</v>
      </c>
      <c r="AD79" t="s">
        <v>50</v>
      </c>
      <c r="AE79" t="s">
        <v>50</v>
      </c>
      <c r="AF79" t="str">
        <f t="shared" si="11"/>
        <v>kothrud</v>
      </c>
      <c r="AG79" t="s">
        <v>50</v>
      </c>
      <c r="AH79" t="s">
        <v>50</v>
      </c>
      <c r="AI79" t="s">
        <v>148</v>
      </c>
      <c r="AJ79" t="s">
        <v>50</v>
      </c>
      <c r="AK79" t="s">
        <v>50</v>
      </c>
      <c r="AL79" t="str">
        <f t="shared" si="12"/>
        <v>MIT College / Anand Nagar</v>
      </c>
      <c r="AM79" t="str">
        <f>IF(FC_Road___Aradhana[[#This Row],[2nd Level Departure]]="",FC_Road___Aradhana[[#This Row],[1st Level Departure]],FC_Road___Aradhana[[#This Row],[2nd Level Departure]])</f>
        <v>MIT College / Anand Nagar</v>
      </c>
      <c r="AN79" t="s">
        <v>56</v>
      </c>
      <c r="AO79" t="s">
        <v>109</v>
      </c>
      <c r="AP79" t="s">
        <v>58</v>
      </c>
      <c r="AQ79" t="s">
        <v>72</v>
      </c>
      <c r="AR79" t="s">
        <v>60</v>
      </c>
      <c r="AS79" t="s">
        <v>112</v>
      </c>
      <c r="AT79" t="s">
        <v>62</v>
      </c>
      <c r="AU79" t="s">
        <v>63</v>
      </c>
      <c r="AV79" t="s">
        <v>50</v>
      </c>
      <c r="AW79" t="str">
        <f t="shared" si="13"/>
        <v>Walk-in/ Saw it while passing by</v>
      </c>
      <c r="AX79" t="s">
        <v>50</v>
      </c>
      <c r="AY79" t="str">
        <f t="shared" si="14"/>
        <v>Hangout with Friends</v>
      </c>
      <c r="AZ79" t="s">
        <v>50</v>
      </c>
      <c r="BA79" t="str">
        <f t="shared" si="15"/>
        <v>I wanted to try Sourdough Pizza</v>
      </c>
      <c r="BB79" t="s">
        <v>64</v>
      </c>
      <c r="BC79" t="s">
        <v>65</v>
      </c>
      <c r="BD79" t="s">
        <v>75</v>
      </c>
      <c r="BE79" t="s">
        <v>67</v>
      </c>
      <c r="BF79" t="s">
        <v>89</v>
      </c>
      <c r="BG79" t="s">
        <v>68</v>
      </c>
      <c r="BH79" t="s">
        <v>50</v>
      </c>
      <c r="BI79" t="s">
        <v>50</v>
      </c>
      <c r="BJ79" t="s">
        <v>69</v>
      </c>
    </row>
    <row r="80" spans="1:62" x14ac:dyDescent="0.3">
      <c r="A80">
        <v>79</v>
      </c>
      <c r="B80" s="1">
        <v>45834.920138888891</v>
      </c>
      <c r="C80" s="6">
        <v>45834.92083333333</v>
      </c>
      <c r="D80" s="2">
        <f>INT(FC_Road___Aradhana[[#This Row],[Completion time]])</f>
        <v>45834</v>
      </c>
      <c r="E80" s="2" t="str">
        <f>TEXT(FC_Road___Aradhana[[#This Row],[Date]],"dddd")</f>
        <v>Thursday</v>
      </c>
      <c r="F80" s="2" t="str">
        <f>IF(WEEKDAY(FC_Road___Aradhana[[#This Row],[Date]],2)&gt;5,"Weekend","Weekday")</f>
        <v>Weekday</v>
      </c>
      <c r="G8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0" t="s">
        <v>49</v>
      </c>
      <c r="I80" t="s">
        <v>50</v>
      </c>
      <c r="J80" t="s">
        <v>50</v>
      </c>
      <c r="K80" t="s">
        <v>52</v>
      </c>
      <c r="L80" t="s">
        <v>93</v>
      </c>
      <c r="M80" t="s">
        <v>50</v>
      </c>
      <c r="N80" t="s">
        <v>102</v>
      </c>
      <c r="O80" t="s">
        <v>50</v>
      </c>
      <c r="P80" t="s">
        <v>50</v>
      </c>
      <c r="Q80" t="s">
        <v>50</v>
      </c>
      <c r="R80" t="str">
        <f t="shared" si="8"/>
        <v>FC Road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tr">
        <f t="shared" si="9"/>
        <v/>
      </c>
      <c r="Y80" t="str">
        <f t="shared" si="10"/>
        <v>FC Road</v>
      </c>
      <c r="Z80" t="s">
        <v>93</v>
      </c>
      <c r="AA80" t="s">
        <v>50</v>
      </c>
      <c r="AB80" t="s">
        <v>50</v>
      </c>
      <c r="AC80" t="s">
        <v>102</v>
      </c>
      <c r="AD80" t="s">
        <v>50</v>
      </c>
      <c r="AE80" t="s">
        <v>50</v>
      </c>
      <c r="AF80" t="str">
        <f t="shared" si="11"/>
        <v>FC Road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tr">
        <f t="shared" si="12"/>
        <v/>
      </c>
      <c r="AM80" t="str">
        <f>IF(FC_Road___Aradhana[[#This Row],[2nd Level Departure]]="",FC_Road___Aradhana[[#This Row],[1st Level Departure]],FC_Road___Aradhana[[#This Row],[2nd Level Departure]])</f>
        <v>FC Road</v>
      </c>
      <c r="AN80" t="s">
        <v>56</v>
      </c>
      <c r="AO80" t="s">
        <v>57</v>
      </c>
      <c r="AP80" t="s">
        <v>96</v>
      </c>
      <c r="AQ80" t="s">
        <v>50</v>
      </c>
      <c r="AR80" t="s">
        <v>50</v>
      </c>
      <c r="AS80" t="s">
        <v>50</v>
      </c>
      <c r="AT80" t="s">
        <v>50</v>
      </c>
      <c r="AU80" t="s">
        <v>50</v>
      </c>
      <c r="AV80" t="s">
        <v>149</v>
      </c>
      <c r="AW80" t="str">
        <f t="shared" si="13"/>
        <v>A friend told me</v>
      </c>
      <c r="AX80" t="s">
        <v>61</v>
      </c>
      <c r="AY80" t="str">
        <f t="shared" si="14"/>
        <v>Casual Meal</v>
      </c>
      <c r="AZ80" t="s">
        <v>98</v>
      </c>
      <c r="BA80" t="s">
        <v>62</v>
      </c>
      <c r="BB80" t="s">
        <v>113</v>
      </c>
      <c r="BC80" t="s">
        <v>74</v>
      </c>
      <c r="BD80" t="s">
        <v>88</v>
      </c>
      <c r="BE80" t="s">
        <v>67</v>
      </c>
      <c r="BF80" t="s">
        <v>184</v>
      </c>
      <c r="BG80" t="s">
        <v>114</v>
      </c>
      <c r="BH80" t="s">
        <v>78</v>
      </c>
      <c r="BI80" t="s">
        <v>122</v>
      </c>
      <c r="BJ80" t="s">
        <v>69</v>
      </c>
    </row>
    <row r="81" spans="1:62" x14ac:dyDescent="0.3">
      <c r="A81">
        <v>80</v>
      </c>
      <c r="B81" s="1">
        <v>45834.886805555558</v>
      </c>
      <c r="C81" s="6">
        <v>45834.922222222223</v>
      </c>
      <c r="D81" s="2">
        <f>INT(FC_Road___Aradhana[[#This Row],[Completion time]])</f>
        <v>45834</v>
      </c>
      <c r="E81" s="2" t="str">
        <f>TEXT(FC_Road___Aradhana[[#This Row],[Date]],"dddd")</f>
        <v>Thursday</v>
      </c>
      <c r="F81" s="2" t="str">
        <f>IF(WEEKDAY(FC_Road___Aradhana[[#This Row],[Date]],2)&gt;5,"Weekend","Weekday")</f>
        <v>Weekday</v>
      </c>
      <c r="G8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1" t="s">
        <v>49</v>
      </c>
      <c r="I81" t="s">
        <v>50</v>
      </c>
      <c r="J81" t="s">
        <v>51</v>
      </c>
      <c r="K81" t="s">
        <v>52</v>
      </c>
      <c r="L81" t="s">
        <v>80</v>
      </c>
      <c r="M81" t="s">
        <v>50</v>
      </c>
      <c r="N81" t="s">
        <v>50</v>
      </c>
      <c r="O81" t="s">
        <v>50</v>
      </c>
      <c r="P81" t="s">
        <v>50</v>
      </c>
      <c r="Q81" t="s">
        <v>191</v>
      </c>
      <c r="R81" t="str">
        <f t="shared" si="8"/>
        <v>Kondhwa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tr">
        <f t="shared" si="9"/>
        <v/>
      </c>
      <c r="Y81" t="str">
        <f t="shared" si="10"/>
        <v>Kondhwa</v>
      </c>
      <c r="Z81" t="s">
        <v>166</v>
      </c>
      <c r="AA81" t="s">
        <v>50</v>
      </c>
      <c r="AB81" t="s">
        <v>192</v>
      </c>
      <c r="AC81" t="s">
        <v>50</v>
      </c>
      <c r="AD81" t="s">
        <v>50</v>
      </c>
      <c r="AE81" t="s">
        <v>50</v>
      </c>
      <c r="AF81" t="str">
        <f t="shared" si="11"/>
        <v xml:space="preserve">E square 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tr">
        <f t="shared" si="12"/>
        <v/>
      </c>
      <c r="AM81" t="str">
        <f>IF(FC_Road___Aradhana[[#This Row],[2nd Level Departure]]="",FC_Road___Aradhana[[#This Row],[1st Level Departure]],FC_Road___Aradhana[[#This Row],[2nd Level Departure]])</f>
        <v xml:space="preserve">E square </v>
      </c>
      <c r="AN81" t="s">
        <v>85</v>
      </c>
      <c r="AO81" t="s">
        <v>95</v>
      </c>
      <c r="AP81" t="s">
        <v>96</v>
      </c>
      <c r="AQ81" t="s">
        <v>50</v>
      </c>
      <c r="AR81" t="s">
        <v>50</v>
      </c>
      <c r="AS81" t="s">
        <v>50</v>
      </c>
      <c r="AT81" t="s">
        <v>50</v>
      </c>
      <c r="AU81" t="s">
        <v>50</v>
      </c>
      <c r="AV81" t="s">
        <v>97</v>
      </c>
      <c r="AW81" t="str">
        <f t="shared" si="13"/>
        <v>Social Media Ad (Instagram/ Facebook)</v>
      </c>
      <c r="AX81" t="s">
        <v>61</v>
      </c>
      <c r="AY81" t="str">
        <f t="shared" si="14"/>
        <v>Casual Meal</v>
      </c>
      <c r="AZ81" t="s">
        <v>98</v>
      </c>
      <c r="BA81" t="s">
        <v>62</v>
      </c>
      <c r="BB81" t="s">
        <v>65</v>
      </c>
      <c r="BC81" t="s">
        <v>104</v>
      </c>
      <c r="BD81" t="s">
        <v>75</v>
      </c>
      <c r="BE81" t="s">
        <v>76</v>
      </c>
      <c r="BF81" t="s">
        <v>99</v>
      </c>
      <c r="BG81" t="s">
        <v>100</v>
      </c>
      <c r="BH81" t="s">
        <v>78</v>
      </c>
      <c r="BI81" t="s">
        <v>91</v>
      </c>
      <c r="BJ81" t="s">
        <v>69</v>
      </c>
    </row>
    <row r="82" spans="1:62" x14ac:dyDescent="0.3">
      <c r="A82">
        <v>81</v>
      </c>
      <c r="B82" s="1">
        <v>45834.921527777777</v>
      </c>
      <c r="C82" s="6">
        <v>45834.933333333334</v>
      </c>
      <c r="D82" s="2">
        <f>INT(FC_Road___Aradhana[[#This Row],[Completion time]])</f>
        <v>45834</v>
      </c>
      <c r="E82" s="2" t="str">
        <f>TEXT(FC_Road___Aradhana[[#This Row],[Date]],"dddd")</f>
        <v>Thursday</v>
      </c>
      <c r="F82" s="2" t="str">
        <f>IF(WEEKDAY(FC_Road___Aradhana[[#This Row],[Date]],2)&gt;5,"Weekend","Weekday")</f>
        <v>Weekday</v>
      </c>
      <c r="G8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2" t="s">
        <v>49</v>
      </c>
      <c r="I82" t="s">
        <v>50</v>
      </c>
      <c r="J82" t="s">
        <v>79</v>
      </c>
      <c r="K82" t="s">
        <v>52</v>
      </c>
      <c r="L82" t="s">
        <v>80</v>
      </c>
      <c r="M82" t="s">
        <v>50</v>
      </c>
      <c r="N82" t="s">
        <v>50</v>
      </c>
      <c r="O82" t="s">
        <v>50</v>
      </c>
      <c r="P82" t="s">
        <v>50</v>
      </c>
      <c r="Q82" t="s">
        <v>70</v>
      </c>
      <c r="R82" t="str">
        <f t="shared" si="8"/>
        <v>Shivajinagar</v>
      </c>
      <c r="S82" t="s">
        <v>50</v>
      </c>
      <c r="T82" t="s">
        <v>50</v>
      </c>
      <c r="U82" t="s">
        <v>50</v>
      </c>
      <c r="V82" t="s">
        <v>173</v>
      </c>
      <c r="W82" t="s">
        <v>50</v>
      </c>
      <c r="X82" t="str">
        <f t="shared" si="9"/>
        <v>Senapati Bapat Road</v>
      </c>
      <c r="Y82" t="str">
        <f t="shared" si="10"/>
        <v>Senapati Bapat Road</v>
      </c>
      <c r="Z82" t="s">
        <v>83</v>
      </c>
      <c r="AA82" t="s">
        <v>70</v>
      </c>
      <c r="AB82" t="s">
        <v>50</v>
      </c>
      <c r="AC82" t="s">
        <v>50</v>
      </c>
      <c r="AD82" t="s">
        <v>50</v>
      </c>
      <c r="AE82" t="s">
        <v>50</v>
      </c>
      <c r="AF82" t="str">
        <f t="shared" si="11"/>
        <v>Shivajinagar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tr">
        <f t="shared" si="12"/>
        <v/>
      </c>
      <c r="AM82" t="str">
        <f>IF(FC_Road___Aradhana[[#This Row],[2nd Level Departure]]="",FC_Road___Aradhana[[#This Row],[1st Level Departure]],FC_Road___Aradhana[[#This Row],[2nd Level Departure]])</f>
        <v>Shivajinagar</v>
      </c>
      <c r="AN82" t="s">
        <v>94</v>
      </c>
      <c r="AO82" t="s">
        <v>71</v>
      </c>
      <c r="AP82" t="s">
        <v>58</v>
      </c>
      <c r="AQ82" t="s">
        <v>59</v>
      </c>
      <c r="AR82" t="s">
        <v>73</v>
      </c>
      <c r="AS82" t="s">
        <v>61</v>
      </c>
      <c r="AT82" t="s">
        <v>62</v>
      </c>
      <c r="AU82" t="s">
        <v>60</v>
      </c>
      <c r="AV82" t="s">
        <v>50</v>
      </c>
      <c r="AW82" t="str">
        <f t="shared" si="13"/>
        <v>Word of Mouth/ Recommendation</v>
      </c>
      <c r="AX82" t="s">
        <v>50</v>
      </c>
      <c r="AY82" t="str">
        <f t="shared" si="14"/>
        <v>Casual Meal</v>
      </c>
      <c r="AZ82" t="s">
        <v>50</v>
      </c>
      <c r="BA82" t="str">
        <f t="shared" si="15"/>
        <v>I wanted to try Sourdough Pizza</v>
      </c>
      <c r="BB82" t="s">
        <v>74</v>
      </c>
      <c r="BC82" t="s">
        <v>64</v>
      </c>
      <c r="BD82" t="s">
        <v>66</v>
      </c>
      <c r="BE82" t="s">
        <v>67</v>
      </c>
      <c r="BF82" t="s">
        <v>131</v>
      </c>
      <c r="BG82" t="s">
        <v>137</v>
      </c>
      <c r="BH82" t="s">
        <v>78</v>
      </c>
      <c r="BI82" t="s">
        <v>115</v>
      </c>
      <c r="BJ82" t="s">
        <v>69</v>
      </c>
    </row>
    <row r="83" spans="1:62" x14ac:dyDescent="0.3">
      <c r="A83">
        <v>82</v>
      </c>
      <c r="B83" s="1">
        <v>45834.922222222223</v>
      </c>
      <c r="C83" s="6">
        <v>45834.93472222222</v>
      </c>
      <c r="D83" s="2">
        <f>INT(FC_Road___Aradhana[[#This Row],[Completion time]])</f>
        <v>45834</v>
      </c>
      <c r="E83" s="2" t="str">
        <f>TEXT(FC_Road___Aradhana[[#This Row],[Date]],"dddd")</f>
        <v>Thursday</v>
      </c>
      <c r="F83" s="2" t="str">
        <f>IF(WEEKDAY(FC_Road___Aradhana[[#This Row],[Date]],2)&gt;5,"Weekend","Weekday")</f>
        <v>Weekday</v>
      </c>
      <c r="G8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3" t="s">
        <v>49</v>
      </c>
      <c r="I83" t="s">
        <v>50</v>
      </c>
      <c r="J83" t="s">
        <v>51</v>
      </c>
      <c r="K83" t="s">
        <v>52</v>
      </c>
      <c r="L83" t="s">
        <v>80</v>
      </c>
      <c r="M83" t="s">
        <v>50</v>
      </c>
      <c r="N83" t="s">
        <v>50</v>
      </c>
      <c r="O83" t="s">
        <v>50</v>
      </c>
      <c r="P83" t="s">
        <v>50</v>
      </c>
      <c r="Q83" t="s">
        <v>81</v>
      </c>
      <c r="R83" t="str">
        <f t="shared" si="8"/>
        <v>Kothrud</v>
      </c>
      <c r="S83" t="s">
        <v>50</v>
      </c>
      <c r="T83" t="s">
        <v>50</v>
      </c>
      <c r="U83" t="s">
        <v>120</v>
      </c>
      <c r="V83" t="s">
        <v>50</v>
      </c>
      <c r="W83" t="s">
        <v>50</v>
      </c>
      <c r="X83" t="str">
        <f t="shared" si="9"/>
        <v>Mayur Colony / Ideal Colony</v>
      </c>
      <c r="Y83" t="str">
        <f t="shared" si="10"/>
        <v>Mayur Colony / Ideal Colony</v>
      </c>
      <c r="Z83" t="s">
        <v>83</v>
      </c>
      <c r="AA83" t="s">
        <v>84</v>
      </c>
      <c r="AB83" t="s">
        <v>50</v>
      </c>
      <c r="AC83" t="s">
        <v>50</v>
      </c>
      <c r="AD83" t="s">
        <v>50</v>
      </c>
      <c r="AE83" t="s">
        <v>50</v>
      </c>
      <c r="AF83" t="str">
        <f t="shared" si="11"/>
        <v>kothrud</v>
      </c>
      <c r="AG83" t="s">
        <v>50</v>
      </c>
      <c r="AH83" t="s">
        <v>50</v>
      </c>
      <c r="AI83" t="s">
        <v>120</v>
      </c>
      <c r="AJ83" t="s">
        <v>50</v>
      </c>
      <c r="AK83" t="s">
        <v>50</v>
      </c>
      <c r="AL83" t="str">
        <f t="shared" si="12"/>
        <v>Mayur Colony / Ideal Colony</v>
      </c>
      <c r="AM83" t="str">
        <f>IF(FC_Road___Aradhana[[#This Row],[2nd Level Departure]]="",FC_Road___Aradhana[[#This Row],[1st Level Departure]],FC_Road___Aradhana[[#This Row],[2nd Level Departure]])</f>
        <v>Mayur Colony / Ideal Colony</v>
      </c>
      <c r="AN83" t="s">
        <v>94</v>
      </c>
      <c r="AO83" t="s">
        <v>71</v>
      </c>
      <c r="AP83" t="s">
        <v>96</v>
      </c>
      <c r="AQ83" t="s">
        <v>50</v>
      </c>
      <c r="AR83" t="s">
        <v>50</v>
      </c>
      <c r="AS83" t="s">
        <v>50</v>
      </c>
      <c r="AT83" t="s">
        <v>50</v>
      </c>
      <c r="AU83" t="s">
        <v>50</v>
      </c>
      <c r="AV83" t="s">
        <v>149</v>
      </c>
      <c r="AW83" t="str">
        <f t="shared" si="13"/>
        <v>A friend told me</v>
      </c>
      <c r="AX83" t="s">
        <v>61</v>
      </c>
      <c r="AY83" t="str">
        <f t="shared" si="14"/>
        <v>Casual Meal</v>
      </c>
      <c r="AZ83" t="s">
        <v>98</v>
      </c>
      <c r="BA83" t="s">
        <v>62</v>
      </c>
      <c r="BB83" t="s">
        <v>87</v>
      </c>
      <c r="BC83" t="s">
        <v>104</v>
      </c>
      <c r="BD83" t="s">
        <v>88</v>
      </c>
      <c r="BE83" t="s">
        <v>67</v>
      </c>
      <c r="BF83" t="s">
        <v>89</v>
      </c>
      <c r="BG83" t="s">
        <v>114</v>
      </c>
      <c r="BH83" t="s">
        <v>78</v>
      </c>
      <c r="BI83" t="s">
        <v>193</v>
      </c>
      <c r="BJ83" t="s">
        <v>69</v>
      </c>
    </row>
    <row r="84" spans="1:62" x14ac:dyDescent="0.3">
      <c r="A84">
        <v>83</v>
      </c>
      <c r="B84" s="1">
        <v>45834.935416666667</v>
      </c>
      <c r="C84" s="6">
        <v>45834.938888888886</v>
      </c>
      <c r="D84" s="2">
        <f>INT(FC_Road___Aradhana[[#This Row],[Completion time]])</f>
        <v>45834</v>
      </c>
      <c r="E84" s="2" t="str">
        <f>TEXT(FC_Road___Aradhana[[#This Row],[Date]],"dddd")</f>
        <v>Thursday</v>
      </c>
      <c r="F84" s="2" t="str">
        <f>IF(WEEKDAY(FC_Road___Aradhana[[#This Row],[Date]],2)&gt;5,"Weekend","Weekday")</f>
        <v>Weekday</v>
      </c>
      <c r="G8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4" t="s">
        <v>49</v>
      </c>
      <c r="I84" t="s">
        <v>50</v>
      </c>
      <c r="J84" t="s">
        <v>51</v>
      </c>
      <c r="K84" t="s">
        <v>92</v>
      </c>
      <c r="L84" t="s">
        <v>156</v>
      </c>
      <c r="M84" t="s">
        <v>165</v>
      </c>
      <c r="N84" t="s">
        <v>50</v>
      </c>
      <c r="O84" t="s">
        <v>50</v>
      </c>
      <c r="P84" t="s">
        <v>50</v>
      </c>
      <c r="Q84" t="s">
        <v>50</v>
      </c>
      <c r="R84" t="str">
        <f t="shared" si="8"/>
        <v>Pavillion Mall</v>
      </c>
      <c r="S84" t="s">
        <v>50</v>
      </c>
      <c r="T84" t="s">
        <v>50</v>
      </c>
      <c r="U84" t="s">
        <v>50</v>
      </c>
      <c r="V84" t="s">
        <v>50</v>
      </c>
      <c r="W84" t="s">
        <v>50</v>
      </c>
      <c r="X84" t="str">
        <f t="shared" si="9"/>
        <v/>
      </c>
      <c r="Y84" t="str">
        <f t="shared" si="10"/>
        <v>Pavillion Mall</v>
      </c>
      <c r="Z84" t="s">
        <v>83</v>
      </c>
      <c r="AA84" t="s">
        <v>70</v>
      </c>
      <c r="AB84" t="s">
        <v>50</v>
      </c>
      <c r="AC84" t="s">
        <v>50</v>
      </c>
      <c r="AD84" t="s">
        <v>50</v>
      </c>
      <c r="AE84" t="s">
        <v>50</v>
      </c>
      <c r="AF84" t="str">
        <f t="shared" si="11"/>
        <v>Shivajinagar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tr">
        <f t="shared" si="12"/>
        <v/>
      </c>
      <c r="AM84" t="str">
        <f>IF(FC_Road___Aradhana[[#This Row],[2nd Level Departure]]="",FC_Road___Aradhana[[#This Row],[1st Level Departure]],FC_Road___Aradhana[[#This Row],[2nd Level Departure]])</f>
        <v>Shivajinagar</v>
      </c>
      <c r="AN84" t="s">
        <v>94</v>
      </c>
      <c r="AO84" t="s">
        <v>109</v>
      </c>
      <c r="AP84" t="s">
        <v>96</v>
      </c>
      <c r="AQ84" t="s">
        <v>50</v>
      </c>
      <c r="AR84" t="s">
        <v>50</v>
      </c>
      <c r="AS84" t="s">
        <v>50</v>
      </c>
      <c r="AT84" t="s">
        <v>50</v>
      </c>
      <c r="AU84" t="s">
        <v>50</v>
      </c>
      <c r="AV84" t="s">
        <v>97</v>
      </c>
      <c r="AW84" t="str">
        <f t="shared" si="13"/>
        <v>Social Media Ad (Instagram/ Facebook)</v>
      </c>
      <c r="AX84" t="s">
        <v>61</v>
      </c>
      <c r="AY84" t="str">
        <f t="shared" si="14"/>
        <v>Casual Meal</v>
      </c>
      <c r="AZ84" t="s">
        <v>98</v>
      </c>
      <c r="BA84" t="s">
        <v>62</v>
      </c>
      <c r="BB84" t="s">
        <v>87</v>
      </c>
      <c r="BC84" t="s">
        <v>64</v>
      </c>
      <c r="BD84" t="s">
        <v>88</v>
      </c>
      <c r="BE84" t="s">
        <v>76</v>
      </c>
      <c r="BF84" t="s">
        <v>89</v>
      </c>
      <c r="BG84" t="s">
        <v>114</v>
      </c>
      <c r="BH84" t="s">
        <v>101</v>
      </c>
      <c r="BI84" t="s">
        <v>115</v>
      </c>
      <c r="BJ84" t="s">
        <v>69</v>
      </c>
    </row>
    <row r="85" spans="1:62" x14ac:dyDescent="0.3">
      <c r="A85">
        <v>84</v>
      </c>
      <c r="B85" s="1">
        <v>45834.953472222223</v>
      </c>
      <c r="C85" s="6">
        <v>45834.955555555556</v>
      </c>
      <c r="D85" s="2">
        <f>INT(FC_Road___Aradhana[[#This Row],[Completion time]])</f>
        <v>45834</v>
      </c>
      <c r="E85" s="2" t="str">
        <f>TEXT(FC_Road___Aradhana[[#This Row],[Date]],"dddd")</f>
        <v>Thursday</v>
      </c>
      <c r="F85" s="2" t="str">
        <f>IF(WEEKDAY(FC_Road___Aradhana[[#This Row],[Date]],2)&gt;5,"Weekend","Weekday")</f>
        <v>Weekday</v>
      </c>
      <c r="G8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5" t="s">
        <v>49</v>
      </c>
      <c r="I85" t="s">
        <v>50</v>
      </c>
      <c r="J85" t="s">
        <v>79</v>
      </c>
      <c r="K85" t="s">
        <v>52</v>
      </c>
      <c r="L85" t="s">
        <v>53</v>
      </c>
      <c r="M85" t="s">
        <v>50</v>
      </c>
      <c r="N85" t="s">
        <v>50</v>
      </c>
      <c r="O85" t="s">
        <v>54</v>
      </c>
      <c r="P85" t="s">
        <v>50</v>
      </c>
      <c r="Q85" t="s">
        <v>50</v>
      </c>
      <c r="R85" t="str">
        <f t="shared" si="8"/>
        <v>Deccan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tr">
        <f t="shared" si="9"/>
        <v/>
      </c>
      <c r="Y85" t="str">
        <f t="shared" si="10"/>
        <v>Deccan</v>
      </c>
      <c r="Z85" t="s">
        <v>83</v>
      </c>
      <c r="AA85" t="s">
        <v>135</v>
      </c>
      <c r="AB85" t="s">
        <v>50</v>
      </c>
      <c r="AC85" t="s">
        <v>50</v>
      </c>
      <c r="AD85" t="s">
        <v>50</v>
      </c>
      <c r="AE85" t="s">
        <v>50</v>
      </c>
      <c r="AF85" t="str">
        <f t="shared" si="11"/>
        <v>Erandawne</v>
      </c>
      <c r="AG85" t="s">
        <v>50</v>
      </c>
      <c r="AH85" t="s">
        <v>181</v>
      </c>
      <c r="AI85" t="s">
        <v>50</v>
      </c>
      <c r="AJ85" t="s">
        <v>50</v>
      </c>
      <c r="AK85" t="s">
        <v>50</v>
      </c>
      <c r="AL85" t="str">
        <f t="shared" si="12"/>
        <v>Law College Road</v>
      </c>
      <c r="AM85" t="str">
        <f>IF(FC_Road___Aradhana[[#This Row],[2nd Level Departure]]="",FC_Road___Aradhana[[#This Row],[1st Level Departure]],FC_Road___Aradhana[[#This Row],[2nd Level Departure]])</f>
        <v>Law College Road</v>
      </c>
      <c r="AN85" t="s">
        <v>56</v>
      </c>
      <c r="AO85" t="s">
        <v>71</v>
      </c>
      <c r="AP85" t="s">
        <v>58</v>
      </c>
      <c r="AQ85" t="s">
        <v>72</v>
      </c>
      <c r="AR85" t="s">
        <v>60</v>
      </c>
      <c r="AS85" t="s">
        <v>61</v>
      </c>
      <c r="AT85" t="s">
        <v>62</v>
      </c>
      <c r="AU85" t="s">
        <v>63</v>
      </c>
      <c r="AV85" t="s">
        <v>50</v>
      </c>
      <c r="AW85" t="str">
        <f t="shared" si="13"/>
        <v>Walk-in/ Saw it while passing by</v>
      </c>
      <c r="AX85" t="s">
        <v>50</v>
      </c>
      <c r="AY85" t="str">
        <f t="shared" si="14"/>
        <v>Casual Meal</v>
      </c>
      <c r="AZ85" t="s">
        <v>50</v>
      </c>
      <c r="BA85" t="str">
        <f t="shared" si="15"/>
        <v>I wanted to try Sourdough Pizza</v>
      </c>
      <c r="BB85" t="s">
        <v>65</v>
      </c>
      <c r="BC85" t="s">
        <v>65</v>
      </c>
      <c r="BD85" t="s">
        <v>130</v>
      </c>
      <c r="BE85" t="s">
        <v>76</v>
      </c>
      <c r="BF85" t="s">
        <v>131</v>
      </c>
      <c r="BG85" t="s">
        <v>100</v>
      </c>
      <c r="BH85" t="s">
        <v>101</v>
      </c>
      <c r="BI85" t="s">
        <v>122</v>
      </c>
      <c r="BJ85" t="s">
        <v>69</v>
      </c>
    </row>
    <row r="86" spans="1:62" x14ac:dyDescent="0.3">
      <c r="A86">
        <v>85</v>
      </c>
      <c r="B86" s="1">
        <v>45834.933333333334</v>
      </c>
      <c r="C86" s="6">
        <v>45834.956250000003</v>
      </c>
      <c r="D86" s="2">
        <f>INT(FC_Road___Aradhana[[#This Row],[Completion time]])</f>
        <v>45834</v>
      </c>
      <c r="E86" s="2" t="str">
        <f>TEXT(FC_Road___Aradhana[[#This Row],[Date]],"dddd")</f>
        <v>Thursday</v>
      </c>
      <c r="F86" s="2" t="str">
        <f>IF(WEEKDAY(FC_Road___Aradhana[[#This Row],[Date]],2)&gt;5,"Weekend","Weekday")</f>
        <v>Weekday</v>
      </c>
      <c r="G8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6" t="s">
        <v>49</v>
      </c>
      <c r="I86" t="s">
        <v>50</v>
      </c>
      <c r="J86" t="s">
        <v>79</v>
      </c>
      <c r="K86" t="s">
        <v>52</v>
      </c>
      <c r="L86" t="s">
        <v>53</v>
      </c>
      <c r="M86" t="s">
        <v>50</v>
      </c>
      <c r="N86" t="s">
        <v>50</v>
      </c>
      <c r="O86" t="s">
        <v>194</v>
      </c>
      <c r="P86" t="s">
        <v>50</v>
      </c>
      <c r="Q86" t="s">
        <v>50</v>
      </c>
      <c r="R86" t="str">
        <f t="shared" si="8"/>
        <v>Yerwada</v>
      </c>
      <c r="S86" t="s">
        <v>50</v>
      </c>
      <c r="T86" t="s">
        <v>50</v>
      </c>
      <c r="U86" t="s">
        <v>50</v>
      </c>
      <c r="V86" t="s">
        <v>50</v>
      </c>
      <c r="W86" t="s">
        <v>50</v>
      </c>
      <c r="X86" t="str">
        <f t="shared" si="9"/>
        <v/>
      </c>
      <c r="Y86" t="str">
        <f t="shared" si="10"/>
        <v>Yerwada</v>
      </c>
      <c r="Z86" t="s">
        <v>83</v>
      </c>
      <c r="AA86" t="s">
        <v>195</v>
      </c>
      <c r="AB86" t="s">
        <v>50</v>
      </c>
      <c r="AC86" t="s">
        <v>50</v>
      </c>
      <c r="AD86" t="s">
        <v>50</v>
      </c>
      <c r="AE86" t="s">
        <v>50</v>
      </c>
      <c r="AF86" t="str">
        <f t="shared" si="11"/>
        <v>Mumbai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tr">
        <f t="shared" si="12"/>
        <v/>
      </c>
      <c r="AM86" t="str">
        <f>IF(FC_Road___Aradhana[[#This Row],[2nd Level Departure]]="",FC_Road___Aradhana[[#This Row],[1st Level Departure]],FC_Road___Aradhana[[#This Row],[2nd Level Departure]])</f>
        <v>Mumbai</v>
      </c>
      <c r="AN86" t="s">
        <v>85</v>
      </c>
      <c r="AO86" t="s">
        <v>57</v>
      </c>
      <c r="AP86" t="s">
        <v>96</v>
      </c>
      <c r="AQ86" t="s">
        <v>50</v>
      </c>
      <c r="AR86" t="s">
        <v>50</v>
      </c>
      <c r="AS86" t="s">
        <v>50</v>
      </c>
      <c r="AT86" t="s">
        <v>50</v>
      </c>
      <c r="AU86" t="s">
        <v>50</v>
      </c>
      <c r="AV86" t="s">
        <v>144</v>
      </c>
      <c r="AW86" t="str">
        <f t="shared" si="13"/>
        <v>I was walking by and came in</v>
      </c>
      <c r="AX86" t="s">
        <v>129</v>
      </c>
      <c r="AY86" t="str">
        <f t="shared" si="14"/>
        <v>Family Outing</v>
      </c>
      <c r="AZ86" t="s">
        <v>180</v>
      </c>
      <c r="BA86" t="s">
        <v>107</v>
      </c>
      <c r="BB86" t="s">
        <v>65</v>
      </c>
      <c r="BC86" t="s">
        <v>65</v>
      </c>
      <c r="BD86" t="s">
        <v>196</v>
      </c>
      <c r="BE86" t="s">
        <v>67</v>
      </c>
      <c r="BF86" t="s">
        <v>131</v>
      </c>
      <c r="BG86" t="s">
        <v>100</v>
      </c>
      <c r="BH86" t="s">
        <v>90</v>
      </c>
      <c r="BI86" t="s">
        <v>124</v>
      </c>
      <c r="BJ86" t="s">
        <v>69</v>
      </c>
    </row>
    <row r="87" spans="1:62" x14ac:dyDescent="0.3">
      <c r="A87">
        <v>86</v>
      </c>
      <c r="B87" s="1">
        <v>45834.955555555556</v>
      </c>
      <c r="C87" s="6">
        <v>45834.958333333336</v>
      </c>
      <c r="D87" s="2">
        <f>INT(FC_Road___Aradhana[[#This Row],[Completion time]])</f>
        <v>45834</v>
      </c>
      <c r="E87" s="2" t="str">
        <f>TEXT(FC_Road___Aradhana[[#This Row],[Date]],"dddd")</f>
        <v>Thursday</v>
      </c>
      <c r="F87" s="2" t="str">
        <f>IF(WEEKDAY(FC_Road___Aradhana[[#This Row],[Date]],2)&gt;5,"Weekend","Weekday")</f>
        <v>Weekday</v>
      </c>
      <c r="G8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7" t="s">
        <v>49</v>
      </c>
      <c r="I87" t="s">
        <v>50</v>
      </c>
      <c r="J87" t="s">
        <v>51</v>
      </c>
      <c r="K87" t="s">
        <v>52</v>
      </c>
      <c r="L87" t="s">
        <v>119</v>
      </c>
      <c r="M87" t="s">
        <v>50</v>
      </c>
      <c r="N87" t="s">
        <v>50</v>
      </c>
      <c r="O87" t="s">
        <v>50</v>
      </c>
      <c r="P87" t="s">
        <v>50</v>
      </c>
      <c r="Q87" t="s">
        <v>127</v>
      </c>
      <c r="R87" t="str">
        <f t="shared" si="8"/>
        <v>Old City</v>
      </c>
      <c r="S87" t="s">
        <v>50</v>
      </c>
      <c r="T87" t="s">
        <v>50</v>
      </c>
      <c r="U87" t="s">
        <v>50</v>
      </c>
      <c r="V87" t="s">
        <v>50</v>
      </c>
      <c r="W87" t="s">
        <v>134</v>
      </c>
      <c r="X87" t="str">
        <f t="shared" si="9"/>
        <v>Narayan Peth</v>
      </c>
      <c r="Y87" t="str">
        <f t="shared" si="10"/>
        <v>Narayan Peth</v>
      </c>
      <c r="Z87" t="s">
        <v>166</v>
      </c>
      <c r="AA87" t="s">
        <v>50</v>
      </c>
      <c r="AB87" t="s">
        <v>165</v>
      </c>
      <c r="AC87" t="s">
        <v>50</v>
      </c>
      <c r="AD87" t="s">
        <v>50</v>
      </c>
      <c r="AE87" t="s">
        <v>50</v>
      </c>
      <c r="AF87" t="str">
        <f t="shared" si="11"/>
        <v>Pavillion Mall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tr">
        <f t="shared" si="12"/>
        <v/>
      </c>
      <c r="AM87" t="str">
        <f>IF(FC_Road___Aradhana[[#This Row],[2nd Level Departure]]="",FC_Road___Aradhana[[#This Row],[1st Level Departure]],FC_Road___Aradhana[[#This Row],[2nd Level Departure]])</f>
        <v>Pavillion Mall</v>
      </c>
      <c r="AN87" t="s">
        <v>56</v>
      </c>
      <c r="AO87" t="s">
        <v>71</v>
      </c>
      <c r="AP87" t="s">
        <v>96</v>
      </c>
      <c r="AQ87" t="s">
        <v>50</v>
      </c>
      <c r="AR87" t="s">
        <v>50</v>
      </c>
      <c r="AS87" t="s">
        <v>50</v>
      </c>
      <c r="AT87" t="s">
        <v>50</v>
      </c>
      <c r="AU87" t="s">
        <v>50</v>
      </c>
      <c r="AV87" t="s">
        <v>144</v>
      </c>
      <c r="AW87" t="str">
        <f t="shared" si="13"/>
        <v>I was walking by and came in</v>
      </c>
      <c r="AX87" t="s">
        <v>86</v>
      </c>
      <c r="AY87" t="str">
        <f t="shared" si="14"/>
        <v>Date</v>
      </c>
      <c r="AZ87" t="s">
        <v>98</v>
      </c>
      <c r="BA87" t="s">
        <v>62</v>
      </c>
      <c r="BB87" t="s">
        <v>65</v>
      </c>
      <c r="BC87" t="s">
        <v>65</v>
      </c>
      <c r="BD87" t="s">
        <v>75</v>
      </c>
      <c r="BE87" t="s">
        <v>76</v>
      </c>
      <c r="BF87" t="s">
        <v>89</v>
      </c>
      <c r="BG87" t="s">
        <v>114</v>
      </c>
      <c r="BH87" t="s">
        <v>118</v>
      </c>
      <c r="BI87" t="s">
        <v>91</v>
      </c>
      <c r="BJ87" t="s">
        <v>69</v>
      </c>
    </row>
    <row r="88" spans="1:62" x14ac:dyDescent="0.3">
      <c r="A88">
        <v>87</v>
      </c>
      <c r="B88" s="1">
        <v>45834.958333333336</v>
      </c>
      <c r="C88" s="6">
        <v>45834.959722222222</v>
      </c>
      <c r="D88" s="2">
        <f>INT(FC_Road___Aradhana[[#This Row],[Completion time]])</f>
        <v>45834</v>
      </c>
      <c r="E88" s="2" t="str">
        <f>TEXT(FC_Road___Aradhana[[#This Row],[Date]],"dddd")</f>
        <v>Thursday</v>
      </c>
      <c r="F88" s="2" t="str">
        <f>IF(WEEKDAY(FC_Road___Aradhana[[#This Row],[Date]],2)&gt;5,"Weekend","Weekday")</f>
        <v>Weekday</v>
      </c>
      <c r="G8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8" t="s">
        <v>49</v>
      </c>
      <c r="I88" t="s">
        <v>50</v>
      </c>
      <c r="J88" t="s">
        <v>51</v>
      </c>
      <c r="K88" t="s">
        <v>52</v>
      </c>
      <c r="L88" t="s">
        <v>53</v>
      </c>
      <c r="M88" t="s">
        <v>50</v>
      </c>
      <c r="N88" t="s">
        <v>50</v>
      </c>
      <c r="O88" t="s">
        <v>197</v>
      </c>
      <c r="P88" t="s">
        <v>50</v>
      </c>
      <c r="Q88" t="s">
        <v>50</v>
      </c>
      <c r="R88" t="str">
        <f t="shared" si="8"/>
        <v>Hinjewadi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tr">
        <f t="shared" si="9"/>
        <v/>
      </c>
      <c r="Y88" t="str">
        <f t="shared" si="10"/>
        <v>Hinjewadi</v>
      </c>
      <c r="Z88" t="s">
        <v>83</v>
      </c>
      <c r="AA88" t="s">
        <v>197</v>
      </c>
      <c r="AB88" t="s">
        <v>50</v>
      </c>
      <c r="AC88" t="s">
        <v>50</v>
      </c>
      <c r="AD88" t="s">
        <v>50</v>
      </c>
      <c r="AE88" t="s">
        <v>50</v>
      </c>
      <c r="AF88" t="str">
        <f t="shared" si="11"/>
        <v>Hinjewadi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tr">
        <f t="shared" si="12"/>
        <v/>
      </c>
      <c r="AM88" t="str">
        <f>IF(FC_Road___Aradhana[[#This Row],[2nd Level Departure]]="",FC_Road___Aradhana[[#This Row],[1st Level Departure]],FC_Road___Aradhana[[#This Row],[2nd Level Departure]])</f>
        <v>Hinjewadi</v>
      </c>
      <c r="AN88" t="s">
        <v>85</v>
      </c>
      <c r="AO88" t="s">
        <v>71</v>
      </c>
      <c r="AP88" t="s">
        <v>96</v>
      </c>
      <c r="AQ88" t="s">
        <v>50</v>
      </c>
      <c r="AR88" t="s">
        <v>50</v>
      </c>
      <c r="AS88" t="s">
        <v>50</v>
      </c>
      <c r="AT88" t="s">
        <v>50</v>
      </c>
      <c r="AU88" t="s">
        <v>50</v>
      </c>
      <c r="AV88" t="s">
        <v>144</v>
      </c>
      <c r="AW88" t="str">
        <f t="shared" si="13"/>
        <v>I was walking by and came in</v>
      </c>
      <c r="AX88" t="s">
        <v>61</v>
      </c>
      <c r="AY88" t="str">
        <f t="shared" si="14"/>
        <v>Casual Meal</v>
      </c>
      <c r="AZ88" t="s">
        <v>98</v>
      </c>
      <c r="BA88" t="s">
        <v>62</v>
      </c>
      <c r="BB88" t="s">
        <v>74</v>
      </c>
      <c r="BC88" t="s">
        <v>104</v>
      </c>
      <c r="BD88" t="s">
        <v>88</v>
      </c>
      <c r="BE88" t="s">
        <v>76</v>
      </c>
      <c r="BF88" t="s">
        <v>89</v>
      </c>
      <c r="BG88" t="s">
        <v>100</v>
      </c>
      <c r="BH88" t="s">
        <v>78</v>
      </c>
      <c r="BI88" t="s">
        <v>91</v>
      </c>
      <c r="BJ88" t="s">
        <v>69</v>
      </c>
    </row>
    <row r="89" spans="1:62" x14ac:dyDescent="0.3">
      <c r="A89">
        <v>88</v>
      </c>
      <c r="B89" s="1">
        <v>45834.956250000003</v>
      </c>
      <c r="C89" s="6">
        <v>45834.967361111114</v>
      </c>
      <c r="D89" s="2">
        <f>INT(FC_Road___Aradhana[[#This Row],[Completion time]])</f>
        <v>45834</v>
      </c>
      <c r="E89" s="2" t="str">
        <f>TEXT(FC_Road___Aradhana[[#This Row],[Date]],"dddd")</f>
        <v>Thursday</v>
      </c>
      <c r="F89" s="2" t="str">
        <f>IF(WEEKDAY(FC_Road___Aradhana[[#This Row],[Date]],2)&gt;5,"Weekend","Weekday")</f>
        <v>Weekday</v>
      </c>
      <c r="G8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89" t="s">
        <v>49</v>
      </c>
      <c r="I89" t="s">
        <v>50</v>
      </c>
      <c r="J89" t="s">
        <v>79</v>
      </c>
      <c r="K89" t="s">
        <v>52</v>
      </c>
      <c r="L89" t="s">
        <v>80</v>
      </c>
      <c r="M89" t="s">
        <v>50</v>
      </c>
      <c r="N89" t="s">
        <v>50</v>
      </c>
      <c r="O89" t="s">
        <v>50</v>
      </c>
      <c r="P89" t="s">
        <v>50</v>
      </c>
      <c r="Q89" t="s">
        <v>70</v>
      </c>
      <c r="R89" t="str">
        <f t="shared" si="8"/>
        <v>Shivajinagar</v>
      </c>
      <c r="S89" t="s">
        <v>50</v>
      </c>
      <c r="T89" t="s">
        <v>50</v>
      </c>
      <c r="U89" t="s">
        <v>50</v>
      </c>
      <c r="V89" t="s">
        <v>146</v>
      </c>
      <c r="W89" t="s">
        <v>50</v>
      </c>
      <c r="X89" t="str">
        <f t="shared" si="9"/>
        <v>Model Colony</v>
      </c>
      <c r="Y89" t="str">
        <f t="shared" si="10"/>
        <v>Model Colony</v>
      </c>
      <c r="Z89" t="s">
        <v>166</v>
      </c>
      <c r="AA89" t="s">
        <v>50</v>
      </c>
      <c r="AB89" t="s">
        <v>165</v>
      </c>
      <c r="AC89" t="s">
        <v>50</v>
      </c>
      <c r="AD89" t="s">
        <v>50</v>
      </c>
      <c r="AE89" t="s">
        <v>50</v>
      </c>
      <c r="AF89" t="str">
        <f t="shared" si="11"/>
        <v>Pavillion Mall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tr">
        <f t="shared" si="12"/>
        <v/>
      </c>
      <c r="AM89" t="str">
        <f>IF(FC_Road___Aradhana[[#This Row],[2nd Level Departure]]="",FC_Road___Aradhana[[#This Row],[1st Level Departure]],FC_Road___Aradhana[[#This Row],[2nd Level Departure]])</f>
        <v>Pavillion Mall</v>
      </c>
      <c r="AN89" t="s">
        <v>147</v>
      </c>
      <c r="AO89" t="s">
        <v>71</v>
      </c>
      <c r="AP89" t="s">
        <v>58</v>
      </c>
      <c r="AQ89" t="s">
        <v>72</v>
      </c>
      <c r="AR89" t="s">
        <v>103</v>
      </c>
      <c r="AS89" t="s">
        <v>112</v>
      </c>
      <c r="AT89" t="s">
        <v>125</v>
      </c>
      <c r="AU89" t="s">
        <v>63</v>
      </c>
      <c r="AV89" t="s">
        <v>50</v>
      </c>
      <c r="AW89" t="str">
        <f t="shared" si="13"/>
        <v>Walk-in/ Saw it while passing by</v>
      </c>
      <c r="AX89" t="s">
        <v>50</v>
      </c>
      <c r="AY89" t="str">
        <f t="shared" si="14"/>
        <v>Hangout with Friends</v>
      </c>
      <c r="AZ89" t="s">
        <v>50</v>
      </c>
      <c r="BA89" t="str">
        <f t="shared" si="15"/>
        <v>Pizza with Drinks sounded like a good combo</v>
      </c>
      <c r="BB89" t="s">
        <v>87</v>
      </c>
      <c r="BC89" t="s">
        <v>65</v>
      </c>
      <c r="BD89" t="s">
        <v>75</v>
      </c>
      <c r="BE89" t="s">
        <v>76</v>
      </c>
      <c r="BF89" t="s">
        <v>89</v>
      </c>
      <c r="BG89" t="s">
        <v>68</v>
      </c>
      <c r="BH89" t="s">
        <v>101</v>
      </c>
      <c r="BI89" t="s">
        <v>50</v>
      </c>
      <c r="BJ89" t="s">
        <v>69</v>
      </c>
    </row>
    <row r="90" spans="1:62" x14ac:dyDescent="0.3">
      <c r="A90">
        <v>89</v>
      </c>
      <c r="B90" s="1">
        <v>45834.959722222222</v>
      </c>
      <c r="C90" s="6">
        <v>45834.97152777778</v>
      </c>
      <c r="D90" s="2">
        <f>INT(FC_Road___Aradhana[[#This Row],[Completion time]])</f>
        <v>45834</v>
      </c>
      <c r="E90" s="2" t="str">
        <f>TEXT(FC_Road___Aradhana[[#This Row],[Date]],"dddd")</f>
        <v>Thursday</v>
      </c>
      <c r="F90" s="2" t="str">
        <f>IF(WEEKDAY(FC_Road___Aradhana[[#This Row],[Date]],2)&gt;5,"Weekend","Weekday")</f>
        <v>Weekday</v>
      </c>
      <c r="G9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90" t="s">
        <v>49</v>
      </c>
      <c r="I90" t="s">
        <v>50</v>
      </c>
      <c r="J90" t="s">
        <v>51</v>
      </c>
      <c r="K90" t="s">
        <v>52</v>
      </c>
      <c r="L90" t="s">
        <v>80</v>
      </c>
      <c r="M90" t="s">
        <v>50</v>
      </c>
      <c r="N90" t="s">
        <v>50</v>
      </c>
      <c r="O90" t="s">
        <v>50</v>
      </c>
      <c r="P90" t="s">
        <v>50</v>
      </c>
      <c r="Q90" t="s">
        <v>81</v>
      </c>
      <c r="R90" t="str">
        <f t="shared" si="8"/>
        <v>Kothrud</v>
      </c>
      <c r="S90" t="s">
        <v>50</v>
      </c>
      <c r="T90" t="s">
        <v>50</v>
      </c>
      <c r="U90" t="s">
        <v>120</v>
      </c>
      <c r="V90" t="s">
        <v>50</v>
      </c>
      <c r="W90" t="s">
        <v>50</v>
      </c>
      <c r="X90" t="str">
        <f t="shared" si="9"/>
        <v>Mayur Colony / Ideal Colony</v>
      </c>
      <c r="Y90" t="str">
        <f t="shared" si="10"/>
        <v>Mayur Colony / Ideal Colony</v>
      </c>
      <c r="Z90" t="s">
        <v>163</v>
      </c>
      <c r="AA90" t="s">
        <v>84</v>
      </c>
      <c r="AB90" t="s">
        <v>50</v>
      </c>
      <c r="AC90" t="s">
        <v>50</v>
      </c>
      <c r="AD90" t="s">
        <v>50</v>
      </c>
      <c r="AE90" t="s">
        <v>50</v>
      </c>
      <c r="AF90" t="str">
        <f t="shared" si="11"/>
        <v>kothrud</v>
      </c>
      <c r="AG90" t="s">
        <v>50</v>
      </c>
      <c r="AH90" t="s">
        <v>50</v>
      </c>
      <c r="AI90" t="s">
        <v>82</v>
      </c>
      <c r="AJ90" t="s">
        <v>50</v>
      </c>
      <c r="AK90" t="s">
        <v>50</v>
      </c>
      <c r="AL90" t="str">
        <f t="shared" si="12"/>
        <v>Bhusari Colony / Kothrud Depot</v>
      </c>
      <c r="AM90" t="str">
        <f>IF(FC_Road___Aradhana[[#This Row],[2nd Level Departure]]="",FC_Road___Aradhana[[#This Row],[1st Level Departure]],FC_Road___Aradhana[[#This Row],[2nd Level Departure]])</f>
        <v>Bhusari Colony / Kothrud Depot</v>
      </c>
      <c r="AN90" t="s">
        <v>56</v>
      </c>
      <c r="AO90" t="s">
        <v>71</v>
      </c>
      <c r="AP90" t="s">
        <v>58</v>
      </c>
      <c r="AQ90" t="s">
        <v>72</v>
      </c>
      <c r="AR90" t="s">
        <v>60</v>
      </c>
      <c r="AS90" t="s">
        <v>61</v>
      </c>
      <c r="AT90" t="s">
        <v>107</v>
      </c>
      <c r="AU90" t="s">
        <v>63</v>
      </c>
      <c r="AV90" t="s">
        <v>50</v>
      </c>
      <c r="AW90" t="str">
        <f t="shared" si="13"/>
        <v>Walk-in/ Saw it while passing by</v>
      </c>
      <c r="AX90" t="s">
        <v>50</v>
      </c>
      <c r="AY90" t="str">
        <f t="shared" si="14"/>
        <v>Casual Meal</v>
      </c>
      <c r="AZ90" t="s">
        <v>50</v>
      </c>
      <c r="BA90" t="str">
        <f t="shared" si="15"/>
        <v>Nonna's famous Tiramisu </v>
      </c>
      <c r="BB90" t="s">
        <v>87</v>
      </c>
      <c r="BC90" t="s">
        <v>64</v>
      </c>
      <c r="BD90" t="s">
        <v>88</v>
      </c>
      <c r="BE90" t="s">
        <v>67</v>
      </c>
      <c r="BF90" t="s">
        <v>89</v>
      </c>
      <c r="BG90" t="s">
        <v>114</v>
      </c>
      <c r="BH90" t="s">
        <v>78</v>
      </c>
      <c r="BI90" t="s">
        <v>115</v>
      </c>
      <c r="BJ90" t="s">
        <v>69</v>
      </c>
    </row>
    <row r="91" spans="1:62" x14ac:dyDescent="0.3">
      <c r="A91">
        <v>90</v>
      </c>
      <c r="B91" s="1">
        <v>45835.54791666667</v>
      </c>
      <c r="C91" s="6">
        <v>45835.556944444441</v>
      </c>
      <c r="D91" s="2">
        <f>INT(FC_Road___Aradhana[[#This Row],[Completion time]])</f>
        <v>45835</v>
      </c>
      <c r="E91" s="2" t="str">
        <f>TEXT(FC_Road___Aradhana[[#This Row],[Date]],"dddd")</f>
        <v>Friday</v>
      </c>
      <c r="F91" s="2" t="str">
        <f>IF(WEEKDAY(FC_Road___Aradhana[[#This Row],[Date]],2)&gt;5,"Weekend","Weekday")</f>
        <v>Weekday</v>
      </c>
      <c r="G9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1" t="s">
        <v>49</v>
      </c>
      <c r="I91" t="s">
        <v>50</v>
      </c>
      <c r="J91" t="s">
        <v>51</v>
      </c>
      <c r="K91" t="s">
        <v>52</v>
      </c>
      <c r="L91" t="s">
        <v>53</v>
      </c>
      <c r="M91" t="s">
        <v>50</v>
      </c>
      <c r="N91" t="s">
        <v>50</v>
      </c>
      <c r="O91" t="s">
        <v>126</v>
      </c>
      <c r="P91" t="s">
        <v>50</v>
      </c>
      <c r="Q91" t="s">
        <v>50</v>
      </c>
      <c r="R91" t="str">
        <f t="shared" si="8"/>
        <v>ICC/ Senapati Bapat Road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tr">
        <f t="shared" si="9"/>
        <v/>
      </c>
      <c r="Y91" t="str">
        <f t="shared" si="10"/>
        <v>ICC/ Senapati Bapat Road</v>
      </c>
      <c r="Z91" t="s">
        <v>83</v>
      </c>
      <c r="AA91" t="s">
        <v>127</v>
      </c>
      <c r="AB91" t="s">
        <v>50</v>
      </c>
      <c r="AC91" t="s">
        <v>50</v>
      </c>
      <c r="AD91" t="s">
        <v>50</v>
      </c>
      <c r="AE91" t="s">
        <v>50</v>
      </c>
      <c r="AF91" t="str">
        <f t="shared" si="11"/>
        <v>Old City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tr">
        <f t="shared" si="12"/>
        <v/>
      </c>
      <c r="AM91" t="str">
        <f>IF(FC_Road___Aradhana[[#This Row],[2nd Level Departure]]="",FC_Road___Aradhana[[#This Row],[1st Level Departure]],FC_Road___Aradhana[[#This Row],[2nd Level Departure]])</f>
        <v>Old City</v>
      </c>
      <c r="AN91" t="s">
        <v>94</v>
      </c>
      <c r="AO91" t="s">
        <v>57</v>
      </c>
      <c r="AP91" t="s">
        <v>96</v>
      </c>
      <c r="AQ91" t="s">
        <v>50</v>
      </c>
      <c r="AR91" t="s">
        <v>50</v>
      </c>
      <c r="AS91" t="s">
        <v>50</v>
      </c>
      <c r="AT91" t="s">
        <v>50</v>
      </c>
      <c r="AU91" t="s">
        <v>50</v>
      </c>
      <c r="AV91" t="s">
        <v>149</v>
      </c>
      <c r="AW91" t="str">
        <f t="shared" si="13"/>
        <v>A friend told me</v>
      </c>
      <c r="AX91" t="s">
        <v>61</v>
      </c>
      <c r="AY91" t="str">
        <f t="shared" si="14"/>
        <v>Casual Meal</v>
      </c>
      <c r="AZ91" t="s">
        <v>98</v>
      </c>
      <c r="BA91" t="s">
        <v>62</v>
      </c>
      <c r="BB91" t="s">
        <v>87</v>
      </c>
      <c r="BC91" t="s">
        <v>108</v>
      </c>
      <c r="BD91" t="s">
        <v>75</v>
      </c>
      <c r="BE91" t="s">
        <v>67</v>
      </c>
      <c r="BF91" t="s">
        <v>89</v>
      </c>
      <c r="BG91" t="s">
        <v>68</v>
      </c>
      <c r="BH91" t="s">
        <v>118</v>
      </c>
      <c r="BI91" t="s">
        <v>50</v>
      </c>
      <c r="BJ91" t="s">
        <v>69</v>
      </c>
    </row>
    <row r="92" spans="1:62" x14ac:dyDescent="0.3">
      <c r="A92">
        <v>91</v>
      </c>
      <c r="B92" s="1">
        <v>45835.572222222225</v>
      </c>
      <c r="C92" s="6">
        <v>45835.593055555553</v>
      </c>
      <c r="D92" s="2">
        <f>INT(FC_Road___Aradhana[[#This Row],[Completion time]])</f>
        <v>45835</v>
      </c>
      <c r="E92" s="2" t="str">
        <f>TEXT(FC_Road___Aradhana[[#This Row],[Date]],"dddd")</f>
        <v>Friday</v>
      </c>
      <c r="F92" s="2" t="str">
        <f>IF(WEEKDAY(FC_Road___Aradhana[[#This Row],[Date]],2)&gt;5,"Weekend","Weekday")</f>
        <v>Weekday</v>
      </c>
      <c r="G9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2" t="s">
        <v>49</v>
      </c>
      <c r="I92" t="s">
        <v>50</v>
      </c>
      <c r="J92" t="s">
        <v>51</v>
      </c>
      <c r="K92" t="s">
        <v>52</v>
      </c>
      <c r="L92" t="s">
        <v>80</v>
      </c>
      <c r="M92" t="s">
        <v>50</v>
      </c>
      <c r="N92" t="s">
        <v>50</v>
      </c>
      <c r="O92" t="s">
        <v>50</v>
      </c>
      <c r="P92" t="s">
        <v>50</v>
      </c>
      <c r="Q92" t="s">
        <v>81</v>
      </c>
      <c r="R92" t="str">
        <f t="shared" si="8"/>
        <v>Kothrud</v>
      </c>
      <c r="S92" t="s">
        <v>50</v>
      </c>
      <c r="T92" t="s">
        <v>50</v>
      </c>
      <c r="U92" t="s">
        <v>120</v>
      </c>
      <c r="V92" t="s">
        <v>50</v>
      </c>
      <c r="W92" t="s">
        <v>50</v>
      </c>
      <c r="X92" t="str">
        <f t="shared" si="9"/>
        <v>Mayur Colony / Ideal Colony</v>
      </c>
      <c r="Y92" t="str">
        <f t="shared" si="10"/>
        <v>Mayur Colony / Ideal Colony</v>
      </c>
      <c r="Z92" t="s">
        <v>83</v>
      </c>
      <c r="AA92" t="s">
        <v>84</v>
      </c>
      <c r="AB92" t="s">
        <v>50</v>
      </c>
      <c r="AC92" t="s">
        <v>50</v>
      </c>
      <c r="AD92" t="s">
        <v>50</v>
      </c>
      <c r="AE92" t="s">
        <v>50</v>
      </c>
      <c r="AF92" t="str">
        <f t="shared" si="11"/>
        <v>kothrud</v>
      </c>
      <c r="AG92" t="s">
        <v>50</v>
      </c>
      <c r="AH92" t="s">
        <v>50</v>
      </c>
      <c r="AI92" t="s">
        <v>120</v>
      </c>
      <c r="AJ92" t="s">
        <v>50</v>
      </c>
      <c r="AK92" t="s">
        <v>50</v>
      </c>
      <c r="AL92" t="str">
        <f t="shared" si="12"/>
        <v>Mayur Colony / Ideal Colony</v>
      </c>
      <c r="AM92" t="str">
        <f>IF(FC_Road___Aradhana[[#This Row],[2nd Level Departure]]="",FC_Road___Aradhana[[#This Row],[1st Level Departure]],FC_Road___Aradhana[[#This Row],[2nd Level Departure]])</f>
        <v>Mayur Colony / Ideal Colony</v>
      </c>
      <c r="AN92" t="s">
        <v>56</v>
      </c>
      <c r="AO92" t="s">
        <v>95</v>
      </c>
      <c r="AP92" t="s">
        <v>96</v>
      </c>
      <c r="AQ92" t="s">
        <v>50</v>
      </c>
      <c r="AR92" t="s">
        <v>50</v>
      </c>
      <c r="AS92" t="s">
        <v>50</v>
      </c>
      <c r="AT92" t="s">
        <v>50</v>
      </c>
      <c r="AU92" t="s">
        <v>50</v>
      </c>
      <c r="AV92" t="s">
        <v>149</v>
      </c>
      <c r="AW92" t="str">
        <f t="shared" si="13"/>
        <v>A friend told me</v>
      </c>
      <c r="AX92" t="s">
        <v>111</v>
      </c>
      <c r="AY92" t="str">
        <f t="shared" si="14"/>
        <v>Hangout with friends</v>
      </c>
      <c r="AZ92" t="s">
        <v>98</v>
      </c>
      <c r="BA92" t="s">
        <v>62</v>
      </c>
      <c r="BB92" t="s">
        <v>104</v>
      </c>
      <c r="BC92" t="s">
        <v>64</v>
      </c>
      <c r="BD92" t="s">
        <v>88</v>
      </c>
      <c r="BE92" t="s">
        <v>76</v>
      </c>
      <c r="BF92" t="s">
        <v>89</v>
      </c>
      <c r="BG92" t="s">
        <v>114</v>
      </c>
      <c r="BH92" t="s">
        <v>118</v>
      </c>
      <c r="BI92" t="s">
        <v>115</v>
      </c>
      <c r="BJ92" t="s">
        <v>69</v>
      </c>
    </row>
    <row r="93" spans="1:62" x14ac:dyDescent="0.3">
      <c r="A93">
        <v>92</v>
      </c>
      <c r="B93" s="1">
        <v>45835.556944444441</v>
      </c>
      <c r="C93" s="6">
        <v>45835.595833333333</v>
      </c>
      <c r="D93" s="2">
        <f>INT(FC_Road___Aradhana[[#This Row],[Completion time]])</f>
        <v>45835</v>
      </c>
      <c r="E93" s="2" t="str">
        <f>TEXT(FC_Road___Aradhana[[#This Row],[Date]],"dddd")</f>
        <v>Friday</v>
      </c>
      <c r="F93" s="2" t="str">
        <f>IF(WEEKDAY(FC_Road___Aradhana[[#This Row],[Date]],2)&gt;5,"Weekend","Weekday")</f>
        <v>Weekday</v>
      </c>
      <c r="G9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3" t="s">
        <v>49</v>
      </c>
      <c r="I93" t="s">
        <v>50</v>
      </c>
      <c r="J93" t="s">
        <v>79</v>
      </c>
      <c r="K93" t="s">
        <v>52</v>
      </c>
      <c r="L93" t="s">
        <v>53</v>
      </c>
      <c r="M93" t="s">
        <v>50</v>
      </c>
      <c r="N93" t="s">
        <v>50</v>
      </c>
      <c r="O93" t="s">
        <v>54</v>
      </c>
      <c r="P93" t="s">
        <v>50</v>
      </c>
      <c r="Q93" t="s">
        <v>50</v>
      </c>
      <c r="R93" t="str">
        <f t="shared" si="8"/>
        <v>Deccan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tr">
        <f t="shared" si="9"/>
        <v/>
      </c>
      <c r="Y93" t="str">
        <f t="shared" si="10"/>
        <v>Deccan</v>
      </c>
      <c r="Z93" t="s">
        <v>83</v>
      </c>
      <c r="AA93" t="s">
        <v>84</v>
      </c>
      <c r="AB93" t="s">
        <v>50</v>
      </c>
      <c r="AC93" t="s">
        <v>50</v>
      </c>
      <c r="AD93" t="s">
        <v>50</v>
      </c>
      <c r="AE93" t="s">
        <v>50</v>
      </c>
      <c r="AF93" t="str">
        <f t="shared" si="11"/>
        <v>kothrud</v>
      </c>
      <c r="AG93" t="s">
        <v>50</v>
      </c>
      <c r="AH93" t="s">
        <v>50</v>
      </c>
      <c r="AI93" t="s">
        <v>82</v>
      </c>
      <c r="AJ93" t="s">
        <v>50</v>
      </c>
      <c r="AK93" t="s">
        <v>50</v>
      </c>
      <c r="AL93" t="str">
        <f t="shared" si="12"/>
        <v>Bhusari Colony / Kothrud Depot</v>
      </c>
      <c r="AM93" t="str">
        <f>IF(FC_Road___Aradhana[[#This Row],[2nd Level Departure]]="",FC_Road___Aradhana[[#This Row],[1st Level Departure]],FC_Road___Aradhana[[#This Row],[2nd Level Departure]])</f>
        <v>Bhusari Colony / Kothrud Depot</v>
      </c>
      <c r="AN93" t="s">
        <v>128</v>
      </c>
      <c r="AO93" t="s">
        <v>71</v>
      </c>
      <c r="AP93" t="s">
        <v>96</v>
      </c>
      <c r="AQ93" t="s">
        <v>50</v>
      </c>
      <c r="AR93" t="s">
        <v>50</v>
      </c>
      <c r="AS93" t="s">
        <v>50</v>
      </c>
      <c r="AT93" t="s">
        <v>50</v>
      </c>
      <c r="AU93" t="s">
        <v>50</v>
      </c>
      <c r="AV93" t="s">
        <v>97</v>
      </c>
      <c r="AW93" t="str">
        <f t="shared" si="13"/>
        <v>Social Media Ad (Instagram/ Facebook)</v>
      </c>
      <c r="AX93" t="s">
        <v>111</v>
      </c>
      <c r="AY93" t="str">
        <f t="shared" si="14"/>
        <v>Hangout with friends</v>
      </c>
      <c r="AZ93" t="s">
        <v>98</v>
      </c>
      <c r="BA93" t="s">
        <v>62</v>
      </c>
      <c r="BB93" t="s">
        <v>87</v>
      </c>
      <c r="BC93" t="s">
        <v>64</v>
      </c>
      <c r="BD93" t="s">
        <v>88</v>
      </c>
      <c r="BE93" t="s">
        <v>76</v>
      </c>
      <c r="BF93" t="s">
        <v>89</v>
      </c>
      <c r="BG93" t="s">
        <v>114</v>
      </c>
      <c r="BH93" t="s">
        <v>50</v>
      </c>
      <c r="BI93" t="s">
        <v>50</v>
      </c>
      <c r="BJ93" t="s">
        <v>69</v>
      </c>
    </row>
    <row r="94" spans="1:62" x14ac:dyDescent="0.3">
      <c r="A94">
        <v>93</v>
      </c>
      <c r="B94" s="1">
        <v>45835.593055555553</v>
      </c>
      <c r="C94" s="6">
        <v>45835.602083333331</v>
      </c>
      <c r="D94" s="2">
        <f>INT(FC_Road___Aradhana[[#This Row],[Completion time]])</f>
        <v>45835</v>
      </c>
      <c r="E94" s="2" t="str">
        <f>TEXT(FC_Road___Aradhana[[#This Row],[Date]],"dddd")</f>
        <v>Friday</v>
      </c>
      <c r="F94" s="2" t="str">
        <f>IF(WEEKDAY(FC_Road___Aradhana[[#This Row],[Date]],2)&gt;5,"Weekend","Weekday")</f>
        <v>Weekday</v>
      </c>
      <c r="G9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4" t="s">
        <v>49</v>
      </c>
      <c r="I94" t="s">
        <v>50</v>
      </c>
      <c r="J94" t="s">
        <v>51</v>
      </c>
      <c r="K94" t="s">
        <v>92</v>
      </c>
      <c r="L94" t="s">
        <v>156</v>
      </c>
      <c r="M94" t="s">
        <v>165</v>
      </c>
      <c r="N94" t="s">
        <v>50</v>
      </c>
      <c r="O94" t="s">
        <v>50</v>
      </c>
      <c r="P94" t="s">
        <v>50</v>
      </c>
      <c r="Q94" t="s">
        <v>50</v>
      </c>
      <c r="R94" t="str">
        <f t="shared" si="8"/>
        <v>Pavillion Mall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tr">
        <f t="shared" si="9"/>
        <v/>
      </c>
      <c r="Y94" t="str">
        <f t="shared" si="10"/>
        <v>Pavillion Mall</v>
      </c>
      <c r="Z94" t="s">
        <v>83</v>
      </c>
      <c r="AA94" t="s">
        <v>84</v>
      </c>
      <c r="AB94" t="s">
        <v>50</v>
      </c>
      <c r="AC94" t="s">
        <v>50</v>
      </c>
      <c r="AD94" t="s">
        <v>50</v>
      </c>
      <c r="AE94" t="s">
        <v>50</v>
      </c>
      <c r="AF94" t="str">
        <f t="shared" si="11"/>
        <v>kothrud</v>
      </c>
      <c r="AG94" t="s">
        <v>50</v>
      </c>
      <c r="AH94" t="s">
        <v>50</v>
      </c>
      <c r="AI94" t="s">
        <v>120</v>
      </c>
      <c r="AJ94" t="s">
        <v>50</v>
      </c>
      <c r="AK94" t="s">
        <v>50</v>
      </c>
      <c r="AL94" t="str">
        <f t="shared" si="12"/>
        <v>Mayur Colony / Ideal Colony</v>
      </c>
      <c r="AM94" t="str">
        <f>IF(FC_Road___Aradhana[[#This Row],[2nd Level Departure]]="",FC_Road___Aradhana[[#This Row],[1st Level Departure]],FC_Road___Aradhana[[#This Row],[2nd Level Departure]])</f>
        <v>Mayur Colony / Ideal Colony</v>
      </c>
      <c r="AN94" t="s">
        <v>56</v>
      </c>
      <c r="AO94" t="s">
        <v>95</v>
      </c>
      <c r="AP94" t="s">
        <v>96</v>
      </c>
      <c r="AQ94" t="s">
        <v>50</v>
      </c>
      <c r="AR94" t="s">
        <v>50</v>
      </c>
      <c r="AS94" t="s">
        <v>50</v>
      </c>
      <c r="AT94" t="s">
        <v>50</v>
      </c>
      <c r="AU94" t="s">
        <v>50</v>
      </c>
      <c r="AV94" t="s">
        <v>149</v>
      </c>
      <c r="AW94" t="str">
        <f t="shared" si="13"/>
        <v>A friend told me</v>
      </c>
      <c r="AX94" t="s">
        <v>61</v>
      </c>
      <c r="AY94" t="str">
        <f t="shared" si="14"/>
        <v>Casual Meal</v>
      </c>
      <c r="AZ94" t="s">
        <v>98</v>
      </c>
      <c r="BA94" t="s">
        <v>62</v>
      </c>
      <c r="BB94" t="s">
        <v>74</v>
      </c>
      <c r="BC94" t="s">
        <v>64</v>
      </c>
      <c r="BD94" t="s">
        <v>88</v>
      </c>
      <c r="BE94" t="s">
        <v>67</v>
      </c>
      <c r="BF94" t="s">
        <v>89</v>
      </c>
      <c r="BG94" t="s">
        <v>114</v>
      </c>
      <c r="BH94" t="s">
        <v>101</v>
      </c>
      <c r="BI94" t="s">
        <v>115</v>
      </c>
      <c r="BJ94" t="s">
        <v>69</v>
      </c>
    </row>
    <row r="95" spans="1:62" x14ac:dyDescent="0.3">
      <c r="A95">
        <v>94</v>
      </c>
      <c r="B95" s="1">
        <v>45835.595833333333</v>
      </c>
      <c r="C95" s="6">
        <v>45835.604166666664</v>
      </c>
      <c r="D95" s="2">
        <f>INT(FC_Road___Aradhana[[#This Row],[Completion time]])</f>
        <v>45835</v>
      </c>
      <c r="E95" s="2" t="str">
        <f>TEXT(FC_Road___Aradhana[[#This Row],[Date]],"dddd")</f>
        <v>Friday</v>
      </c>
      <c r="F95" s="2" t="str">
        <f>IF(WEEKDAY(FC_Road___Aradhana[[#This Row],[Date]],2)&gt;5,"Weekend","Weekday")</f>
        <v>Weekday</v>
      </c>
      <c r="G9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5" t="s">
        <v>49</v>
      </c>
      <c r="I95" t="s">
        <v>50</v>
      </c>
      <c r="J95" t="s">
        <v>79</v>
      </c>
      <c r="K95" t="s">
        <v>52</v>
      </c>
      <c r="L95" t="s">
        <v>160</v>
      </c>
      <c r="M95" t="s">
        <v>50</v>
      </c>
      <c r="N95" t="s">
        <v>50</v>
      </c>
      <c r="O95" t="s">
        <v>50</v>
      </c>
      <c r="P95" t="s">
        <v>161</v>
      </c>
      <c r="Q95" t="s">
        <v>50</v>
      </c>
      <c r="R95" t="str">
        <f t="shared" si="8"/>
        <v>Fergusson / BMCC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tr">
        <f t="shared" si="9"/>
        <v/>
      </c>
      <c r="Y95" t="str">
        <f t="shared" si="10"/>
        <v>Fergusson / BMCC</v>
      </c>
      <c r="Z95" t="s">
        <v>93</v>
      </c>
      <c r="AA95" t="s">
        <v>50</v>
      </c>
      <c r="AB95" t="s">
        <v>50</v>
      </c>
      <c r="AC95" t="s">
        <v>102</v>
      </c>
      <c r="AD95" t="s">
        <v>50</v>
      </c>
      <c r="AE95" t="s">
        <v>50</v>
      </c>
      <c r="AF95" t="str">
        <f t="shared" si="11"/>
        <v>FC Road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tr">
        <f t="shared" si="12"/>
        <v/>
      </c>
      <c r="AM95" t="str">
        <f>IF(FC_Road___Aradhana[[#This Row],[2nd Level Departure]]="",FC_Road___Aradhana[[#This Row],[1st Level Departure]],FC_Road___Aradhana[[#This Row],[2nd Level Departure]])</f>
        <v>FC Road</v>
      </c>
      <c r="AN95" t="s">
        <v>56</v>
      </c>
      <c r="AO95" t="s">
        <v>71</v>
      </c>
      <c r="AP95" t="s">
        <v>96</v>
      </c>
      <c r="AQ95" t="s">
        <v>50</v>
      </c>
      <c r="AR95" t="s">
        <v>50</v>
      </c>
      <c r="AS95" t="s">
        <v>50</v>
      </c>
      <c r="AT95" t="s">
        <v>50</v>
      </c>
      <c r="AU95" t="s">
        <v>50</v>
      </c>
      <c r="AV95" t="s">
        <v>144</v>
      </c>
      <c r="AW95" t="str">
        <f t="shared" si="13"/>
        <v>I was walking by and came in</v>
      </c>
      <c r="AX95" t="s">
        <v>86</v>
      </c>
      <c r="AY95" t="str">
        <f t="shared" si="14"/>
        <v>Date</v>
      </c>
      <c r="AZ95" t="s">
        <v>98</v>
      </c>
      <c r="BA95" t="s">
        <v>62</v>
      </c>
      <c r="BB95" t="s">
        <v>113</v>
      </c>
      <c r="BC95" t="s">
        <v>104</v>
      </c>
      <c r="BD95" t="s">
        <v>88</v>
      </c>
      <c r="BE95" t="s">
        <v>67</v>
      </c>
      <c r="BF95" t="s">
        <v>89</v>
      </c>
      <c r="BG95" t="s">
        <v>114</v>
      </c>
      <c r="BH95" t="s">
        <v>78</v>
      </c>
      <c r="BI95" t="s">
        <v>122</v>
      </c>
      <c r="BJ95" t="s">
        <v>189</v>
      </c>
    </row>
    <row r="96" spans="1:62" x14ac:dyDescent="0.3">
      <c r="A96">
        <v>95</v>
      </c>
      <c r="B96" s="1">
        <v>45835.602083333331</v>
      </c>
      <c r="C96" s="6">
        <v>45835.625694444447</v>
      </c>
      <c r="D96" s="2">
        <f>INT(FC_Road___Aradhana[[#This Row],[Completion time]])</f>
        <v>45835</v>
      </c>
      <c r="E96" s="2" t="str">
        <f>TEXT(FC_Road___Aradhana[[#This Row],[Date]],"dddd")</f>
        <v>Friday</v>
      </c>
      <c r="F96" s="2" t="str">
        <f>IF(WEEKDAY(FC_Road___Aradhana[[#This Row],[Date]],2)&gt;5,"Weekend","Weekday")</f>
        <v>Weekday</v>
      </c>
      <c r="G9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6" t="s">
        <v>49</v>
      </c>
      <c r="I96" t="s">
        <v>50</v>
      </c>
      <c r="J96" t="s">
        <v>79</v>
      </c>
      <c r="K96" t="s">
        <v>140</v>
      </c>
      <c r="L96" t="s">
        <v>93</v>
      </c>
      <c r="M96" t="s">
        <v>50</v>
      </c>
      <c r="N96" t="s">
        <v>102</v>
      </c>
      <c r="O96" t="s">
        <v>50</v>
      </c>
      <c r="P96" t="s">
        <v>50</v>
      </c>
      <c r="Q96" t="s">
        <v>50</v>
      </c>
      <c r="R96" t="str">
        <f t="shared" si="8"/>
        <v>FC Road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tr">
        <f t="shared" si="9"/>
        <v/>
      </c>
      <c r="Y96" t="str">
        <f t="shared" si="10"/>
        <v>FC Road</v>
      </c>
      <c r="Z96" t="s">
        <v>83</v>
      </c>
      <c r="AA96" t="s">
        <v>84</v>
      </c>
      <c r="AB96" t="s">
        <v>50</v>
      </c>
      <c r="AC96" t="s">
        <v>50</v>
      </c>
      <c r="AD96" t="s">
        <v>50</v>
      </c>
      <c r="AE96" t="s">
        <v>50</v>
      </c>
      <c r="AF96" t="str">
        <f t="shared" si="11"/>
        <v>kothrud</v>
      </c>
      <c r="AG96" t="s">
        <v>50</v>
      </c>
      <c r="AH96" t="s">
        <v>50</v>
      </c>
      <c r="AI96" t="s">
        <v>82</v>
      </c>
      <c r="AJ96" t="s">
        <v>50</v>
      </c>
      <c r="AK96" t="s">
        <v>50</v>
      </c>
      <c r="AL96" t="str">
        <f t="shared" si="12"/>
        <v>Bhusari Colony / Kothrud Depot</v>
      </c>
      <c r="AM96" t="str">
        <f>IF(FC_Road___Aradhana[[#This Row],[2nd Level Departure]]="",FC_Road___Aradhana[[#This Row],[1st Level Departure]],FC_Road___Aradhana[[#This Row],[2nd Level Departure]])</f>
        <v>Bhusari Colony / Kothrud Depot</v>
      </c>
      <c r="AN96" t="s">
        <v>85</v>
      </c>
      <c r="AO96" t="s">
        <v>95</v>
      </c>
      <c r="AP96" t="s">
        <v>96</v>
      </c>
      <c r="AQ96" t="s">
        <v>50</v>
      </c>
      <c r="AR96" t="s">
        <v>50</v>
      </c>
      <c r="AS96" t="s">
        <v>50</v>
      </c>
      <c r="AT96" t="s">
        <v>50</v>
      </c>
      <c r="AU96" t="s">
        <v>50</v>
      </c>
      <c r="AV96" t="s">
        <v>149</v>
      </c>
      <c r="AW96" t="str">
        <f t="shared" si="13"/>
        <v>A friend told me</v>
      </c>
      <c r="AX96" t="s">
        <v>129</v>
      </c>
      <c r="AY96" t="str">
        <f t="shared" si="14"/>
        <v>Family Outing</v>
      </c>
      <c r="AZ96" t="s">
        <v>98</v>
      </c>
      <c r="BA96" t="s">
        <v>62</v>
      </c>
      <c r="BB96" t="s">
        <v>65</v>
      </c>
      <c r="BC96" t="s">
        <v>65</v>
      </c>
      <c r="BD96" t="s">
        <v>88</v>
      </c>
      <c r="BE96" t="s">
        <v>67</v>
      </c>
      <c r="BF96" t="s">
        <v>89</v>
      </c>
      <c r="BG96" t="s">
        <v>114</v>
      </c>
      <c r="BH96" t="s">
        <v>78</v>
      </c>
      <c r="BI96" t="s">
        <v>115</v>
      </c>
      <c r="BJ96" t="s">
        <v>69</v>
      </c>
    </row>
    <row r="97" spans="1:62" x14ac:dyDescent="0.3">
      <c r="A97">
        <v>96</v>
      </c>
      <c r="B97" s="1">
        <v>45835.625694444447</v>
      </c>
      <c r="C97" s="6">
        <v>45835.62777777778</v>
      </c>
      <c r="D97" s="2">
        <f>INT(FC_Road___Aradhana[[#This Row],[Completion time]])</f>
        <v>45835</v>
      </c>
      <c r="E97" s="2" t="str">
        <f>TEXT(FC_Road___Aradhana[[#This Row],[Date]],"dddd")</f>
        <v>Friday</v>
      </c>
      <c r="F97" s="2" t="str">
        <f>IF(WEEKDAY(FC_Road___Aradhana[[#This Row],[Date]],2)&gt;5,"Weekend","Weekday")</f>
        <v>Weekday</v>
      </c>
      <c r="G9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7" t="s">
        <v>49</v>
      </c>
      <c r="I97" t="s">
        <v>50</v>
      </c>
      <c r="J97" t="s">
        <v>51</v>
      </c>
      <c r="K97" t="s">
        <v>52</v>
      </c>
      <c r="L97" t="s">
        <v>156</v>
      </c>
      <c r="M97" t="s">
        <v>198</v>
      </c>
      <c r="N97" t="s">
        <v>50</v>
      </c>
      <c r="O97" t="s">
        <v>50</v>
      </c>
      <c r="P97" t="s">
        <v>50</v>
      </c>
      <c r="Q97" t="s">
        <v>50</v>
      </c>
      <c r="R97" t="str">
        <f t="shared" si="8"/>
        <v>Dagdusheth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tr">
        <f t="shared" si="9"/>
        <v/>
      </c>
      <c r="Y97" t="str">
        <f t="shared" si="10"/>
        <v>Dagdusheth</v>
      </c>
      <c r="Z97" t="s">
        <v>93</v>
      </c>
      <c r="AA97" t="s">
        <v>50</v>
      </c>
      <c r="AB97" t="s">
        <v>50</v>
      </c>
      <c r="AC97" t="s">
        <v>102</v>
      </c>
      <c r="AD97" t="s">
        <v>50</v>
      </c>
      <c r="AE97" t="s">
        <v>50</v>
      </c>
      <c r="AF97" t="str">
        <f t="shared" si="11"/>
        <v>FC Road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tr">
        <f t="shared" si="12"/>
        <v/>
      </c>
      <c r="AM97" t="str">
        <f>IF(FC_Road___Aradhana[[#This Row],[2nd Level Departure]]="",FC_Road___Aradhana[[#This Row],[1st Level Departure]],FC_Road___Aradhana[[#This Row],[2nd Level Departure]])</f>
        <v>FC Road</v>
      </c>
      <c r="AN97" t="s">
        <v>56</v>
      </c>
      <c r="AO97" t="s">
        <v>71</v>
      </c>
      <c r="AP97" t="s">
        <v>96</v>
      </c>
      <c r="AQ97" t="s">
        <v>50</v>
      </c>
      <c r="AR97" t="s">
        <v>50</v>
      </c>
      <c r="AS97" t="s">
        <v>50</v>
      </c>
      <c r="AT97" t="s">
        <v>50</v>
      </c>
      <c r="AU97" t="s">
        <v>50</v>
      </c>
      <c r="AV97" t="s">
        <v>97</v>
      </c>
      <c r="AW97" t="str">
        <f t="shared" si="13"/>
        <v>Social Media Ad (Instagram/ Facebook)</v>
      </c>
      <c r="AX97" t="s">
        <v>86</v>
      </c>
      <c r="AY97" t="str">
        <f t="shared" si="14"/>
        <v>Date</v>
      </c>
      <c r="AZ97" t="s">
        <v>98</v>
      </c>
      <c r="BA97" t="s">
        <v>62</v>
      </c>
      <c r="BB97" t="s">
        <v>64</v>
      </c>
      <c r="BC97" t="s">
        <v>65</v>
      </c>
      <c r="BD97" t="s">
        <v>88</v>
      </c>
      <c r="BE97" t="s">
        <v>76</v>
      </c>
      <c r="BF97" t="s">
        <v>89</v>
      </c>
      <c r="BG97" t="s">
        <v>68</v>
      </c>
      <c r="BH97" t="s">
        <v>118</v>
      </c>
      <c r="BI97" t="s">
        <v>50</v>
      </c>
      <c r="BJ97" t="s">
        <v>69</v>
      </c>
    </row>
    <row r="98" spans="1:62" x14ac:dyDescent="0.3">
      <c r="A98">
        <v>97</v>
      </c>
      <c r="B98" s="1">
        <v>45835.628472222219</v>
      </c>
      <c r="C98" s="6">
        <v>45835.631944444445</v>
      </c>
      <c r="D98" s="2">
        <f>INT(FC_Road___Aradhana[[#This Row],[Completion time]])</f>
        <v>45835</v>
      </c>
      <c r="E98" s="2" t="str">
        <f>TEXT(FC_Road___Aradhana[[#This Row],[Date]],"dddd")</f>
        <v>Friday</v>
      </c>
      <c r="F98" s="2" t="str">
        <f>IF(WEEKDAY(FC_Road___Aradhana[[#This Row],[Date]],2)&gt;5,"Weekend","Weekday")</f>
        <v>Weekday</v>
      </c>
      <c r="G9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8" t="s">
        <v>49</v>
      </c>
      <c r="I98" t="s">
        <v>50</v>
      </c>
      <c r="J98" t="s">
        <v>51</v>
      </c>
      <c r="K98" t="s">
        <v>92</v>
      </c>
      <c r="L98" t="s">
        <v>53</v>
      </c>
      <c r="M98" t="s">
        <v>50</v>
      </c>
      <c r="N98" t="s">
        <v>50</v>
      </c>
      <c r="O98" t="s">
        <v>70</v>
      </c>
      <c r="P98" t="s">
        <v>50</v>
      </c>
      <c r="Q98" t="s">
        <v>50</v>
      </c>
      <c r="R98" t="str">
        <f t="shared" si="8"/>
        <v>Shivajinagar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tr">
        <f t="shared" si="9"/>
        <v/>
      </c>
      <c r="Y98" t="str">
        <f t="shared" si="10"/>
        <v>Shivajinagar</v>
      </c>
      <c r="Z98" t="s">
        <v>55</v>
      </c>
      <c r="AA98" t="s">
        <v>50</v>
      </c>
      <c r="AB98" t="s">
        <v>50</v>
      </c>
      <c r="AC98" t="s">
        <v>50</v>
      </c>
      <c r="AD98" t="s">
        <v>70</v>
      </c>
      <c r="AE98" t="s">
        <v>50</v>
      </c>
      <c r="AF98" t="str">
        <f t="shared" si="11"/>
        <v>Shivajinagar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tr">
        <f t="shared" si="12"/>
        <v/>
      </c>
      <c r="AM98" t="str">
        <f>IF(FC_Road___Aradhana[[#This Row],[2nd Level Departure]]="",FC_Road___Aradhana[[#This Row],[1st Level Departure]],FC_Road___Aradhana[[#This Row],[2nd Level Departure]])</f>
        <v>Shivajinagar</v>
      </c>
      <c r="AN98" t="s">
        <v>85</v>
      </c>
      <c r="AO98" t="s">
        <v>71</v>
      </c>
      <c r="AP98" t="s">
        <v>58</v>
      </c>
      <c r="AQ98" t="s">
        <v>72</v>
      </c>
      <c r="AR98" t="s">
        <v>73</v>
      </c>
      <c r="AS98" t="s">
        <v>61</v>
      </c>
      <c r="AT98" t="s">
        <v>62</v>
      </c>
      <c r="AU98" t="s">
        <v>103</v>
      </c>
      <c r="AV98" t="s">
        <v>50</v>
      </c>
      <c r="AW98" t="str">
        <f t="shared" si="13"/>
        <v>Walk-in/ Saw it while passing by</v>
      </c>
      <c r="AX98" t="s">
        <v>50</v>
      </c>
      <c r="AY98" t="str">
        <f t="shared" si="14"/>
        <v>Casual Meal</v>
      </c>
      <c r="AZ98" t="s">
        <v>50</v>
      </c>
      <c r="BA98" t="str">
        <f t="shared" si="15"/>
        <v>I wanted to try Sourdough Pizza</v>
      </c>
      <c r="BB98" t="s">
        <v>74</v>
      </c>
      <c r="BC98" t="s">
        <v>104</v>
      </c>
      <c r="BD98" t="s">
        <v>75</v>
      </c>
      <c r="BE98" t="s">
        <v>76</v>
      </c>
      <c r="BF98" t="s">
        <v>184</v>
      </c>
      <c r="BG98" t="s">
        <v>68</v>
      </c>
      <c r="BH98" t="s">
        <v>118</v>
      </c>
      <c r="BI98" t="s">
        <v>115</v>
      </c>
      <c r="BJ98" t="s">
        <v>69</v>
      </c>
    </row>
    <row r="99" spans="1:62" x14ac:dyDescent="0.3">
      <c r="A99">
        <v>98</v>
      </c>
      <c r="B99" s="1">
        <v>45835.631944444445</v>
      </c>
      <c r="C99" s="6">
        <v>45835.634722222225</v>
      </c>
      <c r="D99" s="2">
        <f>INT(FC_Road___Aradhana[[#This Row],[Completion time]])</f>
        <v>45835</v>
      </c>
      <c r="E99" s="2" t="str">
        <f>TEXT(FC_Road___Aradhana[[#This Row],[Date]],"dddd")</f>
        <v>Friday</v>
      </c>
      <c r="F99" s="2" t="str">
        <f>IF(WEEKDAY(FC_Road___Aradhana[[#This Row],[Date]],2)&gt;5,"Weekend","Weekday")</f>
        <v>Weekday</v>
      </c>
      <c r="G9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99" t="s">
        <v>49</v>
      </c>
      <c r="I99" t="s">
        <v>50</v>
      </c>
      <c r="J99" t="s">
        <v>51</v>
      </c>
      <c r="K99" t="s">
        <v>52</v>
      </c>
      <c r="L99" t="s">
        <v>53</v>
      </c>
      <c r="M99" t="s">
        <v>50</v>
      </c>
      <c r="N99" t="s">
        <v>50</v>
      </c>
      <c r="O99" t="s">
        <v>70</v>
      </c>
      <c r="P99" t="s">
        <v>50</v>
      </c>
      <c r="Q99" t="s">
        <v>50</v>
      </c>
      <c r="R99" t="str">
        <f t="shared" si="8"/>
        <v>Shivajinagar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tr">
        <f t="shared" si="9"/>
        <v/>
      </c>
      <c r="Y99" t="str">
        <f t="shared" si="10"/>
        <v>Shivajinagar</v>
      </c>
      <c r="Z99" t="s">
        <v>83</v>
      </c>
      <c r="AA99" t="s">
        <v>199</v>
      </c>
      <c r="AB99" t="s">
        <v>50</v>
      </c>
      <c r="AC99" t="s">
        <v>50</v>
      </c>
      <c r="AD99" t="s">
        <v>50</v>
      </c>
      <c r="AE99" t="s">
        <v>50</v>
      </c>
      <c r="AF99" t="str">
        <f t="shared" si="11"/>
        <v xml:space="preserve">Satara 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tr">
        <f t="shared" si="12"/>
        <v/>
      </c>
      <c r="AM99" t="str">
        <f>IF(FC_Road___Aradhana[[#This Row],[2nd Level Departure]]="",FC_Road___Aradhana[[#This Row],[1st Level Departure]],FC_Road___Aradhana[[#This Row],[2nd Level Departure]])</f>
        <v xml:space="preserve">Satara </v>
      </c>
      <c r="AN99" t="s">
        <v>56</v>
      </c>
      <c r="AO99" t="s">
        <v>71</v>
      </c>
      <c r="AP99" t="s">
        <v>96</v>
      </c>
      <c r="AQ99" t="s">
        <v>50</v>
      </c>
      <c r="AR99" t="s">
        <v>50</v>
      </c>
      <c r="AS99" t="s">
        <v>50</v>
      </c>
      <c r="AT99" t="s">
        <v>50</v>
      </c>
      <c r="AU99" t="s">
        <v>50</v>
      </c>
      <c r="AV99" t="s">
        <v>97</v>
      </c>
      <c r="AW99" t="str">
        <f t="shared" si="13"/>
        <v>Social Media Ad (Instagram/ Facebook)</v>
      </c>
      <c r="AX99" t="s">
        <v>111</v>
      </c>
      <c r="AY99" t="str">
        <f t="shared" si="14"/>
        <v>Hangout with friends</v>
      </c>
      <c r="AZ99" t="s">
        <v>98</v>
      </c>
      <c r="BA99" t="s">
        <v>62</v>
      </c>
      <c r="BB99" t="s">
        <v>87</v>
      </c>
      <c r="BC99" t="s">
        <v>108</v>
      </c>
      <c r="BD99" t="s">
        <v>75</v>
      </c>
      <c r="BE99" t="s">
        <v>76</v>
      </c>
      <c r="BF99" t="s">
        <v>99</v>
      </c>
      <c r="BG99" t="s">
        <v>100</v>
      </c>
      <c r="BH99" t="s">
        <v>101</v>
      </c>
      <c r="BI99" t="s">
        <v>122</v>
      </c>
      <c r="BJ99" t="s">
        <v>69</v>
      </c>
    </row>
    <row r="100" spans="1:62" x14ac:dyDescent="0.3">
      <c r="A100">
        <v>99</v>
      </c>
      <c r="B100" s="1">
        <v>45835.634722222225</v>
      </c>
      <c r="C100" s="6">
        <v>45835.661805555559</v>
      </c>
      <c r="D100" s="2">
        <f>INT(FC_Road___Aradhana[[#This Row],[Completion time]])</f>
        <v>45835</v>
      </c>
      <c r="E100" s="2" t="str">
        <f>TEXT(FC_Road___Aradhana[[#This Row],[Date]],"dddd")</f>
        <v>Friday</v>
      </c>
      <c r="F100" s="2" t="str">
        <f>IF(WEEKDAY(FC_Road___Aradhana[[#This Row],[Date]],2)&gt;5,"Weekend","Weekday")</f>
        <v>Weekday</v>
      </c>
      <c r="G10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00" t="s">
        <v>49</v>
      </c>
      <c r="I100" t="s">
        <v>50</v>
      </c>
      <c r="J100" t="s">
        <v>51</v>
      </c>
      <c r="K100" t="s">
        <v>52</v>
      </c>
      <c r="L100" t="s">
        <v>160</v>
      </c>
      <c r="M100" t="s">
        <v>50</v>
      </c>
      <c r="N100" t="s">
        <v>50</v>
      </c>
      <c r="O100" t="s">
        <v>50</v>
      </c>
      <c r="P100" t="s">
        <v>161</v>
      </c>
      <c r="Q100" t="s">
        <v>50</v>
      </c>
      <c r="R100" t="str">
        <f t="shared" si="8"/>
        <v>Fergusson / BMCC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tr">
        <f t="shared" si="9"/>
        <v/>
      </c>
      <c r="Y100" t="str">
        <f t="shared" si="10"/>
        <v>Fergusson / BMCC</v>
      </c>
      <c r="Z100" t="s">
        <v>83</v>
      </c>
      <c r="AA100" t="s">
        <v>84</v>
      </c>
      <c r="AB100" t="s">
        <v>50</v>
      </c>
      <c r="AC100" t="s">
        <v>50</v>
      </c>
      <c r="AD100" t="s">
        <v>50</v>
      </c>
      <c r="AE100" t="s">
        <v>50</v>
      </c>
      <c r="AF100" t="str">
        <f t="shared" si="11"/>
        <v>kothrud</v>
      </c>
      <c r="AG100" t="s">
        <v>50</v>
      </c>
      <c r="AH100" t="s">
        <v>50</v>
      </c>
      <c r="AI100" t="s">
        <v>82</v>
      </c>
      <c r="AJ100" t="s">
        <v>50</v>
      </c>
      <c r="AK100" t="s">
        <v>50</v>
      </c>
      <c r="AL100" t="str">
        <f t="shared" si="12"/>
        <v>Bhusari Colony / Kothrud Depot</v>
      </c>
      <c r="AM100" t="str">
        <f>IF(FC_Road___Aradhana[[#This Row],[2nd Level Departure]]="",FC_Road___Aradhana[[#This Row],[1st Level Departure]],FC_Road___Aradhana[[#This Row],[2nd Level Departure]])</f>
        <v>Bhusari Colony / Kothrud Depot</v>
      </c>
      <c r="AN100" t="s">
        <v>56</v>
      </c>
      <c r="AO100" t="s">
        <v>109</v>
      </c>
      <c r="AP100" t="s">
        <v>58</v>
      </c>
      <c r="AQ100" t="s">
        <v>97</v>
      </c>
      <c r="AR100" t="s">
        <v>133</v>
      </c>
      <c r="AS100" t="s">
        <v>112</v>
      </c>
      <c r="AT100" t="s">
        <v>62</v>
      </c>
      <c r="AU100" t="s">
        <v>63</v>
      </c>
      <c r="AV100" t="s">
        <v>50</v>
      </c>
      <c r="AW100" t="str">
        <f t="shared" si="13"/>
        <v>Social Media Ad (Instagram/ Facebook)</v>
      </c>
      <c r="AX100" t="s">
        <v>50</v>
      </c>
      <c r="AY100" t="str">
        <f t="shared" si="14"/>
        <v>Hangout with Friends</v>
      </c>
      <c r="AZ100" t="s">
        <v>50</v>
      </c>
      <c r="BA100" t="str">
        <f t="shared" si="15"/>
        <v>I wanted to try Sourdough Pizza</v>
      </c>
      <c r="BB100" t="s">
        <v>87</v>
      </c>
      <c r="BC100" t="s">
        <v>108</v>
      </c>
      <c r="BD100" t="s">
        <v>88</v>
      </c>
      <c r="BE100" t="s">
        <v>67</v>
      </c>
      <c r="BF100" t="s">
        <v>89</v>
      </c>
      <c r="BG100" t="s">
        <v>114</v>
      </c>
      <c r="BH100" t="s">
        <v>118</v>
      </c>
      <c r="BI100" t="s">
        <v>115</v>
      </c>
      <c r="BJ100" t="s">
        <v>69</v>
      </c>
    </row>
    <row r="101" spans="1:62" x14ac:dyDescent="0.3">
      <c r="A101">
        <v>100</v>
      </c>
      <c r="B101" s="1">
        <v>45835.661805555559</v>
      </c>
      <c r="C101" s="6">
        <v>45835.686111111114</v>
      </c>
      <c r="D101" s="2">
        <f>INT(FC_Road___Aradhana[[#This Row],[Completion time]])</f>
        <v>45835</v>
      </c>
      <c r="E101" s="2" t="str">
        <f>TEXT(FC_Road___Aradhana[[#This Row],[Date]],"dddd")</f>
        <v>Friday</v>
      </c>
      <c r="F101" s="2" t="str">
        <f>IF(WEEKDAY(FC_Road___Aradhana[[#This Row],[Date]],2)&gt;5,"Weekend","Weekday")</f>
        <v>Weekday</v>
      </c>
      <c r="G10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01" t="s">
        <v>49</v>
      </c>
      <c r="I101" t="s">
        <v>50</v>
      </c>
      <c r="J101" t="s">
        <v>79</v>
      </c>
      <c r="K101" t="s">
        <v>52</v>
      </c>
      <c r="L101" t="s">
        <v>119</v>
      </c>
      <c r="M101" t="s">
        <v>50</v>
      </c>
      <c r="N101" t="s">
        <v>50</v>
      </c>
      <c r="O101" t="s">
        <v>50</v>
      </c>
      <c r="P101" t="s">
        <v>50</v>
      </c>
      <c r="Q101" t="s">
        <v>200</v>
      </c>
      <c r="R101" t="str">
        <f t="shared" si="8"/>
        <v>Viman nagar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tr">
        <f t="shared" si="9"/>
        <v/>
      </c>
      <c r="Y101" t="str">
        <f t="shared" si="10"/>
        <v>Viman nagar</v>
      </c>
      <c r="Z101" t="s">
        <v>83</v>
      </c>
      <c r="AA101" t="s">
        <v>201</v>
      </c>
      <c r="AB101" t="s">
        <v>50</v>
      </c>
      <c r="AC101" t="s">
        <v>50</v>
      </c>
      <c r="AD101" t="s">
        <v>50</v>
      </c>
      <c r="AE101" t="s">
        <v>50</v>
      </c>
      <c r="AF101" t="str">
        <f t="shared" si="11"/>
        <v>Hadapsar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tr">
        <f t="shared" si="12"/>
        <v/>
      </c>
      <c r="AM101" t="str">
        <f>IF(FC_Road___Aradhana[[#This Row],[2nd Level Departure]]="",FC_Road___Aradhana[[#This Row],[1st Level Departure]],FC_Road___Aradhana[[#This Row],[2nd Level Departure]])</f>
        <v>Hadapsar</v>
      </c>
      <c r="AN101" t="s">
        <v>85</v>
      </c>
      <c r="AO101" t="s">
        <v>109</v>
      </c>
      <c r="AP101" t="s">
        <v>58</v>
      </c>
      <c r="AQ101" t="s">
        <v>72</v>
      </c>
      <c r="AR101" t="s">
        <v>60</v>
      </c>
      <c r="AS101" t="s">
        <v>61</v>
      </c>
      <c r="AT101" t="s">
        <v>62</v>
      </c>
      <c r="AU101" t="s">
        <v>63</v>
      </c>
      <c r="AV101" t="s">
        <v>50</v>
      </c>
      <c r="AW101" t="str">
        <f t="shared" si="13"/>
        <v>Walk-in/ Saw it while passing by</v>
      </c>
      <c r="AX101" t="s">
        <v>50</v>
      </c>
      <c r="AY101" t="str">
        <f t="shared" si="14"/>
        <v>Casual Meal</v>
      </c>
      <c r="AZ101" t="s">
        <v>50</v>
      </c>
      <c r="BA101" t="str">
        <f t="shared" si="15"/>
        <v>I wanted to try Sourdough Pizza</v>
      </c>
      <c r="BB101" t="s">
        <v>87</v>
      </c>
      <c r="BC101" t="s">
        <v>64</v>
      </c>
      <c r="BD101" t="s">
        <v>88</v>
      </c>
      <c r="BE101" t="s">
        <v>76</v>
      </c>
      <c r="BF101" t="s">
        <v>89</v>
      </c>
      <c r="BG101" t="s">
        <v>68</v>
      </c>
      <c r="BH101" t="s">
        <v>78</v>
      </c>
      <c r="BI101" t="s">
        <v>122</v>
      </c>
      <c r="BJ101" t="s">
        <v>69</v>
      </c>
    </row>
    <row r="102" spans="1:62" x14ac:dyDescent="0.3">
      <c r="A102">
        <v>101</v>
      </c>
      <c r="B102" s="1">
        <v>45835.686111111114</v>
      </c>
      <c r="C102" s="6">
        <v>45835.690972222219</v>
      </c>
      <c r="D102" s="2">
        <f>INT(FC_Road___Aradhana[[#This Row],[Completion time]])</f>
        <v>45835</v>
      </c>
      <c r="E102" s="2" t="str">
        <f>TEXT(FC_Road___Aradhana[[#This Row],[Date]],"dddd")</f>
        <v>Friday</v>
      </c>
      <c r="F102" s="2" t="str">
        <f>IF(WEEKDAY(FC_Road___Aradhana[[#This Row],[Date]],2)&gt;5,"Weekend","Weekday")</f>
        <v>Weekday</v>
      </c>
      <c r="G10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02" t="s">
        <v>49</v>
      </c>
      <c r="I102" t="s">
        <v>50</v>
      </c>
      <c r="J102" t="s">
        <v>51</v>
      </c>
      <c r="K102" t="s">
        <v>92</v>
      </c>
      <c r="L102" t="s">
        <v>53</v>
      </c>
      <c r="M102" t="s">
        <v>50</v>
      </c>
      <c r="N102" t="s">
        <v>50</v>
      </c>
      <c r="O102" t="s">
        <v>202</v>
      </c>
      <c r="P102" t="s">
        <v>50</v>
      </c>
      <c r="Q102" t="s">
        <v>50</v>
      </c>
      <c r="R102" t="str">
        <f t="shared" si="8"/>
        <v>Balewadi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tr">
        <f t="shared" si="9"/>
        <v/>
      </c>
      <c r="Y102" t="str">
        <f t="shared" si="10"/>
        <v>Balewadi</v>
      </c>
      <c r="Z102" t="s">
        <v>55</v>
      </c>
      <c r="AA102" t="s">
        <v>50</v>
      </c>
      <c r="AB102" t="s">
        <v>50</v>
      </c>
      <c r="AC102" t="s">
        <v>50</v>
      </c>
      <c r="AD102" t="s">
        <v>202</v>
      </c>
      <c r="AE102" t="s">
        <v>50</v>
      </c>
      <c r="AF102" t="str">
        <f t="shared" si="11"/>
        <v>Balewadi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tr">
        <f t="shared" si="12"/>
        <v/>
      </c>
      <c r="AM102" t="str">
        <f>IF(FC_Road___Aradhana[[#This Row],[2nd Level Departure]]="",FC_Road___Aradhana[[#This Row],[1st Level Departure]],FC_Road___Aradhana[[#This Row],[2nd Level Departure]])</f>
        <v>Balewadi</v>
      </c>
      <c r="AN102" t="s">
        <v>85</v>
      </c>
      <c r="AO102" t="s">
        <v>109</v>
      </c>
      <c r="AP102" t="s">
        <v>58</v>
      </c>
      <c r="AQ102" t="s">
        <v>72</v>
      </c>
      <c r="AR102" t="s">
        <v>103</v>
      </c>
      <c r="AS102" t="s">
        <v>86</v>
      </c>
      <c r="AT102" t="s">
        <v>62</v>
      </c>
      <c r="AU102" t="s">
        <v>63</v>
      </c>
      <c r="AV102" t="s">
        <v>50</v>
      </c>
      <c r="AW102" t="str">
        <f t="shared" si="13"/>
        <v>Walk-in/ Saw it while passing by</v>
      </c>
      <c r="AX102" t="s">
        <v>50</v>
      </c>
      <c r="AY102" t="str">
        <f t="shared" si="14"/>
        <v>Date</v>
      </c>
      <c r="AZ102" t="s">
        <v>50</v>
      </c>
      <c r="BA102" t="str">
        <f t="shared" si="15"/>
        <v>I wanted to try Sourdough Pizza</v>
      </c>
      <c r="BB102" t="s">
        <v>74</v>
      </c>
      <c r="BC102" t="s">
        <v>65</v>
      </c>
      <c r="BD102" t="s">
        <v>88</v>
      </c>
      <c r="BE102" t="s">
        <v>67</v>
      </c>
      <c r="BF102" t="s">
        <v>89</v>
      </c>
      <c r="BG102" t="s">
        <v>68</v>
      </c>
      <c r="BH102" t="s">
        <v>118</v>
      </c>
      <c r="BI102" t="s">
        <v>122</v>
      </c>
      <c r="BJ102" t="s">
        <v>69</v>
      </c>
    </row>
    <row r="103" spans="1:62" x14ac:dyDescent="0.3">
      <c r="A103">
        <v>102</v>
      </c>
      <c r="B103" s="1">
        <v>45835.690972222219</v>
      </c>
      <c r="C103" s="6">
        <v>45835.695833333331</v>
      </c>
      <c r="D103" s="2">
        <f>INT(FC_Road___Aradhana[[#This Row],[Completion time]])</f>
        <v>45835</v>
      </c>
      <c r="E103" s="2" t="str">
        <f>TEXT(FC_Road___Aradhana[[#This Row],[Date]],"dddd")</f>
        <v>Friday</v>
      </c>
      <c r="F103" s="2" t="str">
        <f>IF(WEEKDAY(FC_Road___Aradhana[[#This Row],[Date]],2)&gt;5,"Weekend","Weekday")</f>
        <v>Weekday</v>
      </c>
      <c r="G10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03" t="s">
        <v>49</v>
      </c>
      <c r="I103" t="s">
        <v>50</v>
      </c>
      <c r="J103" t="s">
        <v>79</v>
      </c>
      <c r="K103" t="s">
        <v>140</v>
      </c>
      <c r="L103" t="s">
        <v>80</v>
      </c>
      <c r="M103" t="s">
        <v>50</v>
      </c>
      <c r="N103" t="s">
        <v>50</v>
      </c>
      <c r="O103" t="s">
        <v>50</v>
      </c>
      <c r="P103" t="s">
        <v>50</v>
      </c>
      <c r="Q103" t="s">
        <v>297</v>
      </c>
      <c r="R103" t="str">
        <f t="shared" si="8"/>
        <v>Pimpri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tr">
        <f t="shared" si="9"/>
        <v/>
      </c>
      <c r="Y103" t="str">
        <f t="shared" si="10"/>
        <v>Pimpri</v>
      </c>
      <c r="Z103" t="s">
        <v>166</v>
      </c>
      <c r="AA103" t="s">
        <v>50</v>
      </c>
      <c r="AB103" t="s">
        <v>157</v>
      </c>
      <c r="AC103" t="s">
        <v>50</v>
      </c>
      <c r="AD103" t="s">
        <v>50</v>
      </c>
      <c r="AE103" t="s">
        <v>50</v>
      </c>
      <c r="AF103" t="str">
        <f t="shared" si="11"/>
        <v>R Deccan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tr">
        <f t="shared" si="12"/>
        <v/>
      </c>
      <c r="AM103" t="str">
        <f>IF(FC_Road___Aradhana[[#This Row],[2nd Level Departure]]="",FC_Road___Aradhana[[#This Row],[1st Level Departure]],FC_Road___Aradhana[[#This Row],[2nd Level Departure]])</f>
        <v>R Deccan</v>
      </c>
      <c r="AN103" t="s">
        <v>56</v>
      </c>
      <c r="AO103" t="s">
        <v>71</v>
      </c>
      <c r="AP103" t="s">
        <v>96</v>
      </c>
      <c r="AQ103" t="s">
        <v>50</v>
      </c>
      <c r="AR103" t="s">
        <v>50</v>
      </c>
      <c r="AS103" t="s">
        <v>50</v>
      </c>
      <c r="AT103" t="s">
        <v>50</v>
      </c>
      <c r="AU103" t="s">
        <v>50</v>
      </c>
      <c r="AV103" t="s">
        <v>105</v>
      </c>
      <c r="AW103" t="str">
        <f t="shared" si="13"/>
        <v>Food Blogger/ Influencer</v>
      </c>
      <c r="AX103" t="s">
        <v>61</v>
      </c>
      <c r="AY103" t="str">
        <f t="shared" si="14"/>
        <v>Casual Meal</v>
      </c>
      <c r="AZ103" t="s">
        <v>98</v>
      </c>
      <c r="BA103" t="s">
        <v>62</v>
      </c>
      <c r="BB103" t="s">
        <v>65</v>
      </c>
      <c r="BC103" t="s">
        <v>65</v>
      </c>
      <c r="BD103" t="s">
        <v>88</v>
      </c>
      <c r="BE103" t="s">
        <v>76</v>
      </c>
      <c r="BF103" t="s">
        <v>89</v>
      </c>
      <c r="BG103" t="s">
        <v>114</v>
      </c>
      <c r="BH103" t="s">
        <v>78</v>
      </c>
      <c r="BI103" t="s">
        <v>122</v>
      </c>
      <c r="BJ103" t="s">
        <v>69</v>
      </c>
    </row>
    <row r="104" spans="1:62" x14ac:dyDescent="0.3">
      <c r="A104">
        <v>103</v>
      </c>
      <c r="B104" s="1">
        <v>45835.604166666664</v>
      </c>
      <c r="C104" s="6">
        <v>45835.745138888888</v>
      </c>
      <c r="D104" s="2">
        <f>INT(FC_Road___Aradhana[[#This Row],[Completion time]])</f>
        <v>45835</v>
      </c>
      <c r="E104" s="2" t="str">
        <f>TEXT(FC_Road___Aradhana[[#This Row],[Date]],"dddd")</f>
        <v>Friday</v>
      </c>
      <c r="F104" s="2" t="str">
        <f>IF(WEEKDAY(FC_Road___Aradhana[[#This Row],[Date]],2)&gt;5,"Weekend","Weekday")</f>
        <v>Weekday</v>
      </c>
      <c r="G10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04" t="s">
        <v>49</v>
      </c>
      <c r="I104" t="s">
        <v>50</v>
      </c>
      <c r="J104" t="s">
        <v>51</v>
      </c>
      <c r="K104" t="s">
        <v>52</v>
      </c>
      <c r="L104" t="s">
        <v>93</v>
      </c>
      <c r="M104" t="s">
        <v>50</v>
      </c>
      <c r="N104" t="s">
        <v>165</v>
      </c>
      <c r="O104" t="s">
        <v>50</v>
      </c>
      <c r="P104" t="s">
        <v>50</v>
      </c>
      <c r="Q104" t="s">
        <v>50</v>
      </c>
      <c r="R104" t="str">
        <f t="shared" si="8"/>
        <v>Pavillion Mall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tr">
        <f t="shared" si="9"/>
        <v/>
      </c>
      <c r="Y104" t="str">
        <f t="shared" si="10"/>
        <v>Pavillion Mall</v>
      </c>
      <c r="Z104" t="s">
        <v>83</v>
      </c>
      <c r="AA104" t="s">
        <v>70</v>
      </c>
      <c r="AB104" t="s">
        <v>50</v>
      </c>
      <c r="AC104" t="s">
        <v>50</v>
      </c>
      <c r="AD104" t="s">
        <v>50</v>
      </c>
      <c r="AE104" t="s">
        <v>50</v>
      </c>
      <c r="AF104" t="str">
        <f t="shared" si="11"/>
        <v>Shivajinagar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tr">
        <f t="shared" si="12"/>
        <v/>
      </c>
      <c r="AM104" t="str">
        <f>IF(FC_Road___Aradhana[[#This Row],[2nd Level Departure]]="",FC_Road___Aradhana[[#This Row],[1st Level Departure]],FC_Road___Aradhana[[#This Row],[2nd Level Departure]])</f>
        <v>Shivajinagar</v>
      </c>
      <c r="AN104" t="s">
        <v>56</v>
      </c>
      <c r="AO104" t="s">
        <v>71</v>
      </c>
      <c r="AP104" t="s">
        <v>58</v>
      </c>
      <c r="AQ104" t="s">
        <v>72</v>
      </c>
      <c r="AR104" t="s">
        <v>73</v>
      </c>
      <c r="AS104" t="s">
        <v>112</v>
      </c>
      <c r="AT104" t="s">
        <v>125</v>
      </c>
      <c r="AU104" t="s">
        <v>63</v>
      </c>
      <c r="AV104" t="s">
        <v>50</v>
      </c>
      <c r="AW104" t="str">
        <f t="shared" si="13"/>
        <v>Walk-in/ Saw it while passing by</v>
      </c>
      <c r="AX104" t="s">
        <v>50</v>
      </c>
      <c r="AY104" t="str">
        <f t="shared" si="14"/>
        <v>Hangout with Friends</v>
      </c>
      <c r="AZ104" t="s">
        <v>50</v>
      </c>
      <c r="BA104" t="str">
        <f t="shared" si="15"/>
        <v>Pizza with Drinks sounded like a good combo</v>
      </c>
      <c r="BB104" t="s">
        <v>74</v>
      </c>
      <c r="BC104" t="s">
        <v>108</v>
      </c>
      <c r="BD104" t="s">
        <v>88</v>
      </c>
      <c r="BE104" t="s">
        <v>67</v>
      </c>
      <c r="BF104" t="s">
        <v>89</v>
      </c>
      <c r="BG104" t="s">
        <v>114</v>
      </c>
      <c r="BH104" t="s">
        <v>78</v>
      </c>
      <c r="BI104" t="s">
        <v>203</v>
      </c>
      <c r="BJ104" t="s">
        <v>69</v>
      </c>
    </row>
    <row r="105" spans="1:62" x14ac:dyDescent="0.3">
      <c r="A105">
        <v>104</v>
      </c>
      <c r="B105" s="1">
        <v>45835.797222222223</v>
      </c>
      <c r="C105" s="6">
        <v>45835.799305555556</v>
      </c>
      <c r="D105" s="2">
        <f>INT(FC_Road___Aradhana[[#This Row],[Completion time]])</f>
        <v>45835</v>
      </c>
      <c r="E105" s="2" t="str">
        <f>TEXT(FC_Road___Aradhana[[#This Row],[Date]],"dddd")</f>
        <v>Friday</v>
      </c>
      <c r="F105" s="2" t="str">
        <f>IF(WEEKDAY(FC_Road___Aradhana[[#This Row],[Date]],2)&gt;5,"Weekend","Weekday")</f>
        <v>Weekday</v>
      </c>
      <c r="G10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05" t="s">
        <v>49</v>
      </c>
      <c r="I105" t="s">
        <v>50</v>
      </c>
      <c r="J105" t="s">
        <v>79</v>
      </c>
      <c r="K105" t="s">
        <v>52</v>
      </c>
      <c r="L105" t="s">
        <v>53</v>
      </c>
      <c r="M105" t="s">
        <v>50</v>
      </c>
      <c r="N105" t="s">
        <v>50</v>
      </c>
      <c r="O105" t="s">
        <v>54</v>
      </c>
      <c r="P105" t="s">
        <v>50</v>
      </c>
      <c r="Q105" t="s">
        <v>50</v>
      </c>
      <c r="R105" t="str">
        <f t="shared" si="8"/>
        <v>Deccan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tr">
        <f t="shared" si="9"/>
        <v/>
      </c>
      <c r="Y105" t="str">
        <f t="shared" si="10"/>
        <v>Deccan</v>
      </c>
      <c r="Z105" t="s">
        <v>83</v>
      </c>
      <c r="AA105" t="s">
        <v>84</v>
      </c>
      <c r="AB105" t="s">
        <v>50</v>
      </c>
      <c r="AC105" t="s">
        <v>50</v>
      </c>
      <c r="AD105" t="s">
        <v>50</v>
      </c>
      <c r="AE105" t="s">
        <v>50</v>
      </c>
      <c r="AF105" t="str">
        <f t="shared" si="11"/>
        <v>kothrud</v>
      </c>
      <c r="AG105" t="s">
        <v>50</v>
      </c>
      <c r="AH105" t="s">
        <v>50</v>
      </c>
      <c r="AI105" t="s">
        <v>82</v>
      </c>
      <c r="AJ105" t="s">
        <v>50</v>
      </c>
      <c r="AK105" t="s">
        <v>50</v>
      </c>
      <c r="AL105" t="str">
        <f t="shared" si="12"/>
        <v>Bhusari Colony / Kothrud Depot</v>
      </c>
      <c r="AM105" t="str">
        <f>IF(FC_Road___Aradhana[[#This Row],[2nd Level Departure]]="",FC_Road___Aradhana[[#This Row],[1st Level Departure]],FC_Road___Aradhana[[#This Row],[2nd Level Departure]])</f>
        <v>Bhusari Colony / Kothrud Depot</v>
      </c>
      <c r="AN105" t="s">
        <v>85</v>
      </c>
      <c r="AO105" t="s">
        <v>71</v>
      </c>
      <c r="AP105" t="s">
        <v>58</v>
      </c>
      <c r="AQ105" t="s">
        <v>97</v>
      </c>
      <c r="AR105" t="s">
        <v>103</v>
      </c>
      <c r="AS105" t="s">
        <v>61</v>
      </c>
      <c r="AT105" t="s">
        <v>62</v>
      </c>
      <c r="AU105" t="s">
        <v>63</v>
      </c>
      <c r="AV105" t="s">
        <v>50</v>
      </c>
      <c r="AW105" t="str">
        <f t="shared" si="13"/>
        <v>Social Media Ad (Instagram/ Facebook)</v>
      </c>
      <c r="AX105" t="s">
        <v>50</v>
      </c>
      <c r="AY105" t="str">
        <f t="shared" si="14"/>
        <v>Casual Meal</v>
      </c>
      <c r="AZ105" t="s">
        <v>50</v>
      </c>
      <c r="BA105" t="str">
        <f t="shared" si="15"/>
        <v>I wanted to try Sourdough Pizza</v>
      </c>
      <c r="BB105" t="s">
        <v>74</v>
      </c>
      <c r="BC105" t="s">
        <v>65</v>
      </c>
      <c r="BD105" t="s">
        <v>75</v>
      </c>
      <c r="BE105" t="s">
        <v>76</v>
      </c>
      <c r="BF105" t="s">
        <v>89</v>
      </c>
      <c r="BG105" t="s">
        <v>68</v>
      </c>
      <c r="BH105" t="s">
        <v>78</v>
      </c>
      <c r="BI105" t="s">
        <v>115</v>
      </c>
      <c r="BJ105" t="s">
        <v>69</v>
      </c>
    </row>
    <row r="106" spans="1:62" x14ac:dyDescent="0.3">
      <c r="A106">
        <v>105</v>
      </c>
      <c r="B106" s="1">
        <v>45835.799305555556</v>
      </c>
      <c r="C106" s="6">
        <v>45835.84097222222</v>
      </c>
      <c r="D106" s="2">
        <f>INT(FC_Road___Aradhana[[#This Row],[Completion time]])</f>
        <v>45835</v>
      </c>
      <c r="E106" s="2" t="str">
        <f>TEXT(FC_Road___Aradhana[[#This Row],[Date]],"dddd")</f>
        <v>Friday</v>
      </c>
      <c r="F106" s="2" t="str">
        <f>IF(WEEKDAY(FC_Road___Aradhana[[#This Row],[Date]],2)&gt;5,"Weekend","Weekday")</f>
        <v>Weekday</v>
      </c>
      <c r="G10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06" t="s">
        <v>49</v>
      </c>
      <c r="I106" t="s">
        <v>50</v>
      </c>
      <c r="J106" t="s">
        <v>79</v>
      </c>
      <c r="K106" t="s">
        <v>52</v>
      </c>
      <c r="L106" t="s">
        <v>93</v>
      </c>
      <c r="M106" t="s">
        <v>50</v>
      </c>
      <c r="N106" t="s">
        <v>204</v>
      </c>
      <c r="O106" t="s">
        <v>50</v>
      </c>
      <c r="P106" t="s">
        <v>50</v>
      </c>
      <c r="Q106" t="s">
        <v>50</v>
      </c>
      <c r="R106" t="str">
        <f t="shared" si="8"/>
        <v>JM Road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tr">
        <f t="shared" si="9"/>
        <v/>
      </c>
      <c r="Y106" t="str">
        <f t="shared" si="10"/>
        <v>JM Road</v>
      </c>
      <c r="Z106" t="s">
        <v>83</v>
      </c>
      <c r="AA106" t="s">
        <v>84</v>
      </c>
      <c r="AB106" t="s">
        <v>50</v>
      </c>
      <c r="AC106" t="s">
        <v>50</v>
      </c>
      <c r="AD106" t="s">
        <v>50</v>
      </c>
      <c r="AE106" t="s">
        <v>50</v>
      </c>
      <c r="AF106" t="str">
        <f t="shared" si="11"/>
        <v>kothrud</v>
      </c>
      <c r="AG106" t="s">
        <v>50</v>
      </c>
      <c r="AH106" t="s">
        <v>50</v>
      </c>
      <c r="AI106" t="s">
        <v>162</v>
      </c>
      <c r="AJ106" t="s">
        <v>50</v>
      </c>
      <c r="AK106" t="s">
        <v>50</v>
      </c>
      <c r="AL106" t="str">
        <f t="shared" si="12"/>
        <v>Dahanukar Colony / Kothrud Bus Stand</v>
      </c>
      <c r="AM106" t="str">
        <f>IF(FC_Road___Aradhana[[#This Row],[2nd Level Departure]]="",FC_Road___Aradhana[[#This Row],[1st Level Departure]],FC_Road___Aradhana[[#This Row],[2nd Level Departure]])</f>
        <v>Dahanukar Colony / Kothrud Bus Stand</v>
      </c>
      <c r="AN106" t="s">
        <v>56</v>
      </c>
      <c r="AO106" t="s">
        <v>109</v>
      </c>
      <c r="AP106" t="s">
        <v>96</v>
      </c>
      <c r="AQ106" t="s">
        <v>50</v>
      </c>
      <c r="AR106" t="s">
        <v>50</v>
      </c>
      <c r="AS106" t="s">
        <v>50</v>
      </c>
      <c r="AT106" t="s">
        <v>50</v>
      </c>
      <c r="AU106" t="s">
        <v>50</v>
      </c>
      <c r="AV106" t="s">
        <v>149</v>
      </c>
      <c r="AW106" t="str">
        <f t="shared" si="13"/>
        <v>A friend told me</v>
      </c>
      <c r="AX106" t="s">
        <v>61</v>
      </c>
      <c r="AY106" t="str">
        <f t="shared" si="14"/>
        <v>Casual Meal</v>
      </c>
      <c r="AZ106" t="s">
        <v>98</v>
      </c>
      <c r="BA106" t="s">
        <v>62</v>
      </c>
      <c r="BB106" t="s">
        <v>87</v>
      </c>
      <c r="BC106" t="s">
        <v>64</v>
      </c>
      <c r="BD106" t="s">
        <v>88</v>
      </c>
      <c r="BE106" t="s">
        <v>76</v>
      </c>
      <c r="BF106" t="s">
        <v>89</v>
      </c>
      <c r="BG106" t="s">
        <v>68</v>
      </c>
      <c r="BH106" t="s">
        <v>78</v>
      </c>
      <c r="BI106" t="s">
        <v>122</v>
      </c>
      <c r="BJ106" t="s">
        <v>69</v>
      </c>
    </row>
    <row r="107" spans="1:62" x14ac:dyDescent="0.3">
      <c r="A107">
        <v>106</v>
      </c>
      <c r="B107" s="1">
        <v>45835.745138888888</v>
      </c>
      <c r="C107" s="6">
        <v>45835.843055555553</v>
      </c>
      <c r="D107" s="2">
        <f>INT(FC_Road___Aradhana[[#This Row],[Completion time]])</f>
        <v>45835</v>
      </c>
      <c r="E107" s="2" t="str">
        <f>TEXT(FC_Road___Aradhana[[#This Row],[Date]],"dddd")</f>
        <v>Friday</v>
      </c>
      <c r="F107" s="2" t="str">
        <f>IF(WEEKDAY(FC_Road___Aradhana[[#This Row],[Date]],2)&gt;5,"Weekend","Weekday")</f>
        <v>Weekday</v>
      </c>
      <c r="G10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07" t="s">
        <v>49</v>
      </c>
      <c r="I107" t="s">
        <v>50</v>
      </c>
      <c r="J107" t="s">
        <v>51</v>
      </c>
      <c r="K107" t="s">
        <v>52</v>
      </c>
      <c r="L107" t="s">
        <v>80</v>
      </c>
      <c r="M107" t="s">
        <v>50</v>
      </c>
      <c r="N107" t="s">
        <v>50</v>
      </c>
      <c r="O107" t="s">
        <v>50</v>
      </c>
      <c r="P107" t="s">
        <v>50</v>
      </c>
      <c r="Q107" t="s">
        <v>205</v>
      </c>
      <c r="R107" t="str">
        <f t="shared" si="8"/>
        <v>Katraj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tr">
        <f t="shared" si="9"/>
        <v/>
      </c>
      <c r="Y107" t="str">
        <f t="shared" si="10"/>
        <v>Katraj</v>
      </c>
      <c r="Z107" t="s">
        <v>83</v>
      </c>
      <c r="AA107" t="s">
        <v>205</v>
      </c>
      <c r="AB107" t="s">
        <v>50</v>
      </c>
      <c r="AC107" t="s">
        <v>50</v>
      </c>
      <c r="AD107" t="s">
        <v>50</v>
      </c>
      <c r="AE107" t="s">
        <v>50</v>
      </c>
      <c r="AF107" t="str">
        <f t="shared" si="11"/>
        <v>Katraj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tr">
        <f t="shared" si="12"/>
        <v/>
      </c>
      <c r="AM107" t="str">
        <f>IF(FC_Road___Aradhana[[#This Row],[2nd Level Departure]]="",FC_Road___Aradhana[[#This Row],[1st Level Departure]],FC_Road___Aradhana[[#This Row],[2nd Level Departure]])</f>
        <v>Katraj</v>
      </c>
      <c r="AN107" t="s">
        <v>56</v>
      </c>
      <c r="AO107" t="s">
        <v>95</v>
      </c>
      <c r="AP107" t="s">
        <v>96</v>
      </c>
      <c r="AQ107" t="s">
        <v>50</v>
      </c>
      <c r="AR107" t="s">
        <v>50</v>
      </c>
      <c r="AS107" t="s">
        <v>50</v>
      </c>
      <c r="AT107" t="s">
        <v>50</v>
      </c>
      <c r="AU107" t="s">
        <v>50</v>
      </c>
      <c r="AV107" t="s">
        <v>149</v>
      </c>
      <c r="AW107" t="str">
        <f t="shared" si="13"/>
        <v>A friend told me</v>
      </c>
      <c r="AX107" t="s">
        <v>61</v>
      </c>
      <c r="AY107" t="str">
        <f t="shared" si="14"/>
        <v>Casual Meal</v>
      </c>
      <c r="AZ107" t="s">
        <v>98</v>
      </c>
      <c r="BA107" t="s">
        <v>62</v>
      </c>
      <c r="BB107" t="s">
        <v>64</v>
      </c>
      <c r="BC107" t="s">
        <v>65</v>
      </c>
      <c r="BD107" t="s">
        <v>75</v>
      </c>
      <c r="BE107" t="s">
        <v>67</v>
      </c>
      <c r="BF107" t="s">
        <v>89</v>
      </c>
      <c r="BG107" t="s">
        <v>68</v>
      </c>
      <c r="BH107" t="s">
        <v>118</v>
      </c>
      <c r="BI107" t="s">
        <v>115</v>
      </c>
      <c r="BJ107" t="s">
        <v>69</v>
      </c>
    </row>
    <row r="108" spans="1:62" x14ac:dyDescent="0.3">
      <c r="A108">
        <v>107</v>
      </c>
      <c r="B108" s="1">
        <v>45835.84097222222</v>
      </c>
      <c r="C108" s="6">
        <v>45835.843055555553</v>
      </c>
      <c r="D108" s="2">
        <f>INT(FC_Road___Aradhana[[#This Row],[Completion time]])</f>
        <v>45835</v>
      </c>
      <c r="E108" s="2" t="str">
        <f>TEXT(FC_Road___Aradhana[[#This Row],[Date]],"dddd")</f>
        <v>Friday</v>
      </c>
      <c r="F108" s="2" t="str">
        <f>IF(WEEKDAY(FC_Road___Aradhana[[#This Row],[Date]],2)&gt;5,"Weekend","Weekday")</f>
        <v>Weekday</v>
      </c>
      <c r="G10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08" t="s">
        <v>49</v>
      </c>
      <c r="I108" t="s">
        <v>50</v>
      </c>
      <c r="J108" t="s">
        <v>79</v>
      </c>
      <c r="K108" t="s">
        <v>92</v>
      </c>
      <c r="L108" t="s">
        <v>93</v>
      </c>
      <c r="M108" t="s">
        <v>50</v>
      </c>
      <c r="N108" t="s">
        <v>102</v>
      </c>
      <c r="O108" t="s">
        <v>50</v>
      </c>
      <c r="P108" t="s">
        <v>50</v>
      </c>
      <c r="Q108" t="s">
        <v>50</v>
      </c>
      <c r="R108" t="str">
        <f t="shared" si="8"/>
        <v>FC Road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tr">
        <f t="shared" si="9"/>
        <v/>
      </c>
      <c r="Y108" t="str">
        <f t="shared" si="10"/>
        <v>FC Road</v>
      </c>
      <c r="Z108" t="s">
        <v>83</v>
      </c>
      <c r="AA108" t="s">
        <v>54</v>
      </c>
      <c r="AB108" t="s">
        <v>50</v>
      </c>
      <c r="AC108" t="s">
        <v>50</v>
      </c>
      <c r="AD108" t="s">
        <v>50</v>
      </c>
      <c r="AE108" t="s">
        <v>50</v>
      </c>
      <c r="AF108" t="str">
        <f t="shared" si="11"/>
        <v>Deccan</v>
      </c>
      <c r="AG108" t="s">
        <v>54</v>
      </c>
      <c r="AH108" t="s">
        <v>50</v>
      </c>
      <c r="AI108" t="s">
        <v>50</v>
      </c>
      <c r="AJ108" t="s">
        <v>50</v>
      </c>
      <c r="AK108" t="s">
        <v>50</v>
      </c>
      <c r="AL108" t="str">
        <f t="shared" si="12"/>
        <v>Deccan</v>
      </c>
      <c r="AM108" t="str">
        <f>IF(FC_Road___Aradhana[[#This Row],[2nd Level Departure]]="",FC_Road___Aradhana[[#This Row],[1st Level Departure]],FC_Road___Aradhana[[#This Row],[2nd Level Departure]])</f>
        <v>Deccan</v>
      </c>
      <c r="AN108" t="s">
        <v>56</v>
      </c>
      <c r="AO108" t="s">
        <v>109</v>
      </c>
      <c r="AP108" t="s">
        <v>58</v>
      </c>
      <c r="AQ108" t="s">
        <v>72</v>
      </c>
      <c r="AR108" t="s">
        <v>73</v>
      </c>
      <c r="AS108" t="s">
        <v>61</v>
      </c>
      <c r="AT108" t="s">
        <v>62</v>
      </c>
      <c r="AU108" t="s">
        <v>73</v>
      </c>
      <c r="AV108" t="s">
        <v>50</v>
      </c>
      <c r="AW108" t="str">
        <f t="shared" si="13"/>
        <v>Walk-in/ Saw it while passing by</v>
      </c>
      <c r="AX108" t="s">
        <v>50</v>
      </c>
      <c r="AY108" t="str">
        <f t="shared" si="14"/>
        <v>Casual Meal</v>
      </c>
      <c r="AZ108" t="s">
        <v>50</v>
      </c>
      <c r="BA108" t="str">
        <f t="shared" si="15"/>
        <v>I wanted to try Sourdough Pizza</v>
      </c>
      <c r="BB108" t="s">
        <v>113</v>
      </c>
      <c r="BC108" t="s">
        <v>104</v>
      </c>
      <c r="BD108" t="s">
        <v>66</v>
      </c>
      <c r="BE108" t="s">
        <v>67</v>
      </c>
      <c r="BF108" t="s">
        <v>131</v>
      </c>
      <c r="BG108" t="s">
        <v>68</v>
      </c>
      <c r="BH108" t="s">
        <v>50</v>
      </c>
      <c r="BI108" t="s">
        <v>115</v>
      </c>
      <c r="BJ108" t="s">
        <v>69</v>
      </c>
    </row>
    <row r="109" spans="1:62" x14ac:dyDescent="0.3">
      <c r="A109">
        <v>108</v>
      </c>
      <c r="B109" s="1">
        <v>45835.843055555553</v>
      </c>
      <c r="C109" s="6">
        <v>45835.861111111109</v>
      </c>
      <c r="D109" s="2">
        <f>INT(FC_Road___Aradhana[[#This Row],[Completion time]])</f>
        <v>45835</v>
      </c>
      <c r="E109" s="2" t="str">
        <f>TEXT(FC_Road___Aradhana[[#This Row],[Date]],"dddd")</f>
        <v>Friday</v>
      </c>
      <c r="F109" s="2" t="str">
        <f>IF(WEEKDAY(FC_Road___Aradhana[[#This Row],[Date]],2)&gt;5,"Weekend","Weekday")</f>
        <v>Weekday</v>
      </c>
      <c r="G10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09" t="s">
        <v>49</v>
      </c>
      <c r="I109" t="s">
        <v>50</v>
      </c>
      <c r="J109" t="s">
        <v>51</v>
      </c>
      <c r="K109" t="s">
        <v>52</v>
      </c>
      <c r="L109" t="s">
        <v>53</v>
      </c>
      <c r="M109" t="s">
        <v>50</v>
      </c>
      <c r="N109" t="s">
        <v>50</v>
      </c>
      <c r="O109" t="s">
        <v>102</v>
      </c>
      <c r="P109" t="s">
        <v>50</v>
      </c>
      <c r="Q109" t="s">
        <v>50</v>
      </c>
      <c r="R109" t="str">
        <f t="shared" si="8"/>
        <v>FC Road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tr">
        <f t="shared" si="9"/>
        <v/>
      </c>
      <c r="Y109" t="str">
        <f t="shared" si="10"/>
        <v>FC Road</v>
      </c>
      <c r="Z109" t="s">
        <v>83</v>
      </c>
      <c r="AA109" t="s">
        <v>206</v>
      </c>
      <c r="AB109" t="s">
        <v>50</v>
      </c>
      <c r="AC109" t="s">
        <v>50</v>
      </c>
      <c r="AD109" t="s">
        <v>50</v>
      </c>
      <c r="AE109" t="s">
        <v>50</v>
      </c>
      <c r="AF109" t="str">
        <f t="shared" si="11"/>
        <v>Keshavnagar</v>
      </c>
      <c r="AG109" t="s">
        <v>50</v>
      </c>
      <c r="AH109" t="s">
        <v>50</v>
      </c>
      <c r="AI109" t="s">
        <v>50</v>
      </c>
      <c r="AJ109" t="s">
        <v>50</v>
      </c>
      <c r="AK109" t="s">
        <v>50</v>
      </c>
      <c r="AL109" t="str">
        <f t="shared" si="12"/>
        <v/>
      </c>
      <c r="AM109" t="str">
        <f>IF(FC_Road___Aradhana[[#This Row],[2nd Level Departure]]="",FC_Road___Aradhana[[#This Row],[1st Level Departure]],FC_Road___Aradhana[[#This Row],[2nd Level Departure]])</f>
        <v>Keshavnagar</v>
      </c>
      <c r="AN109" t="s">
        <v>56</v>
      </c>
      <c r="AO109" t="s">
        <v>71</v>
      </c>
      <c r="AP109" t="s">
        <v>58</v>
      </c>
      <c r="AQ109" t="s">
        <v>97</v>
      </c>
      <c r="AR109" t="s">
        <v>60</v>
      </c>
      <c r="AS109" t="s">
        <v>129</v>
      </c>
      <c r="AT109" t="s">
        <v>62</v>
      </c>
      <c r="AU109" t="s">
        <v>63</v>
      </c>
      <c r="AV109" t="s">
        <v>50</v>
      </c>
      <c r="AW109" t="str">
        <f t="shared" si="13"/>
        <v>Social Media Ad (Instagram/ Facebook)</v>
      </c>
      <c r="AX109" t="s">
        <v>50</v>
      </c>
      <c r="AY109" t="str">
        <f t="shared" si="14"/>
        <v>Family Outing</v>
      </c>
      <c r="AZ109" t="s">
        <v>50</v>
      </c>
      <c r="BA109" t="str">
        <f t="shared" si="15"/>
        <v>I wanted to try Sourdough Pizza</v>
      </c>
      <c r="BB109" t="s">
        <v>74</v>
      </c>
      <c r="BC109" t="s">
        <v>108</v>
      </c>
      <c r="BD109" t="s">
        <v>75</v>
      </c>
      <c r="BE109" t="s">
        <v>76</v>
      </c>
      <c r="BF109" t="s">
        <v>99</v>
      </c>
      <c r="BG109" t="s">
        <v>68</v>
      </c>
      <c r="BH109" t="s">
        <v>78</v>
      </c>
      <c r="BI109" t="s">
        <v>115</v>
      </c>
      <c r="BJ109" t="s">
        <v>189</v>
      </c>
    </row>
    <row r="110" spans="1:62" x14ac:dyDescent="0.3">
      <c r="A110">
        <v>109</v>
      </c>
      <c r="B110" s="1">
        <v>45835.843055555553</v>
      </c>
      <c r="C110" s="6">
        <v>45835.875</v>
      </c>
      <c r="D110" s="2">
        <f>INT(FC_Road___Aradhana[[#This Row],[Completion time]])</f>
        <v>45835</v>
      </c>
      <c r="E110" s="2" t="str">
        <f>TEXT(FC_Road___Aradhana[[#This Row],[Date]],"dddd")</f>
        <v>Friday</v>
      </c>
      <c r="F110" s="2" t="str">
        <f>IF(WEEKDAY(FC_Road___Aradhana[[#This Row],[Date]],2)&gt;5,"Weekend","Weekday")</f>
        <v>Weekday</v>
      </c>
      <c r="G11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0" t="s">
        <v>49</v>
      </c>
      <c r="I110" t="s">
        <v>50</v>
      </c>
      <c r="J110" t="s">
        <v>51</v>
      </c>
      <c r="K110" t="s">
        <v>52</v>
      </c>
      <c r="L110" t="s">
        <v>93</v>
      </c>
      <c r="M110" t="s">
        <v>50</v>
      </c>
      <c r="N110" t="s">
        <v>102</v>
      </c>
      <c r="O110" t="s">
        <v>50</v>
      </c>
      <c r="P110" t="s">
        <v>50</v>
      </c>
      <c r="Q110" t="s">
        <v>50</v>
      </c>
      <c r="R110" t="str">
        <f t="shared" si="8"/>
        <v>FC Road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tr">
        <f t="shared" si="9"/>
        <v/>
      </c>
      <c r="Y110" t="str">
        <f t="shared" si="10"/>
        <v>FC Road</v>
      </c>
      <c r="Z110" t="s">
        <v>83</v>
      </c>
      <c r="AA110" t="s">
        <v>70</v>
      </c>
      <c r="AB110" t="s">
        <v>50</v>
      </c>
      <c r="AC110" t="s">
        <v>50</v>
      </c>
      <c r="AD110" t="s">
        <v>50</v>
      </c>
      <c r="AE110" t="s">
        <v>50</v>
      </c>
      <c r="AF110" t="str">
        <f t="shared" si="11"/>
        <v>Shivajinagar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tr">
        <f t="shared" si="12"/>
        <v/>
      </c>
      <c r="AM110" t="str">
        <f>IF(FC_Road___Aradhana[[#This Row],[2nd Level Departure]]="",FC_Road___Aradhana[[#This Row],[1st Level Departure]],FC_Road___Aradhana[[#This Row],[2nd Level Departure]])</f>
        <v>Shivajinagar</v>
      </c>
      <c r="AN110" t="s">
        <v>56</v>
      </c>
      <c r="AO110" t="s">
        <v>71</v>
      </c>
      <c r="AP110" t="s">
        <v>58</v>
      </c>
      <c r="AQ110" t="s">
        <v>72</v>
      </c>
      <c r="AR110" t="s">
        <v>73</v>
      </c>
      <c r="AS110" t="s">
        <v>61</v>
      </c>
      <c r="AT110" t="s">
        <v>62</v>
      </c>
      <c r="AU110" t="s">
        <v>103</v>
      </c>
      <c r="AV110" t="s">
        <v>50</v>
      </c>
      <c r="AW110" t="str">
        <f t="shared" si="13"/>
        <v>Walk-in/ Saw it while passing by</v>
      </c>
      <c r="AX110" t="s">
        <v>50</v>
      </c>
      <c r="AY110" t="str">
        <f t="shared" si="14"/>
        <v>Casual Meal</v>
      </c>
      <c r="AZ110" t="s">
        <v>50</v>
      </c>
      <c r="BA110" t="str">
        <f t="shared" si="15"/>
        <v>I wanted to try Sourdough Pizza</v>
      </c>
      <c r="BB110" t="s">
        <v>87</v>
      </c>
      <c r="BC110" t="s">
        <v>74</v>
      </c>
      <c r="BD110" t="s">
        <v>66</v>
      </c>
      <c r="BE110" t="s">
        <v>76</v>
      </c>
      <c r="BF110" t="s">
        <v>131</v>
      </c>
      <c r="BG110" t="s">
        <v>68</v>
      </c>
      <c r="BH110" t="s">
        <v>78</v>
      </c>
      <c r="BI110" t="s">
        <v>115</v>
      </c>
      <c r="BJ110" t="s">
        <v>69</v>
      </c>
    </row>
    <row r="111" spans="1:62" x14ac:dyDescent="0.3">
      <c r="A111">
        <v>110</v>
      </c>
      <c r="B111" s="1">
        <v>45835.875</v>
      </c>
      <c r="C111" s="6">
        <v>45835.89166666667</v>
      </c>
      <c r="D111" s="2">
        <f>INT(FC_Road___Aradhana[[#This Row],[Completion time]])</f>
        <v>45835</v>
      </c>
      <c r="E111" s="2" t="str">
        <f>TEXT(FC_Road___Aradhana[[#This Row],[Date]],"dddd")</f>
        <v>Friday</v>
      </c>
      <c r="F111" s="2" t="str">
        <f>IF(WEEKDAY(FC_Road___Aradhana[[#This Row],[Date]],2)&gt;5,"Weekend","Weekday")</f>
        <v>Weekday</v>
      </c>
      <c r="G11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1" t="s">
        <v>49</v>
      </c>
      <c r="I111" t="s">
        <v>50</v>
      </c>
      <c r="J111" t="s">
        <v>51</v>
      </c>
      <c r="K111" t="s">
        <v>52</v>
      </c>
      <c r="L111" t="s">
        <v>53</v>
      </c>
      <c r="M111" t="s">
        <v>50</v>
      </c>
      <c r="N111" t="s">
        <v>50</v>
      </c>
      <c r="O111" t="s">
        <v>81</v>
      </c>
      <c r="P111" t="s">
        <v>50</v>
      </c>
      <c r="Q111" t="s">
        <v>50</v>
      </c>
      <c r="R111" t="str">
        <f t="shared" si="8"/>
        <v>Kothrud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tr">
        <f t="shared" si="9"/>
        <v/>
      </c>
      <c r="Y111" t="str">
        <f t="shared" si="10"/>
        <v>Kothrud</v>
      </c>
      <c r="Z111" t="s">
        <v>83</v>
      </c>
      <c r="AA111" t="s">
        <v>84</v>
      </c>
      <c r="AB111" t="s">
        <v>50</v>
      </c>
      <c r="AC111" t="s">
        <v>50</v>
      </c>
      <c r="AD111" t="s">
        <v>50</v>
      </c>
      <c r="AE111" t="s">
        <v>50</v>
      </c>
      <c r="AF111" t="str">
        <f t="shared" si="11"/>
        <v>kothrud</v>
      </c>
      <c r="AG111" t="s">
        <v>50</v>
      </c>
      <c r="AH111" t="s">
        <v>50</v>
      </c>
      <c r="AI111" t="s">
        <v>148</v>
      </c>
      <c r="AJ111" t="s">
        <v>50</v>
      </c>
      <c r="AK111" t="s">
        <v>50</v>
      </c>
      <c r="AL111" t="str">
        <f t="shared" si="12"/>
        <v>MIT College / Anand Nagar</v>
      </c>
      <c r="AM111" t="str">
        <f>IF(FC_Road___Aradhana[[#This Row],[2nd Level Departure]]="",FC_Road___Aradhana[[#This Row],[1st Level Departure]],FC_Road___Aradhana[[#This Row],[2nd Level Departure]])</f>
        <v>MIT College / Anand Nagar</v>
      </c>
      <c r="AN111" t="s">
        <v>94</v>
      </c>
      <c r="AO111" t="s">
        <v>109</v>
      </c>
      <c r="AP111" t="s">
        <v>96</v>
      </c>
      <c r="AQ111" t="s">
        <v>50</v>
      </c>
      <c r="AR111" t="s">
        <v>50</v>
      </c>
      <c r="AS111" t="s">
        <v>50</v>
      </c>
      <c r="AT111" t="s">
        <v>50</v>
      </c>
      <c r="AU111" t="s">
        <v>50</v>
      </c>
      <c r="AV111" t="s">
        <v>149</v>
      </c>
      <c r="AW111" t="str">
        <f t="shared" si="13"/>
        <v>A friend told me</v>
      </c>
      <c r="AX111" t="s">
        <v>111</v>
      </c>
      <c r="AY111" t="str">
        <f t="shared" si="14"/>
        <v>Hangout with friends</v>
      </c>
      <c r="AZ111" t="s">
        <v>98</v>
      </c>
      <c r="BA111" t="s">
        <v>62</v>
      </c>
      <c r="BB111" t="s">
        <v>87</v>
      </c>
      <c r="BC111" t="s">
        <v>64</v>
      </c>
      <c r="BD111" t="s">
        <v>130</v>
      </c>
      <c r="BE111" t="s">
        <v>76</v>
      </c>
      <c r="BF111" t="s">
        <v>184</v>
      </c>
      <c r="BG111" t="s">
        <v>68</v>
      </c>
      <c r="BH111" t="s">
        <v>101</v>
      </c>
      <c r="BI111" t="s">
        <v>115</v>
      </c>
      <c r="BJ111" t="s">
        <v>69</v>
      </c>
    </row>
    <row r="112" spans="1:62" x14ac:dyDescent="0.3">
      <c r="A112">
        <v>111</v>
      </c>
      <c r="B112" s="1">
        <v>45835.902083333334</v>
      </c>
      <c r="C112" s="6">
        <v>45835.905555555553</v>
      </c>
      <c r="D112" s="2">
        <f>INT(FC_Road___Aradhana[[#This Row],[Completion time]])</f>
        <v>45835</v>
      </c>
      <c r="E112" s="2" t="str">
        <f>TEXT(FC_Road___Aradhana[[#This Row],[Date]],"dddd")</f>
        <v>Friday</v>
      </c>
      <c r="F112" s="2" t="str">
        <f>IF(WEEKDAY(FC_Road___Aradhana[[#This Row],[Date]],2)&gt;5,"Weekend","Weekday")</f>
        <v>Weekday</v>
      </c>
      <c r="G11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2" t="s">
        <v>49</v>
      </c>
      <c r="I112" t="s">
        <v>50</v>
      </c>
      <c r="J112" t="s">
        <v>51</v>
      </c>
      <c r="K112" t="s">
        <v>140</v>
      </c>
      <c r="L112" t="s">
        <v>53</v>
      </c>
      <c r="M112" t="s">
        <v>50</v>
      </c>
      <c r="N112" t="s">
        <v>50</v>
      </c>
      <c r="O112" t="s">
        <v>207</v>
      </c>
      <c r="P112" t="s">
        <v>50</v>
      </c>
      <c r="Q112" t="s">
        <v>50</v>
      </c>
      <c r="R112" t="str">
        <f t="shared" si="8"/>
        <v>Mgpt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tr">
        <f t="shared" si="9"/>
        <v/>
      </c>
      <c r="Y112" t="str">
        <f t="shared" si="10"/>
        <v>Mgpt</v>
      </c>
      <c r="Z112" t="s">
        <v>336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tr">
        <f t="shared" si="11"/>
        <v/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tr">
        <f t="shared" si="12"/>
        <v/>
      </c>
      <c r="AM112" t="str">
        <f>IF(FC_Road___Aradhana[[#This Row],[2nd Level Departure]]="",FC_Road___Aradhana[[#This Row],[1st Level Departure]],FC_Road___Aradhana[[#This Row],[2nd Level Departure]])</f>
        <v/>
      </c>
      <c r="AN112" t="s">
        <v>56</v>
      </c>
      <c r="AO112" t="s">
        <v>71</v>
      </c>
      <c r="AP112" t="s">
        <v>96</v>
      </c>
      <c r="AQ112" t="s">
        <v>50</v>
      </c>
      <c r="AR112" t="s">
        <v>50</v>
      </c>
      <c r="AS112" t="s">
        <v>50</v>
      </c>
      <c r="AT112" t="s">
        <v>50</v>
      </c>
      <c r="AU112" t="s">
        <v>50</v>
      </c>
      <c r="AV112" t="s">
        <v>144</v>
      </c>
      <c r="AW112" t="str">
        <f t="shared" si="13"/>
        <v>I was walking by and came in</v>
      </c>
      <c r="AX112" t="s">
        <v>111</v>
      </c>
      <c r="AY112" t="str">
        <f t="shared" si="14"/>
        <v>Hangout with friends</v>
      </c>
      <c r="AZ112" t="s">
        <v>98</v>
      </c>
      <c r="BA112" t="s">
        <v>62</v>
      </c>
      <c r="BB112" t="s">
        <v>113</v>
      </c>
      <c r="BC112" t="s">
        <v>74</v>
      </c>
      <c r="BD112" t="s">
        <v>159</v>
      </c>
      <c r="BE112" t="s">
        <v>76</v>
      </c>
      <c r="BF112" t="s">
        <v>89</v>
      </c>
      <c r="BG112" t="s">
        <v>114</v>
      </c>
      <c r="BH112" t="s">
        <v>101</v>
      </c>
      <c r="BI112" t="s">
        <v>91</v>
      </c>
      <c r="BJ112" t="s">
        <v>69</v>
      </c>
    </row>
    <row r="113" spans="1:62" x14ac:dyDescent="0.3">
      <c r="A113">
        <v>112</v>
      </c>
      <c r="B113" s="1">
        <v>45835.881944444445</v>
      </c>
      <c r="C113" s="6">
        <v>45835.90902777778</v>
      </c>
      <c r="D113" s="2">
        <f>INT(FC_Road___Aradhana[[#This Row],[Completion time]])</f>
        <v>45835</v>
      </c>
      <c r="E113" s="2" t="str">
        <f>TEXT(FC_Road___Aradhana[[#This Row],[Date]],"dddd")</f>
        <v>Friday</v>
      </c>
      <c r="F113" s="2" t="str">
        <f>IF(WEEKDAY(FC_Road___Aradhana[[#This Row],[Date]],2)&gt;5,"Weekend","Weekday")</f>
        <v>Weekday</v>
      </c>
      <c r="G11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3" t="s">
        <v>49</v>
      </c>
      <c r="I113" t="s">
        <v>50</v>
      </c>
      <c r="J113" t="s">
        <v>79</v>
      </c>
      <c r="K113" t="s">
        <v>52</v>
      </c>
      <c r="L113" t="s">
        <v>80</v>
      </c>
      <c r="M113" t="s">
        <v>50</v>
      </c>
      <c r="N113" t="s">
        <v>50</v>
      </c>
      <c r="O113" t="s">
        <v>50</v>
      </c>
      <c r="P113" t="s">
        <v>50</v>
      </c>
      <c r="Q113" t="s">
        <v>70</v>
      </c>
      <c r="R113" t="str">
        <f t="shared" si="8"/>
        <v>Shivajinagar</v>
      </c>
      <c r="S113" t="s">
        <v>50</v>
      </c>
      <c r="T113" t="s">
        <v>50</v>
      </c>
      <c r="U113" t="s">
        <v>50</v>
      </c>
      <c r="V113" t="s">
        <v>146</v>
      </c>
      <c r="W113" t="s">
        <v>50</v>
      </c>
      <c r="X113" t="str">
        <f t="shared" si="9"/>
        <v>Model Colony</v>
      </c>
      <c r="Y113" t="str">
        <f t="shared" si="10"/>
        <v>Model Colony</v>
      </c>
      <c r="Z113" t="s">
        <v>83</v>
      </c>
      <c r="AA113" t="s">
        <v>70</v>
      </c>
      <c r="AB113" t="s">
        <v>50</v>
      </c>
      <c r="AC113" t="s">
        <v>50</v>
      </c>
      <c r="AD113" t="s">
        <v>50</v>
      </c>
      <c r="AE113" t="s">
        <v>50</v>
      </c>
      <c r="AF113" t="str">
        <f t="shared" si="11"/>
        <v>Shivajinagar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tr">
        <f t="shared" si="12"/>
        <v/>
      </c>
      <c r="AM113" t="str">
        <f>IF(FC_Road___Aradhana[[#This Row],[2nd Level Departure]]="",FC_Road___Aradhana[[#This Row],[1st Level Departure]],FC_Road___Aradhana[[#This Row],[2nd Level Departure]])</f>
        <v>Shivajinagar</v>
      </c>
      <c r="AN113" t="s">
        <v>94</v>
      </c>
      <c r="AO113" t="s">
        <v>109</v>
      </c>
      <c r="AP113" t="s">
        <v>96</v>
      </c>
      <c r="AQ113" t="s">
        <v>50</v>
      </c>
      <c r="AR113" t="s">
        <v>50</v>
      </c>
      <c r="AS113" t="s">
        <v>50</v>
      </c>
      <c r="AT113" t="s">
        <v>50</v>
      </c>
      <c r="AU113" t="s">
        <v>50</v>
      </c>
      <c r="AV113" t="s">
        <v>149</v>
      </c>
      <c r="AW113" t="str">
        <f t="shared" si="13"/>
        <v>A friend told me</v>
      </c>
      <c r="AX113" t="s">
        <v>129</v>
      </c>
      <c r="AY113" t="str">
        <f t="shared" si="14"/>
        <v>Family Outing</v>
      </c>
      <c r="AZ113" t="s">
        <v>98</v>
      </c>
      <c r="BA113" t="s">
        <v>62</v>
      </c>
      <c r="BB113" t="s">
        <v>74</v>
      </c>
      <c r="BC113" t="s">
        <v>108</v>
      </c>
      <c r="BD113" t="s">
        <v>66</v>
      </c>
      <c r="BE113" t="s">
        <v>67</v>
      </c>
      <c r="BF113" t="s">
        <v>131</v>
      </c>
      <c r="BG113" t="s">
        <v>68</v>
      </c>
      <c r="BH113" t="s">
        <v>101</v>
      </c>
      <c r="BI113" t="s">
        <v>122</v>
      </c>
      <c r="BJ113" t="s">
        <v>69</v>
      </c>
    </row>
    <row r="114" spans="1:62" x14ac:dyDescent="0.3">
      <c r="A114">
        <v>113</v>
      </c>
      <c r="B114" s="1">
        <v>45835.905555555553</v>
      </c>
      <c r="C114" s="6">
        <v>45835.909722222219</v>
      </c>
      <c r="D114" s="2">
        <f>INT(FC_Road___Aradhana[[#This Row],[Completion time]])</f>
        <v>45835</v>
      </c>
      <c r="E114" s="2" t="str">
        <f>TEXT(FC_Road___Aradhana[[#This Row],[Date]],"dddd")</f>
        <v>Friday</v>
      </c>
      <c r="F114" s="2" t="str">
        <f>IF(WEEKDAY(FC_Road___Aradhana[[#This Row],[Date]],2)&gt;5,"Weekend","Weekday")</f>
        <v>Weekday</v>
      </c>
      <c r="G11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4" t="s">
        <v>49</v>
      </c>
      <c r="I114" t="s">
        <v>50</v>
      </c>
      <c r="J114" t="s">
        <v>79</v>
      </c>
      <c r="K114" t="s">
        <v>52</v>
      </c>
      <c r="L114" t="s">
        <v>160</v>
      </c>
      <c r="M114" t="s">
        <v>50</v>
      </c>
      <c r="N114" t="s">
        <v>50</v>
      </c>
      <c r="O114" t="s">
        <v>50</v>
      </c>
      <c r="P114" t="s">
        <v>208</v>
      </c>
      <c r="Q114" t="s">
        <v>50</v>
      </c>
      <c r="R114" t="str">
        <f t="shared" si="8"/>
        <v>Garware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tr">
        <f t="shared" si="9"/>
        <v/>
      </c>
      <c r="Y114" t="str">
        <f t="shared" si="10"/>
        <v>Garware</v>
      </c>
      <c r="Z114" t="s">
        <v>142</v>
      </c>
      <c r="AA114" t="s">
        <v>50</v>
      </c>
      <c r="AB114" t="s">
        <v>50</v>
      </c>
      <c r="AC114" t="s">
        <v>50</v>
      </c>
      <c r="AD114" t="s">
        <v>50</v>
      </c>
      <c r="AE114" t="s">
        <v>209</v>
      </c>
      <c r="AF114" t="str">
        <f t="shared" si="11"/>
        <v>Agriculture College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tr">
        <f t="shared" si="12"/>
        <v/>
      </c>
      <c r="AM114" t="str">
        <f>IF(FC_Road___Aradhana[[#This Row],[2nd Level Departure]]="",FC_Road___Aradhana[[#This Row],[1st Level Departure]],FC_Road___Aradhana[[#This Row],[2nd Level Departure]])</f>
        <v>Agriculture College</v>
      </c>
      <c r="AN114" t="s">
        <v>94</v>
      </c>
      <c r="AO114" t="s">
        <v>109</v>
      </c>
      <c r="AP114" t="s">
        <v>58</v>
      </c>
      <c r="AQ114" t="s">
        <v>110</v>
      </c>
      <c r="AR114" t="s">
        <v>60</v>
      </c>
      <c r="AS114" t="s">
        <v>86</v>
      </c>
      <c r="AT114" t="s">
        <v>121</v>
      </c>
      <c r="AU114" t="s">
        <v>103</v>
      </c>
      <c r="AV114" t="s">
        <v>50</v>
      </c>
      <c r="AW114" t="str">
        <f t="shared" si="13"/>
        <v>Reservation Apps - DineOut/ Zomato Gold</v>
      </c>
      <c r="AX114" t="s">
        <v>50</v>
      </c>
      <c r="AY114" t="str">
        <f t="shared" si="14"/>
        <v>Date</v>
      </c>
      <c r="AZ114" t="s">
        <v>50</v>
      </c>
      <c r="BA114" t="str">
        <f t="shared" si="15"/>
        <v>I saw a good offer at Nonna's</v>
      </c>
      <c r="BB114" t="s">
        <v>104</v>
      </c>
      <c r="BC114" t="s">
        <v>104</v>
      </c>
      <c r="BD114" t="s">
        <v>66</v>
      </c>
      <c r="BE114" t="s">
        <v>67</v>
      </c>
      <c r="BF114" t="s">
        <v>99</v>
      </c>
      <c r="BG114" t="s">
        <v>77</v>
      </c>
      <c r="BH114" t="s">
        <v>118</v>
      </c>
      <c r="BI114" t="s">
        <v>122</v>
      </c>
      <c r="BJ114" t="s">
        <v>189</v>
      </c>
    </row>
    <row r="115" spans="1:62" x14ac:dyDescent="0.3">
      <c r="A115">
        <v>114</v>
      </c>
      <c r="B115" s="1">
        <v>45835.90902777778</v>
      </c>
      <c r="C115" s="6">
        <v>45835.911805555559</v>
      </c>
      <c r="D115" s="2">
        <f>INT(FC_Road___Aradhana[[#This Row],[Completion time]])</f>
        <v>45835</v>
      </c>
      <c r="E115" s="2" t="str">
        <f>TEXT(FC_Road___Aradhana[[#This Row],[Date]],"dddd")</f>
        <v>Friday</v>
      </c>
      <c r="F115" s="2" t="str">
        <f>IF(WEEKDAY(FC_Road___Aradhana[[#This Row],[Date]],2)&gt;5,"Weekend","Weekday")</f>
        <v>Weekday</v>
      </c>
      <c r="G11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5" t="s">
        <v>49</v>
      </c>
      <c r="I115" t="s">
        <v>50</v>
      </c>
      <c r="J115" t="s">
        <v>51</v>
      </c>
      <c r="K115" t="s">
        <v>92</v>
      </c>
      <c r="L115" t="s">
        <v>80</v>
      </c>
      <c r="M115" t="s">
        <v>50</v>
      </c>
      <c r="N115" t="s">
        <v>50</v>
      </c>
      <c r="O115" t="s">
        <v>50</v>
      </c>
      <c r="P115" t="s">
        <v>50</v>
      </c>
      <c r="Q115" t="s">
        <v>81</v>
      </c>
      <c r="R115" t="str">
        <f t="shared" si="8"/>
        <v>Kothrud</v>
      </c>
      <c r="S115" t="s">
        <v>50</v>
      </c>
      <c r="T115" t="s">
        <v>50</v>
      </c>
      <c r="U115" t="s">
        <v>162</v>
      </c>
      <c r="V115" t="s">
        <v>50</v>
      </c>
      <c r="W115" t="s">
        <v>50</v>
      </c>
      <c r="X115" t="str">
        <f t="shared" si="9"/>
        <v>Dahanukar Colony / Kothrud Bus Stand</v>
      </c>
      <c r="Y115" t="str">
        <f t="shared" si="10"/>
        <v>Dahanukar Colony / Kothrud Bus Stand</v>
      </c>
      <c r="Z115" t="s">
        <v>83</v>
      </c>
      <c r="AA115" t="s">
        <v>84</v>
      </c>
      <c r="AB115" t="s">
        <v>50</v>
      </c>
      <c r="AC115" t="s">
        <v>50</v>
      </c>
      <c r="AD115" t="s">
        <v>50</v>
      </c>
      <c r="AE115" t="s">
        <v>50</v>
      </c>
      <c r="AF115" t="str">
        <f t="shared" si="11"/>
        <v>kothrud</v>
      </c>
      <c r="AG115" t="s">
        <v>50</v>
      </c>
      <c r="AH115" t="s">
        <v>50</v>
      </c>
      <c r="AI115" t="s">
        <v>162</v>
      </c>
      <c r="AJ115" t="s">
        <v>50</v>
      </c>
      <c r="AK115" t="s">
        <v>50</v>
      </c>
      <c r="AL115" t="str">
        <f t="shared" si="12"/>
        <v>Dahanukar Colony / Kothrud Bus Stand</v>
      </c>
      <c r="AM115" t="str">
        <f>IF(FC_Road___Aradhana[[#This Row],[2nd Level Departure]]="",FC_Road___Aradhana[[#This Row],[1st Level Departure]],FC_Road___Aradhana[[#This Row],[2nd Level Departure]])</f>
        <v>Dahanukar Colony / Kothrud Bus Stand</v>
      </c>
      <c r="AN115" t="s">
        <v>56</v>
      </c>
      <c r="AO115" t="s">
        <v>57</v>
      </c>
      <c r="AP115" t="s">
        <v>58</v>
      </c>
      <c r="AQ115" t="s">
        <v>110</v>
      </c>
      <c r="AR115" t="s">
        <v>60</v>
      </c>
      <c r="AS115" t="s">
        <v>129</v>
      </c>
      <c r="AT115" t="s">
        <v>62</v>
      </c>
      <c r="AU115" t="s">
        <v>60</v>
      </c>
      <c r="AV115" t="s">
        <v>50</v>
      </c>
      <c r="AW115" t="str">
        <f t="shared" si="13"/>
        <v>Reservation Apps - DineOut/ Zomato Gold</v>
      </c>
      <c r="AX115" t="s">
        <v>50</v>
      </c>
      <c r="AY115" t="str">
        <f t="shared" si="14"/>
        <v>Family Outing</v>
      </c>
      <c r="AZ115" t="s">
        <v>50</v>
      </c>
      <c r="BA115" t="str">
        <f t="shared" si="15"/>
        <v>I wanted to try Sourdough Pizza</v>
      </c>
      <c r="BB115" t="s">
        <v>87</v>
      </c>
      <c r="BC115" t="s">
        <v>64</v>
      </c>
      <c r="BD115" t="s">
        <v>88</v>
      </c>
      <c r="BE115" t="s">
        <v>67</v>
      </c>
      <c r="BF115" t="s">
        <v>89</v>
      </c>
      <c r="BG115" t="s">
        <v>100</v>
      </c>
      <c r="BH115" t="s">
        <v>78</v>
      </c>
      <c r="BI115" t="s">
        <v>115</v>
      </c>
      <c r="BJ115" t="s">
        <v>69</v>
      </c>
    </row>
    <row r="116" spans="1:62" x14ac:dyDescent="0.3">
      <c r="A116">
        <v>115</v>
      </c>
      <c r="B116" s="1">
        <v>45835.909722222219</v>
      </c>
      <c r="C116" s="6">
        <v>45835.912499999999</v>
      </c>
      <c r="D116" s="2">
        <f>INT(FC_Road___Aradhana[[#This Row],[Completion time]])</f>
        <v>45835</v>
      </c>
      <c r="E116" s="2" t="str">
        <f>TEXT(FC_Road___Aradhana[[#This Row],[Date]],"dddd")</f>
        <v>Friday</v>
      </c>
      <c r="F116" s="2" t="str">
        <f>IF(WEEKDAY(FC_Road___Aradhana[[#This Row],[Date]],2)&gt;5,"Weekend","Weekday")</f>
        <v>Weekday</v>
      </c>
      <c r="G11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6" t="s">
        <v>49</v>
      </c>
      <c r="I116" t="s">
        <v>50</v>
      </c>
      <c r="J116" t="s">
        <v>79</v>
      </c>
      <c r="K116" t="s">
        <v>52</v>
      </c>
      <c r="L116" t="s">
        <v>53</v>
      </c>
      <c r="M116" t="s">
        <v>50</v>
      </c>
      <c r="N116" t="s">
        <v>50</v>
      </c>
      <c r="O116" t="s">
        <v>70</v>
      </c>
      <c r="P116" t="s">
        <v>50</v>
      </c>
      <c r="Q116" t="s">
        <v>50</v>
      </c>
      <c r="R116" t="str">
        <f t="shared" si="8"/>
        <v>Shivajinagar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tr">
        <f t="shared" si="9"/>
        <v/>
      </c>
      <c r="Y116" t="str">
        <f t="shared" si="10"/>
        <v>Shivajinagar</v>
      </c>
      <c r="Z116" t="s">
        <v>83</v>
      </c>
      <c r="AA116" t="s">
        <v>70</v>
      </c>
      <c r="AB116" t="s">
        <v>50</v>
      </c>
      <c r="AC116" t="s">
        <v>50</v>
      </c>
      <c r="AD116" t="s">
        <v>50</v>
      </c>
      <c r="AE116" t="s">
        <v>50</v>
      </c>
      <c r="AF116" t="str">
        <f t="shared" si="11"/>
        <v>Shivajinagar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tr">
        <f t="shared" si="12"/>
        <v/>
      </c>
      <c r="AM116" t="str">
        <f>IF(FC_Road___Aradhana[[#This Row],[2nd Level Departure]]="",FC_Road___Aradhana[[#This Row],[1st Level Departure]],FC_Road___Aradhana[[#This Row],[2nd Level Departure]])</f>
        <v>Shivajinagar</v>
      </c>
      <c r="AN116" t="s">
        <v>94</v>
      </c>
      <c r="AO116" t="s">
        <v>71</v>
      </c>
      <c r="AP116" t="s">
        <v>58</v>
      </c>
      <c r="AQ116" t="s">
        <v>97</v>
      </c>
      <c r="AR116" t="s">
        <v>103</v>
      </c>
      <c r="AS116" t="s">
        <v>112</v>
      </c>
      <c r="AT116" t="s">
        <v>107</v>
      </c>
      <c r="AU116" t="s">
        <v>133</v>
      </c>
      <c r="AV116" t="s">
        <v>50</v>
      </c>
      <c r="AW116" t="str">
        <f t="shared" si="13"/>
        <v>Social Media Ad (Instagram/ Facebook)</v>
      </c>
      <c r="AX116" t="s">
        <v>50</v>
      </c>
      <c r="AY116" t="str">
        <f t="shared" si="14"/>
        <v>Hangout with Friends</v>
      </c>
      <c r="AZ116" t="s">
        <v>50</v>
      </c>
      <c r="BA116" t="str">
        <f t="shared" si="15"/>
        <v>Nonna's famous Tiramisu </v>
      </c>
      <c r="BB116" t="s">
        <v>104</v>
      </c>
      <c r="BC116" t="s">
        <v>104</v>
      </c>
      <c r="BD116" t="s">
        <v>75</v>
      </c>
      <c r="BE116" t="s">
        <v>67</v>
      </c>
      <c r="BF116" t="s">
        <v>89</v>
      </c>
      <c r="BG116" t="s">
        <v>114</v>
      </c>
      <c r="BH116" t="s">
        <v>78</v>
      </c>
      <c r="BI116" t="s">
        <v>91</v>
      </c>
      <c r="BJ116" t="s">
        <v>69</v>
      </c>
    </row>
    <row r="117" spans="1:62" x14ac:dyDescent="0.3">
      <c r="A117">
        <v>116</v>
      </c>
      <c r="B117" s="1">
        <v>45835.912499999999</v>
      </c>
      <c r="C117" s="6">
        <v>45835.915277777778</v>
      </c>
      <c r="D117" s="2">
        <f>INT(FC_Road___Aradhana[[#This Row],[Completion time]])</f>
        <v>45835</v>
      </c>
      <c r="E117" s="2" t="str">
        <f>TEXT(FC_Road___Aradhana[[#This Row],[Date]],"dddd")</f>
        <v>Friday</v>
      </c>
      <c r="F117" s="2" t="str">
        <f>IF(WEEKDAY(FC_Road___Aradhana[[#This Row],[Date]],2)&gt;5,"Weekend","Weekday")</f>
        <v>Weekday</v>
      </c>
      <c r="G11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7" t="s">
        <v>49</v>
      </c>
      <c r="I117" t="s">
        <v>50</v>
      </c>
      <c r="J117" t="s">
        <v>51</v>
      </c>
      <c r="K117" t="s">
        <v>140</v>
      </c>
      <c r="L117" t="s">
        <v>93</v>
      </c>
      <c r="M117" t="s">
        <v>50</v>
      </c>
      <c r="N117" t="s">
        <v>204</v>
      </c>
      <c r="O117" t="s">
        <v>50</v>
      </c>
      <c r="P117" t="s">
        <v>50</v>
      </c>
      <c r="Q117" t="s">
        <v>50</v>
      </c>
      <c r="R117" t="str">
        <f t="shared" si="8"/>
        <v>JM Road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tr">
        <f t="shared" si="9"/>
        <v/>
      </c>
      <c r="Y117" t="str">
        <f t="shared" si="10"/>
        <v>JM Road</v>
      </c>
      <c r="Z117" t="s">
        <v>83</v>
      </c>
      <c r="AA117" t="s">
        <v>84</v>
      </c>
      <c r="AB117" t="s">
        <v>50</v>
      </c>
      <c r="AC117" t="s">
        <v>50</v>
      </c>
      <c r="AD117" t="s">
        <v>50</v>
      </c>
      <c r="AE117" t="s">
        <v>50</v>
      </c>
      <c r="AF117" t="str">
        <f t="shared" si="11"/>
        <v>kothrud</v>
      </c>
      <c r="AG117" t="s">
        <v>50</v>
      </c>
      <c r="AH117" t="s">
        <v>50</v>
      </c>
      <c r="AI117" t="s">
        <v>120</v>
      </c>
      <c r="AJ117" t="s">
        <v>50</v>
      </c>
      <c r="AK117" t="s">
        <v>50</v>
      </c>
      <c r="AL117" t="str">
        <f t="shared" si="12"/>
        <v>Mayur Colony / Ideal Colony</v>
      </c>
      <c r="AM117" t="str">
        <f>IF(FC_Road___Aradhana[[#This Row],[2nd Level Departure]]="",FC_Road___Aradhana[[#This Row],[1st Level Departure]],FC_Road___Aradhana[[#This Row],[2nd Level Departure]])</f>
        <v>Mayur Colony / Ideal Colony</v>
      </c>
      <c r="AN117" t="s">
        <v>56</v>
      </c>
      <c r="AO117" t="s">
        <v>71</v>
      </c>
      <c r="AP117" t="s">
        <v>58</v>
      </c>
      <c r="AQ117" t="s">
        <v>72</v>
      </c>
      <c r="AR117" t="s">
        <v>60</v>
      </c>
      <c r="AS117" t="s">
        <v>112</v>
      </c>
      <c r="AT117" t="s">
        <v>62</v>
      </c>
      <c r="AU117" t="s">
        <v>63</v>
      </c>
      <c r="AV117" t="s">
        <v>50</v>
      </c>
      <c r="AW117" t="str">
        <f t="shared" si="13"/>
        <v>Walk-in/ Saw it while passing by</v>
      </c>
      <c r="AX117" t="s">
        <v>50</v>
      </c>
      <c r="AY117" t="str">
        <f t="shared" si="14"/>
        <v>Hangout with Friends</v>
      </c>
      <c r="AZ117" t="s">
        <v>50</v>
      </c>
      <c r="BA117" t="str">
        <f t="shared" si="15"/>
        <v>I wanted to try Sourdough Pizza</v>
      </c>
      <c r="BB117" t="s">
        <v>87</v>
      </c>
      <c r="BC117" t="s">
        <v>64</v>
      </c>
      <c r="BD117" t="s">
        <v>75</v>
      </c>
      <c r="BE117" t="s">
        <v>67</v>
      </c>
      <c r="BF117" t="s">
        <v>89</v>
      </c>
      <c r="BG117" t="s">
        <v>68</v>
      </c>
      <c r="BH117" t="s">
        <v>50</v>
      </c>
      <c r="BI117" t="s">
        <v>50</v>
      </c>
      <c r="BJ117" t="s">
        <v>69</v>
      </c>
    </row>
    <row r="118" spans="1:62" x14ac:dyDescent="0.3">
      <c r="A118">
        <v>117</v>
      </c>
      <c r="B118" s="1">
        <v>45835.913194444445</v>
      </c>
      <c r="C118" s="6">
        <v>45835.917361111111</v>
      </c>
      <c r="D118" s="2">
        <f>INT(FC_Road___Aradhana[[#This Row],[Completion time]])</f>
        <v>45835</v>
      </c>
      <c r="E118" s="2" t="str">
        <f>TEXT(FC_Road___Aradhana[[#This Row],[Date]],"dddd")</f>
        <v>Friday</v>
      </c>
      <c r="F118" s="2" t="str">
        <f>IF(WEEKDAY(FC_Road___Aradhana[[#This Row],[Date]],2)&gt;5,"Weekend","Weekday")</f>
        <v>Weekday</v>
      </c>
      <c r="G11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8" t="s">
        <v>49</v>
      </c>
      <c r="I118" t="s">
        <v>50</v>
      </c>
      <c r="J118" t="s">
        <v>79</v>
      </c>
      <c r="K118" t="s">
        <v>52</v>
      </c>
      <c r="L118" t="s">
        <v>53</v>
      </c>
      <c r="M118" t="s">
        <v>50</v>
      </c>
      <c r="N118" t="s">
        <v>50</v>
      </c>
      <c r="O118" t="s">
        <v>70</v>
      </c>
      <c r="P118" t="s">
        <v>50</v>
      </c>
      <c r="Q118" t="s">
        <v>50</v>
      </c>
      <c r="R118" t="str">
        <f t="shared" si="8"/>
        <v>Shivajinagar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tr">
        <f t="shared" si="9"/>
        <v/>
      </c>
      <c r="Y118" t="str">
        <f t="shared" si="10"/>
        <v>Shivajinagar</v>
      </c>
      <c r="Z118" t="s">
        <v>83</v>
      </c>
      <c r="AB118" t="s">
        <v>50</v>
      </c>
      <c r="AC118" t="s">
        <v>50</v>
      </c>
      <c r="AD118" t="s">
        <v>50</v>
      </c>
      <c r="AE118" t="s">
        <v>50</v>
      </c>
      <c r="AF118" t="str">
        <f t="shared" si="11"/>
        <v/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tr">
        <f t="shared" si="12"/>
        <v/>
      </c>
      <c r="AM118" t="str">
        <f>IF(FC_Road___Aradhana[[#This Row],[2nd Level Departure]]="",FC_Road___Aradhana[[#This Row],[1st Level Departure]],FC_Road___Aradhana[[#This Row],[2nd Level Departure]])</f>
        <v/>
      </c>
      <c r="AN118" t="s">
        <v>147</v>
      </c>
      <c r="AO118" t="s">
        <v>71</v>
      </c>
      <c r="AP118" t="s">
        <v>96</v>
      </c>
      <c r="AQ118" t="s">
        <v>50</v>
      </c>
      <c r="AR118" t="s">
        <v>50</v>
      </c>
      <c r="AS118" t="s">
        <v>50</v>
      </c>
      <c r="AT118" t="s">
        <v>50</v>
      </c>
      <c r="AU118" t="s">
        <v>50</v>
      </c>
      <c r="AV118" t="s">
        <v>144</v>
      </c>
      <c r="AW118" t="str">
        <f t="shared" si="13"/>
        <v>I was walking by and came in</v>
      </c>
      <c r="AX118" t="s">
        <v>61</v>
      </c>
      <c r="AY118" t="str">
        <f t="shared" si="14"/>
        <v>Casual Meal</v>
      </c>
      <c r="AZ118" t="s">
        <v>168</v>
      </c>
      <c r="BA118" t="s">
        <v>125</v>
      </c>
      <c r="BB118" t="s">
        <v>104</v>
      </c>
      <c r="BC118" t="s">
        <v>104</v>
      </c>
      <c r="BD118" t="s">
        <v>75</v>
      </c>
      <c r="BE118" t="s">
        <v>67</v>
      </c>
      <c r="BF118" t="s">
        <v>89</v>
      </c>
      <c r="BG118" t="s">
        <v>68</v>
      </c>
      <c r="BH118" t="s">
        <v>90</v>
      </c>
      <c r="BI118" t="s">
        <v>91</v>
      </c>
      <c r="BJ118" t="s">
        <v>69</v>
      </c>
    </row>
    <row r="119" spans="1:62" x14ac:dyDescent="0.3">
      <c r="A119">
        <v>118</v>
      </c>
      <c r="B119" s="1">
        <v>45835.915972222225</v>
      </c>
      <c r="C119" s="6">
        <v>45835.920138888891</v>
      </c>
      <c r="D119" s="2">
        <f>INT(FC_Road___Aradhana[[#This Row],[Completion time]])</f>
        <v>45835</v>
      </c>
      <c r="E119" s="2" t="str">
        <f>TEXT(FC_Road___Aradhana[[#This Row],[Date]],"dddd")</f>
        <v>Friday</v>
      </c>
      <c r="F119" s="2" t="str">
        <f>IF(WEEKDAY(FC_Road___Aradhana[[#This Row],[Date]],2)&gt;5,"Weekend","Weekday")</f>
        <v>Weekday</v>
      </c>
      <c r="G11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19" t="s">
        <v>49</v>
      </c>
      <c r="I119" t="s">
        <v>50</v>
      </c>
      <c r="J119" t="s">
        <v>51</v>
      </c>
      <c r="K119" t="s">
        <v>92</v>
      </c>
      <c r="L119" t="s">
        <v>80</v>
      </c>
      <c r="M119" t="s">
        <v>50</v>
      </c>
      <c r="N119" t="s">
        <v>50</v>
      </c>
      <c r="O119" t="s">
        <v>50</v>
      </c>
      <c r="P119" t="s">
        <v>50</v>
      </c>
      <c r="Q119" t="s">
        <v>81</v>
      </c>
      <c r="R119" t="str">
        <f t="shared" si="8"/>
        <v>Kothrud</v>
      </c>
      <c r="S119" t="s">
        <v>50</v>
      </c>
      <c r="T119" t="s">
        <v>50</v>
      </c>
      <c r="U119" t="s">
        <v>82</v>
      </c>
      <c r="V119" t="s">
        <v>50</v>
      </c>
      <c r="W119" t="s">
        <v>50</v>
      </c>
      <c r="X119" t="str">
        <f t="shared" si="9"/>
        <v>Bhusari Colony / Kothrud Depot</v>
      </c>
      <c r="Y119" t="str">
        <f t="shared" si="10"/>
        <v>Bhusari Colony / Kothrud Depot</v>
      </c>
      <c r="Z119" t="s">
        <v>83</v>
      </c>
      <c r="AA119" t="s">
        <v>84</v>
      </c>
      <c r="AB119" t="s">
        <v>50</v>
      </c>
      <c r="AC119" t="s">
        <v>50</v>
      </c>
      <c r="AD119" t="s">
        <v>50</v>
      </c>
      <c r="AE119" t="s">
        <v>50</v>
      </c>
      <c r="AF119" t="str">
        <f t="shared" si="11"/>
        <v>kothrud</v>
      </c>
      <c r="AG119" t="s">
        <v>50</v>
      </c>
      <c r="AH119" t="s">
        <v>50</v>
      </c>
      <c r="AI119" t="s">
        <v>82</v>
      </c>
      <c r="AJ119" t="s">
        <v>50</v>
      </c>
      <c r="AK119" t="s">
        <v>50</v>
      </c>
      <c r="AL119" t="str">
        <f t="shared" si="12"/>
        <v>Bhusari Colony / Kothrud Depot</v>
      </c>
      <c r="AM119" t="str">
        <f>IF(FC_Road___Aradhana[[#This Row],[2nd Level Departure]]="",FC_Road___Aradhana[[#This Row],[1st Level Departure]],FC_Road___Aradhana[[#This Row],[2nd Level Departure]])</f>
        <v>Bhusari Colony / Kothrud Depot</v>
      </c>
      <c r="AN119" t="s">
        <v>128</v>
      </c>
      <c r="AO119" t="s">
        <v>71</v>
      </c>
      <c r="AP119" t="s">
        <v>96</v>
      </c>
      <c r="AQ119" t="s">
        <v>50</v>
      </c>
      <c r="AR119" t="s">
        <v>50</v>
      </c>
      <c r="AS119" t="s">
        <v>50</v>
      </c>
      <c r="AT119" t="s">
        <v>50</v>
      </c>
      <c r="AU119" t="s">
        <v>50</v>
      </c>
      <c r="AV119" t="s">
        <v>97</v>
      </c>
      <c r="AW119" t="str">
        <f t="shared" si="13"/>
        <v>Social Media Ad (Instagram/ Facebook)</v>
      </c>
      <c r="AX119" t="s">
        <v>111</v>
      </c>
      <c r="AY119" t="str">
        <f t="shared" si="14"/>
        <v>Hangout with friends</v>
      </c>
      <c r="AZ119" t="s">
        <v>336</v>
      </c>
      <c r="BA119" t="str">
        <f t="shared" si="15"/>
        <v>Others</v>
      </c>
      <c r="BB119" t="s">
        <v>74</v>
      </c>
      <c r="BC119" t="s">
        <v>108</v>
      </c>
      <c r="BD119" t="s">
        <v>75</v>
      </c>
      <c r="BE119" t="s">
        <v>76</v>
      </c>
      <c r="BF119" t="s">
        <v>99</v>
      </c>
      <c r="BG119" t="s">
        <v>68</v>
      </c>
      <c r="BH119" t="s">
        <v>101</v>
      </c>
      <c r="BI119" t="s">
        <v>91</v>
      </c>
      <c r="BJ119" t="s">
        <v>69</v>
      </c>
    </row>
    <row r="120" spans="1:62" x14ac:dyDescent="0.3">
      <c r="A120">
        <v>119</v>
      </c>
      <c r="B120" s="1">
        <v>45835.920138888891</v>
      </c>
      <c r="C120" s="6">
        <v>45835.925694444442</v>
      </c>
      <c r="D120" s="2">
        <f>INT(FC_Road___Aradhana[[#This Row],[Completion time]])</f>
        <v>45835</v>
      </c>
      <c r="E120" s="2" t="str">
        <f>TEXT(FC_Road___Aradhana[[#This Row],[Date]],"dddd")</f>
        <v>Friday</v>
      </c>
      <c r="F120" s="2" t="str">
        <f>IF(WEEKDAY(FC_Road___Aradhana[[#This Row],[Date]],2)&gt;5,"Weekend","Weekday")</f>
        <v>Weekday</v>
      </c>
      <c r="G12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0" t="s">
        <v>49</v>
      </c>
      <c r="I120" t="s">
        <v>50</v>
      </c>
      <c r="J120" t="s">
        <v>51</v>
      </c>
      <c r="K120" t="s">
        <v>52</v>
      </c>
      <c r="L120" t="s">
        <v>80</v>
      </c>
      <c r="M120" t="s">
        <v>50</v>
      </c>
      <c r="N120" t="s">
        <v>50</v>
      </c>
      <c r="O120" t="s">
        <v>50</v>
      </c>
      <c r="P120" t="s">
        <v>50</v>
      </c>
      <c r="Q120" t="s">
        <v>210</v>
      </c>
      <c r="R120" t="str">
        <f t="shared" si="8"/>
        <v>Koregaon park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tr">
        <f t="shared" si="9"/>
        <v/>
      </c>
      <c r="Y120" t="str">
        <f t="shared" si="10"/>
        <v>Koregaon park</v>
      </c>
      <c r="Z120" t="s">
        <v>83</v>
      </c>
      <c r="AA120" t="s">
        <v>210</v>
      </c>
      <c r="AB120" t="s">
        <v>50</v>
      </c>
      <c r="AC120" t="s">
        <v>50</v>
      </c>
      <c r="AD120" t="s">
        <v>50</v>
      </c>
      <c r="AE120" t="s">
        <v>50</v>
      </c>
      <c r="AF120" t="str">
        <f t="shared" si="11"/>
        <v>Koregaon park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tr">
        <f t="shared" si="12"/>
        <v/>
      </c>
      <c r="AM120" t="str">
        <f>IF(FC_Road___Aradhana[[#This Row],[2nd Level Departure]]="",FC_Road___Aradhana[[#This Row],[1st Level Departure]],FC_Road___Aradhana[[#This Row],[2nd Level Departure]])</f>
        <v>Koregaon park</v>
      </c>
      <c r="AN120" t="s">
        <v>147</v>
      </c>
      <c r="AO120" t="s">
        <v>71</v>
      </c>
      <c r="AP120" t="s">
        <v>58</v>
      </c>
      <c r="AQ120" t="s">
        <v>72</v>
      </c>
      <c r="AR120" t="s">
        <v>103</v>
      </c>
      <c r="AS120" t="s">
        <v>129</v>
      </c>
      <c r="AT120" t="s">
        <v>62</v>
      </c>
      <c r="AU120" t="s">
        <v>63</v>
      </c>
      <c r="AV120" t="s">
        <v>50</v>
      </c>
      <c r="AW120" t="str">
        <f t="shared" si="13"/>
        <v>Walk-in/ Saw it while passing by</v>
      </c>
      <c r="AX120" t="s">
        <v>50</v>
      </c>
      <c r="AY120" t="str">
        <f t="shared" si="14"/>
        <v>Family Outing</v>
      </c>
      <c r="AZ120" t="s">
        <v>50</v>
      </c>
      <c r="BA120" t="str">
        <f t="shared" si="15"/>
        <v>I wanted to try Sourdough Pizza</v>
      </c>
      <c r="BB120" t="s">
        <v>87</v>
      </c>
      <c r="BC120" t="s">
        <v>104</v>
      </c>
      <c r="BD120" t="s">
        <v>75</v>
      </c>
      <c r="BE120" t="s">
        <v>67</v>
      </c>
      <c r="BF120" t="s">
        <v>184</v>
      </c>
      <c r="BG120" t="s">
        <v>68</v>
      </c>
      <c r="BH120" t="s">
        <v>101</v>
      </c>
      <c r="BI120" t="s">
        <v>122</v>
      </c>
      <c r="BJ120" t="s">
        <v>69</v>
      </c>
    </row>
    <row r="121" spans="1:62" x14ac:dyDescent="0.3">
      <c r="A121">
        <v>120</v>
      </c>
      <c r="B121" s="1">
        <v>45835.917361111111</v>
      </c>
      <c r="C121" s="6">
        <v>45835.927083333336</v>
      </c>
      <c r="D121" s="2">
        <f>INT(FC_Road___Aradhana[[#This Row],[Completion time]])</f>
        <v>45835</v>
      </c>
      <c r="E121" s="2" t="str">
        <f>TEXT(FC_Road___Aradhana[[#This Row],[Date]],"dddd")</f>
        <v>Friday</v>
      </c>
      <c r="F121" s="2" t="str">
        <f>IF(WEEKDAY(FC_Road___Aradhana[[#This Row],[Date]],2)&gt;5,"Weekend","Weekday")</f>
        <v>Weekday</v>
      </c>
      <c r="G12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1" t="s">
        <v>49</v>
      </c>
      <c r="I121" t="s">
        <v>50</v>
      </c>
      <c r="J121" t="s">
        <v>79</v>
      </c>
      <c r="K121" t="s">
        <v>52</v>
      </c>
      <c r="L121" t="s">
        <v>80</v>
      </c>
      <c r="M121" t="s">
        <v>50</v>
      </c>
      <c r="N121" t="s">
        <v>50</v>
      </c>
      <c r="O121" t="s">
        <v>50</v>
      </c>
      <c r="P121" t="s">
        <v>50</v>
      </c>
      <c r="Q121" t="s">
        <v>54</v>
      </c>
      <c r="R121" t="str">
        <f t="shared" si="8"/>
        <v>Deccan</v>
      </c>
      <c r="S121" t="s">
        <v>164</v>
      </c>
      <c r="T121" t="s">
        <v>50</v>
      </c>
      <c r="U121" t="s">
        <v>50</v>
      </c>
      <c r="V121" t="s">
        <v>50</v>
      </c>
      <c r="W121" t="s">
        <v>50</v>
      </c>
      <c r="X121" t="str">
        <f t="shared" si="9"/>
        <v>Apte Road / JM Road</v>
      </c>
      <c r="Y121" t="str">
        <f t="shared" si="10"/>
        <v>Apte Road / JM Road</v>
      </c>
      <c r="Z121" t="s">
        <v>83</v>
      </c>
      <c r="AA121" t="s">
        <v>54</v>
      </c>
      <c r="AB121" t="s">
        <v>50</v>
      </c>
      <c r="AC121" t="s">
        <v>50</v>
      </c>
      <c r="AD121" t="s">
        <v>50</v>
      </c>
      <c r="AE121" t="s">
        <v>50</v>
      </c>
      <c r="AF121" t="str">
        <f t="shared" si="11"/>
        <v>Deccan</v>
      </c>
      <c r="AG121" t="s">
        <v>164</v>
      </c>
      <c r="AH121" t="s">
        <v>50</v>
      </c>
      <c r="AI121" t="s">
        <v>50</v>
      </c>
      <c r="AJ121" t="s">
        <v>50</v>
      </c>
      <c r="AK121" t="s">
        <v>50</v>
      </c>
      <c r="AL121" t="str">
        <f t="shared" si="12"/>
        <v>Apte Road / JM Road</v>
      </c>
      <c r="AM121" t="str">
        <f>IF(FC_Road___Aradhana[[#This Row],[2nd Level Departure]]="",FC_Road___Aradhana[[#This Row],[1st Level Departure]],FC_Road___Aradhana[[#This Row],[2nd Level Departure]])</f>
        <v>Apte Road / JM Road</v>
      </c>
      <c r="AN121" t="s">
        <v>56</v>
      </c>
      <c r="AO121" t="s">
        <v>71</v>
      </c>
      <c r="AP121" t="s">
        <v>96</v>
      </c>
      <c r="AQ121" t="s">
        <v>50</v>
      </c>
      <c r="AR121" t="s">
        <v>50</v>
      </c>
      <c r="AS121" t="s">
        <v>50</v>
      </c>
      <c r="AT121" t="s">
        <v>50</v>
      </c>
      <c r="AU121" t="s">
        <v>50</v>
      </c>
      <c r="AV121" t="s">
        <v>149</v>
      </c>
      <c r="AW121" t="str">
        <f t="shared" si="13"/>
        <v>A friend told me</v>
      </c>
      <c r="AX121" t="s">
        <v>86</v>
      </c>
      <c r="AY121" t="str">
        <f t="shared" si="14"/>
        <v>Date</v>
      </c>
      <c r="AZ121" t="s">
        <v>98</v>
      </c>
      <c r="BA121" t="s">
        <v>62</v>
      </c>
      <c r="BB121" t="s">
        <v>104</v>
      </c>
      <c r="BC121" t="s">
        <v>64</v>
      </c>
      <c r="BD121" t="s">
        <v>66</v>
      </c>
      <c r="BE121" t="s">
        <v>76</v>
      </c>
      <c r="BF121" t="s">
        <v>184</v>
      </c>
      <c r="BG121" t="s">
        <v>100</v>
      </c>
      <c r="BH121" t="s">
        <v>50</v>
      </c>
      <c r="BI121" t="s">
        <v>50</v>
      </c>
      <c r="BJ121" t="s">
        <v>69</v>
      </c>
    </row>
    <row r="122" spans="1:62" x14ac:dyDescent="0.3">
      <c r="A122">
        <v>121</v>
      </c>
      <c r="B122" s="1">
        <v>45835.927083333336</v>
      </c>
      <c r="C122" s="6">
        <v>45835.927777777775</v>
      </c>
      <c r="D122" s="2">
        <f>INT(FC_Road___Aradhana[[#This Row],[Completion time]])</f>
        <v>45835</v>
      </c>
      <c r="E122" s="2" t="str">
        <f>TEXT(FC_Road___Aradhana[[#This Row],[Date]],"dddd")</f>
        <v>Friday</v>
      </c>
      <c r="F122" s="2" t="str">
        <f>IF(WEEKDAY(FC_Road___Aradhana[[#This Row],[Date]],2)&gt;5,"Weekend","Weekday")</f>
        <v>Weekday</v>
      </c>
      <c r="G12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2" t="s">
        <v>49</v>
      </c>
      <c r="I122" t="s">
        <v>50</v>
      </c>
      <c r="J122" t="s">
        <v>51</v>
      </c>
      <c r="K122" t="s">
        <v>52</v>
      </c>
      <c r="L122" t="s">
        <v>93</v>
      </c>
      <c r="M122" t="s">
        <v>50</v>
      </c>
      <c r="N122" t="s">
        <v>102</v>
      </c>
      <c r="O122" t="s">
        <v>50</v>
      </c>
      <c r="P122" t="s">
        <v>50</v>
      </c>
      <c r="Q122" t="s">
        <v>50</v>
      </c>
      <c r="R122" t="str">
        <f t="shared" si="8"/>
        <v>FC Road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tr">
        <f t="shared" si="9"/>
        <v/>
      </c>
      <c r="Y122" t="str">
        <f t="shared" si="10"/>
        <v>FC Road</v>
      </c>
      <c r="Z122" t="s">
        <v>83</v>
      </c>
      <c r="AA122" t="s">
        <v>54</v>
      </c>
      <c r="AB122" t="s">
        <v>50</v>
      </c>
      <c r="AC122" t="s">
        <v>50</v>
      </c>
      <c r="AD122" t="s">
        <v>50</v>
      </c>
      <c r="AE122" t="s">
        <v>50</v>
      </c>
      <c r="AF122" t="str">
        <f t="shared" si="11"/>
        <v>Deccan</v>
      </c>
      <c r="AG122" t="s">
        <v>54</v>
      </c>
      <c r="AH122" t="s">
        <v>50</v>
      </c>
      <c r="AI122" t="s">
        <v>50</v>
      </c>
      <c r="AJ122" t="s">
        <v>50</v>
      </c>
      <c r="AK122" t="s">
        <v>50</v>
      </c>
      <c r="AL122" t="str">
        <f t="shared" si="12"/>
        <v>Deccan</v>
      </c>
      <c r="AM122" t="str">
        <f>IF(FC_Road___Aradhana[[#This Row],[2nd Level Departure]]="",FC_Road___Aradhana[[#This Row],[1st Level Departure]],FC_Road___Aradhana[[#This Row],[2nd Level Departure]])</f>
        <v>Deccan</v>
      </c>
      <c r="AN122" t="s">
        <v>85</v>
      </c>
      <c r="AO122" t="s">
        <v>71</v>
      </c>
      <c r="AP122" t="s">
        <v>58</v>
      </c>
      <c r="AQ122" t="s">
        <v>72</v>
      </c>
      <c r="AR122" t="s">
        <v>103</v>
      </c>
      <c r="AS122" t="s">
        <v>61</v>
      </c>
      <c r="AT122" t="s">
        <v>62</v>
      </c>
      <c r="AU122" t="s">
        <v>73</v>
      </c>
      <c r="AV122" t="s">
        <v>50</v>
      </c>
      <c r="AW122" t="str">
        <f t="shared" si="13"/>
        <v>Walk-in/ Saw it while passing by</v>
      </c>
      <c r="AX122" t="s">
        <v>50</v>
      </c>
      <c r="AY122" t="str">
        <f t="shared" si="14"/>
        <v>Casual Meal</v>
      </c>
      <c r="AZ122" t="s">
        <v>50</v>
      </c>
      <c r="BA122" t="str">
        <f t="shared" si="15"/>
        <v>I wanted to try Sourdough Pizza</v>
      </c>
      <c r="BB122" t="s">
        <v>87</v>
      </c>
      <c r="BC122" t="s">
        <v>74</v>
      </c>
      <c r="BD122" t="s">
        <v>75</v>
      </c>
      <c r="BE122" t="s">
        <v>76</v>
      </c>
      <c r="BF122" t="s">
        <v>99</v>
      </c>
      <c r="BG122" t="s">
        <v>68</v>
      </c>
      <c r="BH122" t="s">
        <v>78</v>
      </c>
      <c r="BI122" t="s">
        <v>115</v>
      </c>
      <c r="BJ122" t="s">
        <v>69</v>
      </c>
    </row>
    <row r="123" spans="1:62" x14ac:dyDescent="0.3">
      <c r="A123">
        <v>122</v>
      </c>
      <c r="B123" s="1">
        <v>45835.925694444442</v>
      </c>
      <c r="C123" s="6">
        <v>45835.928472222222</v>
      </c>
      <c r="D123" s="2">
        <f>INT(FC_Road___Aradhana[[#This Row],[Completion time]])</f>
        <v>45835</v>
      </c>
      <c r="E123" s="2" t="str">
        <f>TEXT(FC_Road___Aradhana[[#This Row],[Date]],"dddd")</f>
        <v>Friday</v>
      </c>
      <c r="F123" s="2" t="str">
        <f>IF(WEEKDAY(FC_Road___Aradhana[[#This Row],[Date]],2)&gt;5,"Weekend","Weekday")</f>
        <v>Weekday</v>
      </c>
      <c r="G12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3" t="s">
        <v>49</v>
      </c>
      <c r="I123" t="s">
        <v>50</v>
      </c>
      <c r="J123" t="s">
        <v>79</v>
      </c>
      <c r="K123" t="s">
        <v>52</v>
      </c>
      <c r="L123" t="s">
        <v>80</v>
      </c>
      <c r="M123" t="s">
        <v>50</v>
      </c>
      <c r="N123" t="s">
        <v>50</v>
      </c>
      <c r="O123" t="s">
        <v>50</v>
      </c>
      <c r="P123" t="s">
        <v>50</v>
      </c>
      <c r="Q123" t="s">
        <v>81</v>
      </c>
      <c r="R123" t="str">
        <f t="shared" si="8"/>
        <v>Kothrud</v>
      </c>
      <c r="S123" t="s">
        <v>50</v>
      </c>
      <c r="T123" t="s">
        <v>50</v>
      </c>
      <c r="U123" t="s">
        <v>120</v>
      </c>
      <c r="V123" t="s">
        <v>50</v>
      </c>
      <c r="W123" t="s">
        <v>50</v>
      </c>
      <c r="X123" t="str">
        <f t="shared" si="9"/>
        <v>Mayur Colony / Ideal Colony</v>
      </c>
      <c r="Y123" t="str">
        <f t="shared" si="10"/>
        <v>Mayur Colony / Ideal Colony</v>
      </c>
      <c r="Z123" t="s">
        <v>83</v>
      </c>
      <c r="AA123" t="s">
        <v>84</v>
      </c>
      <c r="AB123" t="s">
        <v>50</v>
      </c>
      <c r="AC123" t="s">
        <v>50</v>
      </c>
      <c r="AD123" t="s">
        <v>50</v>
      </c>
      <c r="AE123" t="s">
        <v>50</v>
      </c>
      <c r="AF123" t="str">
        <f t="shared" si="11"/>
        <v>kothrud</v>
      </c>
      <c r="AG123" t="s">
        <v>50</v>
      </c>
      <c r="AH123" t="s">
        <v>50</v>
      </c>
      <c r="AI123" t="s">
        <v>148</v>
      </c>
      <c r="AJ123" t="s">
        <v>50</v>
      </c>
      <c r="AK123" t="s">
        <v>50</v>
      </c>
      <c r="AL123" t="str">
        <f t="shared" si="12"/>
        <v>MIT College / Anand Nagar</v>
      </c>
      <c r="AM123" t="str">
        <f>IF(FC_Road___Aradhana[[#This Row],[2nd Level Departure]]="",FC_Road___Aradhana[[#This Row],[1st Level Departure]],FC_Road___Aradhana[[#This Row],[2nd Level Departure]])</f>
        <v>MIT College / Anand Nagar</v>
      </c>
      <c r="AN123" t="s">
        <v>147</v>
      </c>
      <c r="AO123" t="s">
        <v>57</v>
      </c>
      <c r="AP123" t="s">
        <v>96</v>
      </c>
      <c r="AQ123" t="s">
        <v>50</v>
      </c>
      <c r="AR123" t="s">
        <v>50</v>
      </c>
      <c r="AS123" t="s">
        <v>50</v>
      </c>
      <c r="AT123" t="s">
        <v>50</v>
      </c>
      <c r="AU123" t="s">
        <v>50</v>
      </c>
      <c r="AV123" t="s">
        <v>97</v>
      </c>
      <c r="AW123" t="str">
        <f t="shared" si="13"/>
        <v>Social Media Ad (Instagram/ Facebook)</v>
      </c>
      <c r="AX123" t="s">
        <v>61</v>
      </c>
      <c r="AY123" t="str">
        <f t="shared" si="14"/>
        <v>Casual Meal</v>
      </c>
      <c r="AZ123" t="s">
        <v>98</v>
      </c>
      <c r="BA123" t="s">
        <v>62</v>
      </c>
      <c r="BB123" t="s">
        <v>104</v>
      </c>
      <c r="BC123" t="s">
        <v>65</v>
      </c>
      <c r="BD123" t="s">
        <v>88</v>
      </c>
      <c r="BE123" t="s">
        <v>76</v>
      </c>
      <c r="BF123" t="s">
        <v>89</v>
      </c>
      <c r="BG123" t="s">
        <v>114</v>
      </c>
      <c r="BH123" t="s">
        <v>101</v>
      </c>
      <c r="BI123" t="s">
        <v>115</v>
      </c>
      <c r="BJ123" t="s">
        <v>69</v>
      </c>
    </row>
    <row r="124" spans="1:62" x14ac:dyDescent="0.3">
      <c r="A124">
        <v>123</v>
      </c>
      <c r="B124" s="1">
        <v>45835.928472222222</v>
      </c>
      <c r="C124" s="6">
        <v>45835.930555555555</v>
      </c>
      <c r="D124" s="2">
        <f>INT(FC_Road___Aradhana[[#This Row],[Completion time]])</f>
        <v>45835</v>
      </c>
      <c r="E124" s="2" t="str">
        <f>TEXT(FC_Road___Aradhana[[#This Row],[Date]],"dddd")</f>
        <v>Friday</v>
      </c>
      <c r="F124" s="2" t="str">
        <f>IF(WEEKDAY(FC_Road___Aradhana[[#This Row],[Date]],2)&gt;5,"Weekend","Weekday")</f>
        <v>Weekday</v>
      </c>
      <c r="G12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4" t="s">
        <v>49</v>
      </c>
      <c r="I124" t="s">
        <v>50</v>
      </c>
      <c r="J124" t="s">
        <v>51</v>
      </c>
      <c r="K124" t="s">
        <v>92</v>
      </c>
      <c r="L124" t="s">
        <v>80</v>
      </c>
      <c r="M124" t="s">
        <v>50</v>
      </c>
      <c r="N124" t="s">
        <v>50</v>
      </c>
      <c r="O124" t="s">
        <v>50</v>
      </c>
      <c r="P124" t="s">
        <v>50</v>
      </c>
      <c r="Q124" t="s">
        <v>127</v>
      </c>
      <c r="R124" t="str">
        <f t="shared" si="8"/>
        <v>Old City</v>
      </c>
      <c r="S124" t="s">
        <v>50</v>
      </c>
      <c r="T124" t="s">
        <v>50</v>
      </c>
      <c r="U124" t="s">
        <v>50</v>
      </c>
      <c r="V124" t="s">
        <v>50</v>
      </c>
      <c r="W124" t="s">
        <v>211</v>
      </c>
      <c r="X124" t="str">
        <f t="shared" si="9"/>
        <v>Swargate</v>
      </c>
      <c r="Y124" t="str">
        <f t="shared" si="10"/>
        <v>Swargate</v>
      </c>
      <c r="Z124" t="s">
        <v>166</v>
      </c>
      <c r="AA124" t="s">
        <v>50</v>
      </c>
      <c r="AB124" t="s">
        <v>165</v>
      </c>
      <c r="AC124" t="s">
        <v>50</v>
      </c>
      <c r="AD124" t="s">
        <v>50</v>
      </c>
      <c r="AE124" t="s">
        <v>50</v>
      </c>
      <c r="AF124" t="str">
        <f t="shared" si="11"/>
        <v>Pavillion Mall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tr">
        <f t="shared" si="12"/>
        <v/>
      </c>
      <c r="AM124" t="str">
        <f>IF(FC_Road___Aradhana[[#This Row],[2nd Level Departure]]="",FC_Road___Aradhana[[#This Row],[1st Level Departure]],FC_Road___Aradhana[[#This Row],[2nd Level Departure]])</f>
        <v>Pavillion Mall</v>
      </c>
      <c r="AN124" t="s">
        <v>94</v>
      </c>
      <c r="AO124" t="s">
        <v>95</v>
      </c>
      <c r="AP124" t="s">
        <v>58</v>
      </c>
      <c r="AQ124" t="s">
        <v>72</v>
      </c>
      <c r="AR124" t="s">
        <v>73</v>
      </c>
      <c r="AS124" t="s">
        <v>129</v>
      </c>
      <c r="AT124" t="s">
        <v>62</v>
      </c>
      <c r="AU124" t="s">
        <v>63</v>
      </c>
      <c r="AV124" t="s">
        <v>50</v>
      </c>
      <c r="AW124" t="str">
        <f t="shared" si="13"/>
        <v>Walk-in/ Saw it while passing by</v>
      </c>
      <c r="AX124" t="s">
        <v>50</v>
      </c>
      <c r="AY124" t="str">
        <f t="shared" si="14"/>
        <v>Family Outing</v>
      </c>
      <c r="AZ124" t="s">
        <v>50</v>
      </c>
      <c r="BA124" t="str">
        <f t="shared" si="15"/>
        <v>I wanted to try Sourdough Pizza</v>
      </c>
      <c r="BB124" t="s">
        <v>87</v>
      </c>
      <c r="BC124" t="s">
        <v>108</v>
      </c>
      <c r="BD124" t="s">
        <v>75</v>
      </c>
      <c r="BE124" t="s">
        <v>67</v>
      </c>
      <c r="BF124" t="s">
        <v>89</v>
      </c>
      <c r="BG124" t="s">
        <v>68</v>
      </c>
      <c r="BH124" t="s">
        <v>78</v>
      </c>
      <c r="BI124" t="s">
        <v>115</v>
      </c>
      <c r="BJ124" t="s">
        <v>69</v>
      </c>
    </row>
    <row r="125" spans="1:62" x14ac:dyDescent="0.3">
      <c r="A125">
        <v>124</v>
      </c>
      <c r="B125" s="1">
        <v>45835.928472222222</v>
      </c>
      <c r="C125" s="6">
        <v>45835.932638888888</v>
      </c>
      <c r="D125" s="2">
        <f>INT(FC_Road___Aradhana[[#This Row],[Completion time]])</f>
        <v>45835</v>
      </c>
      <c r="E125" s="2" t="str">
        <f>TEXT(FC_Road___Aradhana[[#This Row],[Date]],"dddd")</f>
        <v>Friday</v>
      </c>
      <c r="F125" s="2" t="str">
        <f>IF(WEEKDAY(FC_Road___Aradhana[[#This Row],[Date]],2)&gt;5,"Weekend","Weekday")</f>
        <v>Weekday</v>
      </c>
      <c r="G12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5" t="s">
        <v>49</v>
      </c>
      <c r="I125" t="s">
        <v>50</v>
      </c>
      <c r="J125" t="s">
        <v>79</v>
      </c>
      <c r="K125" t="s">
        <v>92</v>
      </c>
      <c r="L125" t="s">
        <v>53</v>
      </c>
      <c r="M125" t="s">
        <v>50</v>
      </c>
      <c r="N125" t="s">
        <v>50</v>
      </c>
      <c r="O125" t="s">
        <v>70</v>
      </c>
      <c r="P125" t="s">
        <v>50</v>
      </c>
      <c r="Q125" t="s">
        <v>50</v>
      </c>
      <c r="R125" t="str">
        <f t="shared" si="8"/>
        <v>Shivajinagar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tr">
        <f t="shared" si="9"/>
        <v/>
      </c>
      <c r="Y125" t="str">
        <f t="shared" si="10"/>
        <v>Shivajinagar</v>
      </c>
      <c r="Z125" t="s">
        <v>83</v>
      </c>
      <c r="AA125" t="s">
        <v>84</v>
      </c>
      <c r="AB125" t="s">
        <v>50</v>
      </c>
      <c r="AC125" t="s">
        <v>50</v>
      </c>
      <c r="AD125" t="s">
        <v>50</v>
      </c>
      <c r="AE125" t="s">
        <v>50</v>
      </c>
      <c r="AF125" t="str">
        <f t="shared" si="11"/>
        <v>kothrud</v>
      </c>
      <c r="AG125" t="s">
        <v>50</v>
      </c>
      <c r="AH125" t="s">
        <v>50</v>
      </c>
      <c r="AI125" t="s">
        <v>212</v>
      </c>
      <c r="AJ125" t="s">
        <v>50</v>
      </c>
      <c r="AK125" t="s">
        <v>50</v>
      </c>
      <c r="AL125" t="str">
        <f t="shared" si="12"/>
        <v xml:space="preserve">Karve nagar </v>
      </c>
      <c r="AM125" t="str">
        <f>IF(FC_Road___Aradhana[[#This Row],[2nd Level Departure]]="",FC_Road___Aradhana[[#This Row],[1st Level Departure]],FC_Road___Aradhana[[#This Row],[2nd Level Departure]])</f>
        <v xml:space="preserve">Karve nagar </v>
      </c>
      <c r="AN125" t="s">
        <v>85</v>
      </c>
      <c r="AO125" t="s">
        <v>71</v>
      </c>
      <c r="AP125" t="s">
        <v>96</v>
      </c>
      <c r="AQ125" t="s">
        <v>50</v>
      </c>
      <c r="AR125" t="s">
        <v>50</v>
      </c>
      <c r="AS125" t="s">
        <v>50</v>
      </c>
      <c r="AT125" t="s">
        <v>50</v>
      </c>
      <c r="AU125" t="s">
        <v>50</v>
      </c>
      <c r="AV125" t="s">
        <v>110</v>
      </c>
      <c r="AW125" t="str">
        <f t="shared" si="13"/>
        <v>Reservation Apps - DineOut/ Zomato Gold</v>
      </c>
      <c r="AX125" t="s">
        <v>106</v>
      </c>
      <c r="AY125" t="str">
        <f t="shared" si="14"/>
        <v>Work meeting/ Business outing</v>
      </c>
      <c r="AZ125" t="s">
        <v>98</v>
      </c>
      <c r="BA125" t="s">
        <v>62</v>
      </c>
      <c r="BB125" t="s">
        <v>87</v>
      </c>
      <c r="BC125" t="s">
        <v>104</v>
      </c>
      <c r="BD125" t="s">
        <v>66</v>
      </c>
      <c r="BE125" t="s">
        <v>76</v>
      </c>
      <c r="BF125" t="s">
        <v>184</v>
      </c>
      <c r="BG125" t="s">
        <v>68</v>
      </c>
      <c r="BH125" t="s">
        <v>101</v>
      </c>
      <c r="BI125" t="s">
        <v>115</v>
      </c>
      <c r="BJ125" t="s">
        <v>189</v>
      </c>
    </row>
    <row r="126" spans="1:62" x14ac:dyDescent="0.3">
      <c r="A126">
        <v>125</v>
      </c>
      <c r="B126" s="1">
        <v>45835.931250000001</v>
      </c>
      <c r="C126" s="6">
        <v>45835.932638888888</v>
      </c>
      <c r="D126" s="2">
        <f>INT(FC_Road___Aradhana[[#This Row],[Completion time]])</f>
        <v>45835</v>
      </c>
      <c r="E126" s="2" t="str">
        <f>TEXT(FC_Road___Aradhana[[#This Row],[Date]],"dddd")</f>
        <v>Friday</v>
      </c>
      <c r="F126" s="2" t="str">
        <f>IF(WEEKDAY(FC_Road___Aradhana[[#This Row],[Date]],2)&gt;5,"Weekend","Weekday")</f>
        <v>Weekday</v>
      </c>
      <c r="G12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6" t="s">
        <v>49</v>
      </c>
      <c r="I126" t="s">
        <v>50</v>
      </c>
      <c r="J126" t="s">
        <v>51</v>
      </c>
      <c r="K126" t="s">
        <v>92</v>
      </c>
      <c r="L126" t="s">
        <v>53</v>
      </c>
      <c r="M126" t="s">
        <v>50</v>
      </c>
      <c r="N126" t="s">
        <v>50</v>
      </c>
      <c r="O126" t="s">
        <v>205</v>
      </c>
      <c r="P126" t="s">
        <v>50</v>
      </c>
      <c r="Q126" t="s">
        <v>50</v>
      </c>
      <c r="R126" t="str">
        <f t="shared" si="8"/>
        <v>Katraj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tr">
        <f t="shared" si="9"/>
        <v/>
      </c>
      <c r="Y126" t="str">
        <f t="shared" si="10"/>
        <v>Katraj</v>
      </c>
      <c r="Z126" t="s">
        <v>83</v>
      </c>
      <c r="AA126" t="s">
        <v>127</v>
      </c>
      <c r="AB126" t="s">
        <v>50</v>
      </c>
      <c r="AC126" t="s">
        <v>50</v>
      </c>
      <c r="AD126" t="s">
        <v>50</v>
      </c>
      <c r="AE126" t="s">
        <v>50</v>
      </c>
      <c r="AF126" t="str">
        <f t="shared" si="11"/>
        <v>Old City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tr">
        <f t="shared" si="12"/>
        <v/>
      </c>
      <c r="AM126" t="str">
        <f>IF(FC_Road___Aradhana[[#This Row],[2nd Level Departure]]="",FC_Road___Aradhana[[#This Row],[1st Level Departure]],FC_Road___Aradhana[[#This Row],[2nd Level Departure]])</f>
        <v>Old City</v>
      </c>
      <c r="AN126" t="s">
        <v>94</v>
      </c>
      <c r="AO126" t="s">
        <v>71</v>
      </c>
      <c r="AP126" t="s">
        <v>58</v>
      </c>
      <c r="AQ126" t="s">
        <v>72</v>
      </c>
      <c r="AR126" t="s">
        <v>133</v>
      </c>
      <c r="AS126" t="s">
        <v>61</v>
      </c>
      <c r="AT126" t="s">
        <v>107</v>
      </c>
      <c r="AU126" t="s">
        <v>63</v>
      </c>
      <c r="AV126" t="s">
        <v>50</v>
      </c>
      <c r="AW126" t="str">
        <f t="shared" si="13"/>
        <v>Walk-in/ Saw it while passing by</v>
      </c>
      <c r="AX126" t="s">
        <v>50</v>
      </c>
      <c r="AY126" t="str">
        <f t="shared" si="14"/>
        <v>Casual Meal</v>
      </c>
      <c r="AZ126" t="s">
        <v>50</v>
      </c>
      <c r="BA126" t="str">
        <f t="shared" si="15"/>
        <v>Nonna's famous Tiramisu </v>
      </c>
      <c r="BB126" t="s">
        <v>113</v>
      </c>
      <c r="BC126" t="s">
        <v>74</v>
      </c>
      <c r="BD126" t="s">
        <v>75</v>
      </c>
      <c r="BE126" t="s">
        <v>67</v>
      </c>
      <c r="BF126" t="s">
        <v>89</v>
      </c>
      <c r="BG126" t="s">
        <v>68</v>
      </c>
      <c r="BH126" t="s">
        <v>90</v>
      </c>
      <c r="BI126" t="s">
        <v>91</v>
      </c>
      <c r="BJ126" t="s">
        <v>69</v>
      </c>
    </row>
    <row r="127" spans="1:62" x14ac:dyDescent="0.3">
      <c r="A127">
        <v>126</v>
      </c>
      <c r="B127" s="1">
        <v>45835.932638888888</v>
      </c>
      <c r="C127" s="6">
        <v>45835.941666666666</v>
      </c>
      <c r="D127" s="2">
        <f>INT(FC_Road___Aradhana[[#This Row],[Completion time]])</f>
        <v>45835</v>
      </c>
      <c r="E127" s="2" t="str">
        <f>TEXT(FC_Road___Aradhana[[#This Row],[Date]],"dddd")</f>
        <v>Friday</v>
      </c>
      <c r="F127" s="2" t="str">
        <f>IF(WEEKDAY(FC_Road___Aradhana[[#This Row],[Date]],2)&gt;5,"Weekend","Weekday")</f>
        <v>Weekday</v>
      </c>
      <c r="G12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7" t="s">
        <v>49</v>
      </c>
      <c r="I127" t="s">
        <v>50</v>
      </c>
      <c r="J127" t="s">
        <v>79</v>
      </c>
      <c r="K127" t="s">
        <v>92</v>
      </c>
      <c r="L127" t="s">
        <v>119</v>
      </c>
      <c r="M127" t="s">
        <v>50</v>
      </c>
      <c r="N127" t="s">
        <v>50</v>
      </c>
      <c r="O127" t="s">
        <v>50</v>
      </c>
      <c r="P127" t="s">
        <v>50</v>
      </c>
      <c r="Q127" t="s">
        <v>127</v>
      </c>
      <c r="R127" t="str">
        <f t="shared" si="8"/>
        <v>Old City</v>
      </c>
      <c r="S127" t="s">
        <v>50</v>
      </c>
      <c r="T127" t="s">
        <v>50</v>
      </c>
      <c r="U127" t="s">
        <v>50</v>
      </c>
      <c r="V127" t="s">
        <v>50</v>
      </c>
      <c r="W127" t="s">
        <v>169</v>
      </c>
      <c r="X127" t="str">
        <f t="shared" si="9"/>
        <v>Sadashiv Peth</v>
      </c>
      <c r="Y127" t="str">
        <f t="shared" si="10"/>
        <v>Sadashiv Peth</v>
      </c>
      <c r="Z127" t="s">
        <v>166</v>
      </c>
      <c r="AA127" t="s">
        <v>50</v>
      </c>
      <c r="AB127" t="s">
        <v>165</v>
      </c>
      <c r="AC127" t="s">
        <v>50</v>
      </c>
      <c r="AD127" t="s">
        <v>50</v>
      </c>
      <c r="AE127" t="s">
        <v>50</v>
      </c>
      <c r="AF127" t="str">
        <f t="shared" si="11"/>
        <v>Pavillion Mall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tr">
        <f t="shared" si="12"/>
        <v/>
      </c>
      <c r="AM127" t="str">
        <f>IF(FC_Road___Aradhana[[#This Row],[2nd Level Departure]]="",FC_Road___Aradhana[[#This Row],[1st Level Departure]],FC_Road___Aradhana[[#This Row],[2nd Level Departure]])</f>
        <v>Pavillion Mall</v>
      </c>
      <c r="AN127" t="s">
        <v>128</v>
      </c>
      <c r="AO127" t="s">
        <v>109</v>
      </c>
      <c r="AP127" t="s">
        <v>96</v>
      </c>
      <c r="AQ127" t="s">
        <v>50</v>
      </c>
      <c r="AR127" t="s">
        <v>50</v>
      </c>
      <c r="AS127" t="s">
        <v>50</v>
      </c>
      <c r="AT127" t="s">
        <v>50</v>
      </c>
      <c r="AU127" t="s">
        <v>50</v>
      </c>
      <c r="AV127" t="s">
        <v>149</v>
      </c>
      <c r="AW127" t="str">
        <f t="shared" si="13"/>
        <v>A friend told me</v>
      </c>
      <c r="AX127" t="s">
        <v>111</v>
      </c>
      <c r="AY127" t="str">
        <f t="shared" si="14"/>
        <v>Hangout with friends</v>
      </c>
      <c r="AZ127" t="s">
        <v>98</v>
      </c>
      <c r="BA127" t="s">
        <v>62</v>
      </c>
      <c r="BB127" t="s">
        <v>87</v>
      </c>
      <c r="BC127" t="s">
        <v>104</v>
      </c>
      <c r="BD127" t="s">
        <v>88</v>
      </c>
      <c r="BE127" t="s">
        <v>76</v>
      </c>
      <c r="BF127" t="s">
        <v>89</v>
      </c>
      <c r="BG127" t="s">
        <v>114</v>
      </c>
      <c r="BH127" t="s">
        <v>78</v>
      </c>
      <c r="BI127" t="s">
        <v>115</v>
      </c>
      <c r="BJ127" t="s">
        <v>69</v>
      </c>
    </row>
    <row r="128" spans="1:62" x14ac:dyDescent="0.3">
      <c r="A128">
        <v>127</v>
      </c>
      <c r="B128" s="1">
        <v>45835.933333333334</v>
      </c>
      <c r="C128" s="6">
        <v>45835.944444444445</v>
      </c>
      <c r="D128" s="2">
        <f>INT(FC_Road___Aradhana[[#This Row],[Completion time]])</f>
        <v>45835</v>
      </c>
      <c r="E128" s="2" t="str">
        <f>TEXT(FC_Road___Aradhana[[#This Row],[Date]],"dddd")</f>
        <v>Friday</v>
      </c>
      <c r="F128" s="2" t="str">
        <f>IF(WEEKDAY(FC_Road___Aradhana[[#This Row],[Date]],2)&gt;5,"Weekend","Weekday")</f>
        <v>Weekday</v>
      </c>
      <c r="G12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8" t="s">
        <v>49</v>
      </c>
      <c r="I128" t="s">
        <v>50</v>
      </c>
      <c r="J128" t="s">
        <v>51</v>
      </c>
      <c r="K128" t="s">
        <v>52</v>
      </c>
      <c r="L128" t="s">
        <v>80</v>
      </c>
      <c r="M128" t="s">
        <v>50</v>
      </c>
      <c r="N128" t="s">
        <v>50</v>
      </c>
      <c r="O128" t="s">
        <v>50</v>
      </c>
      <c r="P128" t="s">
        <v>50</v>
      </c>
      <c r="Q128" t="s">
        <v>54</v>
      </c>
      <c r="R128" t="str">
        <f t="shared" si="8"/>
        <v>Deccan</v>
      </c>
      <c r="S128" t="s">
        <v>54</v>
      </c>
      <c r="T128" t="s">
        <v>50</v>
      </c>
      <c r="U128" t="s">
        <v>50</v>
      </c>
      <c r="V128" t="s">
        <v>50</v>
      </c>
      <c r="W128" t="s">
        <v>50</v>
      </c>
      <c r="X128" t="str">
        <f t="shared" si="9"/>
        <v>Deccan</v>
      </c>
      <c r="Y128" t="str">
        <f t="shared" si="10"/>
        <v>Deccan</v>
      </c>
      <c r="Z128" t="s">
        <v>83</v>
      </c>
      <c r="AA128" t="s">
        <v>54</v>
      </c>
      <c r="AB128" t="s">
        <v>50</v>
      </c>
      <c r="AC128" t="s">
        <v>50</v>
      </c>
      <c r="AD128" t="s">
        <v>50</v>
      </c>
      <c r="AE128" t="s">
        <v>50</v>
      </c>
      <c r="AF128" t="str">
        <f t="shared" si="11"/>
        <v>Deccan</v>
      </c>
      <c r="AG128" t="s">
        <v>54</v>
      </c>
      <c r="AH128" t="s">
        <v>50</v>
      </c>
      <c r="AI128" t="s">
        <v>50</v>
      </c>
      <c r="AJ128" t="s">
        <v>50</v>
      </c>
      <c r="AK128" t="s">
        <v>50</v>
      </c>
      <c r="AL128" t="str">
        <f t="shared" si="12"/>
        <v>Deccan</v>
      </c>
      <c r="AM128" t="str">
        <f>IF(FC_Road___Aradhana[[#This Row],[2nd Level Departure]]="",FC_Road___Aradhana[[#This Row],[1st Level Departure]],FC_Road___Aradhana[[#This Row],[2nd Level Departure]])</f>
        <v>Deccan</v>
      </c>
      <c r="AN128" t="s">
        <v>56</v>
      </c>
      <c r="AO128" t="s">
        <v>71</v>
      </c>
      <c r="AP128" t="s">
        <v>58</v>
      </c>
      <c r="AQ128" t="s">
        <v>110</v>
      </c>
      <c r="AR128" t="s">
        <v>103</v>
      </c>
      <c r="AS128" t="s">
        <v>112</v>
      </c>
      <c r="AT128" t="s">
        <v>62</v>
      </c>
      <c r="AU128" t="s">
        <v>63</v>
      </c>
      <c r="AV128" t="s">
        <v>50</v>
      </c>
      <c r="AW128" t="str">
        <f t="shared" si="13"/>
        <v>Reservation Apps - DineOut/ Zomato Gold</v>
      </c>
      <c r="AX128" t="s">
        <v>50</v>
      </c>
      <c r="AY128" t="str">
        <f t="shared" si="14"/>
        <v>Hangout with Friends</v>
      </c>
      <c r="AZ128" t="s">
        <v>50</v>
      </c>
      <c r="BA128" t="str">
        <f t="shared" si="15"/>
        <v>I wanted to try Sourdough Pizza</v>
      </c>
      <c r="BB128" t="s">
        <v>87</v>
      </c>
      <c r="BC128" t="s">
        <v>108</v>
      </c>
      <c r="BD128" t="s">
        <v>75</v>
      </c>
      <c r="BE128" t="s">
        <v>67</v>
      </c>
      <c r="BF128" t="s">
        <v>184</v>
      </c>
      <c r="BG128" t="s">
        <v>68</v>
      </c>
      <c r="BH128" t="s">
        <v>78</v>
      </c>
      <c r="BI128" t="s">
        <v>115</v>
      </c>
      <c r="BJ128" t="s">
        <v>69</v>
      </c>
    </row>
    <row r="129" spans="1:62" x14ac:dyDescent="0.3">
      <c r="A129">
        <v>128</v>
      </c>
      <c r="B129" s="1">
        <v>45835.949305555558</v>
      </c>
      <c r="C129" s="6">
        <v>45835.953472222223</v>
      </c>
      <c r="D129" s="2">
        <f>INT(FC_Road___Aradhana[[#This Row],[Completion time]])</f>
        <v>45835</v>
      </c>
      <c r="E129" s="2" t="str">
        <f>TEXT(FC_Road___Aradhana[[#This Row],[Date]],"dddd")</f>
        <v>Friday</v>
      </c>
      <c r="F129" s="2" t="str">
        <f>IF(WEEKDAY(FC_Road___Aradhana[[#This Row],[Date]],2)&gt;5,"Weekend","Weekday")</f>
        <v>Weekday</v>
      </c>
      <c r="G12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29" t="s">
        <v>49</v>
      </c>
      <c r="I129" t="s">
        <v>50</v>
      </c>
      <c r="J129" t="s">
        <v>79</v>
      </c>
      <c r="K129" t="s">
        <v>52</v>
      </c>
      <c r="L129" t="s">
        <v>93</v>
      </c>
      <c r="M129" t="s">
        <v>50</v>
      </c>
      <c r="N129" t="s">
        <v>165</v>
      </c>
      <c r="O129" t="s">
        <v>50</v>
      </c>
      <c r="P129" t="s">
        <v>50</v>
      </c>
      <c r="Q129" t="s">
        <v>50</v>
      </c>
      <c r="R129" t="str">
        <f t="shared" si="8"/>
        <v>Pavillion Mall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tr">
        <f t="shared" si="9"/>
        <v/>
      </c>
      <c r="Y129" t="str">
        <f t="shared" si="10"/>
        <v>Pavillion Mall</v>
      </c>
      <c r="Z129" t="s">
        <v>83</v>
      </c>
      <c r="AA129" t="s">
        <v>127</v>
      </c>
      <c r="AB129" t="s">
        <v>50</v>
      </c>
      <c r="AC129" t="s">
        <v>50</v>
      </c>
      <c r="AD129" t="s">
        <v>50</v>
      </c>
      <c r="AE129" t="s">
        <v>50</v>
      </c>
      <c r="AF129" t="str">
        <f t="shared" si="11"/>
        <v>Old City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tr">
        <f t="shared" si="12"/>
        <v/>
      </c>
      <c r="AM129" t="str">
        <f>IF(FC_Road___Aradhana[[#This Row],[2nd Level Departure]]="",FC_Road___Aradhana[[#This Row],[1st Level Departure]],FC_Road___Aradhana[[#This Row],[2nd Level Departure]])</f>
        <v>Old City</v>
      </c>
      <c r="AN129" t="s">
        <v>85</v>
      </c>
      <c r="AO129" t="s">
        <v>71</v>
      </c>
      <c r="AP129" t="s">
        <v>58</v>
      </c>
      <c r="AQ129" t="s">
        <v>97</v>
      </c>
      <c r="AR129" t="s">
        <v>133</v>
      </c>
      <c r="AS129" t="s">
        <v>61</v>
      </c>
      <c r="AT129" t="s">
        <v>62</v>
      </c>
      <c r="AU129" t="s">
        <v>63</v>
      </c>
      <c r="AV129" t="s">
        <v>50</v>
      </c>
      <c r="AW129" t="str">
        <f t="shared" si="13"/>
        <v>Social Media Ad (Instagram/ Facebook)</v>
      </c>
      <c r="AX129" t="s">
        <v>50</v>
      </c>
      <c r="AY129" t="str">
        <f t="shared" si="14"/>
        <v>Casual Meal</v>
      </c>
      <c r="AZ129" t="s">
        <v>50</v>
      </c>
      <c r="BA129" t="str">
        <f t="shared" si="15"/>
        <v>I wanted to try Sourdough Pizza</v>
      </c>
      <c r="BB129" t="s">
        <v>104</v>
      </c>
      <c r="BC129" t="s">
        <v>104</v>
      </c>
      <c r="BD129" t="s">
        <v>75</v>
      </c>
      <c r="BE129" t="s">
        <v>76</v>
      </c>
      <c r="BF129" t="s">
        <v>89</v>
      </c>
      <c r="BG129" t="s">
        <v>100</v>
      </c>
      <c r="BH129" t="s">
        <v>78</v>
      </c>
      <c r="BI129" t="s">
        <v>122</v>
      </c>
      <c r="BJ129" t="s">
        <v>69</v>
      </c>
    </row>
    <row r="130" spans="1:62" x14ac:dyDescent="0.3">
      <c r="A130">
        <v>129</v>
      </c>
      <c r="B130" s="1">
        <v>45835.944444444445</v>
      </c>
      <c r="C130" s="6">
        <v>45835.955555555556</v>
      </c>
      <c r="D130" s="2">
        <f>INT(FC_Road___Aradhana[[#This Row],[Completion time]])</f>
        <v>45835</v>
      </c>
      <c r="E130" s="2" t="str">
        <f>TEXT(FC_Road___Aradhana[[#This Row],[Date]],"dddd")</f>
        <v>Friday</v>
      </c>
      <c r="F130" s="2" t="str">
        <f>IF(WEEKDAY(FC_Road___Aradhana[[#This Row],[Date]],2)&gt;5,"Weekend","Weekday")</f>
        <v>Weekday</v>
      </c>
      <c r="G13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30" t="s">
        <v>49</v>
      </c>
      <c r="I130" t="s">
        <v>50</v>
      </c>
      <c r="J130" t="s">
        <v>51</v>
      </c>
      <c r="K130" t="s">
        <v>140</v>
      </c>
      <c r="L130" t="s">
        <v>93</v>
      </c>
      <c r="M130" t="s">
        <v>50</v>
      </c>
      <c r="N130" t="s">
        <v>102</v>
      </c>
      <c r="O130" t="s">
        <v>50</v>
      </c>
      <c r="P130" t="s">
        <v>50</v>
      </c>
      <c r="Q130" t="s">
        <v>50</v>
      </c>
      <c r="R130" t="str">
        <f t="shared" ref="R130:R193" si="16">IF(M130&lt;&gt;"",M130,IF(N130&lt;&gt;"",N130,IF(O130&lt;&gt;"",O130,IF(P130&lt;&gt;"",P130,IF(Q130&lt;&gt;"",Q130,"")))))</f>
        <v>FC Road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tr">
        <f t="shared" ref="X130:X193" si="17">IF(S130&lt;&gt;"",S130,IF(T130&lt;&gt;"",T130,IF(U130&lt;&gt;"",U130,IF(V130&lt;&gt;"",V130,IF(W130&lt;&gt;"",W130,"")))))</f>
        <v/>
      </c>
      <c r="Y130" t="str">
        <f t="shared" ref="Y130:Y193" si="18">IF(X130&lt;&gt;"",X130,IF(R130&lt;&gt;"",R130,""))</f>
        <v>FC Road</v>
      </c>
      <c r="Z130" t="s">
        <v>83</v>
      </c>
      <c r="AA130" t="s">
        <v>212</v>
      </c>
      <c r="AB130" t="s">
        <v>50</v>
      </c>
      <c r="AC130" t="s">
        <v>50</v>
      </c>
      <c r="AD130" t="s">
        <v>50</v>
      </c>
      <c r="AE130" t="s">
        <v>50</v>
      </c>
      <c r="AF130" t="str">
        <f t="shared" ref="AF130:AF193" si="19">IF(AA130&lt;&gt;"",AA130,IF(AB130&lt;&gt;"",AB130,IF(AC130&lt;&gt;"",AC130,IF(AD130&lt;&gt;"",AD130,IF(AE130&lt;&gt;"",AE130,"")))))</f>
        <v xml:space="preserve">Karve nagar 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tr">
        <f t="shared" ref="AL130:AL193" si="20">IF(AG130&lt;&gt;"",AG130,IF(AH130&lt;&gt;"",AH130,IF(AI130&lt;&gt;"",AI130,IF(AJ130&lt;&gt;"",AJ130,IF(AK130&lt;&gt;"",AK130,"")))))</f>
        <v/>
      </c>
      <c r="AM130" t="str">
        <f>IF(FC_Road___Aradhana[[#This Row],[2nd Level Departure]]="",FC_Road___Aradhana[[#This Row],[1st Level Departure]],FC_Road___Aradhana[[#This Row],[2nd Level Departure]])</f>
        <v xml:space="preserve">Karve nagar </v>
      </c>
      <c r="AN130" t="s">
        <v>85</v>
      </c>
      <c r="AO130" t="s">
        <v>71</v>
      </c>
      <c r="AP130" t="s">
        <v>96</v>
      </c>
      <c r="AQ130" t="s">
        <v>50</v>
      </c>
      <c r="AR130" t="s">
        <v>50</v>
      </c>
      <c r="AS130" t="s">
        <v>50</v>
      </c>
      <c r="AT130" t="s">
        <v>50</v>
      </c>
      <c r="AU130" t="s">
        <v>50</v>
      </c>
      <c r="AV130" t="s">
        <v>97</v>
      </c>
      <c r="AW130" t="str">
        <f t="shared" ref="AW130:AW193" si="21">IF(AQ130="",AV130,AQ130)</f>
        <v>Social Media Ad (Instagram/ Facebook)</v>
      </c>
      <c r="AX130" t="s">
        <v>111</v>
      </c>
      <c r="AY130" t="str">
        <f t="shared" ref="AY130:AY193" si="22">IF(AS130="",AX130,AS130)</f>
        <v>Hangout with friends</v>
      </c>
      <c r="AZ130" t="s">
        <v>98</v>
      </c>
      <c r="BA130" t="s">
        <v>62</v>
      </c>
      <c r="BB130" t="s">
        <v>74</v>
      </c>
      <c r="BC130" t="s">
        <v>64</v>
      </c>
      <c r="BD130" t="s">
        <v>88</v>
      </c>
      <c r="BE130" t="s">
        <v>76</v>
      </c>
      <c r="BF130" t="s">
        <v>89</v>
      </c>
      <c r="BG130" t="s">
        <v>114</v>
      </c>
      <c r="BH130" t="s">
        <v>78</v>
      </c>
      <c r="BI130" t="s">
        <v>115</v>
      </c>
      <c r="BJ130" t="s">
        <v>69</v>
      </c>
    </row>
    <row r="131" spans="1:62" x14ac:dyDescent="0.3">
      <c r="A131">
        <v>130</v>
      </c>
      <c r="B131" s="1">
        <v>45835.955555555556</v>
      </c>
      <c r="C131" s="6">
        <v>45836.554166666669</v>
      </c>
      <c r="D131" s="2">
        <f>INT(FC_Road___Aradhana[[#This Row],[Completion time]])</f>
        <v>45836</v>
      </c>
      <c r="E131" s="2" t="str">
        <f>TEXT(FC_Road___Aradhana[[#This Row],[Date]],"dddd")</f>
        <v>Saturday</v>
      </c>
      <c r="F131" s="2" t="str">
        <f>IF(WEEKDAY(FC_Road___Aradhana[[#This Row],[Date]],2)&gt;5,"Weekend","Weekday")</f>
        <v>Weekend</v>
      </c>
      <c r="G13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1" t="s">
        <v>49</v>
      </c>
      <c r="I131" t="s">
        <v>50</v>
      </c>
      <c r="J131" t="s">
        <v>79</v>
      </c>
      <c r="K131" t="s">
        <v>52</v>
      </c>
      <c r="L131" t="s">
        <v>80</v>
      </c>
      <c r="M131" t="s">
        <v>50</v>
      </c>
      <c r="N131" t="s">
        <v>50</v>
      </c>
      <c r="O131" t="s">
        <v>50</v>
      </c>
      <c r="P131" t="s">
        <v>50</v>
      </c>
      <c r="Q131" t="s">
        <v>81</v>
      </c>
      <c r="R131" t="str">
        <f t="shared" si="16"/>
        <v>Kothrud</v>
      </c>
      <c r="S131" t="s">
        <v>50</v>
      </c>
      <c r="T131" t="s">
        <v>50</v>
      </c>
      <c r="U131" t="s">
        <v>120</v>
      </c>
      <c r="V131" t="s">
        <v>50</v>
      </c>
      <c r="W131" t="s">
        <v>50</v>
      </c>
      <c r="X131" t="str">
        <f t="shared" si="17"/>
        <v>Mayur Colony / Ideal Colony</v>
      </c>
      <c r="Y131" t="str">
        <f t="shared" si="18"/>
        <v>Mayur Colony / Ideal Colony</v>
      </c>
      <c r="Z131" t="s">
        <v>93</v>
      </c>
      <c r="AA131" t="s">
        <v>50</v>
      </c>
      <c r="AB131" t="s">
        <v>50</v>
      </c>
      <c r="AC131" t="s">
        <v>204</v>
      </c>
      <c r="AD131" t="s">
        <v>50</v>
      </c>
      <c r="AE131" t="s">
        <v>50</v>
      </c>
      <c r="AF131" t="str">
        <f t="shared" si="19"/>
        <v>JM Road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tr">
        <f t="shared" si="20"/>
        <v/>
      </c>
      <c r="AM131" t="str">
        <f>IF(FC_Road___Aradhana[[#This Row],[2nd Level Departure]]="",FC_Road___Aradhana[[#This Row],[1st Level Departure]],FC_Road___Aradhana[[#This Row],[2nd Level Departure]])</f>
        <v>JM Road</v>
      </c>
      <c r="AN131" t="s">
        <v>56</v>
      </c>
      <c r="AO131" t="s">
        <v>71</v>
      </c>
      <c r="AP131" t="s">
        <v>58</v>
      </c>
      <c r="AQ131" t="s">
        <v>59</v>
      </c>
      <c r="AR131" t="s">
        <v>133</v>
      </c>
      <c r="AS131" t="s">
        <v>129</v>
      </c>
      <c r="AT131" t="s">
        <v>62</v>
      </c>
      <c r="AU131" t="s">
        <v>63</v>
      </c>
      <c r="AV131" t="s">
        <v>50</v>
      </c>
      <c r="AW131" t="str">
        <f t="shared" si="21"/>
        <v>Word of Mouth/ Recommendation</v>
      </c>
      <c r="AX131" t="s">
        <v>50</v>
      </c>
      <c r="AY131" t="str">
        <f t="shared" si="22"/>
        <v>Family Outing</v>
      </c>
      <c r="AZ131" t="s">
        <v>50</v>
      </c>
      <c r="BA131" t="str">
        <f t="shared" ref="BA131:BA193" si="23">IF(AT131="",AZ131,AT131)</f>
        <v>I wanted to try Sourdough Pizza</v>
      </c>
      <c r="BB131" t="s">
        <v>87</v>
      </c>
      <c r="BC131" t="s">
        <v>64</v>
      </c>
      <c r="BD131" t="s">
        <v>88</v>
      </c>
      <c r="BE131" t="s">
        <v>67</v>
      </c>
      <c r="BF131" t="s">
        <v>89</v>
      </c>
      <c r="BG131" t="s">
        <v>114</v>
      </c>
      <c r="BH131" t="s">
        <v>101</v>
      </c>
      <c r="BI131" t="s">
        <v>122</v>
      </c>
      <c r="BJ131" t="s">
        <v>69</v>
      </c>
    </row>
    <row r="132" spans="1:62" x14ac:dyDescent="0.3">
      <c r="A132">
        <v>131</v>
      </c>
      <c r="B132" s="1">
        <v>45836.554861111108</v>
      </c>
      <c r="C132" s="6">
        <v>45836.571527777778</v>
      </c>
      <c r="D132" s="2">
        <f>INT(FC_Road___Aradhana[[#This Row],[Completion time]])</f>
        <v>45836</v>
      </c>
      <c r="E132" s="2" t="str">
        <f>TEXT(FC_Road___Aradhana[[#This Row],[Date]],"dddd")</f>
        <v>Saturday</v>
      </c>
      <c r="F132" s="2" t="str">
        <f>IF(WEEKDAY(FC_Road___Aradhana[[#This Row],[Date]],2)&gt;5,"Weekend","Weekday")</f>
        <v>Weekend</v>
      </c>
      <c r="G13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2" t="s">
        <v>49</v>
      </c>
      <c r="I132" t="s">
        <v>50</v>
      </c>
      <c r="J132" t="s">
        <v>51</v>
      </c>
      <c r="K132" t="s">
        <v>213</v>
      </c>
      <c r="L132" t="s">
        <v>80</v>
      </c>
      <c r="M132" t="s">
        <v>50</v>
      </c>
      <c r="N132" t="s">
        <v>50</v>
      </c>
      <c r="O132" t="s">
        <v>50</v>
      </c>
      <c r="P132" t="s">
        <v>50</v>
      </c>
      <c r="Q132" t="s">
        <v>54</v>
      </c>
      <c r="R132" t="str">
        <f t="shared" si="16"/>
        <v>Deccan</v>
      </c>
      <c r="S132" t="s">
        <v>54</v>
      </c>
      <c r="T132" t="s">
        <v>50</v>
      </c>
      <c r="U132" t="s">
        <v>50</v>
      </c>
      <c r="V132" t="s">
        <v>50</v>
      </c>
      <c r="W132" t="s">
        <v>50</v>
      </c>
      <c r="X132" t="str">
        <f t="shared" si="17"/>
        <v>Deccan</v>
      </c>
      <c r="Y132" t="str">
        <f t="shared" si="18"/>
        <v>Deccan</v>
      </c>
      <c r="Z132" t="s">
        <v>83</v>
      </c>
      <c r="AA132" t="s">
        <v>54</v>
      </c>
      <c r="AB132" t="s">
        <v>50</v>
      </c>
      <c r="AC132" t="s">
        <v>50</v>
      </c>
      <c r="AD132" t="s">
        <v>50</v>
      </c>
      <c r="AE132" t="s">
        <v>50</v>
      </c>
      <c r="AF132" t="str">
        <f t="shared" si="19"/>
        <v>Deccan</v>
      </c>
      <c r="AG132" t="s">
        <v>54</v>
      </c>
      <c r="AH132" t="s">
        <v>50</v>
      </c>
      <c r="AI132" t="s">
        <v>50</v>
      </c>
      <c r="AJ132" t="s">
        <v>50</v>
      </c>
      <c r="AK132" t="s">
        <v>50</v>
      </c>
      <c r="AL132" t="str">
        <f t="shared" si="20"/>
        <v>Deccan</v>
      </c>
      <c r="AM132" t="str">
        <f>IF(FC_Road___Aradhana[[#This Row],[2nd Level Departure]]="",FC_Road___Aradhana[[#This Row],[1st Level Departure]],FC_Road___Aradhana[[#This Row],[2nd Level Departure]])</f>
        <v>Deccan</v>
      </c>
      <c r="AN132" t="s">
        <v>56</v>
      </c>
      <c r="AO132" t="s">
        <v>95</v>
      </c>
      <c r="AP132" t="s">
        <v>58</v>
      </c>
      <c r="AQ132" t="s">
        <v>59</v>
      </c>
      <c r="AR132" t="s">
        <v>103</v>
      </c>
      <c r="AS132" t="s">
        <v>112</v>
      </c>
      <c r="AT132" t="s">
        <v>125</v>
      </c>
      <c r="AU132" t="s">
        <v>63</v>
      </c>
      <c r="AV132" t="s">
        <v>50</v>
      </c>
      <c r="AW132" t="str">
        <f t="shared" si="21"/>
        <v>Word of Mouth/ Recommendation</v>
      </c>
      <c r="AX132" t="s">
        <v>50</v>
      </c>
      <c r="AY132" t="str">
        <f t="shared" si="22"/>
        <v>Hangout with Friends</v>
      </c>
      <c r="AZ132" t="s">
        <v>50</v>
      </c>
      <c r="BA132" t="str">
        <f t="shared" si="23"/>
        <v>Pizza with Drinks sounded like a good combo</v>
      </c>
      <c r="BB132" t="s">
        <v>64</v>
      </c>
      <c r="BC132" t="s">
        <v>65</v>
      </c>
      <c r="BD132" t="s">
        <v>75</v>
      </c>
      <c r="BE132" t="s">
        <v>76</v>
      </c>
      <c r="BF132" t="s">
        <v>89</v>
      </c>
      <c r="BG132" t="s">
        <v>68</v>
      </c>
      <c r="BH132" t="s">
        <v>118</v>
      </c>
      <c r="BI132" t="s">
        <v>115</v>
      </c>
      <c r="BJ132" t="s">
        <v>69</v>
      </c>
    </row>
    <row r="133" spans="1:62" x14ac:dyDescent="0.3">
      <c r="A133">
        <v>132</v>
      </c>
      <c r="B133" s="1">
        <v>45836.54791666667</v>
      </c>
      <c r="C133" s="6">
        <v>45836.579861111109</v>
      </c>
      <c r="D133" s="2">
        <f>INT(FC_Road___Aradhana[[#This Row],[Completion time]])</f>
        <v>45836</v>
      </c>
      <c r="E133" s="2" t="str">
        <f>TEXT(FC_Road___Aradhana[[#This Row],[Date]],"dddd")</f>
        <v>Saturday</v>
      </c>
      <c r="F133" s="2" t="str">
        <f>IF(WEEKDAY(FC_Road___Aradhana[[#This Row],[Date]],2)&gt;5,"Weekend","Weekday")</f>
        <v>Weekend</v>
      </c>
      <c r="G13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3" t="s">
        <v>49</v>
      </c>
      <c r="I133" t="s">
        <v>50</v>
      </c>
      <c r="J133" t="s">
        <v>51</v>
      </c>
      <c r="K133" t="s">
        <v>92</v>
      </c>
      <c r="L133" t="s">
        <v>93</v>
      </c>
      <c r="M133" t="s">
        <v>50</v>
      </c>
      <c r="N133" t="s">
        <v>102</v>
      </c>
      <c r="O133" t="s">
        <v>50</v>
      </c>
      <c r="P133" t="s">
        <v>50</v>
      </c>
      <c r="Q133" t="s">
        <v>50</v>
      </c>
      <c r="R133" t="str">
        <f t="shared" si="16"/>
        <v>FC Road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tr">
        <f t="shared" si="17"/>
        <v/>
      </c>
      <c r="Y133" t="str">
        <f t="shared" si="18"/>
        <v>FC Road</v>
      </c>
      <c r="Z133" t="s">
        <v>83</v>
      </c>
      <c r="AA133" t="s">
        <v>84</v>
      </c>
      <c r="AB133" t="s">
        <v>50</v>
      </c>
      <c r="AC133" t="s">
        <v>50</v>
      </c>
      <c r="AD133" t="s">
        <v>50</v>
      </c>
      <c r="AE133" t="s">
        <v>50</v>
      </c>
      <c r="AF133" t="str">
        <f t="shared" si="19"/>
        <v>kothrud</v>
      </c>
      <c r="AG133" t="s">
        <v>50</v>
      </c>
      <c r="AH133" t="s">
        <v>50</v>
      </c>
      <c r="AI133" t="s">
        <v>162</v>
      </c>
      <c r="AJ133" t="s">
        <v>50</v>
      </c>
      <c r="AK133" t="s">
        <v>50</v>
      </c>
      <c r="AL133" t="str">
        <f t="shared" si="20"/>
        <v>Dahanukar Colony / Kothrud Bus Stand</v>
      </c>
      <c r="AM133" t="str">
        <f>IF(FC_Road___Aradhana[[#This Row],[2nd Level Departure]]="",FC_Road___Aradhana[[#This Row],[1st Level Departure]],FC_Road___Aradhana[[#This Row],[2nd Level Departure]])</f>
        <v>Dahanukar Colony / Kothrud Bus Stand</v>
      </c>
      <c r="AN133" t="s">
        <v>85</v>
      </c>
      <c r="AO133" t="s">
        <v>71</v>
      </c>
      <c r="AP133" t="s">
        <v>96</v>
      </c>
      <c r="AQ133" t="s">
        <v>50</v>
      </c>
      <c r="AR133" t="s">
        <v>50</v>
      </c>
      <c r="AS133" t="s">
        <v>50</v>
      </c>
      <c r="AT133" t="s">
        <v>50</v>
      </c>
      <c r="AU133" t="s">
        <v>50</v>
      </c>
      <c r="AV133" t="s">
        <v>144</v>
      </c>
      <c r="AW133" t="str">
        <f t="shared" si="21"/>
        <v>I was walking by and came in</v>
      </c>
      <c r="AX133" t="s">
        <v>61</v>
      </c>
      <c r="AY133" t="str">
        <f t="shared" si="22"/>
        <v>Casual Meal</v>
      </c>
      <c r="AZ133" t="s">
        <v>98</v>
      </c>
      <c r="BA133" t="s">
        <v>62</v>
      </c>
      <c r="BB133" t="s">
        <v>104</v>
      </c>
      <c r="BC133" t="s">
        <v>64</v>
      </c>
      <c r="BD133" t="s">
        <v>66</v>
      </c>
      <c r="BE133" t="s">
        <v>67</v>
      </c>
      <c r="BF133" t="s">
        <v>131</v>
      </c>
      <c r="BG133" t="s">
        <v>68</v>
      </c>
      <c r="BH133" t="s">
        <v>101</v>
      </c>
      <c r="BI133" t="s">
        <v>115</v>
      </c>
      <c r="BJ133" t="s">
        <v>69</v>
      </c>
    </row>
    <row r="134" spans="1:62" x14ac:dyDescent="0.3">
      <c r="A134">
        <v>133</v>
      </c>
      <c r="B134" s="1">
        <v>45836.579861111109</v>
      </c>
      <c r="C134" s="6">
        <v>45836.582638888889</v>
      </c>
      <c r="D134" s="2">
        <f>INT(FC_Road___Aradhana[[#This Row],[Completion time]])</f>
        <v>45836</v>
      </c>
      <c r="E134" s="2" t="str">
        <f>TEXT(FC_Road___Aradhana[[#This Row],[Date]],"dddd")</f>
        <v>Saturday</v>
      </c>
      <c r="F134" s="2" t="str">
        <f>IF(WEEKDAY(FC_Road___Aradhana[[#This Row],[Date]],2)&gt;5,"Weekend","Weekday")</f>
        <v>Weekend</v>
      </c>
      <c r="G13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4" t="s">
        <v>49</v>
      </c>
      <c r="I134" t="s">
        <v>50</v>
      </c>
      <c r="J134" t="s">
        <v>79</v>
      </c>
      <c r="K134" t="s">
        <v>140</v>
      </c>
      <c r="L134" t="s">
        <v>80</v>
      </c>
      <c r="M134" t="s">
        <v>50</v>
      </c>
      <c r="N134" t="s">
        <v>50</v>
      </c>
      <c r="O134" t="s">
        <v>50</v>
      </c>
      <c r="P134" t="s">
        <v>50</v>
      </c>
      <c r="Q134" t="s">
        <v>214</v>
      </c>
      <c r="R134" t="str">
        <f t="shared" si="16"/>
        <v>NDA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tr">
        <f t="shared" si="17"/>
        <v/>
      </c>
      <c r="Y134" t="str">
        <f t="shared" si="18"/>
        <v>NDA</v>
      </c>
      <c r="Z134" t="s">
        <v>166</v>
      </c>
      <c r="AA134" t="s">
        <v>50</v>
      </c>
      <c r="AB134" t="s">
        <v>215</v>
      </c>
      <c r="AC134" t="s">
        <v>50</v>
      </c>
      <c r="AD134" t="s">
        <v>50</v>
      </c>
      <c r="AE134" t="s">
        <v>50</v>
      </c>
      <c r="AF134" t="str">
        <f t="shared" si="19"/>
        <v>London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tr">
        <f t="shared" si="20"/>
        <v/>
      </c>
      <c r="AM134" t="str">
        <f>IF(FC_Road___Aradhana[[#This Row],[2nd Level Departure]]="",FC_Road___Aradhana[[#This Row],[1st Level Departure]],FC_Road___Aradhana[[#This Row],[2nd Level Departure]])</f>
        <v>London</v>
      </c>
      <c r="AN134" t="s">
        <v>85</v>
      </c>
      <c r="AO134" t="s">
        <v>71</v>
      </c>
      <c r="AP134" t="s">
        <v>58</v>
      </c>
      <c r="AQ134" t="s">
        <v>72</v>
      </c>
      <c r="AR134" t="s">
        <v>60</v>
      </c>
      <c r="AS134" t="s">
        <v>112</v>
      </c>
      <c r="AT134" t="s">
        <v>62</v>
      </c>
      <c r="AU134" t="s">
        <v>63</v>
      </c>
      <c r="AV134" t="s">
        <v>50</v>
      </c>
      <c r="AW134" t="str">
        <f t="shared" si="21"/>
        <v>Walk-in/ Saw it while passing by</v>
      </c>
      <c r="AX134" t="s">
        <v>50</v>
      </c>
      <c r="AY134" t="str">
        <f t="shared" si="22"/>
        <v>Hangout with Friends</v>
      </c>
      <c r="AZ134" t="s">
        <v>50</v>
      </c>
      <c r="BA134" t="str">
        <f t="shared" si="23"/>
        <v>I wanted to try Sourdough Pizza</v>
      </c>
      <c r="BB134" t="s">
        <v>104</v>
      </c>
      <c r="BC134" t="s">
        <v>65</v>
      </c>
      <c r="BD134" t="s">
        <v>88</v>
      </c>
      <c r="BE134" t="s">
        <v>67</v>
      </c>
      <c r="BF134" t="s">
        <v>89</v>
      </c>
      <c r="BG134" t="s">
        <v>77</v>
      </c>
      <c r="BH134" t="s">
        <v>101</v>
      </c>
      <c r="BI134" t="s">
        <v>193</v>
      </c>
      <c r="BJ134" t="s">
        <v>69</v>
      </c>
    </row>
    <row r="135" spans="1:62" x14ac:dyDescent="0.3">
      <c r="A135">
        <v>134</v>
      </c>
      <c r="B135" s="1">
        <v>45836.571527777778</v>
      </c>
      <c r="C135" s="6">
        <v>45836.583333333336</v>
      </c>
      <c r="D135" s="2">
        <f>INT(FC_Road___Aradhana[[#This Row],[Completion time]])</f>
        <v>45836</v>
      </c>
      <c r="E135" s="2" t="str">
        <f>TEXT(FC_Road___Aradhana[[#This Row],[Date]],"dddd")</f>
        <v>Saturday</v>
      </c>
      <c r="F135" s="2" t="str">
        <f>IF(WEEKDAY(FC_Road___Aradhana[[#This Row],[Date]],2)&gt;5,"Weekend","Weekday")</f>
        <v>Weekend</v>
      </c>
      <c r="G13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5" t="s">
        <v>49</v>
      </c>
      <c r="I135" t="s">
        <v>50</v>
      </c>
      <c r="J135" t="s">
        <v>51</v>
      </c>
      <c r="K135" t="s">
        <v>52</v>
      </c>
      <c r="L135" t="s">
        <v>93</v>
      </c>
      <c r="M135" t="s">
        <v>50</v>
      </c>
      <c r="N135" t="s">
        <v>102</v>
      </c>
      <c r="O135" t="s">
        <v>50</v>
      </c>
      <c r="P135" t="s">
        <v>50</v>
      </c>
      <c r="Q135" t="s">
        <v>50</v>
      </c>
      <c r="R135" t="str">
        <f t="shared" si="16"/>
        <v>FC Road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tr">
        <f t="shared" si="17"/>
        <v/>
      </c>
      <c r="Y135" t="str">
        <f t="shared" si="18"/>
        <v>FC Road</v>
      </c>
      <c r="Z135" t="s">
        <v>142</v>
      </c>
      <c r="AA135" t="s">
        <v>50</v>
      </c>
      <c r="AB135" t="s">
        <v>50</v>
      </c>
      <c r="AC135" t="s">
        <v>50</v>
      </c>
      <c r="AD135" t="s">
        <v>50</v>
      </c>
      <c r="AE135" t="s">
        <v>161</v>
      </c>
      <c r="AF135" t="str">
        <f t="shared" si="19"/>
        <v>Fergusson / BMCC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tr">
        <f t="shared" si="20"/>
        <v/>
      </c>
      <c r="AM135" t="str">
        <f>IF(FC_Road___Aradhana[[#This Row],[2nd Level Departure]]="",FC_Road___Aradhana[[#This Row],[1st Level Departure]],FC_Road___Aradhana[[#This Row],[2nd Level Departure]])</f>
        <v>Fergusson / BMCC</v>
      </c>
      <c r="AN135" t="s">
        <v>56</v>
      </c>
      <c r="AO135" t="s">
        <v>71</v>
      </c>
      <c r="AP135" t="s">
        <v>96</v>
      </c>
      <c r="AQ135" t="s">
        <v>50</v>
      </c>
      <c r="AR135" t="s">
        <v>50</v>
      </c>
      <c r="AS135" t="s">
        <v>50</v>
      </c>
      <c r="AT135" t="s">
        <v>50</v>
      </c>
      <c r="AU135" t="s">
        <v>50</v>
      </c>
      <c r="AV135" t="s">
        <v>149</v>
      </c>
      <c r="AW135" t="str">
        <f t="shared" si="21"/>
        <v>A friend told me</v>
      </c>
      <c r="AX135" t="s">
        <v>61</v>
      </c>
      <c r="AY135" t="str">
        <f t="shared" si="22"/>
        <v>Casual Meal</v>
      </c>
      <c r="AZ135" t="s">
        <v>98</v>
      </c>
      <c r="BA135" t="s">
        <v>62</v>
      </c>
      <c r="BB135" t="s">
        <v>104</v>
      </c>
      <c r="BC135" t="s">
        <v>108</v>
      </c>
      <c r="BD135" t="s">
        <v>88</v>
      </c>
      <c r="BE135" t="s">
        <v>67</v>
      </c>
      <c r="BF135" t="s">
        <v>89</v>
      </c>
      <c r="BG135" t="s">
        <v>114</v>
      </c>
      <c r="BH135" t="s">
        <v>78</v>
      </c>
      <c r="BI135" t="s">
        <v>122</v>
      </c>
      <c r="BJ135" t="s">
        <v>69</v>
      </c>
    </row>
    <row r="136" spans="1:62" x14ac:dyDescent="0.3">
      <c r="A136">
        <v>135</v>
      </c>
      <c r="B136" s="1">
        <v>45836.584027777775</v>
      </c>
      <c r="C136" s="6">
        <v>45836.586111111108</v>
      </c>
      <c r="D136" s="2">
        <f>INT(FC_Road___Aradhana[[#This Row],[Completion time]])</f>
        <v>45836</v>
      </c>
      <c r="E136" s="2" t="str">
        <f>TEXT(FC_Road___Aradhana[[#This Row],[Date]],"dddd")</f>
        <v>Saturday</v>
      </c>
      <c r="F136" s="2" t="str">
        <f>IF(WEEKDAY(FC_Road___Aradhana[[#This Row],[Date]],2)&gt;5,"Weekend","Weekday")</f>
        <v>Weekend</v>
      </c>
      <c r="G13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6" t="s">
        <v>49</v>
      </c>
      <c r="I136" t="s">
        <v>50</v>
      </c>
      <c r="J136" t="s">
        <v>79</v>
      </c>
      <c r="K136" t="s">
        <v>52</v>
      </c>
      <c r="L136" t="s">
        <v>93</v>
      </c>
      <c r="M136" t="s">
        <v>50</v>
      </c>
      <c r="N136" t="s">
        <v>102</v>
      </c>
      <c r="O136" t="s">
        <v>50</v>
      </c>
      <c r="P136" t="s">
        <v>50</v>
      </c>
      <c r="Q136" t="s">
        <v>50</v>
      </c>
      <c r="R136" t="str">
        <f t="shared" si="16"/>
        <v>FC Road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tr">
        <f t="shared" si="17"/>
        <v/>
      </c>
      <c r="Y136" t="str">
        <f t="shared" si="18"/>
        <v>FC Road</v>
      </c>
      <c r="Z136" t="s">
        <v>83</v>
      </c>
      <c r="AA136" t="s">
        <v>127</v>
      </c>
      <c r="AB136" t="s">
        <v>50</v>
      </c>
      <c r="AC136" t="s">
        <v>50</v>
      </c>
      <c r="AD136" t="s">
        <v>50</v>
      </c>
      <c r="AE136" t="s">
        <v>50</v>
      </c>
      <c r="AF136" t="str">
        <f t="shared" si="19"/>
        <v>Old City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tr">
        <f t="shared" si="20"/>
        <v/>
      </c>
      <c r="AM136" t="str">
        <f>IF(FC_Road___Aradhana[[#This Row],[2nd Level Departure]]="",FC_Road___Aradhana[[#This Row],[1st Level Departure]],FC_Road___Aradhana[[#This Row],[2nd Level Departure]])</f>
        <v>Old City</v>
      </c>
      <c r="AN136" t="s">
        <v>56</v>
      </c>
      <c r="AO136" t="s">
        <v>71</v>
      </c>
      <c r="AP136" t="s">
        <v>58</v>
      </c>
      <c r="AQ136" t="s">
        <v>72</v>
      </c>
      <c r="AR136" t="s">
        <v>133</v>
      </c>
      <c r="AS136" t="s">
        <v>61</v>
      </c>
      <c r="AT136" t="s">
        <v>62</v>
      </c>
      <c r="AU136" t="s">
        <v>63</v>
      </c>
      <c r="AV136" t="s">
        <v>50</v>
      </c>
      <c r="AW136" t="str">
        <f t="shared" si="21"/>
        <v>Walk-in/ Saw it while passing by</v>
      </c>
      <c r="AX136" t="s">
        <v>50</v>
      </c>
      <c r="AY136" t="str">
        <f t="shared" si="22"/>
        <v>Casual Meal</v>
      </c>
      <c r="AZ136" t="s">
        <v>50</v>
      </c>
      <c r="BA136" t="str">
        <f t="shared" si="23"/>
        <v>I wanted to try Sourdough Pizza</v>
      </c>
      <c r="BB136" t="s">
        <v>65</v>
      </c>
      <c r="BC136" t="s">
        <v>64</v>
      </c>
      <c r="BD136" t="s">
        <v>75</v>
      </c>
      <c r="BE136" t="s">
        <v>76</v>
      </c>
      <c r="BF136" t="s">
        <v>89</v>
      </c>
      <c r="BG136" t="s">
        <v>68</v>
      </c>
      <c r="BH136" t="s">
        <v>78</v>
      </c>
      <c r="BI136" t="s">
        <v>115</v>
      </c>
      <c r="BJ136" t="s">
        <v>69</v>
      </c>
    </row>
    <row r="137" spans="1:62" x14ac:dyDescent="0.3">
      <c r="A137">
        <v>136</v>
      </c>
      <c r="B137" s="1">
        <v>45836.582638888889</v>
      </c>
      <c r="C137" s="6">
        <v>45836.591666666667</v>
      </c>
      <c r="D137" s="2">
        <f>INT(FC_Road___Aradhana[[#This Row],[Completion time]])</f>
        <v>45836</v>
      </c>
      <c r="E137" s="2" t="str">
        <f>TEXT(FC_Road___Aradhana[[#This Row],[Date]],"dddd")</f>
        <v>Saturday</v>
      </c>
      <c r="F137" s="2" t="str">
        <f>IF(WEEKDAY(FC_Road___Aradhana[[#This Row],[Date]],2)&gt;5,"Weekend","Weekday")</f>
        <v>Weekend</v>
      </c>
      <c r="G13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7" t="s">
        <v>49</v>
      </c>
      <c r="I137" t="s">
        <v>50</v>
      </c>
      <c r="J137" t="s">
        <v>79</v>
      </c>
      <c r="K137" t="s">
        <v>92</v>
      </c>
      <c r="L137" t="s">
        <v>336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tr">
        <f t="shared" si="16"/>
        <v/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tr">
        <f t="shared" si="17"/>
        <v/>
      </c>
      <c r="Y137" t="str">
        <f t="shared" si="18"/>
        <v/>
      </c>
      <c r="Z137" t="s">
        <v>83</v>
      </c>
      <c r="AA137" t="s">
        <v>297</v>
      </c>
      <c r="AB137" t="s">
        <v>50</v>
      </c>
      <c r="AC137" t="s">
        <v>50</v>
      </c>
      <c r="AD137" t="s">
        <v>50</v>
      </c>
      <c r="AE137" t="s">
        <v>50</v>
      </c>
      <c r="AF137" t="str">
        <f t="shared" si="19"/>
        <v>Pimpri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tr">
        <f t="shared" si="20"/>
        <v/>
      </c>
      <c r="AM137" t="str">
        <f>IF(FC_Road___Aradhana[[#This Row],[2nd Level Departure]]="",FC_Road___Aradhana[[#This Row],[1st Level Departure]],FC_Road___Aradhana[[#This Row],[2nd Level Departure]])</f>
        <v>Pimpri</v>
      </c>
      <c r="AN137" t="s">
        <v>85</v>
      </c>
      <c r="AO137" t="s">
        <v>109</v>
      </c>
      <c r="AP137" t="s">
        <v>58</v>
      </c>
      <c r="AQ137" t="s">
        <v>97</v>
      </c>
      <c r="AR137" t="s">
        <v>133</v>
      </c>
      <c r="AS137" t="s">
        <v>61</v>
      </c>
      <c r="AT137" t="s">
        <v>62</v>
      </c>
      <c r="AU137" t="s">
        <v>63</v>
      </c>
      <c r="AV137" t="s">
        <v>50</v>
      </c>
      <c r="AW137" t="str">
        <f t="shared" si="21"/>
        <v>Social Media Ad (Instagram/ Facebook)</v>
      </c>
      <c r="AX137" t="s">
        <v>50</v>
      </c>
      <c r="AY137" t="str">
        <f t="shared" si="22"/>
        <v>Casual Meal</v>
      </c>
      <c r="AZ137" t="s">
        <v>50</v>
      </c>
      <c r="BA137" t="str">
        <f t="shared" si="23"/>
        <v>I wanted to try Sourdough Pizza</v>
      </c>
      <c r="BB137" t="s">
        <v>65</v>
      </c>
      <c r="BC137" t="s">
        <v>65</v>
      </c>
      <c r="BD137" t="s">
        <v>75</v>
      </c>
      <c r="BE137" t="s">
        <v>76</v>
      </c>
      <c r="BF137" t="s">
        <v>89</v>
      </c>
      <c r="BG137" t="s">
        <v>68</v>
      </c>
      <c r="BH137" t="s">
        <v>118</v>
      </c>
      <c r="BI137" t="s">
        <v>91</v>
      </c>
      <c r="BJ137" t="s">
        <v>69</v>
      </c>
    </row>
    <row r="138" spans="1:62" x14ac:dyDescent="0.3">
      <c r="A138">
        <v>137</v>
      </c>
      <c r="B138" s="1">
        <v>45836.591666666667</v>
      </c>
      <c r="C138" s="6">
        <v>45836.59652777778</v>
      </c>
      <c r="D138" s="2">
        <f>INT(FC_Road___Aradhana[[#This Row],[Completion time]])</f>
        <v>45836</v>
      </c>
      <c r="E138" s="2" t="str">
        <f>TEXT(FC_Road___Aradhana[[#This Row],[Date]],"dddd")</f>
        <v>Saturday</v>
      </c>
      <c r="F138" s="2" t="str">
        <f>IF(WEEKDAY(FC_Road___Aradhana[[#This Row],[Date]],2)&gt;5,"Weekend","Weekday")</f>
        <v>Weekend</v>
      </c>
      <c r="G13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8" t="s">
        <v>49</v>
      </c>
      <c r="I138" t="s">
        <v>50</v>
      </c>
      <c r="J138" t="s">
        <v>51</v>
      </c>
      <c r="K138" t="s">
        <v>52</v>
      </c>
      <c r="L138" t="s">
        <v>53</v>
      </c>
      <c r="M138" t="s">
        <v>50</v>
      </c>
      <c r="N138" t="s">
        <v>50</v>
      </c>
      <c r="O138" t="s">
        <v>70</v>
      </c>
      <c r="P138" t="s">
        <v>50</v>
      </c>
      <c r="Q138" t="s">
        <v>50</v>
      </c>
      <c r="R138" t="str">
        <f t="shared" si="16"/>
        <v>Shivajinagar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tr">
        <f t="shared" si="17"/>
        <v/>
      </c>
      <c r="Y138" t="str">
        <f t="shared" si="18"/>
        <v>Shivajinagar</v>
      </c>
      <c r="Z138" t="s">
        <v>55</v>
      </c>
      <c r="AA138" t="s">
        <v>50</v>
      </c>
      <c r="AB138" t="s">
        <v>50</v>
      </c>
      <c r="AC138" t="s">
        <v>50</v>
      </c>
      <c r="AD138" t="s">
        <v>70</v>
      </c>
      <c r="AE138" t="s">
        <v>50</v>
      </c>
      <c r="AF138" t="str">
        <f t="shared" si="19"/>
        <v>Shivajinagar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tr">
        <f t="shared" si="20"/>
        <v/>
      </c>
      <c r="AM138" t="str">
        <f>IF(FC_Road___Aradhana[[#This Row],[2nd Level Departure]]="",FC_Road___Aradhana[[#This Row],[1st Level Departure]],FC_Road___Aradhana[[#This Row],[2nd Level Departure]])</f>
        <v>Shivajinagar</v>
      </c>
      <c r="AN138" t="s">
        <v>85</v>
      </c>
      <c r="AO138" t="s">
        <v>71</v>
      </c>
      <c r="AP138" t="s">
        <v>58</v>
      </c>
      <c r="AQ138" t="s">
        <v>72</v>
      </c>
      <c r="AR138" t="s">
        <v>87</v>
      </c>
      <c r="AS138" t="s">
        <v>61</v>
      </c>
      <c r="AT138" t="s">
        <v>62</v>
      </c>
      <c r="AU138" t="s">
        <v>73</v>
      </c>
      <c r="AV138" t="s">
        <v>50</v>
      </c>
      <c r="AW138" t="str">
        <f t="shared" si="21"/>
        <v>Walk-in/ Saw it while passing by</v>
      </c>
      <c r="AX138" t="s">
        <v>50</v>
      </c>
      <c r="AY138" t="str">
        <f t="shared" si="22"/>
        <v>Casual Meal</v>
      </c>
      <c r="AZ138" t="s">
        <v>50</v>
      </c>
      <c r="BA138" t="str">
        <f t="shared" si="23"/>
        <v>I wanted to try Sourdough Pizza</v>
      </c>
      <c r="BB138" t="s">
        <v>64</v>
      </c>
      <c r="BC138" t="s">
        <v>65</v>
      </c>
      <c r="BD138" t="s">
        <v>75</v>
      </c>
      <c r="BE138" t="s">
        <v>67</v>
      </c>
      <c r="BF138" t="s">
        <v>99</v>
      </c>
      <c r="BG138" t="s">
        <v>68</v>
      </c>
      <c r="BH138" t="s">
        <v>118</v>
      </c>
      <c r="BI138" t="s">
        <v>115</v>
      </c>
      <c r="BJ138" t="s">
        <v>69</v>
      </c>
    </row>
    <row r="139" spans="1:62" x14ac:dyDescent="0.3">
      <c r="A139">
        <v>138</v>
      </c>
      <c r="B139" s="1">
        <v>45836.586111111108</v>
      </c>
      <c r="C139" s="6">
        <v>45836.6</v>
      </c>
      <c r="D139" s="2">
        <f>INT(FC_Road___Aradhana[[#This Row],[Completion time]])</f>
        <v>45836</v>
      </c>
      <c r="E139" s="2" t="str">
        <f>TEXT(FC_Road___Aradhana[[#This Row],[Date]],"dddd")</f>
        <v>Saturday</v>
      </c>
      <c r="F139" s="2" t="str">
        <f>IF(WEEKDAY(FC_Road___Aradhana[[#This Row],[Date]],2)&gt;5,"Weekend","Weekday")</f>
        <v>Weekend</v>
      </c>
      <c r="G13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39" t="s">
        <v>49</v>
      </c>
      <c r="I139" t="s">
        <v>50</v>
      </c>
      <c r="J139" t="s">
        <v>79</v>
      </c>
      <c r="K139" t="s">
        <v>52</v>
      </c>
      <c r="L139" t="s">
        <v>80</v>
      </c>
      <c r="M139" t="s">
        <v>50</v>
      </c>
      <c r="N139" t="s">
        <v>50</v>
      </c>
      <c r="O139" t="s">
        <v>50</v>
      </c>
      <c r="P139" t="s">
        <v>50</v>
      </c>
      <c r="Q139" t="s">
        <v>70</v>
      </c>
      <c r="R139" t="str">
        <f t="shared" si="16"/>
        <v>Shivajinagar</v>
      </c>
      <c r="S139" t="s">
        <v>50</v>
      </c>
      <c r="T139" t="s">
        <v>50</v>
      </c>
      <c r="U139" t="s">
        <v>50</v>
      </c>
      <c r="V139" t="s">
        <v>146</v>
      </c>
      <c r="W139" t="s">
        <v>50</v>
      </c>
      <c r="X139" t="str">
        <f t="shared" si="17"/>
        <v>Model Colony</v>
      </c>
      <c r="Y139" t="str">
        <f t="shared" si="18"/>
        <v>Model Colony</v>
      </c>
      <c r="Z139" t="s">
        <v>83</v>
      </c>
      <c r="AA139" t="s">
        <v>70</v>
      </c>
      <c r="AB139" t="s">
        <v>50</v>
      </c>
      <c r="AC139" t="s">
        <v>50</v>
      </c>
      <c r="AD139" t="s">
        <v>50</v>
      </c>
      <c r="AE139" t="s">
        <v>50</v>
      </c>
      <c r="AF139" t="str">
        <f t="shared" si="19"/>
        <v>Shivajinagar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tr">
        <f t="shared" si="20"/>
        <v/>
      </c>
      <c r="AM139" t="str">
        <f>IF(FC_Road___Aradhana[[#This Row],[2nd Level Departure]]="",FC_Road___Aradhana[[#This Row],[1st Level Departure]],FC_Road___Aradhana[[#This Row],[2nd Level Departure]])</f>
        <v>Shivajinagar</v>
      </c>
      <c r="AN139" t="s">
        <v>56</v>
      </c>
      <c r="AO139" t="s">
        <v>95</v>
      </c>
      <c r="AP139" t="s">
        <v>58</v>
      </c>
      <c r="AQ139" t="s">
        <v>110</v>
      </c>
      <c r="AR139" t="s">
        <v>133</v>
      </c>
      <c r="AS139" t="s">
        <v>112</v>
      </c>
      <c r="AT139" t="s">
        <v>62</v>
      </c>
      <c r="AU139" t="s">
        <v>103</v>
      </c>
      <c r="AV139" t="s">
        <v>50</v>
      </c>
      <c r="AW139" t="str">
        <f t="shared" si="21"/>
        <v>Reservation Apps - DineOut/ Zomato Gold</v>
      </c>
      <c r="AX139" t="s">
        <v>50</v>
      </c>
      <c r="AY139" t="str">
        <f t="shared" si="22"/>
        <v>Hangout with Friends</v>
      </c>
      <c r="AZ139" t="s">
        <v>50</v>
      </c>
      <c r="BA139" t="str">
        <f t="shared" si="23"/>
        <v>I wanted to try Sourdough Pizza</v>
      </c>
      <c r="BB139" t="s">
        <v>64</v>
      </c>
      <c r="BC139" t="s">
        <v>64</v>
      </c>
      <c r="BD139" t="s">
        <v>75</v>
      </c>
      <c r="BE139" t="s">
        <v>76</v>
      </c>
      <c r="BF139" t="s">
        <v>89</v>
      </c>
      <c r="BG139" t="s">
        <v>100</v>
      </c>
      <c r="BH139" t="s">
        <v>101</v>
      </c>
      <c r="BI139" t="s">
        <v>153</v>
      </c>
      <c r="BJ139" t="s">
        <v>69</v>
      </c>
    </row>
    <row r="140" spans="1:62" x14ac:dyDescent="0.3">
      <c r="A140">
        <v>139</v>
      </c>
      <c r="B140" s="1">
        <v>45836.59652777778</v>
      </c>
      <c r="C140" s="6">
        <v>45836.601388888892</v>
      </c>
      <c r="D140" s="2">
        <f>INT(FC_Road___Aradhana[[#This Row],[Completion time]])</f>
        <v>45836</v>
      </c>
      <c r="E140" s="2" t="str">
        <f>TEXT(FC_Road___Aradhana[[#This Row],[Date]],"dddd")</f>
        <v>Saturday</v>
      </c>
      <c r="F140" s="2" t="str">
        <f>IF(WEEKDAY(FC_Road___Aradhana[[#This Row],[Date]],2)&gt;5,"Weekend","Weekday")</f>
        <v>Weekend</v>
      </c>
      <c r="G14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0" t="s">
        <v>49</v>
      </c>
      <c r="I140" t="s">
        <v>50</v>
      </c>
      <c r="J140" t="s">
        <v>51</v>
      </c>
      <c r="K140" t="s">
        <v>52</v>
      </c>
      <c r="L140" t="s">
        <v>80</v>
      </c>
      <c r="M140" t="s">
        <v>50</v>
      </c>
      <c r="N140" t="s">
        <v>50</v>
      </c>
      <c r="O140" t="s">
        <v>50</v>
      </c>
      <c r="P140" t="s">
        <v>50</v>
      </c>
      <c r="Q140" t="s">
        <v>81</v>
      </c>
      <c r="R140" t="str">
        <f t="shared" si="16"/>
        <v>Kothrud</v>
      </c>
      <c r="S140" t="s">
        <v>50</v>
      </c>
      <c r="T140" t="s">
        <v>50</v>
      </c>
      <c r="U140" t="s">
        <v>148</v>
      </c>
      <c r="V140" t="s">
        <v>50</v>
      </c>
      <c r="W140" t="s">
        <v>50</v>
      </c>
      <c r="X140" t="str">
        <f t="shared" si="17"/>
        <v>MIT College / Anand Nagar</v>
      </c>
      <c r="Y140" t="str">
        <f t="shared" si="18"/>
        <v>MIT College / Anand Nagar</v>
      </c>
      <c r="Z140" t="s">
        <v>83</v>
      </c>
      <c r="AA140" t="s">
        <v>84</v>
      </c>
      <c r="AB140" t="s">
        <v>50</v>
      </c>
      <c r="AC140" t="s">
        <v>50</v>
      </c>
      <c r="AD140" t="s">
        <v>50</v>
      </c>
      <c r="AE140" t="s">
        <v>50</v>
      </c>
      <c r="AF140" t="str">
        <f t="shared" si="19"/>
        <v>kothrud</v>
      </c>
      <c r="AG140" t="s">
        <v>50</v>
      </c>
      <c r="AH140" t="s">
        <v>50</v>
      </c>
      <c r="AI140" t="s">
        <v>148</v>
      </c>
      <c r="AJ140" t="s">
        <v>50</v>
      </c>
      <c r="AK140" t="s">
        <v>50</v>
      </c>
      <c r="AL140" t="str">
        <f t="shared" si="20"/>
        <v>MIT College / Anand Nagar</v>
      </c>
      <c r="AM140" t="str">
        <f>IF(FC_Road___Aradhana[[#This Row],[2nd Level Departure]]="",FC_Road___Aradhana[[#This Row],[1st Level Departure]],FC_Road___Aradhana[[#This Row],[2nd Level Departure]])</f>
        <v>MIT College / Anand Nagar</v>
      </c>
      <c r="AN140" t="s">
        <v>56</v>
      </c>
      <c r="AO140" t="s">
        <v>95</v>
      </c>
      <c r="AP140" t="s">
        <v>58</v>
      </c>
      <c r="AQ140" t="s">
        <v>59</v>
      </c>
      <c r="AR140" t="s">
        <v>60</v>
      </c>
      <c r="AS140" t="s">
        <v>139</v>
      </c>
      <c r="AT140" t="s">
        <v>62</v>
      </c>
      <c r="AU140" t="s">
        <v>60</v>
      </c>
      <c r="AV140" t="s">
        <v>50</v>
      </c>
      <c r="AW140" t="str">
        <f t="shared" si="21"/>
        <v>Word of Mouth/ Recommendation</v>
      </c>
      <c r="AX140" t="s">
        <v>50</v>
      </c>
      <c r="AY140" t="s">
        <v>167</v>
      </c>
      <c r="AZ140" t="s">
        <v>50</v>
      </c>
      <c r="BA140" t="str">
        <f t="shared" si="23"/>
        <v>I wanted to try Sourdough Pizza</v>
      </c>
      <c r="BB140" t="s">
        <v>65</v>
      </c>
      <c r="BC140" t="s">
        <v>64</v>
      </c>
      <c r="BD140" t="s">
        <v>75</v>
      </c>
      <c r="BE140" t="s">
        <v>67</v>
      </c>
      <c r="BF140" t="s">
        <v>89</v>
      </c>
      <c r="BG140" t="s">
        <v>68</v>
      </c>
      <c r="BH140" t="s">
        <v>101</v>
      </c>
      <c r="BI140" t="s">
        <v>115</v>
      </c>
      <c r="BJ140" t="s">
        <v>69</v>
      </c>
    </row>
    <row r="141" spans="1:62" x14ac:dyDescent="0.3">
      <c r="A141">
        <v>140</v>
      </c>
      <c r="B141" s="1">
        <v>45836.602083333331</v>
      </c>
      <c r="C141" s="6">
        <v>45836.604166666664</v>
      </c>
      <c r="D141" s="2">
        <f>INT(FC_Road___Aradhana[[#This Row],[Completion time]])</f>
        <v>45836</v>
      </c>
      <c r="E141" s="2" t="str">
        <f>TEXT(FC_Road___Aradhana[[#This Row],[Date]],"dddd")</f>
        <v>Saturday</v>
      </c>
      <c r="F141" s="2" t="str">
        <f>IF(WEEKDAY(FC_Road___Aradhana[[#This Row],[Date]],2)&gt;5,"Weekend","Weekday")</f>
        <v>Weekend</v>
      </c>
      <c r="G14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1" t="s">
        <v>49</v>
      </c>
      <c r="I141" t="s">
        <v>50</v>
      </c>
      <c r="J141" t="s">
        <v>79</v>
      </c>
      <c r="K141" t="s">
        <v>52</v>
      </c>
      <c r="L141" t="s">
        <v>156</v>
      </c>
      <c r="M141" t="s">
        <v>157</v>
      </c>
      <c r="N141" t="s">
        <v>50</v>
      </c>
      <c r="O141" t="s">
        <v>50</v>
      </c>
      <c r="P141" t="s">
        <v>50</v>
      </c>
      <c r="Q141" t="s">
        <v>50</v>
      </c>
      <c r="R141" t="str">
        <f t="shared" si="16"/>
        <v>R Deccan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tr">
        <f t="shared" si="17"/>
        <v/>
      </c>
      <c r="Y141" t="str">
        <f t="shared" si="18"/>
        <v>R Deccan</v>
      </c>
      <c r="Z141" t="s">
        <v>83</v>
      </c>
      <c r="AA141" t="s">
        <v>54</v>
      </c>
      <c r="AB141" t="s">
        <v>50</v>
      </c>
      <c r="AC141" t="s">
        <v>50</v>
      </c>
      <c r="AD141" t="s">
        <v>50</v>
      </c>
      <c r="AE141" t="s">
        <v>50</v>
      </c>
      <c r="AF141" t="str">
        <f t="shared" si="19"/>
        <v>Deccan</v>
      </c>
      <c r="AG141" t="s">
        <v>132</v>
      </c>
      <c r="AH141" t="s">
        <v>50</v>
      </c>
      <c r="AI141" t="s">
        <v>50</v>
      </c>
      <c r="AJ141" t="s">
        <v>50</v>
      </c>
      <c r="AK141" t="s">
        <v>50</v>
      </c>
      <c r="AL141" t="str">
        <f t="shared" si="20"/>
        <v>Prabhat Road/Bhandarkar Road</v>
      </c>
      <c r="AM141" t="str">
        <f>IF(FC_Road___Aradhana[[#This Row],[2nd Level Departure]]="",FC_Road___Aradhana[[#This Row],[1st Level Departure]],FC_Road___Aradhana[[#This Row],[2nd Level Departure]])</f>
        <v>Prabhat Road/Bhandarkar Road</v>
      </c>
      <c r="AN141" t="s">
        <v>85</v>
      </c>
      <c r="AO141" t="s">
        <v>71</v>
      </c>
      <c r="AP141" t="s">
        <v>96</v>
      </c>
      <c r="AQ141" t="s">
        <v>50</v>
      </c>
      <c r="AR141" t="s">
        <v>50</v>
      </c>
      <c r="AS141" t="s">
        <v>50</v>
      </c>
      <c r="AT141" t="s">
        <v>50</v>
      </c>
      <c r="AU141" t="s">
        <v>50</v>
      </c>
      <c r="AV141" t="s">
        <v>149</v>
      </c>
      <c r="AW141" t="str">
        <f t="shared" si="21"/>
        <v>A friend told me</v>
      </c>
      <c r="AX141" t="s">
        <v>86</v>
      </c>
      <c r="AY141" t="str">
        <f t="shared" si="22"/>
        <v>Date</v>
      </c>
      <c r="AZ141" t="s">
        <v>180</v>
      </c>
      <c r="BA141" t="s">
        <v>107</v>
      </c>
      <c r="BB141" t="s">
        <v>74</v>
      </c>
      <c r="BC141" t="s">
        <v>74</v>
      </c>
      <c r="BD141" t="s">
        <v>75</v>
      </c>
      <c r="BE141" t="s">
        <v>76</v>
      </c>
      <c r="BF141" t="s">
        <v>89</v>
      </c>
      <c r="BG141" t="s">
        <v>68</v>
      </c>
      <c r="BH141" t="s">
        <v>78</v>
      </c>
      <c r="BI141" t="s">
        <v>263</v>
      </c>
      <c r="BJ141" t="s">
        <v>69</v>
      </c>
    </row>
    <row r="142" spans="1:62" x14ac:dyDescent="0.3">
      <c r="A142">
        <v>141</v>
      </c>
      <c r="B142" s="1">
        <v>45836.604861111111</v>
      </c>
      <c r="C142" s="6">
        <v>45836.612500000003</v>
      </c>
      <c r="D142" s="2">
        <f>INT(FC_Road___Aradhana[[#This Row],[Completion time]])</f>
        <v>45836</v>
      </c>
      <c r="E142" s="2" t="str">
        <f>TEXT(FC_Road___Aradhana[[#This Row],[Date]],"dddd")</f>
        <v>Saturday</v>
      </c>
      <c r="F142" s="2" t="str">
        <f>IF(WEEKDAY(FC_Road___Aradhana[[#This Row],[Date]],2)&gt;5,"Weekend","Weekday")</f>
        <v>Weekend</v>
      </c>
      <c r="G14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2" t="s">
        <v>49</v>
      </c>
      <c r="I142" t="s">
        <v>50</v>
      </c>
      <c r="J142" t="s">
        <v>51</v>
      </c>
      <c r="K142" t="s">
        <v>52</v>
      </c>
      <c r="L142" t="s">
        <v>119</v>
      </c>
      <c r="M142" t="s">
        <v>50</v>
      </c>
      <c r="N142" t="s">
        <v>50</v>
      </c>
      <c r="O142" t="s">
        <v>50</v>
      </c>
      <c r="P142" t="s">
        <v>50</v>
      </c>
      <c r="Q142" t="s">
        <v>216</v>
      </c>
      <c r="R142" t="str">
        <f t="shared" si="16"/>
        <v>Shivane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tr">
        <f t="shared" si="17"/>
        <v/>
      </c>
      <c r="Y142" t="str">
        <f t="shared" si="18"/>
        <v>Shivane</v>
      </c>
      <c r="Z142" t="s">
        <v>93</v>
      </c>
      <c r="AA142" t="s">
        <v>50</v>
      </c>
      <c r="AB142" t="s">
        <v>50</v>
      </c>
      <c r="AC142" t="s">
        <v>102</v>
      </c>
      <c r="AD142" t="s">
        <v>50</v>
      </c>
      <c r="AE142" t="s">
        <v>50</v>
      </c>
      <c r="AF142" t="str">
        <f t="shared" si="19"/>
        <v>FC Road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tr">
        <f t="shared" si="20"/>
        <v/>
      </c>
      <c r="AM142" t="str">
        <f>IF(FC_Road___Aradhana[[#This Row],[2nd Level Departure]]="",FC_Road___Aradhana[[#This Row],[1st Level Departure]],FC_Road___Aradhana[[#This Row],[2nd Level Departure]])</f>
        <v>FC Road</v>
      </c>
      <c r="AN142" t="s">
        <v>94</v>
      </c>
      <c r="AO142" t="s">
        <v>57</v>
      </c>
      <c r="AP142" t="s">
        <v>58</v>
      </c>
      <c r="AQ142" t="s">
        <v>59</v>
      </c>
      <c r="AR142" t="s">
        <v>60</v>
      </c>
      <c r="AS142" t="s">
        <v>112</v>
      </c>
      <c r="AT142" t="s">
        <v>62</v>
      </c>
      <c r="AU142" t="s">
        <v>63</v>
      </c>
      <c r="AV142" t="s">
        <v>50</v>
      </c>
      <c r="AW142" t="str">
        <f t="shared" si="21"/>
        <v>Word of Mouth/ Recommendation</v>
      </c>
      <c r="AX142" t="s">
        <v>50</v>
      </c>
      <c r="AY142" t="str">
        <f t="shared" si="22"/>
        <v>Hangout with Friends</v>
      </c>
      <c r="AZ142" t="s">
        <v>50</v>
      </c>
      <c r="BA142" t="str">
        <f t="shared" si="23"/>
        <v>I wanted to try Sourdough Pizza</v>
      </c>
      <c r="BB142" t="s">
        <v>74</v>
      </c>
      <c r="BC142" t="s">
        <v>64</v>
      </c>
      <c r="BD142" t="s">
        <v>75</v>
      </c>
      <c r="BE142" t="s">
        <v>76</v>
      </c>
      <c r="BF142" t="s">
        <v>89</v>
      </c>
      <c r="BG142" t="s">
        <v>68</v>
      </c>
      <c r="BH142" t="s">
        <v>118</v>
      </c>
      <c r="BI142" t="s">
        <v>115</v>
      </c>
      <c r="BJ142" t="s">
        <v>69</v>
      </c>
    </row>
    <row r="143" spans="1:62" x14ac:dyDescent="0.3">
      <c r="A143">
        <v>142</v>
      </c>
      <c r="B143" s="1">
        <v>45836.615972222222</v>
      </c>
      <c r="C143" s="6">
        <v>45836.617361111108</v>
      </c>
      <c r="D143" s="2">
        <f>INT(FC_Road___Aradhana[[#This Row],[Completion time]])</f>
        <v>45836</v>
      </c>
      <c r="E143" s="2" t="str">
        <f>TEXT(FC_Road___Aradhana[[#This Row],[Date]],"dddd")</f>
        <v>Saturday</v>
      </c>
      <c r="F143" s="2" t="str">
        <f>IF(WEEKDAY(FC_Road___Aradhana[[#This Row],[Date]],2)&gt;5,"Weekend","Weekday")</f>
        <v>Weekend</v>
      </c>
      <c r="G14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3" t="s">
        <v>49</v>
      </c>
      <c r="I143" t="s">
        <v>50</v>
      </c>
      <c r="J143" t="s">
        <v>51</v>
      </c>
      <c r="K143" t="s">
        <v>92</v>
      </c>
      <c r="L143" t="s">
        <v>53</v>
      </c>
      <c r="M143" t="s">
        <v>50</v>
      </c>
      <c r="N143" t="s">
        <v>50</v>
      </c>
      <c r="O143" t="s">
        <v>126</v>
      </c>
      <c r="P143" t="s">
        <v>50</v>
      </c>
      <c r="Q143" t="s">
        <v>50</v>
      </c>
      <c r="R143" t="str">
        <f t="shared" si="16"/>
        <v>ICC/ Senapati Bapat Road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tr">
        <f t="shared" si="17"/>
        <v/>
      </c>
      <c r="Y143" t="str">
        <f t="shared" si="18"/>
        <v>ICC/ Senapati Bapat Road</v>
      </c>
      <c r="Z143" t="s">
        <v>93</v>
      </c>
      <c r="AA143" t="s">
        <v>50</v>
      </c>
      <c r="AB143" t="s">
        <v>50</v>
      </c>
      <c r="AC143" t="s">
        <v>165</v>
      </c>
      <c r="AD143" t="s">
        <v>50</v>
      </c>
      <c r="AE143" t="s">
        <v>50</v>
      </c>
      <c r="AF143" t="str">
        <f t="shared" si="19"/>
        <v>Pavillion Mall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tr">
        <f t="shared" si="20"/>
        <v/>
      </c>
      <c r="AM143" t="str">
        <f>IF(FC_Road___Aradhana[[#This Row],[2nd Level Departure]]="",FC_Road___Aradhana[[#This Row],[1st Level Departure]],FC_Road___Aradhana[[#This Row],[2nd Level Departure]])</f>
        <v>Pavillion Mall</v>
      </c>
      <c r="AN143" t="s">
        <v>94</v>
      </c>
      <c r="AO143" t="s">
        <v>109</v>
      </c>
      <c r="AP143" t="s">
        <v>58</v>
      </c>
      <c r="AQ143" t="s">
        <v>59</v>
      </c>
      <c r="AR143" t="s">
        <v>103</v>
      </c>
      <c r="AS143" t="s">
        <v>61</v>
      </c>
      <c r="AT143" t="s">
        <v>125</v>
      </c>
      <c r="AU143" t="s">
        <v>63</v>
      </c>
      <c r="AV143" t="s">
        <v>50</v>
      </c>
      <c r="AW143" t="str">
        <f t="shared" si="21"/>
        <v>Word of Mouth/ Recommendation</v>
      </c>
      <c r="AX143" t="s">
        <v>50</v>
      </c>
      <c r="AY143" t="str">
        <f t="shared" si="22"/>
        <v>Casual Meal</v>
      </c>
      <c r="AZ143" t="s">
        <v>50</v>
      </c>
      <c r="BA143" t="str">
        <f t="shared" si="23"/>
        <v>Pizza with Drinks sounded like a good combo</v>
      </c>
      <c r="BB143" t="s">
        <v>64</v>
      </c>
      <c r="BC143" t="s">
        <v>65</v>
      </c>
      <c r="BD143" t="s">
        <v>75</v>
      </c>
      <c r="BE143" t="s">
        <v>67</v>
      </c>
      <c r="BF143" t="s">
        <v>89</v>
      </c>
      <c r="BG143" t="s">
        <v>68</v>
      </c>
      <c r="BH143" t="s">
        <v>90</v>
      </c>
      <c r="BI143" t="s">
        <v>91</v>
      </c>
      <c r="BJ143" t="s">
        <v>69</v>
      </c>
    </row>
    <row r="144" spans="1:62" x14ac:dyDescent="0.3">
      <c r="A144">
        <v>143</v>
      </c>
      <c r="B144" s="1">
        <v>45836.617361111108</v>
      </c>
      <c r="C144" s="6">
        <v>45836.620138888888</v>
      </c>
      <c r="D144" s="2">
        <f>INT(FC_Road___Aradhana[[#This Row],[Completion time]])</f>
        <v>45836</v>
      </c>
      <c r="E144" s="2" t="str">
        <f>TEXT(FC_Road___Aradhana[[#This Row],[Date]],"dddd")</f>
        <v>Saturday</v>
      </c>
      <c r="F144" s="2" t="str">
        <f>IF(WEEKDAY(FC_Road___Aradhana[[#This Row],[Date]],2)&gt;5,"Weekend","Weekday")</f>
        <v>Weekend</v>
      </c>
      <c r="G14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4" t="s">
        <v>49</v>
      </c>
      <c r="I144" t="s">
        <v>50</v>
      </c>
      <c r="J144" t="s">
        <v>79</v>
      </c>
      <c r="K144" t="s">
        <v>92</v>
      </c>
      <c r="L144" t="s">
        <v>80</v>
      </c>
      <c r="M144" t="s">
        <v>50</v>
      </c>
      <c r="N144" t="s">
        <v>50</v>
      </c>
      <c r="O144" t="s">
        <v>50</v>
      </c>
      <c r="P144" t="s">
        <v>50</v>
      </c>
      <c r="Q144" t="s">
        <v>81</v>
      </c>
      <c r="R144" t="str">
        <f t="shared" si="16"/>
        <v>Kothrud</v>
      </c>
      <c r="S144" t="s">
        <v>50</v>
      </c>
      <c r="T144" t="s">
        <v>50</v>
      </c>
      <c r="U144" t="s">
        <v>120</v>
      </c>
      <c r="V144" t="s">
        <v>50</v>
      </c>
      <c r="W144" t="s">
        <v>50</v>
      </c>
      <c r="X144" t="str">
        <f t="shared" si="17"/>
        <v>Mayur Colony / Ideal Colony</v>
      </c>
      <c r="Y144" t="str">
        <f t="shared" si="18"/>
        <v>Mayur Colony / Ideal Colony</v>
      </c>
      <c r="Z144" t="s">
        <v>93</v>
      </c>
      <c r="AA144" t="s">
        <v>50</v>
      </c>
      <c r="AB144" t="s">
        <v>50</v>
      </c>
      <c r="AC144" t="s">
        <v>102</v>
      </c>
      <c r="AD144" t="s">
        <v>50</v>
      </c>
      <c r="AE144" t="s">
        <v>50</v>
      </c>
      <c r="AF144" t="str">
        <f t="shared" si="19"/>
        <v>FC Road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tr">
        <f t="shared" si="20"/>
        <v/>
      </c>
      <c r="AM144" t="str">
        <f>IF(FC_Road___Aradhana[[#This Row],[2nd Level Departure]]="",FC_Road___Aradhana[[#This Row],[1st Level Departure]],FC_Road___Aradhana[[#This Row],[2nd Level Departure]])</f>
        <v>FC Road</v>
      </c>
      <c r="AN144" t="s">
        <v>56</v>
      </c>
      <c r="AO144" t="s">
        <v>95</v>
      </c>
      <c r="AP144" t="s">
        <v>58</v>
      </c>
      <c r="AQ144" t="s">
        <v>97</v>
      </c>
      <c r="AR144" t="s">
        <v>60</v>
      </c>
      <c r="AS144" t="s">
        <v>112</v>
      </c>
      <c r="AT144" t="s">
        <v>62</v>
      </c>
      <c r="AU144" t="s">
        <v>133</v>
      </c>
      <c r="AV144" t="s">
        <v>50</v>
      </c>
      <c r="AW144" t="str">
        <f t="shared" si="21"/>
        <v>Social Media Ad (Instagram/ Facebook)</v>
      </c>
      <c r="AX144" t="s">
        <v>50</v>
      </c>
      <c r="AY144" t="str">
        <f t="shared" si="22"/>
        <v>Hangout with Friends</v>
      </c>
      <c r="AZ144" t="s">
        <v>50</v>
      </c>
      <c r="BA144" t="str">
        <f t="shared" si="23"/>
        <v>I wanted to try Sourdough Pizza</v>
      </c>
      <c r="BB144" t="s">
        <v>65</v>
      </c>
      <c r="BC144" t="s">
        <v>65</v>
      </c>
      <c r="BD144" t="s">
        <v>66</v>
      </c>
      <c r="BE144" t="s">
        <v>67</v>
      </c>
      <c r="BF144" t="s">
        <v>131</v>
      </c>
      <c r="BG144" t="s">
        <v>68</v>
      </c>
      <c r="BH144" t="s">
        <v>101</v>
      </c>
      <c r="BI144" t="s">
        <v>115</v>
      </c>
      <c r="BJ144" t="s">
        <v>69</v>
      </c>
    </row>
    <row r="145" spans="1:62" x14ac:dyDescent="0.3">
      <c r="A145">
        <v>144</v>
      </c>
      <c r="B145" s="1">
        <v>45836.604861111111</v>
      </c>
      <c r="C145" s="6">
        <v>45836.620138888888</v>
      </c>
      <c r="D145" s="2">
        <f>INT(FC_Road___Aradhana[[#This Row],[Completion time]])</f>
        <v>45836</v>
      </c>
      <c r="E145" s="2" t="str">
        <f>TEXT(FC_Road___Aradhana[[#This Row],[Date]],"dddd")</f>
        <v>Saturday</v>
      </c>
      <c r="F145" s="2" t="str">
        <f>IF(WEEKDAY(FC_Road___Aradhana[[#This Row],[Date]],2)&gt;5,"Weekend","Weekday")</f>
        <v>Weekend</v>
      </c>
      <c r="G14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5" t="s">
        <v>49</v>
      </c>
      <c r="I145" t="s">
        <v>50</v>
      </c>
      <c r="J145" t="s">
        <v>79</v>
      </c>
      <c r="K145" t="s">
        <v>52</v>
      </c>
      <c r="L145" t="s">
        <v>119</v>
      </c>
      <c r="M145" t="s">
        <v>50</v>
      </c>
      <c r="N145" t="s">
        <v>50</v>
      </c>
      <c r="O145" t="s">
        <v>50</v>
      </c>
      <c r="P145" t="s">
        <v>50</v>
      </c>
      <c r="Q145" t="s">
        <v>201</v>
      </c>
      <c r="R145" t="str">
        <f t="shared" si="16"/>
        <v>Hadapsar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tr">
        <f t="shared" si="17"/>
        <v/>
      </c>
      <c r="Y145" t="str">
        <f t="shared" si="18"/>
        <v>Hadapsar</v>
      </c>
      <c r="Z145" t="s">
        <v>83</v>
      </c>
      <c r="AA145" t="s">
        <v>201</v>
      </c>
      <c r="AB145" t="s">
        <v>50</v>
      </c>
      <c r="AC145" t="s">
        <v>50</v>
      </c>
      <c r="AD145" t="s">
        <v>50</v>
      </c>
      <c r="AE145" t="s">
        <v>50</v>
      </c>
      <c r="AF145" t="str">
        <f t="shared" si="19"/>
        <v>Hadapsar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tr">
        <f t="shared" si="20"/>
        <v/>
      </c>
      <c r="AM145" t="str">
        <f>IF(FC_Road___Aradhana[[#This Row],[2nd Level Departure]]="",FC_Road___Aradhana[[#This Row],[1st Level Departure]],FC_Road___Aradhana[[#This Row],[2nd Level Departure]])</f>
        <v>Hadapsar</v>
      </c>
      <c r="AN145" t="s">
        <v>85</v>
      </c>
      <c r="AO145" t="s">
        <v>71</v>
      </c>
      <c r="AP145" t="s">
        <v>58</v>
      </c>
      <c r="AQ145" t="s">
        <v>97</v>
      </c>
      <c r="AR145" t="s">
        <v>133</v>
      </c>
      <c r="AS145" t="s">
        <v>112</v>
      </c>
      <c r="AU145" t="s">
        <v>60</v>
      </c>
      <c r="AV145" t="s">
        <v>50</v>
      </c>
      <c r="AW145" t="str">
        <f t="shared" si="21"/>
        <v>Social Media Ad (Instagram/ Facebook)</v>
      </c>
      <c r="AX145" t="s">
        <v>50</v>
      </c>
      <c r="AY145" t="str">
        <f t="shared" si="22"/>
        <v>Hangout with Friends</v>
      </c>
      <c r="AZ145" t="s">
        <v>50</v>
      </c>
      <c r="BA145" t="str">
        <f t="shared" si="23"/>
        <v/>
      </c>
      <c r="BB145" t="s">
        <v>65</v>
      </c>
      <c r="BC145" t="s">
        <v>65</v>
      </c>
      <c r="BD145" t="s">
        <v>75</v>
      </c>
      <c r="BE145" t="s">
        <v>67</v>
      </c>
      <c r="BF145" t="s">
        <v>99</v>
      </c>
      <c r="BG145" t="s">
        <v>68</v>
      </c>
      <c r="BH145" t="s">
        <v>118</v>
      </c>
      <c r="BI145" t="s">
        <v>115</v>
      </c>
      <c r="BJ145" t="s">
        <v>69</v>
      </c>
    </row>
    <row r="146" spans="1:62" x14ac:dyDescent="0.3">
      <c r="A146">
        <v>145</v>
      </c>
      <c r="B146" s="1">
        <v>45836.620138888888</v>
      </c>
      <c r="C146" s="6">
        <v>45836.62222222222</v>
      </c>
      <c r="D146" s="2">
        <f>INT(FC_Road___Aradhana[[#This Row],[Completion time]])</f>
        <v>45836</v>
      </c>
      <c r="E146" s="2" t="str">
        <f>TEXT(FC_Road___Aradhana[[#This Row],[Date]],"dddd")</f>
        <v>Saturday</v>
      </c>
      <c r="F146" s="2" t="str">
        <f>IF(WEEKDAY(FC_Road___Aradhana[[#This Row],[Date]],2)&gt;5,"Weekend","Weekday")</f>
        <v>Weekend</v>
      </c>
      <c r="G14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6" t="s">
        <v>49</v>
      </c>
      <c r="I146" t="s">
        <v>50</v>
      </c>
      <c r="J146" t="s">
        <v>79</v>
      </c>
      <c r="K146" t="s">
        <v>52</v>
      </c>
      <c r="L146" t="s">
        <v>119</v>
      </c>
      <c r="M146" t="s">
        <v>50</v>
      </c>
      <c r="N146" t="s">
        <v>50</v>
      </c>
      <c r="O146" t="s">
        <v>50</v>
      </c>
      <c r="P146" t="s">
        <v>50</v>
      </c>
      <c r="Q146" t="s">
        <v>127</v>
      </c>
      <c r="R146" t="str">
        <f t="shared" si="16"/>
        <v>Old City</v>
      </c>
      <c r="S146" t="s">
        <v>50</v>
      </c>
      <c r="T146" t="s">
        <v>50</v>
      </c>
      <c r="U146" t="s">
        <v>50</v>
      </c>
      <c r="V146" t="s">
        <v>50</v>
      </c>
      <c r="W146" t="s">
        <v>169</v>
      </c>
      <c r="X146" t="str">
        <f t="shared" si="17"/>
        <v>Sadashiv Peth</v>
      </c>
      <c r="Y146" t="str">
        <f t="shared" si="18"/>
        <v>Sadashiv Peth</v>
      </c>
      <c r="Z146" t="s">
        <v>83</v>
      </c>
      <c r="AA146" t="s">
        <v>127</v>
      </c>
      <c r="AB146" t="s">
        <v>50</v>
      </c>
      <c r="AC146" t="s">
        <v>50</v>
      </c>
      <c r="AD146" t="s">
        <v>50</v>
      </c>
      <c r="AE146" t="s">
        <v>50</v>
      </c>
      <c r="AF146" t="str">
        <f t="shared" si="19"/>
        <v>Old City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tr">
        <f t="shared" si="20"/>
        <v/>
      </c>
      <c r="AM146" t="str">
        <f>IF(FC_Road___Aradhana[[#This Row],[2nd Level Departure]]="",FC_Road___Aradhana[[#This Row],[1st Level Departure]],FC_Road___Aradhana[[#This Row],[2nd Level Departure]])</f>
        <v>Old City</v>
      </c>
      <c r="AN146" t="s">
        <v>85</v>
      </c>
      <c r="AO146" t="s">
        <v>57</v>
      </c>
      <c r="AP146" t="s">
        <v>58</v>
      </c>
      <c r="AQ146" t="s">
        <v>59</v>
      </c>
      <c r="AR146" t="s">
        <v>60</v>
      </c>
      <c r="AS146" t="s">
        <v>112</v>
      </c>
      <c r="AT146" t="s">
        <v>62</v>
      </c>
      <c r="AU146" t="s">
        <v>63</v>
      </c>
      <c r="AV146" t="s">
        <v>50</v>
      </c>
      <c r="AW146" t="str">
        <f t="shared" si="21"/>
        <v>Word of Mouth/ Recommendation</v>
      </c>
      <c r="AX146" t="s">
        <v>50</v>
      </c>
      <c r="AY146" t="str">
        <f t="shared" si="22"/>
        <v>Hangout with Friends</v>
      </c>
      <c r="AZ146" t="s">
        <v>50</v>
      </c>
      <c r="BA146" t="str">
        <f t="shared" si="23"/>
        <v>I wanted to try Sourdough Pizza</v>
      </c>
      <c r="BB146" t="s">
        <v>87</v>
      </c>
      <c r="BC146" t="s">
        <v>65</v>
      </c>
      <c r="BD146" t="s">
        <v>75</v>
      </c>
      <c r="BE146" t="s">
        <v>67</v>
      </c>
      <c r="BF146" t="s">
        <v>89</v>
      </c>
      <c r="BG146" t="s">
        <v>68</v>
      </c>
      <c r="BH146" t="s">
        <v>118</v>
      </c>
      <c r="BI146" t="s">
        <v>115</v>
      </c>
      <c r="BJ146" t="s">
        <v>69</v>
      </c>
    </row>
    <row r="147" spans="1:62" x14ac:dyDescent="0.3">
      <c r="A147">
        <v>146</v>
      </c>
      <c r="B147" s="1">
        <v>45836.62222222222</v>
      </c>
      <c r="C147" s="6">
        <v>45836.625694444447</v>
      </c>
      <c r="D147" s="2">
        <f>INT(FC_Road___Aradhana[[#This Row],[Completion time]])</f>
        <v>45836</v>
      </c>
      <c r="E147" s="2" t="str">
        <f>TEXT(FC_Road___Aradhana[[#This Row],[Date]],"dddd")</f>
        <v>Saturday</v>
      </c>
      <c r="F147" s="2" t="str">
        <f>IF(WEEKDAY(FC_Road___Aradhana[[#This Row],[Date]],2)&gt;5,"Weekend","Weekday")</f>
        <v>Weekend</v>
      </c>
      <c r="G14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7" t="s">
        <v>49</v>
      </c>
      <c r="I147" t="s">
        <v>50</v>
      </c>
      <c r="J147" t="s">
        <v>51</v>
      </c>
      <c r="K147" t="s">
        <v>52</v>
      </c>
      <c r="L147" t="s">
        <v>80</v>
      </c>
      <c r="M147" t="s">
        <v>50</v>
      </c>
      <c r="N147" t="s">
        <v>50</v>
      </c>
      <c r="O147" t="s">
        <v>50</v>
      </c>
      <c r="P147" t="s">
        <v>50</v>
      </c>
      <c r="Q147" t="s">
        <v>177</v>
      </c>
      <c r="R147" t="str">
        <f t="shared" si="16"/>
        <v>Baner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tr">
        <f t="shared" si="17"/>
        <v/>
      </c>
      <c r="Y147" t="str">
        <f t="shared" si="18"/>
        <v>Baner</v>
      </c>
      <c r="Z147" t="s">
        <v>166</v>
      </c>
      <c r="AA147" t="s">
        <v>50</v>
      </c>
      <c r="AB147" t="s">
        <v>217</v>
      </c>
      <c r="AC147" t="s">
        <v>50</v>
      </c>
      <c r="AD147" t="s">
        <v>50</v>
      </c>
      <c r="AE147" t="s">
        <v>50</v>
      </c>
      <c r="AF147" t="str">
        <f t="shared" si="19"/>
        <v xml:space="preserve">Kothrud 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tr">
        <f t="shared" si="20"/>
        <v/>
      </c>
      <c r="AM147" t="str">
        <f>IF(FC_Road___Aradhana[[#This Row],[2nd Level Departure]]="",FC_Road___Aradhana[[#This Row],[1st Level Departure]],FC_Road___Aradhana[[#This Row],[2nd Level Departure]])</f>
        <v xml:space="preserve">Kothrud </v>
      </c>
      <c r="AN147" t="s">
        <v>147</v>
      </c>
      <c r="AO147" t="s">
        <v>95</v>
      </c>
      <c r="AP147" t="s">
        <v>96</v>
      </c>
      <c r="AQ147" t="s">
        <v>50</v>
      </c>
      <c r="AR147" t="s">
        <v>50</v>
      </c>
      <c r="AS147" t="s">
        <v>50</v>
      </c>
      <c r="AT147" t="s">
        <v>50</v>
      </c>
      <c r="AU147" t="s">
        <v>50</v>
      </c>
      <c r="AV147" t="s">
        <v>149</v>
      </c>
      <c r="AW147" t="str">
        <f t="shared" si="21"/>
        <v>A friend told me</v>
      </c>
      <c r="AX147" t="s">
        <v>111</v>
      </c>
      <c r="AY147" t="str">
        <f t="shared" si="22"/>
        <v>Hangout with friends</v>
      </c>
      <c r="AZ147" t="s">
        <v>168</v>
      </c>
      <c r="BA147" t="s">
        <v>125</v>
      </c>
      <c r="BB147" t="s">
        <v>87</v>
      </c>
      <c r="BC147" t="s">
        <v>64</v>
      </c>
      <c r="BD147" t="s">
        <v>88</v>
      </c>
      <c r="BE147" t="s">
        <v>76</v>
      </c>
      <c r="BF147" t="s">
        <v>89</v>
      </c>
      <c r="BG147" t="s">
        <v>114</v>
      </c>
      <c r="BH147" t="s">
        <v>78</v>
      </c>
      <c r="BI147" t="s">
        <v>122</v>
      </c>
      <c r="BJ147" t="s">
        <v>69</v>
      </c>
    </row>
    <row r="148" spans="1:62" x14ac:dyDescent="0.3">
      <c r="A148">
        <v>147</v>
      </c>
      <c r="B148" s="1">
        <v>45836.623611111114</v>
      </c>
      <c r="C148" s="6">
        <v>45836.629166666666</v>
      </c>
      <c r="D148" s="2">
        <f>INT(FC_Road___Aradhana[[#This Row],[Completion time]])</f>
        <v>45836</v>
      </c>
      <c r="E148" s="2" t="str">
        <f>TEXT(FC_Road___Aradhana[[#This Row],[Date]],"dddd")</f>
        <v>Saturday</v>
      </c>
      <c r="F148" s="2" t="str">
        <f>IF(WEEKDAY(FC_Road___Aradhana[[#This Row],[Date]],2)&gt;5,"Weekend","Weekday")</f>
        <v>Weekend</v>
      </c>
      <c r="G14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8" t="s">
        <v>49</v>
      </c>
      <c r="I148" t="s">
        <v>50</v>
      </c>
      <c r="J148" t="s">
        <v>79</v>
      </c>
      <c r="K148" t="s">
        <v>213</v>
      </c>
      <c r="L148" t="s">
        <v>80</v>
      </c>
      <c r="M148" t="s">
        <v>50</v>
      </c>
      <c r="N148" t="s">
        <v>50</v>
      </c>
      <c r="O148" t="s">
        <v>50</v>
      </c>
      <c r="P148" t="s">
        <v>50</v>
      </c>
      <c r="Q148" t="s">
        <v>127</v>
      </c>
      <c r="R148" t="str">
        <f t="shared" si="16"/>
        <v>Old City</v>
      </c>
      <c r="S148" t="s">
        <v>50</v>
      </c>
      <c r="T148" t="s">
        <v>50</v>
      </c>
      <c r="U148" t="s">
        <v>50</v>
      </c>
      <c r="V148" t="s">
        <v>50</v>
      </c>
      <c r="W148" t="s">
        <v>174</v>
      </c>
      <c r="X148" t="str">
        <f t="shared" si="17"/>
        <v>Navi Peth</v>
      </c>
      <c r="Y148" t="str">
        <f t="shared" si="18"/>
        <v>Navi Peth</v>
      </c>
      <c r="Z148" t="s">
        <v>163</v>
      </c>
      <c r="AA148" t="s">
        <v>54</v>
      </c>
      <c r="AB148" t="s">
        <v>50</v>
      </c>
      <c r="AC148" t="s">
        <v>50</v>
      </c>
      <c r="AD148" t="s">
        <v>50</v>
      </c>
      <c r="AE148" t="s">
        <v>50</v>
      </c>
      <c r="AF148" t="str">
        <f t="shared" si="19"/>
        <v>Deccan</v>
      </c>
      <c r="AG148" t="s">
        <v>132</v>
      </c>
      <c r="AH148" t="s">
        <v>50</v>
      </c>
      <c r="AI148" t="s">
        <v>50</v>
      </c>
      <c r="AJ148" t="s">
        <v>50</v>
      </c>
      <c r="AK148" t="s">
        <v>50</v>
      </c>
      <c r="AL148" t="str">
        <f t="shared" si="20"/>
        <v>Prabhat Road/Bhandarkar Road</v>
      </c>
      <c r="AM148" t="str">
        <f>IF(FC_Road___Aradhana[[#This Row],[2nd Level Departure]]="",FC_Road___Aradhana[[#This Row],[1st Level Departure]],FC_Road___Aradhana[[#This Row],[2nd Level Departure]])</f>
        <v>Prabhat Road/Bhandarkar Road</v>
      </c>
      <c r="AN148" t="s">
        <v>94</v>
      </c>
      <c r="AO148" t="s">
        <v>57</v>
      </c>
      <c r="AP148" t="s">
        <v>58</v>
      </c>
      <c r="AQ148" t="s">
        <v>72</v>
      </c>
      <c r="AR148" t="s">
        <v>73</v>
      </c>
      <c r="AS148" t="s">
        <v>61</v>
      </c>
      <c r="AT148" t="s">
        <v>62</v>
      </c>
      <c r="AU148" t="s">
        <v>63</v>
      </c>
      <c r="AV148" t="s">
        <v>50</v>
      </c>
      <c r="AW148" t="str">
        <f t="shared" si="21"/>
        <v>Walk-in/ Saw it while passing by</v>
      </c>
      <c r="AX148" t="s">
        <v>50</v>
      </c>
      <c r="AY148" t="str">
        <f t="shared" si="22"/>
        <v>Casual Meal</v>
      </c>
      <c r="AZ148" t="s">
        <v>50</v>
      </c>
      <c r="BA148" t="str">
        <f t="shared" si="23"/>
        <v>I wanted to try Sourdough Pizza</v>
      </c>
      <c r="BB148" t="s">
        <v>113</v>
      </c>
      <c r="BC148" t="s">
        <v>74</v>
      </c>
      <c r="BD148" t="s">
        <v>66</v>
      </c>
      <c r="BE148" t="s">
        <v>67</v>
      </c>
      <c r="BF148" t="s">
        <v>99</v>
      </c>
      <c r="BG148" t="s">
        <v>100</v>
      </c>
      <c r="BH148" t="s">
        <v>118</v>
      </c>
      <c r="BI148" t="s">
        <v>91</v>
      </c>
      <c r="BJ148" t="s">
        <v>69</v>
      </c>
    </row>
    <row r="149" spans="1:62" x14ac:dyDescent="0.3">
      <c r="A149">
        <v>148</v>
      </c>
      <c r="B149" s="1">
        <v>45836.629166666666</v>
      </c>
      <c r="C149" s="6">
        <v>45836.636111111111</v>
      </c>
      <c r="D149" s="2">
        <f>INT(FC_Road___Aradhana[[#This Row],[Completion time]])</f>
        <v>45836</v>
      </c>
      <c r="E149" s="2" t="str">
        <f>TEXT(FC_Road___Aradhana[[#This Row],[Date]],"dddd")</f>
        <v>Saturday</v>
      </c>
      <c r="F149" s="2" t="str">
        <f>IF(WEEKDAY(FC_Road___Aradhana[[#This Row],[Date]],2)&gt;5,"Weekend","Weekday")</f>
        <v>Weekend</v>
      </c>
      <c r="G14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49" t="s">
        <v>49</v>
      </c>
      <c r="I149" t="s">
        <v>50</v>
      </c>
      <c r="J149" t="s">
        <v>79</v>
      </c>
      <c r="K149" t="s">
        <v>92</v>
      </c>
      <c r="L149" t="s">
        <v>93</v>
      </c>
      <c r="M149" t="s">
        <v>50</v>
      </c>
      <c r="N149" t="s">
        <v>102</v>
      </c>
      <c r="O149" t="s">
        <v>50</v>
      </c>
      <c r="P149" t="s">
        <v>50</v>
      </c>
      <c r="Q149" t="s">
        <v>50</v>
      </c>
      <c r="R149" t="str">
        <f t="shared" si="16"/>
        <v>FC Road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tr">
        <f t="shared" si="17"/>
        <v/>
      </c>
      <c r="Y149" t="str">
        <f t="shared" si="18"/>
        <v>FC Road</v>
      </c>
      <c r="Z149" t="s">
        <v>93</v>
      </c>
      <c r="AA149" t="s">
        <v>50</v>
      </c>
      <c r="AB149" t="s">
        <v>50</v>
      </c>
      <c r="AC149" t="s">
        <v>102</v>
      </c>
      <c r="AD149" t="s">
        <v>50</v>
      </c>
      <c r="AE149" t="s">
        <v>50</v>
      </c>
      <c r="AF149" t="str">
        <f t="shared" si="19"/>
        <v>FC Road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tr">
        <f t="shared" si="20"/>
        <v/>
      </c>
      <c r="AM149" t="str">
        <f>IF(FC_Road___Aradhana[[#This Row],[2nd Level Departure]]="",FC_Road___Aradhana[[#This Row],[1st Level Departure]],FC_Road___Aradhana[[#This Row],[2nd Level Departure]])</f>
        <v>FC Road</v>
      </c>
      <c r="AN149" t="s">
        <v>85</v>
      </c>
      <c r="AO149" t="s">
        <v>95</v>
      </c>
      <c r="AP149" t="s">
        <v>58</v>
      </c>
      <c r="AQ149" t="s">
        <v>59</v>
      </c>
      <c r="AR149" t="s">
        <v>133</v>
      </c>
      <c r="AS149" t="s">
        <v>61</v>
      </c>
      <c r="AT149" t="s">
        <v>62</v>
      </c>
      <c r="AU149" t="s">
        <v>63</v>
      </c>
      <c r="AV149" t="s">
        <v>50</v>
      </c>
      <c r="AW149" t="str">
        <f t="shared" si="21"/>
        <v>Word of Mouth/ Recommendation</v>
      </c>
      <c r="AX149" t="s">
        <v>50</v>
      </c>
      <c r="AY149" t="str">
        <f t="shared" si="22"/>
        <v>Casual Meal</v>
      </c>
      <c r="AZ149" t="s">
        <v>50</v>
      </c>
      <c r="BA149" t="str">
        <f t="shared" si="23"/>
        <v>I wanted to try Sourdough Pizza</v>
      </c>
      <c r="BB149" t="s">
        <v>64</v>
      </c>
      <c r="BC149" t="s">
        <v>65</v>
      </c>
      <c r="BD149" t="s">
        <v>88</v>
      </c>
      <c r="BE149" t="s">
        <v>67</v>
      </c>
      <c r="BF149" t="s">
        <v>89</v>
      </c>
      <c r="BG149" t="s">
        <v>114</v>
      </c>
      <c r="BH149" t="s">
        <v>78</v>
      </c>
      <c r="BI149" t="s">
        <v>122</v>
      </c>
      <c r="BJ149" t="s">
        <v>69</v>
      </c>
    </row>
    <row r="150" spans="1:62" x14ac:dyDescent="0.3">
      <c r="A150">
        <v>149</v>
      </c>
      <c r="B150" s="1">
        <v>45836.636111111111</v>
      </c>
      <c r="C150" s="6">
        <v>45836.638888888891</v>
      </c>
      <c r="D150" s="2">
        <f>INT(FC_Road___Aradhana[[#This Row],[Completion time]])</f>
        <v>45836</v>
      </c>
      <c r="E150" s="2" t="str">
        <f>TEXT(FC_Road___Aradhana[[#This Row],[Date]],"dddd")</f>
        <v>Saturday</v>
      </c>
      <c r="F150" s="2" t="str">
        <f>IF(WEEKDAY(FC_Road___Aradhana[[#This Row],[Date]],2)&gt;5,"Weekend","Weekday")</f>
        <v>Weekend</v>
      </c>
      <c r="G15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0" t="s">
        <v>49</v>
      </c>
      <c r="I150" t="s">
        <v>50</v>
      </c>
      <c r="J150" t="s">
        <v>79</v>
      </c>
      <c r="K150" t="s">
        <v>52</v>
      </c>
      <c r="L150" t="s">
        <v>80</v>
      </c>
      <c r="M150" t="s">
        <v>50</v>
      </c>
      <c r="N150" t="s">
        <v>50</v>
      </c>
      <c r="O150" t="s">
        <v>50</v>
      </c>
      <c r="P150" t="s">
        <v>50</v>
      </c>
      <c r="Q150" t="s">
        <v>235</v>
      </c>
      <c r="R150" t="str">
        <f t="shared" si="16"/>
        <v>Sinhgad Road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tr">
        <f t="shared" si="17"/>
        <v/>
      </c>
      <c r="Y150" t="str">
        <f t="shared" si="18"/>
        <v>Sinhgad Road</v>
      </c>
      <c r="Z150" t="s">
        <v>83</v>
      </c>
      <c r="AA150" t="s">
        <v>84</v>
      </c>
      <c r="AB150" t="s">
        <v>50</v>
      </c>
      <c r="AC150" t="s">
        <v>50</v>
      </c>
      <c r="AD150" t="s">
        <v>50</v>
      </c>
      <c r="AE150" t="s">
        <v>50</v>
      </c>
      <c r="AF150" t="str">
        <f t="shared" si="19"/>
        <v>kothrud</v>
      </c>
      <c r="AG150" t="s">
        <v>50</v>
      </c>
      <c r="AH150" t="s">
        <v>50</v>
      </c>
      <c r="AI150" t="s">
        <v>162</v>
      </c>
      <c r="AJ150" t="s">
        <v>50</v>
      </c>
      <c r="AK150" t="s">
        <v>50</v>
      </c>
      <c r="AL150" t="str">
        <f t="shared" si="20"/>
        <v>Dahanukar Colony / Kothrud Bus Stand</v>
      </c>
      <c r="AM150" t="str">
        <f>IF(FC_Road___Aradhana[[#This Row],[2nd Level Departure]]="",FC_Road___Aradhana[[#This Row],[1st Level Departure]],FC_Road___Aradhana[[#This Row],[2nd Level Departure]])</f>
        <v>Dahanukar Colony / Kothrud Bus Stand</v>
      </c>
      <c r="AN150" t="s">
        <v>128</v>
      </c>
      <c r="AO150" t="s">
        <v>71</v>
      </c>
      <c r="AP150" t="s">
        <v>58</v>
      </c>
      <c r="AQ150" t="s">
        <v>59</v>
      </c>
      <c r="AR150" t="s">
        <v>60</v>
      </c>
      <c r="AS150" t="s">
        <v>139</v>
      </c>
      <c r="AT150" t="s">
        <v>125</v>
      </c>
      <c r="AU150" t="s">
        <v>63</v>
      </c>
      <c r="AV150" t="s">
        <v>50</v>
      </c>
      <c r="AW150" t="str">
        <f t="shared" si="21"/>
        <v>Word of Mouth/ Recommendation</v>
      </c>
      <c r="AX150" t="s">
        <v>50</v>
      </c>
      <c r="AY150" t="s">
        <v>167</v>
      </c>
      <c r="AZ150" t="s">
        <v>50</v>
      </c>
      <c r="BA150" t="str">
        <f t="shared" si="23"/>
        <v>Pizza with Drinks sounded like a good combo</v>
      </c>
      <c r="BB150" t="s">
        <v>64</v>
      </c>
      <c r="BC150" t="s">
        <v>64</v>
      </c>
      <c r="BD150" t="s">
        <v>88</v>
      </c>
      <c r="BE150" t="s">
        <v>76</v>
      </c>
      <c r="BF150" t="s">
        <v>89</v>
      </c>
      <c r="BG150" t="s">
        <v>114</v>
      </c>
      <c r="BH150" t="s">
        <v>78</v>
      </c>
      <c r="BI150" t="s">
        <v>115</v>
      </c>
      <c r="BJ150" t="s">
        <v>69</v>
      </c>
    </row>
    <row r="151" spans="1:62" x14ac:dyDescent="0.3">
      <c r="A151">
        <v>150</v>
      </c>
      <c r="B151" s="1">
        <v>45836.636111111111</v>
      </c>
      <c r="C151" s="6">
        <v>45836.638888888891</v>
      </c>
      <c r="D151" s="2">
        <f>INT(FC_Road___Aradhana[[#This Row],[Completion time]])</f>
        <v>45836</v>
      </c>
      <c r="E151" s="2" t="str">
        <f>TEXT(FC_Road___Aradhana[[#This Row],[Date]],"dddd")</f>
        <v>Saturday</v>
      </c>
      <c r="F151" s="2" t="str">
        <f>IF(WEEKDAY(FC_Road___Aradhana[[#This Row],[Date]],2)&gt;5,"Weekend","Weekday")</f>
        <v>Weekend</v>
      </c>
      <c r="G15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1" t="s">
        <v>49</v>
      </c>
      <c r="I151" t="s">
        <v>50</v>
      </c>
      <c r="J151" t="s">
        <v>51</v>
      </c>
      <c r="K151" t="s">
        <v>92</v>
      </c>
      <c r="L151" t="s">
        <v>80</v>
      </c>
      <c r="M151" t="s">
        <v>50</v>
      </c>
      <c r="N151" t="s">
        <v>50</v>
      </c>
      <c r="O151" t="s">
        <v>50</v>
      </c>
      <c r="P151" t="s">
        <v>50</v>
      </c>
      <c r="Q151" t="s">
        <v>81</v>
      </c>
      <c r="R151" t="str">
        <f t="shared" si="16"/>
        <v>Kothrud</v>
      </c>
      <c r="S151" t="s">
        <v>50</v>
      </c>
      <c r="T151" t="s">
        <v>50</v>
      </c>
      <c r="U151" t="s">
        <v>162</v>
      </c>
      <c r="V151" t="s">
        <v>50</v>
      </c>
      <c r="W151" t="s">
        <v>50</v>
      </c>
      <c r="X151" t="str">
        <f t="shared" si="17"/>
        <v>Dahanukar Colony / Kothrud Bus Stand</v>
      </c>
      <c r="Y151" t="str">
        <f t="shared" si="18"/>
        <v>Dahanukar Colony / Kothrud Bus Stand</v>
      </c>
      <c r="Z151" t="s">
        <v>83</v>
      </c>
      <c r="AA151" t="s">
        <v>84</v>
      </c>
      <c r="AB151" t="s">
        <v>50</v>
      </c>
      <c r="AC151" t="s">
        <v>50</v>
      </c>
      <c r="AD151" t="s">
        <v>50</v>
      </c>
      <c r="AE151" t="s">
        <v>50</v>
      </c>
      <c r="AF151" t="str">
        <f t="shared" si="19"/>
        <v>kothrud</v>
      </c>
      <c r="AG151" t="s">
        <v>50</v>
      </c>
      <c r="AH151" t="s">
        <v>50</v>
      </c>
      <c r="AI151" t="s">
        <v>162</v>
      </c>
      <c r="AJ151" t="s">
        <v>50</v>
      </c>
      <c r="AK151" t="s">
        <v>50</v>
      </c>
      <c r="AL151" t="str">
        <f t="shared" si="20"/>
        <v>Dahanukar Colony / Kothrud Bus Stand</v>
      </c>
      <c r="AM151" t="str">
        <f>IF(FC_Road___Aradhana[[#This Row],[2nd Level Departure]]="",FC_Road___Aradhana[[#This Row],[1st Level Departure]],FC_Road___Aradhana[[#This Row],[2nd Level Departure]])</f>
        <v>Dahanukar Colony / Kothrud Bus Stand</v>
      </c>
      <c r="AN151" t="s">
        <v>94</v>
      </c>
      <c r="AO151" t="s">
        <v>95</v>
      </c>
      <c r="AP151" t="s">
        <v>96</v>
      </c>
      <c r="AQ151" t="s">
        <v>50</v>
      </c>
      <c r="AR151" t="s">
        <v>50</v>
      </c>
      <c r="AS151" t="s">
        <v>50</v>
      </c>
      <c r="AT151" t="s">
        <v>50</v>
      </c>
      <c r="AU151" t="s">
        <v>50</v>
      </c>
      <c r="AV151" t="s">
        <v>110</v>
      </c>
      <c r="AW151" t="str">
        <f t="shared" si="21"/>
        <v>Reservation Apps - DineOut/ Zomato Gold</v>
      </c>
      <c r="AX151" t="s">
        <v>111</v>
      </c>
      <c r="AY151" t="str">
        <f t="shared" si="22"/>
        <v>Hangout with friends</v>
      </c>
      <c r="AZ151" t="s">
        <v>98</v>
      </c>
      <c r="BA151" t="s">
        <v>62</v>
      </c>
      <c r="BB151" t="s">
        <v>65</v>
      </c>
      <c r="BC151" t="s">
        <v>65</v>
      </c>
      <c r="BD151" t="s">
        <v>75</v>
      </c>
      <c r="BE151" t="s">
        <v>76</v>
      </c>
      <c r="BF151" t="s">
        <v>89</v>
      </c>
      <c r="BG151" t="s">
        <v>68</v>
      </c>
      <c r="BH151" t="s">
        <v>90</v>
      </c>
      <c r="BI151" t="s">
        <v>218</v>
      </c>
      <c r="BJ151" t="s">
        <v>69</v>
      </c>
    </row>
    <row r="152" spans="1:62" x14ac:dyDescent="0.3">
      <c r="A152">
        <v>151</v>
      </c>
      <c r="B152" s="1">
        <v>45836.638888888891</v>
      </c>
      <c r="C152" s="6">
        <v>45836.644444444442</v>
      </c>
      <c r="D152" s="2">
        <f>INT(FC_Road___Aradhana[[#This Row],[Completion time]])</f>
        <v>45836</v>
      </c>
      <c r="E152" s="2" t="str">
        <f>TEXT(FC_Road___Aradhana[[#This Row],[Date]],"dddd")</f>
        <v>Saturday</v>
      </c>
      <c r="F152" s="2" t="str">
        <f>IF(WEEKDAY(FC_Road___Aradhana[[#This Row],[Date]],2)&gt;5,"Weekend","Weekday")</f>
        <v>Weekend</v>
      </c>
      <c r="G15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2" t="s">
        <v>49</v>
      </c>
      <c r="I152" t="s">
        <v>50</v>
      </c>
      <c r="J152" t="s">
        <v>51</v>
      </c>
      <c r="K152" t="s">
        <v>52</v>
      </c>
      <c r="L152" t="s">
        <v>80</v>
      </c>
      <c r="M152" t="s">
        <v>50</v>
      </c>
      <c r="N152" t="s">
        <v>50</v>
      </c>
      <c r="O152" t="s">
        <v>50</v>
      </c>
      <c r="P152" t="s">
        <v>50</v>
      </c>
      <c r="Q152" t="s">
        <v>81</v>
      </c>
      <c r="R152" t="str">
        <f t="shared" si="16"/>
        <v>Kothrud</v>
      </c>
      <c r="S152" t="s">
        <v>50</v>
      </c>
      <c r="T152" t="s">
        <v>50</v>
      </c>
      <c r="U152" t="s">
        <v>162</v>
      </c>
      <c r="V152" t="s">
        <v>50</v>
      </c>
      <c r="W152" t="s">
        <v>50</v>
      </c>
      <c r="X152" t="str">
        <f t="shared" si="17"/>
        <v>Dahanukar Colony / Kothrud Bus Stand</v>
      </c>
      <c r="Y152" t="str">
        <f t="shared" si="18"/>
        <v>Dahanukar Colony / Kothrud Bus Stand</v>
      </c>
      <c r="Z152" t="s">
        <v>83</v>
      </c>
      <c r="AA152" t="s">
        <v>84</v>
      </c>
      <c r="AB152" t="s">
        <v>50</v>
      </c>
      <c r="AC152" t="s">
        <v>50</v>
      </c>
      <c r="AD152" t="s">
        <v>50</v>
      </c>
      <c r="AE152" t="s">
        <v>50</v>
      </c>
      <c r="AF152" t="str">
        <f t="shared" si="19"/>
        <v>kothrud</v>
      </c>
      <c r="AG152" t="s">
        <v>50</v>
      </c>
      <c r="AH152" t="s">
        <v>50</v>
      </c>
      <c r="AI152" t="s">
        <v>162</v>
      </c>
      <c r="AJ152" t="s">
        <v>50</v>
      </c>
      <c r="AK152" t="s">
        <v>50</v>
      </c>
      <c r="AL152" t="str">
        <f t="shared" si="20"/>
        <v>Dahanukar Colony / Kothrud Bus Stand</v>
      </c>
      <c r="AM152" t="str">
        <f>IF(FC_Road___Aradhana[[#This Row],[2nd Level Departure]]="",FC_Road___Aradhana[[#This Row],[1st Level Departure]],FC_Road___Aradhana[[#This Row],[2nd Level Departure]])</f>
        <v>Dahanukar Colony / Kothrud Bus Stand</v>
      </c>
      <c r="AN152" t="s">
        <v>56</v>
      </c>
      <c r="AO152" t="s">
        <v>71</v>
      </c>
      <c r="AP152" t="s">
        <v>96</v>
      </c>
      <c r="AQ152" t="s">
        <v>50</v>
      </c>
      <c r="AR152" t="s">
        <v>50</v>
      </c>
      <c r="AS152" t="s">
        <v>50</v>
      </c>
      <c r="AT152" t="s">
        <v>50</v>
      </c>
      <c r="AU152" t="s">
        <v>50</v>
      </c>
      <c r="AV152" t="s">
        <v>144</v>
      </c>
      <c r="AW152" t="str">
        <f t="shared" si="21"/>
        <v>I was walking by and came in</v>
      </c>
      <c r="AX152" t="s">
        <v>61</v>
      </c>
      <c r="AY152" t="str">
        <f t="shared" si="22"/>
        <v>Casual Meal</v>
      </c>
      <c r="AZ152" t="s">
        <v>98</v>
      </c>
      <c r="BA152" t="s">
        <v>62</v>
      </c>
      <c r="BB152" t="s">
        <v>104</v>
      </c>
      <c r="BC152" t="s">
        <v>104</v>
      </c>
      <c r="BD152" t="s">
        <v>75</v>
      </c>
      <c r="BE152" t="s">
        <v>76</v>
      </c>
      <c r="BF152" t="s">
        <v>89</v>
      </c>
      <c r="BG152" t="s">
        <v>68</v>
      </c>
      <c r="BH152" t="s">
        <v>78</v>
      </c>
      <c r="BI152" t="s">
        <v>115</v>
      </c>
      <c r="BJ152" t="s">
        <v>69</v>
      </c>
    </row>
    <row r="153" spans="1:62" x14ac:dyDescent="0.3">
      <c r="A153">
        <v>152</v>
      </c>
      <c r="B153" s="1">
        <v>45836.63958333333</v>
      </c>
      <c r="C153" s="6">
        <v>45836.646527777775</v>
      </c>
      <c r="D153" s="2">
        <f>INT(FC_Road___Aradhana[[#This Row],[Completion time]])</f>
        <v>45836</v>
      </c>
      <c r="E153" s="2" t="str">
        <f>TEXT(FC_Road___Aradhana[[#This Row],[Date]],"dddd")</f>
        <v>Saturday</v>
      </c>
      <c r="F153" s="2" t="str">
        <f>IF(WEEKDAY(FC_Road___Aradhana[[#This Row],[Date]],2)&gt;5,"Weekend","Weekday")</f>
        <v>Weekend</v>
      </c>
      <c r="G15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3" t="s">
        <v>49</v>
      </c>
      <c r="I153" t="s">
        <v>50</v>
      </c>
      <c r="J153" t="s">
        <v>79</v>
      </c>
      <c r="K153" t="s">
        <v>52</v>
      </c>
      <c r="L153" t="s">
        <v>80</v>
      </c>
      <c r="M153" t="s">
        <v>50</v>
      </c>
      <c r="N153" t="s">
        <v>50</v>
      </c>
      <c r="O153" t="s">
        <v>50</v>
      </c>
      <c r="P153" t="s">
        <v>50</v>
      </c>
      <c r="Q153" t="s">
        <v>219</v>
      </c>
      <c r="R153" t="str">
        <f t="shared" si="16"/>
        <v xml:space="preserve">Hinjewadi 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tr">
        <f t="shared" si="17"/>
        <v/>
      </c>
      <c r="Y153" t="str">
        <f t="shared" si="18"/>
        <v xml:space="preserve">Hinjewadi </v>
      </c>
      <c r="Z153" t="s">
        <v>83</v>
      </c>
      <c r="AA153" t="s">
        <v>219</v>
      </c>
      <c r="AB153" t="s">
        <v>50</v>
      </c>
      <c r="AC153" t="s">
        <v>50</v>
      </c>
      <c r="AD153" t="s">
        <v>50</v>
      </c>
      <c r="AE153" t="s">
        <v>50</v>
      </c>
      <c r="AF153" t="str">
        <f t="shared" si="19"/>
        <v xml:space="preserve">Hinjewadi 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tr">
        <f t="shared" si="20"/>
        <v/>
      </c>
      <c r="AM153" t="str">
        <f>IF(FC_Road___Aradhana[[#This Row],[2nd Level Departure]]="",FC_Road___Aradhana[[#This Row],[1st Level Departure]],FC_Road___Aradhana[[#This Row],[2nd Level Departure]])</f>
        <v xml:space="preserve">Hinjewadi </v>
      </c>
      <c r="AN153" t="s">
        <v>56</v>
      </c>
      <c r="AO153" t="s">
        <v>95</v>
      </c>
      <c r="AP153" t="s">
        <v>96</v>
      </c>
      <c r="AQ153" t="s">
        <v>50</v>
      </c>
      <c r="AR153" t="s">
        <v>50</v>
      </c>
      <c r="AS153" t="s">
        <v>50</v>
      </c>
      <c r="AT153" t="s">
        <v>50</v>
      </c>
      <c r="AU153" t="s">
        <v>50</v>
      </c>
      <c r="AV153" t="s">
        <v>336</v>
      </c>
      <c r="AW153" t="str">
        <f t="shared" si="21"/>
        <v>Others</v>
      </c>
      <c r="AX153" t="s">
        <v>167</v>
      </c>
      <c r="AY153" t="str">
        <f t="shared" si="22"/>
        <v>Special Celebration (Birthday, Anniversary, etc.)</v>
      </c>
      <c r="AZ153" t="s">
        <v>98</v>
      </c>
      <c r="BA153" t="s">
        <v>62</v>
      </c>
      <c r="BB153" t="s">
        <v>74</v>
      </c>
      <c r="BC153" t="s">
        <v>74</v>
      </c>
      <c r="BD153" t="s">
        <v>75</v>
      </c>
      <c r="BE153" t="s">
        <v>76</v>
      </c>
      <c r="BF153" t="s">
        <v>89</v>
      </c>
      <c r="BG153" t="s">
        <v>68</v>
      </c>
      <c r="BH153" t="s">
        <v>101</v>
      </c>
      <c r="BI153" t="s">
        <v>115</v>
      </c>
      <c r="BJ153" t="s">
        <v>189</v>
      </c>
    </row>
    <row r="154" spans="1:62" x14ac:dyDescent="0.3">
      <c r="A154">
        <v>153</v>
      </c>
      <c r="B154" s="1">
        <v>45836.646527777775</v>
      </c>
      <c r="C154" s="6">
        <v>45836.647916666669</v>
      </c>
      <c r="D154" s="2">
        <f>INT(FC_Road___Aradhana[[#This Row],[Completion time]])</f>
        <v>45836</v>
      </c>
      <c r="E154" s="2" t="str">
        <f>TEXT(FC_Road___Aradhana[[#This Row],[Date]],"dddd")</f>
        <v>Saturday</v>
      </c>
      <c r="F154" s="2" t="str">
        <f>IF(WEEKDAY(FC_Road___Aradhana[[#This Row],[Date]],2)&gt;5,"Weekend","Weekday")</f>
        <v>Weekend</v>
      </c>
      <c r="G15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4" t="s">
        <v>49</v>
      </c>
      <c r="I154" t="s">
        <v>50</v>
      </c>
      <c r="J154" t="s">
        <v>79</v>
      </c>
      <c r="K154" t="s">
        <v>52</v>
      </c>
      <c r="L154" t="s">
        <v>119</v>
      </c>
      <c r="M154" t="s">
        <v>50</v>
      </c>
      <c r="N154" t="s">
        <v>50</v>
      </c>
      <c r="O154" t="s">
        <v>50</v>
      </c>
      <c r="P154" t="s">
        <v>50</v>
      </c>
      <c r="Q154" t="s">
        <v>54</v>
      </c>
      <c r="R154" t="str">
        <f t="shared" si="16"/>
        <v>Deccan</v>
      </c>
      <c r="S154" t="s">
        <v>54</v>
      </c>
      <c r="T154" t="s">
        <v>50</v>
      </c>
      <c r="U154" t="s">
        <v>50</v>
      </c>
      <c r="V154" t="s">
        <v>50</v>
      </c>
      <c r="W154" t="s">
        <v>50</v>
      </c>
      <c r="X154" t="str">
        <f t="shared" si="17"/>
        <v>Deccan</v>
      </c>
      <c r="Y154" t="str">
        <f t="shared" si="18"/>
        <v>Deccan</v>
      </c>
      <c r="Z154" t="s">
        <v>83</v>
      </c>
      <c r="AA154" t="s">
        <v>70</v>
      </c>
      <c r="AB154" t="s">
        <v>50</v>
      </c>
      <c r="AC154" t="s">
        <v>50</v>
      </c>
      <c r="AD154" t="s">
        <v>50</v>
      </c>
      <c r="AE154" t="s">
        <v>50</v>
      </c>
      <c r="AF154" t="str">
        <f t="shared" si="19"/>
        <v>Shivajinagar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tr">
        <f t="shared" si="20"/>
        <v/>
      </c>
      <c r="AM154" t="str">
        <f>IF(FC_Road___Aradhana[[#This Row],[2nd Level Departure]]="",FC_Road___Aradhana[[#This Row],[1st Level Departure]],FC_Road___Aradhana[[#This Row],[2nd Level Departure]])</f>
        <v>Shivajinagar</v>
      </c>
      <c r="AN154" t="s">
        <v>85</v>
      </c>
      <c r="AO154" t="s">
        <v>71</v>
      </c>
      <c r="AP154" t="s">
        <v>58</v>
      </c>
      <c r="AQ154" t="s">
        <v>72</v>
      </c>
      <c r="AR154" t="s">
        <v>103</v>
      </c>
      <c r="AS154" t="s">
        <v>61</v>
      </c>
      <c r="AT154" t="s">
        <v>62</v>
      </c>
      <c r="AU154" t="s">
        <v>60</v>
      </c>
      <c r="AV154" t="s">
        <v>50</v>
      </c>
      <c r="AW154" t="str">
        <f t="shared" si="21"/>
        <v>Walk-in/ Saw it while passing by</v>
      </c>
      <c r="AX154" t="s">
        <v>50</v>
      </c>
      <c r="AY154" t="str">
        <f t="shared" si="22"/>
        <v>Casual Meal</v>
      </c>
      <c r="AZ154" t="s">
        <v>50</v>
      </c>
      <c r="BA154" t="str">
        <f t="shared" si="23"/>
        <v>I wanted to try Sourdough Pizza</v>
      </c>
      <c r="BB154" t="s">
        <v>104</v>
      </c>
      <c r="BC154" t="s">
        <v>104</v>
      </c>
      <c r="BD154" t="s">
        <v>75</v>
      </c>
      <c r="BE154" t="s">
        <v>76</v>
      </c>
      <c r="BF154" t="s">
        <v>99</v>
      </c>
      <c r="BG154" t="s">
        <v>68</v>
      </c>
      <c r="BH154" t="s">
        <v>101</v>
      </c>
      <c r="BI154" t="s">
        <v>115</v>
      </c>
      <c r="BJ154" t="s">
        <v>69</v>
      </c>
    </row>
    <row r="155" spans="1:62" x14ac:dyDescent="0.3">
      <c r="A155">
        <v>154</v>
      </c>
      <c r="B155" s="1">
        <v>45836.645833333336</v>
      </c>
      <c r="C155" s="6">
        <v>45836.649305555555</v>
      </c>
      <c r="D155" s="2">
        <f>INT(FC_Road___Aradhana[[#This Row],[Completion time]])</f>
        <v>45836</v>
      </c>
      <c r="E155" s="2" t="str">
        <f>TEXT(FC_Road___Aradhana[[#This Row],[Date]],"dddd")</f>
        <v>Saturday</v>
      </c>
      <c r="F155" s="2" t="str">
        <f>IF(WEEKDAY(FC_Road___Aradhana[[#This Row],[Date]],2)&gt;5,"Weekend","Weekday")</f>
        <v>Weekend</v>
      </c>
      <c r="G15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5" t="s">
        <v>49</v>
      </c>
      <c r="I155" t="s">
        <v>50</v>
      </c>
      <c r="J155" t="s">
        <v>51</v>
      </c>
      <c r="K155" t="s">
        <v>52</v>
      </c>
      <c r="L155" t="s">
        <v>80</v>
      </c>
      <c r="M155" t="s">
        <v>50</v>
      </c>
      <c r="N155" t="s">
        <v>50</v>
      </c>
      <c r="O155" t="s">
        <v>50</v>
      </c>
      <c r="P155" t="s">
        <v>50</v>
      </c>
      <c r="Q155" t="s">
        <v>127</v>
      </c>
      <c r="R155" t="str">
        <f t="shared" si="16"/>
        <v>Old City</v>
      </c>
      <c r="S155" t="s">
        <v>50</v>
      </c>
      <c r="T155" t="s">
        <v>50</v>
      </c>
      <c r="U155" t="s">
        <v>50</v>
      </c>
      <c r="V155" t="s">
        <v>50</v>
      </c>
      <c r="W155" t="s">
        <v>134</v>
      </c>
      <c r="X155" t="str">
        <f t="shared" si="17"/>
        <v>Narayan Peth</v>
      </c>
      <c r="Y155" t="str">
        <f t="shared" si="18"/>
        <v>Narayan Peth</v>
      </c>
      <c r="Z155" t="s">
        <v>83</v>
      </c>
      <c r="AA155" t="s">
        <v>127</v>
      </c>
      <c r="AB155" t="s">
        <v>50</v>
      </c>
      <c r="AC155" t="s">
        <v>50</v>
      </c>
      <c r="AD155" t="s">
        <v>50</v>
      </c>
      <c r="AE155" t="s">
        <v>50</v>
      </c>
      <c r="AF155" t="str">
        <f t="shared" si="19"/>
        <v>Old City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tr">
        <f t="shared" si="20"/>
        <v/>
      </c>
      <c r="AM155" t="str">
        <f>IF(FC_Road___Aradhana[[#This Row],[2nd Level Departure]]="",FC_Road___Aradhana[[#This Row],[1st Level Departure]],FC_Road___Aradhana[[#This Row],[2nd Level Departure]])</f>
        <v>Old City</v>
      </c>
      <c r="AN155" t="s">
        <v>94</v>
      </c>
      <c r="AO155" t="s">
        <v>95</v>
      </c>
      <c r="AP155" t="s">
        <v>58</v>
      </c>
      <c r="AQ155" t="s">
        <v>72</v>
      </c>
      <c r="AR155" t="s">
        <v>60</v>
      </c>
      <c r="AS155" t="s">
        <v>61</v>
      </c>
      <c r="AT155" t="s">
        <v>62</v>
      </c>
      <c r="AU155" t="s">
        <v>63</v>
      </c>
      <c r="AV155" t="s">
        <v>50</v>
      </c>
      <c r="AW155" t="str">
        <f t="shared" si="21"/>
        <v>Walk-in/ Saw it while passing by</v>
      </c>
      <c r="AX155" t="s">
        <v>50</v>
      </c>
      <c r="AY155" t="str">
        <f t="shared" si="22"/>
        <v>Casual Meal</v>
      </c>
      <c r="AZ155" t="s">
        <v>50</v>
      </c>
      <c r="BA155" t="str">
        <f t="shared" si="23"/>
        <v>I wanted to try Sourdough Pizza</v>
      </c>
      <c r="BB155" t="s">
        <v>104</v>
      </c>
      <c r="BC155" t="s">
        <v>104</v>
      </c>
      <c r="BD155" t="s">
        <v>159</v>
      </c>
      <c r="BE155" t="s">
        <v>188</v>
      </c>
      <c r="BF155" t="s">
        <v>99</v>
      </c>
      <c r="BG155" t="s">
        <v>77</v>
      </c>
      <c r="BH155" t="s">
        <v>118</v>
      </c>
      <c r="BI155" t="s">
        <v>91</v>
      </c>
      <c r="BJ155" t="s">
        <v>189</v>
      </c>
    </row>
    <row r="156" spans="1:62" x14ac:dyDescent="0.3">
      <c r="A156">
        <v>155</v>
      </c>
      <c r="B156" s="1">
        <v>45836.647916666669</v>
      </c>
      <c r="C156" s="6">
        <v>45836.650694444441</v>
      </c>
      <c r="D156" s="2">
        <f>INT(FC_Road___Aradhana[[#This Row],[Completion time]])</f>
        <v>45836</v>
      </c>
      <c r="E156" s="2" t="str">
        <f>TEXT(FC_Road___Aradhana[[#This Row],[Date]],"dddd")</f>
        <v>Saturday</v>
      </c>
      <c r="F156" s="2" t="str">
        <f>IF(WEEKDAY(FC_Road___Aradhana[[#This Row],[Date]],2)&gt;5,"Weekend","Weekday")</f>
        <v>Weekend</v>
      </c>
      <c r="G15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6" t="s">
        <v>49</v>
      </c>
      <c r="I156" t="s">
        <v>50</v>
      </c>
      <c r="J156" t="s">
        <v>79</v>
      </c>
      <c r="K156" t="s">
        <v>52</v>
      </c>
      <c r="L156" t="s">
        <v>80</v>
      </c>
      <c r="M156" t="s">
        <v>50</v>
      </c>
      <c r="N156" t="s">
        <v>50</v>
      </c>
      <c r="O156" t="s">
        <v>50</v>
      </c>
      <c r="P156" t="s">
        <v>50</v>
      </c>
      <c r="Q156" t="s">
        <v>81</v>
      </c>
      <c r="R156" t="str">
        <f t="shared" si="16"/>
        <v>Kothrud</v>
      </c>
      <c r="S156" t="s">
        <v>50</v>
      </c>
      <c r="T156" t="s">
        <v>50</v>
      </c>
      <c r="U156" t="s">
        <v>148</v>
      </c>
      <c r="V156" t="s">
        <v>50</v>
      </c>
      <c r="W156" t="s">
        <v>50</v>
      </c>
      <c r="X156" t="str">
        <f t="shared" si="17"/>
        <v>MIT College / Anand Nagar</v>
      </c>
      <c r="Y156" t="str">
        <f t="shared" si="18"/>
        <v>MIT College / Anand Nagar</v>
      </c>
      <c r="Z156" t="s">
        <v>93</v>
      </c>
      <c r="AA156" t="s">
        <v>50</v>
      </c>
      <c r="AB156" t="s">
        <v>50</v>
      </c>
      <c r="AC156" t="s">
        <v>102</v>
      </c>
      <c r="AD156" t="s">
        <v>50</v>
      </c>
      <c r="AE156" t="s">
        <v>50</v>
      </c>
      <c r="AF156" t="str">
        <f t="shared" si="19"/>
        <v>FC Road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tr">
        <f t="shared" si="20"/>
        <v/>
      </c>
      <c r="AM156" t="str">
        <f>IF(FC_Road___Aradhana[[#This Row],[2nd Level Departure]]="",FC_Road___Aradhana[[#This Row],[1st Level Departure]],FC_Road___Aradhana[[#This Row],[2nd Level Departure]])</f>
        <v>FC Road</v>
      </c>
      <c r="AN156" t="s">
        <v>56</v>
      </c>
      <c r="AO156" t="s">
        <v>95</v>
      </c>
      <c r="AP156" t="s">
        <v>58</v>
      </c>
      <c r="AQ156" t="s">
        <v>97</v>
      </c>
      <c r="AR156" t="s">
        <v>133</v>
      </c>
      <c r="AS156" t="s">
        <v>86</v>
      </c>
      <c r="AT156" t="s">
        <v>62</v>
      </c>
      <c r="AU156" t="s">
        <v>133</v>
      </c>
      <c r="AV156" t="s">
        <v>50</v>
      </c>
      <c r="AW156" t="str">
        <f t="shared" si="21"/>
        <v>Social Media Ad (Instagram/ Facebook)</v>
      </c>
      <c r="AX156" t="s">
        <v>50</v>
      </c>
      <c r="AY156" t="str">
        <f t="shared" si="22"/>
        <v>Date</v>
      </c>
      <c r="AZ156" t="s">
        <v>50</v>
      </c>
      <c r="BA156" t="str">
        <f t="shared" si="23"/>
        <v>I wanted to try Sourdough Pizza</v>
      </c>
      <c r="BB156" t="s">
        <v>65</v>
      </c>
      <c r="BC156" t="s">
        <v>65</v>
      </c>
      <c r="BD156" t="s">
        <v>88</v>
      </c>
      <c r="BE156" t="s">
        <v>67</v>
      </c>
      <c r="BF156" t="s">
        <v>89</v>
      </c>
      <c r="BG156" t="s">
        <v>114</v>
      </c>
      <c r="BH156" t="s">
        <v>101</v>
      </c>
      <c r="BI156" t="s">
        <v>50</v>
      </c>
      <c r="BJ156" t="s">
        <v>69</v>
      </c>
    </row>
    <row r="157" spans="1:62" x14ac:dyDescent="0.3">
      <c r="A157">
        <v>156</v>
      </c>
      <c r="B157" s="1">
        <v>45836.650694444441</v>
      </c>
      <c r="C157" s="6">
        <v>45836.654861111114</v>
      </c>
      <c r="D157" s="2">
        <f>INT(FC_Road___Aradhana[[#This Row],[Completion time]])</f>
        <v>45836</v>
      </c>
      <c r="E157" s="2" t="str">
        <f>TEXT(FC_Road___Aradhana[[#This Row],[Date]],"dddd")</f>
        <v>Saturday</v>
      </c>
      <c r="F157" s="2" t="str">
        <f>IF(WEEKDAY(FC_Road___Aradhana[[#This Row],[Date]],2)&gt;5,"Weekend","Weekday")</f>
        <v>Weekend</v>
      </c>
      <c r="G15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7" t="s">
        <v>49</v>
      </c>
      <c r="I157" t="s">
        <v>50</v>
      </c>
      <c r="J157" t="s">
        <v>79</v>
      </c>
      <c r="K157" t="s">
        <v>52</v>
      </c>
      <c r="L157" t="s">
        <v>80</v>
      </c>
      <c r="M157" t="s">
        <v>50</v>
      </c>
      <c r="N157" t="s">
        <v>50</v>
      </c>
      <c r="O157" t="s">
        <v>50</v>
      </c>
      <c r="P157" t="s">
        <v>50</v>
      </c>
      <c r="Q157" t="s">
        <v>81</v>
      </c>
      <c r="R157" t="str">
        <f t="shared" si="16"/>
        <v>Kothrud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tr">
        <f t="shared" si="17"/>
        <v/>
      </c>
      <c r="Y157" t="str">
        <f t="shared" si="18"/>
        <v>Kothrud</v>
      </c>
      <c r="Z157" t="s">
        <v>83</v>
      </c>
      <c r="AA157" t="s">
        <v>84</v>
      </c>
      <c r="AB157" t="s">
        <v>50</v>
      </c>
      <c r="AC157" t="s">
        <v>50</v>
      </c>
      <c r="AD157" t="s">
        <v>50</v>
      </c>
      <c r="AE157" t="s">
        <v>50</v>
      </c>
      <c r="AF157" t="str">
        <f t="shared" si="19"/>
        <v>kothrud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tr">
        <f t="shared" si="20"/>
        <v/>
      </c>
      <c r="AM157" t="str">
        <f>IF(FC_Road___Aradhana[[#This Row],[2nd Level Departure]]="",FC_Road___Aradhana[[#This Row],[1st Level Departure]],FC_Road___Aradhana[[#This Row],[2nd Level Departure]])</f>
        <v>kothrud</v>
      </c>
      <c r="AN157" t="s">
        <v>56</v>
      </c>
      <c r="AO157" t="s">
        <v>95</v>
      </c>
      <c r="AP157" t="s">
        <v>58</v>
      </c>
      <c r="AQ157" t="s">
        <v>72</v>
      </c>
      <c r="AR157" t="s">
        <v>103</v>
      </c>
      <c r="AS157" t="s">
        <v>129</v>
      </c>
      <c r="AT157" t="s">
        <v>62</v>
      </c>
      <c r="AU157" t="s">
        <v>60</v>
      </c>
      <c r="AV157" t="s">
        <v>50</v>
      </c>
      <c r="AW157" t="str">
        <f t="shared" si="21"/>
        <v>Walk-in/ Saw it while passing by</v>
      </c>
      <c r="AX157" t="s">
        <v>50</v>
      </c>
      <c r="AY157" t="str">
        <f t="shared" si="22"/>
        <v>Family Outing</v>
      </c>
      <c r="AZ157" t="s">
        <v>50</v>
      </c>
      <c r="BA157" t="str">
        <f t="shared" si="23"/>
        <v>I wanted to try Sourdough Pizza</v>
      </c>
      <c r="BB157" t="s">
        <v>104</v>
      </c>
      <c r="BC157" t="s">
        <v>65</v>
      </c>
      <c r="BD157" t="s">
        <v>88</v>
      </c>
      <c r="BE157" t="s">
        <v>67</v>
      </c>
      <c r="BF157" t="s">
        <v>89</v>
      </c>
      <c r="BG157" t="s">
        <v>68</v>
      </c>
      <c r="BH157" t="s">
        <v>78</v>
      </c>
      <c r="BI157" t="s">
        <v>50</v>
      </c>
      <c r="BJ157" t="s">
        <v>69</v>
      </c>
    </row>
    <row r="158" spans="1:62" x14ac:dyDescent="0.3">
      <c r="A158">
        <v>157</v>
      </c>
      <c r="B158" s="1">
        <v>45836.650694444441</v>
      </c>
      <c r="C158" s="6">
        <v>45836.655555555553</v>
      </c>
      <c r="D158" s="2">
        <f>INT(FC_Road___Aradhana[[#This Row],[Completion time]])</f>
        <v>45836</v>
      </c>
      <c r="E158" s="2" t="str">
        <f>TEXT(FC_Road___Aradhana[[#This Row],[Date]],"dddd")</f>
        <v>Saturday</v>
      </c>
      <c r="F158" s="2" t="str">
        <f>IF(WEEKDAY(FC_Road___Aradhana[[#This Row],[Date]],2)&gt;5,"Weekend","Weekday")</f>
        <v>Weekend</v>
      </c>
      <c r="G15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8" t="s">
        <v>49</v>
      </c>
      <c r="I158" t="s">
        <v>50</v>
      </c>
      <c r="J158" t="s">
        <v>51</v>
      </c>
      <c r="K158" t="s">
        <v>52</v>
      </c>
      <c r="L158" t="s">
        <v>53</v>
      </c>
      <c r="M158" t="s">
        <v>50</v>
      </c>
      <c r="N158" t="s">
        <v>50</v>
      </c>
      <c r="O158" t="s">
        <v>70</v>
      </c>
      <c r="P158" t="s">
        <v>50</v>
      </c>
      <c r="Q158" t="s">
        <v>50</v>
      </c>
      <c r="R158" t="str">
        <f t="shared" si="16"/>
        <v>Shivajinagar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tr">
        <f t="shared" si="17"/>
        <v/>
      </c>
      <c r="Y158" t="str">
        <f t="shared" si="18"/>
        <v>Shivajinagar</v>
      </c>
      <c r="Z158" t="s">
        <v>163</v>
      </c>
      <c r="AA158" t="s">
        <v>70</v>
      </c>
      <c r="AB158" t="s">
        <v>50</v>
      </c>
      <c r="AC158" t="s">
        <v>50</v>
      </c>
      <c r="AD158" t="s">
        <v>50</v>
      </c>
      <c r="AE158" t="s">
        <v>50</v>
      </c>
      <c r="AF158" t="str">
        <f t="shared" si="19"/>
        <v>Shivajinagar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tr">
        <f t="shared" si="20"/>
        <v/>
      </c>
      <c r="AM158" t="str">
        <f>IF(FC_Road___Aradhana[[#This Row],[2nd Level Departure]]="",FC_Road___Aradhana[[#This Row],[1st Level Departure]],FC_Road___Aradhana[[#This Row],[2nd Level Departure]])</f>
        <v>Shivajinagar</v>
      </c>
      <c r="AN158" t="s">
        <v>147</v>
      </c>
      <c r="AO158" t="s">
        <v>109</v>
      </c>
      <c r="AP158" t="s">
        <v>58</v>
      </c>
      <c r="AQ158" t="s">
        <v>110</v>
      </c>
      <c r="AR158" t="s">
        <v>73</v>
      </c>
      <c r="AS158" t="s">
        <v>112</v>
      </c>
      <c r="AT158" t="s">
        <v>62</v>
      </c>
      <c r="AU158" t="s">
        <v>103</v>
      </c>
      <c r="AV158" t="s">
        <v>50</v>
      </c>
      <c r="AW158" t="str">
        <f t="shared" si="21"/>
        <v>Reservation Apps - DineOut/ Zomato Gold</v>
      </c>
      <c r="AX158" t="s">
        <v>50</v>
      </c>
      <c r="AY158" t="str">
        <f t="shared" si="22"/>
        <v>Hangout with Friends</v>
      </c>
      <c r="AZ158" t="s">
        <v>50</v>
      </c>
      <c r="BA158" t="str">
        <f t="shared" si="23"/>
        <v>I wanted to try Sourdough Pizza</v>
      </c>
      <c r="BB158" t="s">
        <v>64</v>
      </c>
      <c r="BC158" t="s">
        <v>104</v>
      </c>
      <c r="BD158" t="s">
        <v>75</v>
      </c>
      <c r="BE158" t="s">
        <v>76</v>
      </c>
      <c r="BF158" t="s">
        <v>99</v>
      </c>
      <c r="BG158" t="s">
        <v>68</v>
      </c>
      <c r="BH158" t="s">
        <v>78</v>
      </c>
      <c r="BI158" t="s">
        <v>122</v>
      </c>
      <c r="BJ158" t="s">
        <v>69</v>
      </c>
    </row>
    <row r="159" spans="1:62" x14ac:dyDescent="0.3">
      <c r="A159">
        <v>158</v>
      </c>
      <c r="B159" s="1">
        <v>45836.65625</v>
      </c>
      <c r="C159" s="6">
        <v>45836.660416666666</v>
      </c>
      <c r="D159" s="2">
        <f>INT(FC_Road___Aradhana[[#This Row],[Completion time]])</f>
        <v>45836</v>
      </c>
      <c r="E159" s="2" t="str">
        <f>TEXT(FC_Road___Aradhana[[#This Row],[Date]],"dddd")</f>
        <v>Saturday</v>
      </c>
      <c r="F159" s="2" t="str">
        <f>IF(WEEKDAY(FC_Road___Aradhana[[#This Row],[Date]],2)&gt;5,"Weekend","Weekday")</f>
        <v>Weekend</v>
      </c>
      <c r="G15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59" t="s">
        <v>49</v>
      </c>
      <c r="I159" t="s">
        <v>50</v>
      </c>
      <c r="J159" t="s">
        <v>51</v>
      </c>
      <c r="K159" t="s">
        <v>92</v>
      </c>
      <c r="L159" t="s">
        <v>53</v>
      </c>
      <c r="M159" t="s">
        <v>50</v>
      </c>
      <c r="N159" t="s">
        <v>50</v>
      </c>
      <c r="O159" t="s">
        <v>126</v>
      </c>
      <c r="P159" t="s">
        <v>50</v>
      </c>
      <c r="Q159" t="s">
        <v>50</v>
      </c>
      <c r="R159" t="str">
        <f t="shared" si="16"/>
        <v>ICC/ Senapati Bapat Road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tr">
        <f t="shared" si="17"/>
        <v/>
      </c>
      <c r="Y159" t="str">
        <f t="shared" si="18"/>
        <v>ICC/ Senapati Bapat Road</v>
      </c>
      <c r="Z159" t="s">
        <v>83</v>
      </c>
      <c r="AA159" t="s">
        <v>70</v>
      </c>
      <c r="AB159" t="s">
        <v>50</v>
      </c>
      <c r="AC159" t="s">
        <v>50</v>
      </c>
      <c r="AD159" t="s">
        <v>50</v>
      </c>
      <c r="AE159" t="s">
        <v>50</v>
      </c>
      <c r="AF159" t="str">
        <f t="shared" si="19"/>
        <v>Shivajinagar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tr">
        <f t="shared" si="20"/>
        <v/>
      </c>
      <c r="AM159" t="str">
        <f>IF(FC_Road___Aradhana[[#This Row],[2nd Level Departure]]="",FC_Road___Aradhana[[#This Row],[1st Level Departure]],FC_Road___Aradhana[[#This Row],[2nd Level Departure]])</f>
        <v>Shivajinagar</v>
      </c>
      <c r="AN159" t="s">
        <v>85</v>
      </c>
      <c r="AO159" t="s">
        <v>71</v>
      </c>
      <c r="AP159" t="s">
        <v>96</v>
      </c>
      <c r="AQ159" t="s">
        <v>50</v>
      </c>
      <c r="AR159" t="s">
        <v>50</v>
      </c>
      <c r="AS159" t="s">
        <v>50</v>
      </c>
      <c r="AT159" t="s">
        <v>50</v>
      </c>
      <c r="AU159" t="s">
        <v>50</v>
      </c>
      <c r="AV159" t="s">
        <v>144</v>
      </c>
      <c r="AW159" t="str">
        <f t="shared" si="21"/>
        <v>I was walking by and came in</v>
      </c>
      <c r="AX159" t="s">
        <v>61</v>
      </c>
      <c r="AY159" t="str">
        <f t="shared" si="22"/>
        <v>Casual Meal</v>
      </c>
      <c r="AZ159" t="s">
        <v>98</v>
      </c>
      <c r="BA159" t="s">
        <v>62</v>
      </c>
      <c r="BB159" t="s">
        <v>64</v>
      </c>
      <c r="BC159" t="s">
        <v>65</v>
      </c>
      <c r="BD159" t="s">
        <v>88</v>
      </c>
      <c r="BE159" t="s">
        <v>67</v>
      </c>
      <c r="BF159" t="s">
        <v>89</v>
      </c>
      <c r="BG159" t="s">
        <v>114</v>
      </c>
      <c r="BH159" t="s">
        <v>90</v>
      </c>
      <c r="BI159" t="s">
        <v>115</v>
      </c>
      <c r="BJ159" t="s">
        <v>69</v>
      </c>
    </row>
    <row r="160" spans="1:62" x14ac:dyDescent="0.3">
      <c r="A160">
        <v>159</v>
      </c>
      <c r="B160" s="1">
        <v>45836.655555555553</v>
      </c>
      <c r="C160" s="6">
        <v>45836.660416666666</v>
      </c>
      <c r="D160" s="2">
        <f>INT(FC_Road___Aradhana[[#This Row],[Completion time]])</f>
        <v>45836</v>
      </c>
      <c r="E160" s="2" t="str">
        <f>TEXT(FC_Road___Aradhana[[#This Row],[Date]],"dddd")</f>
        <v>Saturday</v>
      </c>
      <c r="F160" s="2" t="str">
        <f>IF(WEEKDAY(FC_Road___Aradhana[[#This Row],[Date]],2)&gt;5,"Weekend","Weekday")</f>
        <v>Weekend</v>
      </c>
      <c r="G16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60" t="s">
        <v>49</v>
      </c>
      <c r="I160" t="s">
        <v>50</v>
      </c>
      <c r="J160" t="s">
        <v>51</v>
      </c>
      <c r="K160" t="s">
        <v>92</v>
      </c>
      <c r="L160" t="s">
        <v>93</v>
      </c>
      <c r="M160" t="s">
        <v>50</v>
      </c>
      <c r="N160" t="s">
        <v>102</v>
      </c>
      <c r="O160" t="s">
        <v>50</v>
      </c>
      <c r="P160" t="s">
        <v>50</v>
      </c>
      <c r="Q160" t="s">
        <v>50</v>
      </c>
      <c r="R160" t="str">
        <f t="shared" si="16"/>
        <v>FC Road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tr">
        <f t="shared" si="17"/>
        <v/>
      </c>
      <c r="Y160" t="str">
        <f t="shared" si="18"/>
        <v>FC Road</v>
      </c>
      <c r="Z160" t="s">
        <v>83</v>
      </c>
      <c r="AA160" t="s">
        <v>135</v>
      </c>
      <c r="AB160" t="s">
        <v>50</v>
      </c>
      <c r="AC160" t="s">
        <v>50</v>
      </c>
      <c r="AD160" t="s">
        <v>50</v>
      </c>
      <c r="AE160" t="s">
        <v>50</v>
      </c>
      <c r="AF160" t="str">
        <f t="shared" si="19"/>
        <v>Erandawne</v>
      </c>
      <c r="AG160" t="s">
        <v>50</v>
      </c>
      <c r="AH160" t="s">
        <v>150</v>
      </c>
      <c r="AI160" t="s">
        <v>50</v>
      </c>
      <c r="AJ160" t="s">
        <v>50</v>
      </c>
      <c r="AK160" t="s">
        <v>50</v>
      </c>
      <c r="AL160" t="str">
        <f t="shared" si="20"/>
        <v>Karve Road</v>
      </c>
      <c r="AM160" t="str">
        <f>IF(FC_Road___Aradhana[[#This Row],[2nd Level Departure]]="",FC_Road___Aradhana[[#This Row],[1st Level Departure]],FC_Road___Aradhana[[#This Row],[2nd Level Departure]])</f>
        <v>Karve Road</v>
      </c>
      <c r="AN160" t="s">
        <v>56</v>
      </c>
      <c r="AO160" t="s">
        <v>109</v>
      </c>
      <c r="AP160" t="s">
        <v>58</v>
      </c>
      <c r="AQ160" t="s">
        <v>59</v>
      </c>
      <c r="AR160" t="s">
        <v>103</v>
      </c>
      <c r="AS160" t="s">
        <v>61</v>
      </c>
      <c r="AT160" t="s">
        <v>62</v>
      </c>
      <c r="AU160" t="s">
        <v>63</v>
      </c>
      <c r="AV160" t="s">
        <v>50</v>
      </c>
      <c r="AW160" t="str">
        <f t="shared" si="21"/>
        <v>Word of Mouth/ Recommendation</v>
      </c>
      <c r="AX160" t="s">
        <v>50</v>
      </c>
      <c r="AY160" t="str">
        <f t="shared" si="22"/>
        <v>Casual Meal</v>
      </c>
      <c r="AZ160" t="s">
        <v>50</v>
      </c>
      <c r="BA160" t="str">
        <f t="shared" si="23"/>
        <v>I wanted to try Sourdough Pizza</v>
      </c>
      <c r="BB160" t="s">
        <v>87</v>
      </c>
      <c r="BC160" t="s">
        <v>64</v>
      </c>
      <c r="BD160" t="s">
        <v>66</v>
      </c>
      <c r="BE160" t="s">
        <v>76</v>
      </c>
      <c r="BF160" t="s">
        <v>89</v>
      </c>
      <c r="BG160" t="s">
        <v>68</v>
      </c>
      <c r="BH160" t="s">
        <v>90</v>
      </c>
      <c r="BI160" t="s">
        <v>115</v>
      </c>
      <c r="BJ160" t="s">
        <v>69</v>
      </c>
    </row>
    <row r="161" spans="1:62" x14ac:dyDescent="0.3">
      <c r="A161">
        <v>160</v>
      </c>
      <c r="B161" s="1">
        <v>45836.661805555559</v>
      </c>
      <c r="C161" s="6">
        <v>45836.663888888892</v>
      </c>
      <c r="D161" s="2">
        <f>INT(FC_Road___Aradhana[[#This Row],[Completion time]])</f>
        <v>45836</v>
      </c>
      <c r="E161" s="2" t="str">
        <f>TEXT(FC_Road___Aradhana[[#This Row],[Date]],"dddd")</f>
        <v>Saturday</v>
      </c>
      <c r="F161" s="2" t="str">
        <f>IF(WEEKDAY(FC_Road___Aradhana[[#This Row],[Date]],2)&gt;5,"Weekend","Weekday")</f>
        <v>Weekend</v>
      </c>
      <c r="G16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161" t="s">
        <v>49</v>
      </c>
      <c r="I161" t="s">
        <v>50</v>
      </c>
      <c r="J161" t="s">
        <v>51</v>
      </c>
      <c r="K161" t="s">
        <v>92</v>
      </c>
      <c r="L161" t="s">
        <v>53</v>
      </c>
      <c r="M161" t="s">
        <v>50</v>
      </c>
      <c r="N161" t="s">
        <v>50</v>
      </c>
      <c r="O161" t="s">
        <v>70</v>
      </c>
      <c r="P161" t="s">
        <v>50</v>
      </c>
      <c r="Q161" t="s">
        <v>50</v>
      </c>
      <c r="R161" t="str">
        <f t="shared" si="16"/>
        <v>Shivajinagar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tr">
        <f t="shared" si="17"/>
        <v/>
      </c>
      <c r="Y161" t="str">
        <f t="shared" si="18"/>
        <v>Shivajinagar</v>
      </c>
      <c r="Z161" t="s">
        <v>83</v>
      </c>
      <c r="AA161" t="s">
        <v>70</v>
      </c>
      <c r="AB161" t="s">
        <v>50</v>
      </c>
      <c r="AC161" t="s">
        <v>50</v>
      </c>
      <c r="AD161" t="s">
        <v>50</v>
      </c>
      <c r="AE161" t="s">
        <v>50</v>
      </c>
      <c r="AF161" t="str">
        <f t="shared" si="19"/>
        <v>Shivajinagar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tr">
        <f t="shared" si="20"/>
        <v/>
      </c>
      <c r="AM161" t="str">
        <f>IF(FC_Road___Aradhana[[#This Row],[2nd Level Departure]]="",FC_Road___Aradhana[[#This Row],[1st Level Departure]],FC_Road___Aradhana[[#This Row],[2nd Level Departure]])</f>
        <v>Shivajinagar</v>
      </c>
      <c r="AN161" t="s">
        <v>56</v>
      </c>
      <c r="AO161" t="s">
        <v>109</v>
      </c>
      <c r="AP161" t="s">
        <v>58</v>
      </c>
      <c r="AQ161" t="s">
        <v>59</v>
      </c>
      <c r="AR161" t="s">
        <v>60</v>
      </c>
      <c r="AS161" t="s">
        <v>61</v>
      </c>
      <c r="AT161" t="s">
        <v>107</v>
      </c>
      <c r="AU161" t="s">
        <v>63</v>
      </c>
      <c r="AV161" t="s">
        <v>50</v>
      </c>
      <c r="AW161" t="str">
        <f t="shared" si="21"/>
        <v>Word of Mouth/ Recommendation</v>
      </c>
      <c r="AX161" t="s">
        <v>50</v>
      </c>
      <c r="AY161" t="str">
        <f t="shared" si="22"/>
        <v>Casual Meal</v>
      </c>
      <c r="AZ161" t="s">
        <v>50</v>
      </c>
      <c r="BA161" t="str">
        <f t="shared" si="23"/>
        <v>Nonna's famous Tiramisu </v>
      </c>
      <c r="BB161" t="s">
        <v>104</v>
      </c>
      <c r="BC161" t="s">
        <v>104</v>
      </c>
      <c r="BD161" t="s">
        <v>88</v>
      </c>
      <c r="BE161" t="s">
        <v>67</v>
      </c>
      <c r="BF161" t="s">
        <v>89</v>
      </c>
      <c r="BG161" t="s">
        <v>114</v>
      </c>
      <c r="BH161" t="s">
        <v>90</v>
      </c>
      <c r="BI161" t="s">
        <v>91</v>
      </c>
      <c r="BJ161" t="s">
        <v>69</v>
      </c>
    </row>
    <row r="162" spans="1:62" x14ac:dyDescent="0.3">
      <c r="A162">
        <v>161</v>
      </c>
      <c r="B162" s="1">
        <v>45836.660416666666</v>
      </c>
      <c r="C162" s="6">
        <v>45836.670138888891</v>
      </c>
      <c r="D162" s="2">
        <f>INT(FC_Road___Aradhana[[#This Row],[Completion time]])</f>
        <v>45836</v>
      </c>
      <c r="E162" s="2" t="str">
        <f>TEXT(FC_Road___Aradhana[[#This Row],[Date]],"dddd")</f>
        <v>Saturday</v>
      </c>
      <c r="F162" s="2" t="str">
        <f>IF(WEEKDAY(FC_Road___Aradhana[[#This Row],[Date]],2)&gt;5,"Weekend","Weekday")</f>
        <v>Weekend</v>
      </c>
      <c r="G16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2" t="s">
        <v>49</v>
      </c>
      <c r="I162" t="s">
        <v>50</v>
      </c>
      <c r="J162" t="s">
        <v>51</v>
      </c>
      <c r="K162" t="s">
        <v>52</v>
      </c>
      <c r="L162" t="s">
        <v>160</v>
      </c>
      <c r="M162" t="s">
        <v>50</v>
      </c>
      <c r="N162" t="s">
        <v>50</v>
      </c>
      <c r="O162" t="s">
        <v>50</v>
      </c>
      <c r="P162" t="s">
        <v>208</v>
      </c>
      <c r="Q162" t="s">
        <v>50</v>
      </c>
      <c r="R162" t="str">
        <f t="shared" si="16"/>
        <v>Garware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tr">
        <f t="shared" si="17"/>
        <v/>
      </c>
      <c r="Y162" t="str">
        <f t="shared" si="18"/>
        <v>Garware</v>
      </c>
      <c r="Z162" t="s">
        <v>83</v>
      </c>
      <c r="AA162" t="s">
        <v>54</v>
      </c>
      <c r="AB162" t="s">
        <v>50</v>
      </c>
      <c r="AC162" t="s">
        <v>50</v>
      </c>
      <c r="AD162" t="s">
        <v>50</v>
      </c>
      <c r="AE162" t="s">
        <v>50</v>
      </c>
      <c r="AF162" t="str">
        <f t="shared" si="19"/>
        <v>Deccan</v>
      </c>
      <c r="AG162" t="s">
        <v>54</v>
      </c>
      <c r="AH162" t="s">
        <v>50</v>
      </c>
      <c r="AI162" t="s">
        <v>50</v>
      </c>
      <c r="AJ162" t="s">
        <v>50</v>
      </c>
      <c r="AK162" t="s">
        <v>50</v>
      </c>
      <c r="AL162" t="str">
        <f t="shared" si="20"/>
        <v>Deccan</v>
      </c>
      <c r="AM162" t="str">
        <f>IF(FC_Road___Aradhana[[#This Row],[2nd Level Departure]]="",FC_Road___Aradhana[[#This Row],[1st Level Departure]],FC_Road___Aradhana[[#This Row],[2nd Level Departure]])</f>
        <v>Deccan</v>
      </c>
      <c r="AN162" t="s">
        <v>128</v>
      </c>
      <c r="AO162" t="s">
        <v>109</v>
      </c>
      <c r="AP162" t="s">
        <v>96</v>
      </c>
      <c r="AQ162" t="s">
        <v>50</v>
      </c>
      <c r="AR162" t="s">
        <v>50</v>
      </c>
      <c r="AS162" t="s">
        <v>50</v>
      </c>
      <c r="AT162" t="s">
        <v>50</v>
      </c>
      <c r="AU162" t="s">
        <v>50</v>
      </c>
      <c r="AV162" t="s">
        <v>97</v>
      </c>
      <c r="AW162" t="str">
        <f t="shared" si="21"/>
        <v>Social Media Ad (Instagram/ Facebook)</v>
      </c>
      <c r="AX162" t="s">
        <v>61</v>
      </c>
      <c r="AY162" t="str">
        <f t="shared" si="22"/>
        <v>Casual Meal</v>
      </c>
      <c r="AZ162" t="s">
        <v>168</v>
      </c>
      <c r="BA162" t="s">
        <v>125</v>
      </c>
      <c r="BB162" t="s">
        <v>87</v>
      </c>
      <c r="BC162" t="s">
        <v>65</v>
      </c>
      <c r="BD162" t="s">
        <v>88</v>
      </c>
      <c r="BE162" t="s">
        <v>67</v>
      </c>
      <c r="BF162" t="s">
        <v>89</v>
      </c>
      <c r="BG162" t="s">
        <v>114</v>
      </c>
      <c r="BH162" t="s">
        <v>118</v>
      </c>
      <c r="BI162" t="s">
        <v>91</v>
      </c>
      <c r="BJ162" t="s">
        <v>189</v>
      </c>
    </row>
    <row r="163" spans="1:62" x14ac:dyDescent="0.3">
      <c r="A163">
        <v>162</v>
      </c>
      <c r="B163" s="1">
        <v>45836.665277777778</v>
      </c>
      <c r="C163" s="6">
        <v>45836.67083333333</v>
      </c>
      <c r="D163" s="2">
        <f>INT(FC_Road___Aradhana[[#This Row],[Completion time]])</f>
        <v>45836</v>
      </c>
      <c r="E163" s="2" t="str">
        <f>TEXT(FC_Road___Aradhana[[#This Row],[Date]],"dddd")</f>
        <v>Saturday</v>
      </c>
      <c r="F163" s="2" t="str">
        <f>IF(WEEKDAY(FC_Road___Aradhana[[#This Row],[Date]],2)&gt;5,"Weekend","Weekday")</f>
        <v>Weekend</v>
      </c>
      <c r="G16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3" t="s">
        <v>49</v>
      </c>
      <c r="I163" t="s">
        <v>50</v>
      </c>
      <c r="J163" t="s">
        <v>51</v>
      </c>
      <c r="K163" t="s">
        <v>52</v>
      </c>
      <c r="L163" t="s">
        <v>156</v>
      </c>
      <c r="M163" t="s">
        <v>217</v>
      </c>
      <c r="N163" t="s">
        <v>50</v>
      </c>
      <c r="O163" t="s">
        <v>50</v>
      </c>
      <c r="P163" t="s">
        <v>50</v>
      </c>
      <c r="Q163" t="s">
        <v>50</v>
      </c>
      <c r="R163" t="str">
        <f t="shared" si="16"/>
        <v xml:space="preserve">Kothrud 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tr">
        <f t="shared" si="17"/>
        <v/>
      </c>
      <c r="Y163" t="str">
        <f t="shared" si="18"/>
        <v xml:space="preserve">Kothrud </v>
      </c>
      <c r="Z163" t="s">
        <v>83</v>
      </c>
      <c r="AA163" t="s">
        <v>84</v>
      </c>
      <c r="AB163" t="s">
        <v>50</v>
      </c>
      <c r="AC163" t="s">
        <v>50</v>
      </c>
      <c r="AD163" t="s">
        <v>50</v>
      </c>
      <c r="AE163" t="s">
        <v>50</v>
      </c>
      <c r="AF163" t="str">
        <f t="shared" si="19"/>
        <v>kothrud</v>
      </c>
      <c r="AG163" t="s">
        <v>50</v>
      </c>
      <c r="AH163" t="s">
        <v>50</v>
      </c>
      <c r="AI163" t="s">
        <v>120</v>
      </c>
      <c r="AJ163" t="s">
        <v>50</v>
      </c>
      <c r="AK163" t="s">
        <v>50</v>
      </c>
      <c r="AL163" t="str">
        <f t="shared" si="20"/>
        <v>Mayur Colony / Ideal Colony</v>
      </c>
      <c r="AM163" t="str">
        <f>IF(FC_Road___Aradhana[[#This Row],[2nd Level Departure]]="",FC_Road___Aradhana[[#This Row],[1st Level Departure]],FC_Road___Aradhana[[#This Row],[2nd Level Departure]])</f>
        <v>Mayur Colony / Ideal Colony</v>
      </c>
      <c r="AN163" t="s">
        <v>128</v>
      </c>
      <c r="AO163" t="s">
        <v>109</v>
      </c>
      <c r="AP163" t="s">
        <v>58</v>
      </c>
      <c r="AQ163" t="s">
        <v>59</v>
      </c>
      <c r="AR163" t="s">
        <v>133</v>
      </c>
      <c r="AS163" t="s">
        <v>112</v>
      </c>
      <c r="AT163" t="s">
        <v>62</v>
      </c>
      <c r="AU163" t="s">
        <v>63</v>
      </c>
      <c r="AV163" t="s">
        <v>50</v>
      </c>
      <c r="AW163" t="str">
        <f t="shared" si="21"/>
        <v>Word of Mouth/ Recommendation</v>
      </c>
      <c r="AX163" t="s">
        <v>50</v>
      </c>
      <c r="AY163" t="str">
        <f t="shared" si="22"/>
        <v>Hangout with Friends</v>
      </c>
      <c r="AZ163" t="s">
        <v>50</v>
      </c>
      <c r="BA163" t="str">
        <f t="shared" si="23"/>
        <v>I wanted to try Sourdough Pizza</v>
      </c>
      <c r="BB163" t="s">
        <v>74</v>
      </c>
      <c r="BC163" t="s">
        <v>64</v>
      </c>
      <c r="BD163" t="s">
        <v>75</v>
      </c>
      <c r="BE163" t="s">
        <v>76</v>
      </c>
      <c r="BF163" t="s">
        <v>89</v>
      </c>
      <c r="BG163" t="s">
        <v>68</v>
      </c>
      <c r="BH163" t="s">
        <v>101</v>
      </c>
      <c r="BI163" t="s">
        <v>115</v>
      </c>
      <c r="BJ163" t="s">
        <v>69</v>
      </c>
    </row>
    <row r="164" spans="1:62" x14ac:dyDescent="0.3">
      <c r="A164">
        <v>163</v>
      </c>
      <c r="B164" s="1">
        <v>45836.671527777777</v>
      </c>
      <c r="C164" s="6">
        <v>45836.678472222222</v>
      </c>
      <c r="D164" s="2">
        <f>INT(FC_Road___Aradhana[[#This Row],[Completion time]])</f>
        <v>45836</v>
      </c>
      <c r="E164" s="2" t="str">
        <f>TEXT(FC_Road___Aradhana[[#This Row],[Date]],"dddd")</f>
        <v>Saturday</v>
      </c>
      <c r="F164" s="2" t="str">
        <f>IF(WEEKDAY(FC_Road___Aradhana[[#This Row],[Date]],2)&gt;5,"Weekend","Weekday")</f>
        <v>Weekend</v>
      </c>
      <c r="G16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4" t="s">
        <v>49</v>
      </c>
      <c r="I164" t="s">
        <v>50</v>
      </c>
      <c r="J164" t="s">
        <v>51</v>
      </c>
      <c r="K164" t="s">
        <v>140</v>
      </c>
      <c r="L164" t="s">
        <v>160</v>
      </c>
      <c r="M164" t="s">
        <v>50</v>
      </c>
      <c r="N164" t="s">
        <v>50</v>
      </c>
      <c r="O164" t="s">
        <v>50</v>
      </c>
      <c r="P164" t="s">
        <v>161</v>
      </c>
      <c r="Q164" t="s">
        <v>50</v>
      </c>
      <c r="R164" t="str">
        <f t="shared" si="16"/>
        <v>Fergusson / BMCC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tr">
        <f t="shared" si="17"/>
        <v/>
      </c>
      <c r="Y164" t="str">
        <f t="shared" si="18"/>
        <v>Fergusson / BMCC</v>
      </c>
      <c r="Z164" t="s">
        <v>142</v>
      </c>
      <c r="AA164" t="s">
        <v>50</v>
      </c>
      <c r="AB164" t="s">
        <v>50</v>
      </c>
      <c r="AC164" t="s">
        <v>50</v>
      </c>
      <c r="AD164" t="s">
        <v>50</v>
      </c>
      <c r="AE164" t="s">
        <v>161</v>
      </c>
      <c r="AF164" t="str">
        <f t="shared" si="19"/>
        <v>Fergusson / BMCC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tr">
        <f t="shared" si="20"/>
        <v/>
      </c>
      <c r="AM164" t="str">
        <f>IF(FC_Road___Aradhana[[#This Row],[2nd Level Departure]]="",FC_Road___Aradhana[[#This Row],[1st Level Departure]],FC_Road___Aradhana[[#This Row],[2nd Level Departure]])</f>
        <v>Fergusson / BMCC</v>
      </c>
      <c r="AN164" t="s">
        <v>85</v>
      </c>
      <c r="AO164" t="s">
        <v>71</v>
      </c>
      <c r="AP164" t="s">
        <v>58</v>
      </c>
      <c r="AQ164" t="s">
        <v>59</v>
      </c>
      <c r="AR164" t="s">
        <v>73</v>
      </c>
      <c r="AS164" t="s">
        <v>61</v>
      </c>
      <c r="AT164" t="s">
        <v>107</v>
      </c>
      <c r="AU164" t="s">
        <v>63</v>
      </c>
      <c r="AV164" t="s">
        <v>50</v>
      </c>
      <c r="AW164" t="str">
        <f t="shared" si="21"/>
        <v>Word of Mouth/ Recommendation</v>
      </c>
      <c r="AX164" t="s">
        <v>50</v>
      </c>
      <c r="AY164" t="str">
        <f t="shared" si="22"/>
        <v>Casual Meal</v>
      </c>
      <c r="AZ164" t="s">
        <v>50</v>
      </c>
      <c r="BA164" t="str">
        <f t="shared" si="23"/>
        <v>Nonna's famous Tiramisu </v>
      </c>
      <c r="BB164" t="s">
        <v>113</v>
      </c>
      <c r="BC164" t="s">
        <v>104</v>
      </c>
      <c r="BD164" t="s">
        <v>88</v>
      </c>
      <c r="BE164" t="s">
        <v>67</v>
      </c>
      <c r="BF164" t="s">
        <v>89</v>
      </c>
      <c r="BG164" t="s">
        <v>114</v>
      </c>
      <c r="BH164" t="s">
        <v>78</v>
      </c>
      <c r="BI164" t="s">
        <v>122</v>
      </c>
      <c r="BJ164" t="s">
        <v>69</v>
      </c>
    </row>
    <row r="165" spans="1:62" x14ac:dyDescent="0.3">
      <c r="A165">
        <v>164</v>
      </c>
      <c r="B165" s="1">
        <v>45836.681250000001</v>
      </c>
      <c r="C165" s="6">
        <v>45836.688194444447</v>
      </c>
      <c r="D165" s="2">
        <f>INT(FC_Road___Aradhana[[#This Row],[Completion time]])</f>
        <v>45836</v>
      </c>
      <c r="E165" s="2" t="str">
        <f>TEXT(FC_Road___Aradhana[[#This Row],[Date]],"dddd")</f>
        <v>Saturday</v>
      </c>
      <c r="F165" s="2" t="str">
        <f>IF(WEEKDAY(FC_Road___Aradhana[[#This Row],[Date]],2)&gt;5,"Weekend","Weekday")</f>
        <v>Weekend</v>
      </c>
      <c r="G16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5" t="s">
        <v>49</v>
      </c>
      <c r="I165" t="s">
        <v>50</v>
      </c>
      <c r="J165" t="s">
        <v>51</v>
      </c>
      <c r="K165" t="s">
        <v>52</v>
      </c>
      <c r="L165" t="s">
        <v>80</v>
      </c>
      <c r="M165" t="s">
        <v>50</v>
      </c>
      <c r="N165" t="s">
        <v>50</v>
      </c>
      <c r="O165" t="s">
        <v>50</v>
      </c>
      <c r="P165" t="s">
        <v>50</v>
      </c>
      <c r="Q165" t="s">
        <v>220</v>
      </c>
      <c r="R165" t="str">
        <f t="shared" si="16"/>
        <v>Undri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tr">
        <f t="shared" si="17"/>
        <v/>
      </c>
      <c r="Y165" t="str">
        <f t="shared" si="18"/>
        <v>Undri</v>
      </c>
      <c r="Z165" t="s">
        <v>166</v>
      </c>
      <c r="AA165" t="s">
        <v>50</v>
      </c>
      <c r="AB165" t="s">
        <v>165</v>
      </c>
      <c r="AC165" t="s">
        <v>50</v>
      </c>
      <c r="AD165" t="s">
        <v>50</v>
      </c>
      <c r="AE165" t="s">
        <v>50</v>
      </c>
      <c r="AF165" t="str">
        <f t="shared" si="19"/>
        <v>Pavillion Mall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tr">
        <f t="shared" si="20"/>
        <v/>
      </c>
      <c r="AM165" t="str">
        <f>IF(FC_Road___Aradhana[[#This Row],[2nd Level Departure]]="",FC_Road___Aradhana[[#This Row],[1st Level Departure]],FC_Road___Aradhana[[#This Row],[2nd Level Departure]])</f>
        <v>Pavillion Mall</v>
      </c>
      <c r="AN165" t="s">
        <v>94</v>
      </c>
      <c r="AO165" t="s">
        <v>95</v>
      </c>
      <c r="AP165" t="s">
        <v>96</v>
      </c>
      <c r="AQ165" t="s">
        <v>50</v>
      </c>
      <c r="AR165" t="s">
        <v>50</v>
      </c>
      <c r="AS165" t="s">
        <v>50</v>
      </c>
      <c r="AT165" t="s">
        <v>50</v>
      </c>
      <c r="AU165" t="s">
        <v>50</v>
      </c>
      <c r="AV165" t="s">
        <v>105</v>
      </c>
      <c r="AW165" t="str">
        <f t="shared" si="21"/>
        <v>Food Blogger/ Influencer</v>
      </c>
      <c r="AX165" t="s">
        <v>61</v>
      </c>
      <c r="AY165" t="str">
        <f t="shared" si="22"/>
        <v>Casual Meal</v>
      </c>
      <c r="AZ165" t="s">
        <v>98</v>
      </c>
      <c r="BA165" t="s">
        <v>62</v>
      </c>
      <c r="BB165" t="s">
        <v>87</v>
      </c>
      <c r="BC165" t="s">
        <v>64</v>
      </c>
      <c r="BD165" t="s">
        <v>75</v>
      </c>
      <c r="BE165" t="s">
        <v>67</v>
      </c>
      <c r="BF165" t="s">
        <v>184</v>
      </c>
      <c r="BG165" t="s">
        <v>68</v>
      </c>
      <c r="BH165" t="s">
        <v>78</v>
      </c>
      <c r="BI165" t="s">
        <v>115</v>
      </c>
      <c r="BJ165" t="s">
        <v>69</v>
      </c>
    </row>
    <row r="166" spans="1:62" x14ac:dyDescent="0.3">
      <c r="A166">
        <v>165</v>
      </c>
      <c r="B166" s="1">
        <v>45836.688194444447</v>
      </c>
      <c r="C166" s="6">
        <v>45836.709722222222</v>
      </c>
      <c r="D166" s="2">
        <f>INT(FC_Road___Aradhana[[#This Row],[Completion time]])</f>
        <v>45836</v>
      </c>
      <c r="E166" s="2" t="str">
        <f>TEXT(FC_Road___Aradhana[[#This Row],[Date]],"dddd")</f>
        <v>Saturday</v>
      </c>
      <c r="F166" s="2" t="str">
        <f>IF(WEEKDAY(FC_Road___Aradhana[[#This Row],[Date]],2)&gt;5,"Weekend","Weekday")</f>
        <v>Weekend</v>
      </c>
      <c r="G16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6" t="s">
        <v>49</v>
      </c>
      <c r="I166" t="s">
        <v>50</v>
      </c>
      <c r="J166" t="s">
        <v>51</v>
      </c>
      <c r="K166" t="s">
        <v>52</v>
      </c>
      <c r="L166" t="s">
        <v>119</v>
      </c>
      <c r="M166" t="s">
        <v>50</v>
      </c>
      <c r="N166" t="s">
        <v>50</v>
      </c>
      <c r="O166" t="s">
        <v>50</v>
      </c>
      <c r="P166" t="s">
        <v>50</v>
      </c>
      <c r="Q166" t="s">
        <v>54</v>
      </c>
      <c r="R166" t="str">
        <f t="shared" si="16"/>
        <v>Deccan</v>
      </c>
      <c r="S166" t="s">
        <v>54</v>
      </c>
      <c r="T166" t="s">
        <v>50</v>
      </c>
      <c r="U166" t="s">
        <v>50</v>
      </c>
      <c r="V166" t="s">
        <v>50</v>
      </c>
      <c r="W166" t="s">
        <v>50</v>
      </c>
      <c r="X166" t="str">
        <f t="shared" si="17"/>
        <v>Deccan</v>
      </c>
      <c r="Y166" t="str">
        <f t="shared" si="18"/>
        <v>Deccan</v>
      </c>
      <c r="Z166" t="s">
        <v>83</v>
      </c>
      <c r="AA166" t="s">
        <v>54</v>
      </c>
      <c r="AB166" t="s">
        <v>50</v>
      </c>
      <c r="AC166" t="s">
        <v>50</v>
      </c>
      <c r="AD166" t="s">
        <v>50</v>
      </c>
      <c r="AE166" t="s">
        <v>50</v>
      </c>
      <c r="AF166" t="str">
        <f t="shared" si="19"/>
        <v>Deccan</v>
      </c>
      <c r="AG166" t="s">
        <v>54</v>
      </c>
      <c r="AH166" t="s">
        <v>50</v>
      </c>
      <c r="AI166" t="s">
        <v>50</v>
      </c>
      <c r="AJ166" t="s">
        <v>50</v>
      </c>
      <c r="AK166" t="s">
        <v>50</v>
      </c>
      <c r="AL166" t="str">
        <f t="shared" si="20"/>
        <v>Deccan</v>
      </c>
      <c r="AM166" t="str">
        <f>IF(FC_Road___Aradhana[[#This Row],[2nd Level Departure]]="",FC_Road___Aradhana[[#This Row],[1st Level Departure]],FC_Road___Aradhana[[#This Row],[2nd Level Departure]])</f>
        <v>Deccan</v>
      </c>
      <c r="AN166" t="s">
        <v>85</v>
      </c>
      <c r="AO166" t="s">
        <v>71</v>
      </c>
      <c r="AP166" t="s">
        <v>96</v>
      </c>
      <c r="AQ166" t="s">
        <v>50</v>
      </c>
      <c r="AR166" t="s">
        <v>50</v>
      </c>
      <c r="AS166" t="s">
        <v>50</v>
      </c>
      <c r="AT166" t="s">
        <v>50</v>
      </c>
      <c r="AU166" t="s">
        <v>50</v>
      </c>
      <c r="AV166" t="s">
        <v>149</v>
      </c>
      <c r="AW166" t="str">
        <f t="shared" si="21"/>
        <v>A friend told me</v>
      </c>
      <c r="AX166" t="s">
        <v>61</v>
      </c>
      <c r="AY166" t="str">
        <f t="shared" si="22"/>
        <v>Casual Meal</v>
      </c>
      <c r="AZ166" t="s">
        <v>98</v>
      </c>
      <c r="BA166" t="s">
        <v>62</v>
      </c>
      <c r="BB166" t="s">
        <v>74</v>
      </c>
      <c r="BC166" t="s">
        <v>108</v>
      </c>
      <c r="BD166" t="s">
        <v>88</v>
      </c>
      <c r="BE166" t="s">
        <v>76</v>
      </c>
      <c r="BF166" t="s">
        <v>89</v>
      </c>
      <c r="BG166" t="s">
        <v>114</v>
      </c>
      <c r="BH166" t="s">
        <v>118</v>
      </c>
      <c r="BI166" t="s">
        <v>115</v>
      </c>
      <c r="BJ166" t="s">
        <v>69</v>
      </c>
    </row>
    <row r="167" spans="1:62" x14ac:dyDescent="0.3">
      <c r="A167">
        <v>166</v>
      </c>
      <c r="B167" s="1">
        <v>45836.678472222222</v>
      </c>
      <c r="C167" s="6">
        <v>45836.713194444441</v>
      </c>
      <c r="D167" s="2">
        <f>INT(FC_Road___Aradhana[[#This Row],[Completion time]])</f>
        <v>45836</v>
      </c>
      <c r="E167" s="2" t="str">
        <f>TEXT(FC_Road___Aradhana[[#This Row],[Date]],"dddd")</f>
        <v>Saturday</v>
      </c>
      <c r="F167" s="2" t="str">
        <f>IF(WEEKDAY(FC_Road___Aradhana[[#This Row],[Date]],2)&gt;5,"Weekend","Weekday")</f>
        <v>Weekend</v>
      </c>
      <c r="G16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7" t="s">
        <v>49</v>
      </c>
      <c r="I167" t="s">
        <v>50</v>
      </c>
      <c r="J167" t="s">
        <v>51</v>
      </c>
      <c r="K167" t="s">
        <v>140</v>
      </c>
      <c r="L167" t="s">
        <v>93</v>
      </c>
      <c r="M167" t="s">
        <v>50</v>
      </c>
      <c r="N167" t="s">
        <v>102</v>
      </c>
      <c r="O167" t="s">
        <v>50</v>
      </c>
      <c r="P167" t="s">
        <v>50</v>
      </c>
      <c r="Q167" t="s">
        <v>50</v>
      </c>
      <c r="R167" t="str">
        <f t="shared" si="16"/>
        <v>FC Road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tr">
        <f t="shared" si="17"/>
        <v/>
      </c>
      <c r="Y167" t="str">
        <f t="shared" si="18"/>
        <v>FC Road</v>
      </c>
      <c r="Z167" t="s">
        <v>83</v>
      </c>
      <c r="AA167" t="s">
        <v>221</v>
      </c>
      <c r="AB167" t="s">
        <v>50</v>
      </c>
      <c r="AC167" t="s">
        <v>50</v>
      </c>
      <c r="AD167" t="s">
        <v>50</v>
      </c>
      <c r="AE167" t="s">
        <v>50</v>
      </c>
      <c r="AF167" t="str">
        <f t="shared" si="19"/>
        <v>Wakad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tr">
        <f t="shared" si="20"/>
        <v/>
      </c>
      <c r="AM167" t="str">
        <f>IF(FC_Road___Aradhana[[#This Row],[2nd Level Departure]]="",FC_Road___Aradhana[[#This Row],[1st Level Departure]],FC_Road___Aradhana[[#This Row],[2nd Level Departure]])</f>
        <v>Wakad</v>
      </c>
      <c r="AN167" t="s">
        <v>56</v>
      </c>
      <c r="AO167" t="s">
        <v>71</v>
      </c>
      <c r="AP167" t="s">
        <v>96</v>
      </c>
      <c r="AQ167" t="s">
        <v>50</v>
      </c>
      <c r="AR167" t="s">
        <v>50</v>
      </c>
      <c r="AS167" t="s">
        <v>50</v>
      </c>
      <c r="AT167" t="s">
        <v>50</v>
      </c>
      <c r="AU167" t="s">
        <v>50</v>
      </c>
      <c r="AV167" t="s">
        <v>97</v>
      </c>
      <c r="AW167" t="str">
        <f t="shared" si="21"/>
        <v>Social Media Ad (Instagram/ Facebook)</v>
      </c>
      <c r="AX167" t="s">
        <v>61</v>
      </c>
      <c r="AY167" t="str">
        <f t="shared" si="22"/>
        <v>Casual Meal</v>
      </c>
      <c r="AZ167" t="s">
        <v>98</v>
      </c>
      <c r="BA167" t="s">
        <v>62</v>
      </c>
      <c r="BB167" t="s">
        <v>64</v>
      </c>
      <c r="BC167" t="s">
        <v>65</v>
      </c>
      <c r="BD167" t="s">
        <v>75</v>
      </c>
      <c r="BE167" t="s">
        <v>67</v>
      </c>
      <c r="BF167" t="s">
        <v>89</v>
      </c>
      <c r="BG167" t="s">
        <v>114</v>
      </c>
      <c r="BH167" t="s">
        <v>90</v>
      </c>
      <c r="BI167" t="s">
        <v>115</v>
      </c>
      <c r="BJ167" t="s">
        <v>69</v>
      </c>
    </row>
    <row r="168" spans="1:62" x14ac:dyDescent="0.3">
      <c r="A168">
        <v>167</v>
      </c>
      <c r="B168" s="1">
        <v>45836.713194444441</v>
      </c>
      <c r="C168" s="6">
        <v>45836.718055555553</v>
      </c>
      <c r="D168" s="2">
        <f>INT(FC_Road___Aradhana[[#This Row],[Completion time]])</f>
        <v>45836</v>
      </c>
      <c r="E168" s="2" t="str">
        <f>TEXT(FC_Road___Aradhana[[#This Row],[Date]],"dddd")</f>
        <v>Saturday</v>
      </c>
      <c r="F168" s="2" t="str">
        <f>IF(WEEKDAY(FC_Road___Aradhana[[#This Row],[Date]],2)&gt;5,"Weekend","Weekday")</f>
        <v>Weekend</v>
      </c>
      <c r="G16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8" t="s">
        <v>49</v>
      </c>
      <c r="I168" t="s">
        <v>50</v>
      </c>
      <c r="J168" t="s">
        <v>51</v>
      </c>
      <c r="K168" t="s">
        <v>52</v>
      </c>
      <c r="L168" t="s">
        <v>156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tr">
        <f t="shared" si="16"/>
        <v/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tr">
        <f t="shared" si="17"/>
        <v/>
      </c>
      <c r="Y168" t="str">
        <f t="shared" si="18"/>
        <v/>
      </c>
      <c r="Z168" t="s">
        <v>166</v>
      </c>
      <c r="AA168" t="s">
        <v>50</v>
      </c>
      <c r="AB168" t="s">
        <v>165</v>
      </c>
      <c r="AC168" t="s">
        <v>50</v>
      </c>
      <c r="AD168" t="s">
        <v>50</v>
      </c>
      <c r="AE168" t="s">
        <v>50</v>
      </c>
      <c r="AF168" t="str">
        <f t="shared" si="19"/>
        <v>Pavillion Mall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tr">
        <f t="shared" si="20"/>
        <v/>
      </c>
      <c r="AM168" t="str">
        <f>IF(FC_Road___Aradhana[[#This Row],[2nd Level Departure]]="",FC_Road___Aradhana[[#This Row],[1st Level Departure]],FC_Road___Aradhana[[#This Row],[2nd Level Departure]])</f>
        <v>Pavillion Mall</v>
      </c>
      <c r="AN168" t="s">
        <v>56</v>
      </c>
      <c r="AO168" t="s">
        <v>71</v>
      </c>
      <c r="AP168" t="s">
        <v>96</v>
      </c>
      <c r="AQ168" t="s">
        <v>50</v>
      </c>
      <c r="AR168" t="s">
        <v>50</v>
      </c>
      <c r="AS168" t="s">
        <v>50</v>
      </c>
      <c r="AT168" t="s">
        <v>50</v>
      </c>
      <c r="AU168" t="s">
        <v>50</v>
      </c>
      <c r="AV168" t="s">
        <v>149</v>
      </c>
      <c r="AW168" t="str">
        <f t="shared" si="21"/>
        <v>A friend told me</v>
      </c>
      <c r="AX168" t="s">
        <v>167</v>
      </c>
      <c r="AY168" t="str">
        <f t="shared" si="22"/>
        <v>Special Celebration (Birthday, Anniversary, etc.)</v>
      </c>
      <c r="AZ168" t="s">
        <v>222</v>
      </c>
      <c r="BA168" t="str">
        <f t="shared" si="23"/>
        <v>I love the alcohol with Pizza offer at Nonna's</v>
      </c>
      <c r="BB168" t="s">
        <v>87</v>
      </c>
      <c r="BC168" t="s">
        <v>64</v>
      </c>
      <c r="BD168" t="s">
        <v>75</v>
      </c>
      <c r="BE168" t="s">
        <v>76</v>
      </c>
      <c r="BF168" t="s">
        <v>89</v>
      </c>
      <c r="BG168" t="s">
        <v>77</v>
      </c>
      <c r="BH168" t="s">
        <v>118</v>
      </c>
      <c r="BI168" t="s">
        <v>115</v>
      </c>
      <c r="BJ168" t="s">
        <v>69</v>
      </c>
    </row>
    <row r="169" spans="1:62" x14ac:dyDescent="0.3">
      <c r="A169">
        <v>168</v>
      </c>
      <c r="B169" s="1">
        <v>45836.709722222222</v>
      </c>
      <c r="C169" s="6">
        <v>45836.71875</v>
      </c>
      <c r="D169" s="2">
        <f>INT(FC_Road___Aradhana[[#This Row],[Completion time]])</f>
        <v>45836</v>
      </c>
      <c r="E169" s="2" t="str">
        <f>TEXT(FC_Road___Aradhana[[#This Row],[Date]],"dddd")</f>
        <v>Saturday</v>
      </c>
      <c r="F169" s="2" t="str">
        <f>IF(WEEKDAY(FC_Road___Aradhana[[#This Row],[Date]],2)&gt;5,"Weekend","Weekday")</f>
        <v>Weekend</v>
      </c>
      <c r="G16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69" t="s">
        <v>49</v>
      </c>
      <c r="I169" t="s">
        <v>50</v>
      </c>
      <c r="J169" t="s">
        <v>51</v>
      </c>
      <c r="K169" t="s">
        <v>52</v>
      </c>
      <c r="L169" t="s">
        <v>93</v>
      </c>
      <c r="M169" t="s">
        <v>50</v>
      </c>
      <c r="N169" t="s">
        <v>70</v>
      </c>
      <c r="O169" t="s">
        <v>50</v>
      </c>
      <c r="P169" t="s">
        <v>50</v>
      </c>
      <c r="Q169" t="s">
        <v>50</v>
      </c>
      <c r="R169" t="str">
        <f t="shared" si="16"/>
        <v>Shivajinagar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tr">
        <f t="shared" si="17"/>
        <v/>
      </c>
      <c r="Y169" t="str">
        <f t="shared" si="18"/>
        <v>Shivajinagar</v>
      </c>
      <c r="Z169" t="s">
        <v>83</v>
      </c>
      <c r="AA169" t="s">
        <v>223</v>
      </c>
      <c r="AB169" t="s">
        <v>50</v>
      </c>
      <c r="AC169" t="s">
        <v>50</v>
      </c>
      <c r="AD169" t="s">
        <v>50</v>
      </c>
      <c r="AE169" t="s">
        <v>50</v>
      </c>
      <c r="AF169" t="str">
        <f t="shared" si="19"/>
        <v xml:space="preserve">Pimple saudagar 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tr">
        <f t="shared" si="20"/>
        <v/>
      </c>
      <c r="AM169" t="str">
        <f>IF(FC_Road___Aradhana[[#This Row],[2nd Level Departure]]="",FC_Road___Aradhana[[#This Row],[1st Level Departure]],FC_Road___Aradhana[[#This Row],[2nd Level Departure]])</f>
        <v xml:space="preserve">Pimple saudagar </v>
      </c>
      <c r="AN169" t="s">
        <v>56</v>
      </c>
      <c r="AO169" t="s">
        <v>109</v>
      </c>
      <c r="AP169" t="s">
        <v>58</v>
      </c>
      <c r="AQ169" t="s">
        <v>97</v>
      </c>
      <c r="AR169" t="s">
        <v>60</v>
      </c>
      <c r="AS169" t="s">
        <v>61</v>
      </c>
      <c r="AT169" t="s">
        <v>224</v>
      </c>
      <c r="AU169" t="s">
        <v>63</v>
      </c>
      <c r="AV169" t="s">
        <v>50</v>
      </c>
      <c r="AW169" t="str">
        <f t="shared" si="21"/>
        <v>Social Media Ad (Instagram/ Facebook)</v>
      </c>
      <c r="AX169" t="s">
        <v>50</v>
      </c>
      <c r="AY169" t="str">
        <f t="shared" si="22"/>
        <v>Casual Meal</v>
      </c>
      <c r="AZ169" t="s">
        <v>50</v>
      </c>
      <c r="BA169" t="str">
        <f t="shared" si="23"/>
        <v>I like si nonna's pizza</v>
      </c>
      <c r="BB169" t="s">
        <v>104</v>
      </c>
      <c r="BC169" t="s">
        <v>104</v>
      </c>
      <c r="BD169" t="s">
        <v>75</v>
      </c>
      <c r="BE169" t="s">
        <v>76</v>
      </c>
      <c r="BF169" t="s">
        <v>89</v>
      </c>
      <c r="BG169" t="s">
        <v>68</v>
      </c>
      <c r="BH169" t="s">
        <v>101</v>
      </c>
      <c r="BI169" t="s">
        <v>50</v>
      </c>
      <c r="BJ169" t="s">
        <v>69</v>
      </c>
    </row>
    <row r="170" spans="1:62" x14ac:dyDescent="0.3">
      <c r="A170">
        <v>169</v>
      </c>
      <c r="B170" s="1">
        <v>45836.731944444444</v>
      </c>
      <c r="C170" s="6">
        <v>45836.732638888891</v>
      </c>
      <c r="D170" s="2">
        <f>INT(FC_Road___Aradhana[[#This Row],[Completion time]])</f>
        <v>45836</v>
      </c>
      <c r="E170" s="2" t="str">
        <f>TEXT(FC_Road___Aradhana[[#This Row],[Date]],"dddd")</f>
        <v>Saturday</v>
      </c>
      <c r="F170" s="2" t="str">
        <f>IF(WEEKDAY(FC_Road___Aradhana[[#This Row],[Date]],2)&gt;5,"Weekend","Weekday")</f>
        <v>Weekend</v>
      </c>
      <c r="G17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0" t="s">
        <v>49</v>
      </c>
      <c r="I170" t="s">
        <v>50</v>
      </c>
      <c r="J170" t="s">
        <v>51</v>
      </c>
      <c r="K170" t="s">
        <v>52</v>
      </c>
      <c r="L170" t="s">
        <v>80</v>
      </c>
      <c r="M170" t="s">
        <v>50</v>
      </c>
      <c r="N170" t="s">
        <v>50</v>
      </c>
      <c r="O170" t="s">
        <v>50</v>
      </c>
      <c r="P170" t="s">
        <v>50</v>
      </c>
      <c r="Q170" t="s">
        <v>70</v>
      </c>
      <c r="R170" t="str">
        <f t="shared" si="16"/>
        <v>Shivajinagar</v>
      </c>
      <c r="S170" t="s">
        <v>50</v>
      </c>
      <c r="T170" t="s">
        <v>50</v>
      </c>
      <c r="U170" t="s">
        <v>50</v>
      </c>
      <c r="V170" t="s">
        <v>225</v>
      </c>
      <c r="W170" t="s">
        <v>50</v>
      </c>
      <c r="X170" t="str">
        <f t="shared" si="17"/>
        <v>Range Hills</v>
      </c>
      <c r="Y170" t="str">
        <f t="shared" si="18"/>
        <v>Range Hills</v>
      </c>
      <c r="Z170" t="s">
        <v>93</v>
      </c>
      <c r="AA170" t="s">
        <v>50</v>
      </c>
      <c r="AB170" t="s">
        <v>50</v>
      </c>
      <c r="AC170" t="s">
        <v>102</v>
      </c>
      <c r="AD170" t="s">
        <v>50</v>
      </c>
      <c r="AE170" t="s">
        <v>50</v>
      </c>
      <c r="AF170" t="str">
        <f t="shared" si="19"/>
        <v>FC Road</v>
      </c>
      <c r="AG170" t="s">
        <v>50</v>
      </c>
      <c r="AH170" t="s">
        <v>50</v>
      </c>
      <c r="AI170" t="s">
        <v>50</v>
      </c>
      <c r="AJ170" t="s">
        <v>50</v>
      </c>
      <c r="AK170" t="s">
        <v>50</v>
      </c>
      <c r="AL170" t="str">
        <f t="shared" si="20"/>
        <v/>
      </c>
      <c r="AM170" t="str">
        <f>IF(FC_Road___Aradhana[[#This Row],[2nd Level Departure]]="",FC_Road___Aradhana[[#This Row],[1st Level Departure]],FC_Road___Aradhana[[#This Row],[2nd Level Departure]])</f>
        <v>FC Road</v>
      </c>
      <c r="AN170" t="s">
        <v>94</v>
      </c>
      <c r="AO170" t="s">
        <v>71</v>
      </c>
      <c r="AP170" t="s">
        <v>58</v>
      </c>
      <c r="AQ170" t="s">
        <v>59</v>
      </c>
      <c r="AR170" t="s">
        <v>103</v>
      </c>
      <c r="AS170" t="s">
        <v>61</v>
      </c>
      <c r="AT170" t="s">
        <v>62</v>
      </c>
      <c r="AU170" t="s">
        <v>63</v>
      </c>
      <c r="AV170" t="s">
        <v>50</v>
      </c>
      <c r="AW170" t="str">
        <f t="shared" si="21"/>
        <v>Word of Mouth/ Recommendation</v>
      </c>
      <c r="AX170" t="s">
        <v>50</v>
      </c>
      <c r="AY170" t="str">
        <f t="shared" si="22"/>
        <v>Casual Meal</v>
      </c>
      <c r="AZ170" t="s">
        <v>50</v>
      </c>
      <c r="BA170" t="str">
        <f t="shared" si="23"/>
        <v>I wanted to try Sourdough Pizza</v>
      </c>
      <c r="BB170" t="s">
        <v>74</v>
      </c>
      <c r="BC170" t="s">
        <v>108</v>
      </c>
      <c r="BD170" t="s">
        <v>88</v>
      </c>
      <c r="BE170" t="s">
        <v>67</v>
      </c>
      <c r="BF170" t="s">
        <v>89</v>
      </c>
      <c r="BG170" t="s">
        <v>114</v>
      </c>
      <c r="BH170" t="s">
        <v>78</v>
      </c>
      <c r="BI170" t="s">
        <v>122</v>
      </c>
      <c r="BJ170" t="s">
        <v>69</v>
      </c>
    </row>
    <row r="171" spans="1:62" x14ac:dyDescent="0.3">
      <c r="A171">
        <v>170</v>
      </c>
      <c r="B171" s="1">
        <v>45836.756249999999</v>
      </c>
      <c r="C171" s="6">
        <v>45836.757638888892</v>
      </c>
      <c r="D171" s="2">
        <f>INT(FC_Road___Aradhana[[#This Row],[Completion time]])</f>
        <v>45836</v>
      </c>
      <c r="E171" s="2" t="str">
        <f>TEXT(FC_Road___Aradhana[[#This Row],[Date]],"dddd")</f>
        <v>Saturday</v>
      </c>
      <c r="F171" s="2" t="str">
        <f>IF(WEEKDAY(FC_Road___Aradhana[[#This Row],[Date]],2)&gt;5,"Weekend","Weekday")</f>
        <v>Weekend</v>
      </c>
      <c r="G17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1" t="s">
        <v>49</v>
      </c>
      <c r="I171" t="s">
        <v>50</v>
      </c>
      <c r="J171" t="s">
        <v>79</v>
      </c>
      <c r="K171" t="s">
        <v>52</v>
      </c>
      <c r="L171" t="s">
        <v>93</v>
      </c>
      <c r="M171" t="s">
        <v>50</v>
      </c>
      <c r="N171" t="s">
        <v>102</v>
      </c>
      <c r="O171" t="s">
        <v>50</v>
      </c>
      <c r="P171" t="s">
        <v>50</v>
      </c>
      <c r="Q171" t="s">
        <v>50</v>
      </c>
      <c r="R171" t="str">
        <f t="shared" si="16"/>
        <v>FC Road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tr">
        <f t="shared" si="17"/>
        <v/>
      </c>
      <c r="Y171" t="str">
        <f t="shared" si="18"/>
        <v>FC Road</v>
      </c>
      <c r="Z171" t="s">
        <v>83</v>
      </c>
      <c r="AA171" t="s">
        <v>70</v>
      </c>
      <c r="AB171" t="s">
        <v>50</v>
      </c>
      <c r="AC171" t="s">
        <v>50</v>
      </c>
      <c r="AD171" t="s">
        <v>50</v>
      </c>
      <c r="AE171" t="s">
        <v>50</v>
      </c>
      <c r="AF171" t="str">
        <f t="shared" si="19"/>
        <v>Shivajinagar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tr">
        <f t="shared" si="20"/>
        <v/>
      </c>
      <c r="AM171" t="str">
        <f>IF(FC_Road___Aradhana[[#This Row],[2nd Level Departure]]="",FC_Road___Aradhana[[#This Row],[1st Level Departure]],FC_Road___Aradhana[[#This Row],[2nd Level Departure]])</f>
        <v>Shivajinagar</v>
      </c>
      <c r="AN171" t="s">
        <v>56</v>
      </c>
      <c r="AO171" t="s">
        <v>109</v>
      </c>
      <c r="AP171" t="s">
        <v>96</v>
      </c>
      <c r="AQ171" t="s">
        <v>50</v>
      </c>
      <c r="AR171" t="s">
        <v>50</v>
      </c>
      <c r="AS171" t="s">
        <v>50</v>
      </c>
      <c r="AT171" t="s">
        <v>50</v>
      </c>
      <c r="AU171" t="s">
        <v>50</v>
      </c>
      <c r="AV171" t="s">
        <v>110</v>
      </c>
      <c r="AW171" t="str">
        <f t="shared" si="21"/>
        <v>Reservation Apps - DineOut/ Zomato Gold</v>
      </c>
      <c r="AX171" t="s">
        <v>61</v>
      </c>
      <c r="AY171" t="str">
        <f t="shared" si="22"/>
        <v>Casual Meal</v>
      </c>
      <c r="AZ171" t="s">
        <v>98</v>
      </c>
      <c r="BA171" t="s">
        <v>62</v>
      </c>
      <c r="BB171" t="s">
        <v>104</v>
      </c>
      <c r="BC171" t="s">
        <v>64</v>
      </c>
      <c r="BD171" t="s">
        <v>88</v>
      </c>
      <c r="BE171" t="s">
        <v>76</v>
      </c>
      <c r="BF171" t="s">
        <v>89</v>
      </c>
      <c r="BG171" t="s">
        <v>100</v>
      </c>
      <c r="BH171" t="s">
        <v>101</v>
      </c>
      <c r="BI171" t="s">
        <v>115</v>
      </c>
      <c r="BJ171" t="s">
        <v>69</v>
      </c>
    </row>
    <row r="172" spans="1:62" x14ac:dyDescent="0.3">
      <c r="A172">
        <v>171</v>
      </c>
      <c r="B172" s="1">
        <v>45836.758333333331</v>
      </c>
      <c r="C172" s="6">
        <v>45836.760416666664</v>
      </c>
      <c r="D172" s="2">
        <f>INT(FC_Road___Aradhana[[#This Row],[Completion time]])</f>
        <v>45836</v>
      </c>
      <c r="E172" s="2" t="str">
        <f>TEXT(FC_Road___Aradhana[[#This Row],[Date]],"dddd")</f>
        <v>Saturday</v>
      </c>
      <c r="F172" s="2" t="str">
        <f>IF(WEEKDAY(FC_Road___Aradhana[[#This Row],[Date]],2)&gt;5,"Weekend","Weekday")</f>
        <v>Weekend</v>
      </c>
      <c r="G17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2" t="s">
        <v>49</v>
      </c>
      <c r="I172" t="s">
        <v>50</v>
      </c>
      <c r="J172" t="s">
        <v>51</v>
      </c>
      <c r="K172" t="s">
        <v>213</v>
      </c>
      <c r="L172" t="s">
        <v>53</v>
      </c>
      <c r="M172" t="s">
        <v>50</v>
      </c>
      <c r="N172" t="s">
        <v>50</v>
      </c>
      <c r="O172" t="s">
        <v>226</v>
      </c>
      <c r="P172" t="s">
        <v>50</v>
      </c>
      <c r="Q172" t="s">
        <v>50</v>
      </c>
      <c r="R172" t="str">
        <f t="shared" si="16"/>
        <v xml:space="preserve">Swargate 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tr">
        <f t="shared" si="17"/>
        <v/>
      </c>
      <c r="Y172" t="str">
        <f t="shared" si="18"/>
        <v xml:space="preserve">Swargate </v>
      </c>
      <c r="Z172" t="s">
        <v>166</v>
      </c>
      <c r="AA172" t="s">
        <v>50</v>
      </c>
      <c r="AB172" t="s">
        <v>227</v>
      </c>
      <c r="AC172" t="s">
        <v>50</v>
      </c>
      <c r="AD172" t="s">
        <v>50</v>
      </c>
      <c r="AE172" t="s">
        <v>50</v>
      </c>
      <c r="AF172" t="str">
        <f t="shared" si="19"/>
        <v>Sambhaji Park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tr">
        <f t="shared" si="20"/>
        <v/>
      </c>
      <c r="AM172" t="str">
        <f>IF(FC_Road___Aradhana[[#This Row],[2nd Level Departure]]="",FC_Road___Aradhana[[#This Row],[1st Level Departure]],FC_Road___Aradhana[[#This Row],[2nd Level Departure]])</f>
        <v>Sambhaji Park</v>
      </c>
      <c r="AN172" t="s">
        <v>85</v>
      </c>
      <c r="AO172" t="s">
        <v>71</v>
      </c>
      <c r="AP172" t="s">
        <v>96</v>
      </c>
      <c r="AQ172" t="s">
        <v>50</v>
      </c>
      <c r="AR172" t="s">
        <v>50</v>
      </c>
      <c r="AS172" t="s">
        <v>50</v>
      </c>
      <c r="AT172" t="s">
        <v>50</v>
      </c>
      <c r="AU172" t="s">
        <v>50</v>
      </c>
      <c r="AV172" t="s">
        <v>149</v>
      </c>
      <c r="AW172" t="str">
        <f t="shared" si="21"/>
        <v>A friend told me</v>
      </c>
      <c r="AX172" t="s">
        <v>111</v>
      </c>
      <c r="AY172" t="str">
        <f t="shared" si="22"/>
        <v>Hangout with friends</v>
      </c>
      <c r="AZ172" t="s">
        <v>98</v>
      </c>
      <c r="BA172" t="s">
        <v>62</v>
      </c>
      <c r="BB172" t="s">
        <v>64</v>
      </c>
      <c r="BC172" t="s">
        <v>104</v>
      </c>
      <c r="BD172" t="s">
        <v>88</v>
      </c>
      <c r="BE172" t="s">
        <v>67</v>
      </c>
      <c r="BF172" t="s">
        <v>89</v>
      </c>
      <c r="BG172" t="s">
        <v>114</v>
      </c>
      <c r="BH172" t="s">
        <v>118</v>
      </c>
      <c r="BI172" t="s">
        <v>91</v>
      </c>
      <c r="BJ172" t="s">
        <v>69</v>
      </c>
    </row>
    <row r="173" spans="1:62" x14ac:dyDescent="0.3">
      <c r="A173">
        <v>172</v>
      </c>
      <c r="B173" s="1">
        <v>45836.758333333331</v>
      </c>
      <c r="C173" s="6">
        <v>45836.774305555555</v>
      </c>
      <c r="D173" s="2">
        <f>INT(FC_Road___Aradhana[[#This Row],[Completion time]])</f>
        <v>45836</v>
      </c>
      <c r="E173" s="2" t="str">
        <f>TEXT(FC_Road___Aradhana[[#This Row],[Date]],"dddd")</f>
        <v>Saturday</v>
      </c>
      <c r="F173" s="2" t="str">
        <f>IF(WEEKDAY(FC_Road___Aradhana[[#This Row],[Date]],2)&gt;5,"Weekend","Weekday")</f>
        <v>Weekend</v>
      </c>
      <c r="G17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3" t="s">
        <v>49</v>
      </c>
      <c r="I173" t="s">
        <v>50</v>
      </c>
      <c r="J173" t="s">
        <v>79</v>
      </c>
      <c r="K173" t="s">
        <v>52</v>
      </c>
      <c r="L173" t="s">
        <v>80</v>
      </c>
      <c r="M173" t="s">
        <v>50</v>
      </c>
      <c r="N173" t="s">
        <v>50</v>
      </c>
      <c r="O173" t="s">
        <v>50</v>
      </c>
      <c r="P173" t="s">
        <v>50</v>
      </c>
      <c r="Q173" t="s">
        <v>228</v>
      </c>
      <c r="R173" t="str">
        <f t="shared" si="16"/>
        <v>Moshi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tr">
        <f t="shared" si="17"/>
        <v/>
      </c>
      <c r="Y173" t="str">
        <f t="shared" si="18"/>
        <v>Moshi</v>
      </c>
      <c r="Z173" t="s">
        <v>93</v>
      </c>
      <c r="AA173" t="s">
        <v>50</v>
      </c>
      <c r="AB173" t="s">
        <v>50</v>
      </c>
      <c r="AC173" t="s">
        <v>102</v>
      </c>
      <c r="AD173" t="s">
        <v>50</v>
      </c>
      <c r="AE173" t="s">
        <v>50</v>
      </c>
      <c r="AF173" t="str">
        <f t="shared" si="19"/>
        <v>FC Road</v>
      </c>
      <c r="AG173" t="s">
        <v>50</v>
      </c>
      <c r="AH173" t="s">
        <v>50</v>
      </c>
      <c r="AI173" t="s">
        <v>50</v>
      </c>
      <c r="AJ173" t="s">
        <v>50</v>
      </c>
      <c r="AK173" t="s">
        <v>50</v>
      </c>
      <c r="AL173" t="str">
        <f t="shared" si="20"/>
        <v/>
      </c>
      <c r="AM173" t="str">
        <f>IF(FC_Road___Aradhana[[#This Row],[2nd Level Departure]]="",FC_Road___Aradhana[[#This Row],[1st Level Departure]],FC_Road___Aradhana[[#This Row],[2nd Level Departure]])</f>
        <v>FC Road</v>
      </c>
      <c r="AN173" t="s">
        <v>94</v>
      </c>
      <c r="AO173" t="s">
        <v>57</v>
      </c>
      <c r="AP173" t="s">
        <v>58</v>
      </c>
      <c r="AQ173" t="s">
        <v>59</v>
      </c>
      <c r="AR173" t="s">
        <v>103</v>
      </c>
      <c r="AS173" t="s">
        <v>61</v>
      </c>
      <c r="AT173" t="s">
        <v>229</v>
      </c>
      <c r="AU173" t="s">
        <v>63</v>
      </c>
      <c r="AV173" t="s">
        <v>50</v>
      </c>
      <c r="AW173" t="str">
        <f t="shared" si="21"/>
        <v>Word of Mouth/ Recommendation</v>
      </c>
      <c r="AX173" t="s">
        <v>50</v>
      </c>
      <c r="AY173" t="str">
        <f t="shared" si="22"/>
        <v>Casual Meal</v>
      </c>
      <c r="AZ173" t="s">
        <v>50</v>
      </c>
      <c r="BA173" t="str">
        <f t="shared" si="23"/>
        <v xml:space="preserve">I love this ambience </v>
      </c>
      <c r="BB173" t="s">
        <v>65</v>
      </c>
      <c r="BC173" t="s">
        <v>64</v>
      </c>
      <c r="BD173" t="s">
        <v>75</v>
      </c>
      <c r="BE173" t="s">
        <v>76</v>
      </c>
      <c r="BF173" t="s">
        <v>99</v>
      </c>
      <c r="BG173" t="s">
        <v>68</v>
      </c>
      <c r="BH173" t="s">
        <v>101</v>
      </c>
      <c r="BI173" t="s">
        <v>153</v>
      </c>
      <c r="BJ173" t="s">
        <v>69</v>
      </c>
    </row>
    <row r="174" spans="1:62" x14ac:dyDescent="0.3">
      <c r="A174">
        <v>173</v>
      </c>
      <c r="B174" s="1">
        <v>45836.775000000001</v>
      </c>
      <c r="C174" s="6">
        <v>45836.787499999999</v>
      </c>
      <c r="D174" s="2">
        <f>INT(FC_Road___Aradhana[[#This Row],[Completion time]])</f>
        <v>45836</v>
      </c>
      <c r="E174" s="2" t="str">
        <f>TEXT(FC_Road___Aradhana[[#This Row],[Date]],"dddd")</f>
        <v>Saturday</v>
      </c>
      <c r="F174" s="2" t="str">
        <f>IF(WEEKDAY(FC_Road___Aradhana[[#This Row],[Date]],2)&gt;5,"Weekend","Weekday")</f>
        <v>Weekend</v>
      </c>
      <c r="G17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4" t="s">
        <v>49</v>
      </c>
      <c r="I174" t="s">
        <v>50</v>
      </c>
      <c r="J174" t="s">
        <v>79</v>
      </c>
      <c r="K174" t="s">
        <v>52</v>
      </c>
      <c r="L174" t="s">
        <v>160</v>
      </c>
      <c r="M174" t="s">
        <v>50</v>
      </c>
      <c r="N174" t="s">
        <v>50</v>
      </c>
      <c r="O174" t="s">
        <v>50</v>
      </c>
      <c r="P174" t="s">
        <v>230</v>
      </c>
      <c r="Q174" t="s">
        <v>50</v>
      </c>
      <c r="R174" t="str">
        <f t="shared" si="16"/>
        <v>Mnlu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tr">
        <f t="shared" si="17"/>
        <v/>
      </c>
      <c r="Y174" t="str">
        <f t="shared" si="18"/>
        <v>Mnlu</v>
      </c>
      <c r="Z174" t="s">
        <v>83</v>
      </c>
      <c r="AA174" t="s">
        <v>127</v>
      </c>
      <c r="AB174" t="s">
        <v>50</v>
      </c>
      <c r="AC174" t="s">
        <v>50</v>
      </c>
      <c r="AD174" t="s">
        <v>50</v>
      </c>
      <c r="AE174" t="s">
        <v>50</v>
      </c>
      <c r="AF174" t="str">
        <f t="shared" si="19"/>
        <v>Old City</v>
      </c>
      <c r="AG174" t="s">
        <v>50</v>
      </c>
      <c r="AH174" t="s">
        <v>50</v>
      </c>
      <c r="AI174" t="s">
        <v>50</v>
      </c>
      <c r="AJ174" t="s">
        <v>50</v>
      </c>
      <c r="AK174" t="s">
        <v>50</v>
      </c>
      <c r="AL174" t="str">
        <f t="shared" si="20"/>
        <v/>
      </c>
      <c r="AM174" t="str">
        <f>IF(FC_Road___Aradhana[[#This Row],[2nd Level Departure]]="",FC_Road___Aradhana[[#This Row],[1st Level Departure]],FC_Road___Aradhana[[#This Row],[2nd Level Departure]])</f>
        <v>Old City</v>
      </c>
      <c r="AN174" t="s">
        <v>85</v>
      </c>
      <c r="AO174" t="s">
        <v>71</v>
      </c>
      <c r="AP174" t="s">
        <v>58</v>
      </c>
      <c r="AQ174" t="s">
        <v>72</v>
      </c>
      <c r="AR174" t="s">
        <v>103</v>
      </c>
      <c r="AS174" t="s">
        <v>112</v>
      </c>
      <c r="AT174" t="s">
        <v>62</v>
      </c>
      <c r="AU174" t="s">
        <v>63</v>
      </c>
      <c r="AV174" t="s">
        <v>50</v>
      </c>
      <c r="AW174" t="str">
        <f t="shared" si="21"/>
        <v>Walk-in/ Saw it while passing by</v>
      </c>
      <c r="AX174" t="s">
        <v>50</v>
      </c>
      <c r="AY174" t="str">
        <f t="shared" si="22"/>
        <v>Hangout with Friends</v>
      </c>
      <c r="AZ174" t="s">
        <v>50</v>
      </c>
      <c r="BA174" t="str">
        <f t="shared" si="23"/>
        <v>I wanted to try Sourdough Pizza</v>
      </c>
      <c r="BB174" t="s">
        <v>87</v>
      </c>
      <c r="BC174" t="s">
        <v>108</v>
      </c>
      <c r="BD174" t="s">
        <v>75</v>
      </c>
      <c r="BE174" t="s">
        <v>76</v>
      </c>
      <c r="BF174" t="s">
        <v>89</v>
      </c>
      <c r="BG174" t="s">
        <v>114</v>
      </c>
      <c r="BH174" t="s">
        <v>78</v>
      </c>
      <c r="BI174" t="s">
        <v>122</v>
      </c>
      <c r="BJ174" t="s">
        <v>69</v>
      </c>
    </row>
    <row r="175" spans="1:62" x14ac:dyDescent="0.3">
      <c r="A175">
        <v>174</v>
      </c>
      <c r="B175" s="1">
        <v>45836.787499999999</v>
      </c>
      <c r="C175" s="6">
        <v>45836.795138888891</v>
      </c>
      <c r="D175" s="2">
        <f>INT(FC_Road___Aradhana[[#This Row],[Completion time]])</f>
        <v>45836</v>
      </c>
      <c r="E175" s="2" t="str">
        <f>TEXT(FC_Road___Aradhana[[#This Row],[Date]],"dddd")</f>
        <v>Saturday</v>
      </c>
      <c r="F175" s="2" t="str">
        <f>IF(WEEKDAY(FC_Road___Aradhana[[#This Row],[Date]],2)&gt;5,"Weekend","Weekday")</f>
        <v>Weekend</v>
      </c>
      <c r="G17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5" t="s">
        <v>49</v>
      </c>
      <c r="I175" t="s">
        <v>50</v>
      </c>
      <c r="J175" t="s">
        <v>79</v>
      </c>
      <c r="K175" t="s">
        <v>92</v>
      </c>
      <c r="L175" t="s">
        <v>93</v>
      </c>
      <c r="M175" t="s">
        <v>50</v>
      </c>
      <c r="N175" t="s">
        <v>165</v>
      </c>
      <c r="O175" t="s">
        <v>50</v>
      </c>
      <c r="P175" t="s">
        <v>50</v>
      </c>
      <c r="Q175" t="s">
        <v>50</v>
      </c>
      <c r="R175" t="str">
        <f t="shared" si="16"/>
        <v>Pavillion Mall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tr">
        <f t="shared" si="17"/>
        <v/>
      </c>
      <c r="Y175" t="str">
        <f t="shared" si="18"/>
        <v>Pavillion Mall</v>
      </c>
      <c r="Z175" t="s">
        <v>93</v>
      </c>
      <c r="AA175" t="s">
        <v>50</v>
      </c>
      <c r="AB175" t="s">
        <v>50</v>
      </c>
      <c r="AC175" t="s">
        <v>165</v>
      </c>
      <c r="AD175" t="s">
        <v>50</v>
      </c>
      <c r="AE175" t="s">
        <v>50</v>
      </c>
      <c r="AF175" t="str">
        <f t="shared" si="19"/>
        <v>Pavillion Mall</v>
      </c>
      <c r="AG175" t="s">
        <v>50</v>
      </c>
      <c r="AH175" t="s">
        <v>50</v>
      </c>
      <c r="AI175" t="s">
        <v>50</v>
      </c>
      <c r="AJ175" t="s">
        <v>50</v>
      </c>
      <c r="AK175" t="s">
        <v>50</v>
      </c>
      <c r="AL175" t="str">
        <f t="shared" si="20"/>
        <v/>
      </c>
      <c r="AM175" t="str">
        <f>IF(FC_Road___Aradhana[[#This Row],[2nd Level Departure]]="",FC_Road___Aradhana[[#This Row],[1st Level Departure]],FC_Road___Aradhana[[#This Row],[2nd Level Departure]])</f>
        <v>Pavillion Mall</v>
      </c>
      <c r="AN175" t="s">
        <v>94</v>
      </c>
      <c r="AO175" t="s">
        <v>71</v>
      </c>
      <c r="AP175" t="s">
        <v>96</v>
      </c>
      <c r="AQ175" t="s">
        <v>50</v>
      </c>
      <c r="AR175" t="s">
        <v>50</v>
      </c>
      <c r="AS175" t="s">
        <v>50</v>
      </c>
      <c r="AT175" t="s">
        <v>50</v>
      </c>
      <c r="AU175" t="s">
        <v>50</v>
      </c>
      <c r="AV175" t="s">
        <v>149</v>
      </c>
      <c r="AW175" t="str">
        <f t="shared" si="21"/>
        <v>A friend told me</v>
      </c>
      <c r="AX175" t="s">
        <v>111</v>
      </c>
      <c r="AY175" t="str">
        <f t="shared" si="22"/>
        <v>Hangout with friends</v>
      </c>
      <c r="AZ175" t="s">
        <v>98</v>
      </c>
      <c r="BA175" t="s">
        <v>62</v>
      </c>
      <c r="BB175" t="s">
        <v>113</v>
      </c>
      <c r="BC175" t="s">
        <v>65</v>
      </c>
      <c r="BD175" t="s">
        <v>88</v>
      </c>
      <c r="BE175" t="s">
        <v>67</v>
      </c>
      <c r="BF175" t="s">
        <v>89</v>
      </c>
      <c r="BG175" t="s">
        <v>114</v>
      </c>
      <c r="BH175" t="s">
        <v>118</v>
      </c>
      <c r="BI175" t="s">
        <v>91</v>
      </c>
      <c r="BJ175" t="s">
        <v>69</v>
      </c>
    </row>
    <row r="176" spans="1:62" x14ac:dyDescent="0.3">
      <c r="A176">
        <v>175</v>
      </c>
      <c r="B176" s="1">
        <v>45836.761111111111</v>
      </c>
      <c r="C176" s="6">
        <v>45836.79791666667</v>
      </c>
      <c r="D176" s="2">
        <f>INT(FC_Road___Aradhana[[#This Row],[Completion time]])</f>
        <v>45836</v>
      </c>
      <c r="E176" s="2" t="str">
        <f>TEXT(FC_Road___Aradhana[[#This Row],[Date]],"dddd")</f>
        <v>Saturday</v>
      </c>
      <c r="F176" s="2" t="str">
        <f>IF(WEEKDAY(FC_Road___Aradhana[[#This Row],[Date]],2)&gt;5,"Weekend","Weekday")</f>
        <v>Weekend</v>
      </c>
      <c r="G17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6" t="s">
        <v>49</v>
      </c>
      <c r="I176" t="s">
        <v>50</v>
      </c>
      <c r="J176" t="s">
        <v>79</v>
      </c>
      <c r="K176" t="s">
        <v>140</v>
      </c>
      <c r="L176" t="s">
        <v>53</v>
      </c>
      <c r="M176" t="s">
        <v>50</v>
      </c>
      <c r="N176" t="s">
        <v>50</v>
      </c>
      <c r="O176" t="s">
        <v>231</v>
      </c>
      <c r="P176" t="s">
        <v>50</v>
      </c>
      <c r="Q176" t="s">
        <v>50</v>
      </c>
      <c r="R176" t="str">
        <f t="shared" si="16"/>
        <v>BAJAJ akurdi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tr">
        <f t="shared" si="17"/>
        <v/>
      </c>
      <c r="Y176" t="str">
        <f t="shared" si="18"/>
        <v>BAJAJ akurdi</v>
      </c>
      <c r="Z176" t="s">
        <v>93</v>
      </c>
      <c r="AA176" t="s">
        <v>50</v>
      </c>
      <c r="AB176" t="s">
        <v>50</v>
      </c>
      <c r="AC176" t="s">
        <v>102</v>
      </c>
      <c r="AD176" t="s">
        <v>50</v>
      </c>
      <c r="AE176" t="s">
        <v>50</v>
      </c>
      <c r="AF176" t="str">
        <f t="shared" si="19"/>
        <v>FC Road</v>
      </c>
      <c r="AG176" t="s">
        <v>50</v>
      </c>
      <c r="AH176" t="s">
        <v>50</v>
      </c>
      <c r="AI176" t="s">
        <v>50</v>
      </c>
      <c r="AJ176" t="s">
        <v>50</v>
      </c>
      <c r="AK176" t="s">
        <v>50</v>
      </c>
      <c r="AL176" t="str">
        <f t="shared" si="20"/>
        <v/>
      </c>
      <c r="AM176" t="str">
        <f>IF(FC_Road___Aradhana[[#This Row],[2nd Level Departure]]="",FC_Road___Aradhana[[#This Row],[1st Level Departure]],FC_Road___Aradhana[[#This Row],[2nd Level Departure]])</f>
        <v>FC Road</v>
      </c>
      <c r="AN176" t="s">
        <v>85</v>
      </c>
      <c r="AO176" t="s">
        <v>71</v>
      </c>
      <c r="AP176" t="s">
        <v>96</v>
      </c>
      <c r="AQ176" t="s">
        <v>50</v>
      </c>
      <c r="AR176" t="s">
        <v>50</v>
      </c>
      <c r="AS176" t="s">
        <v>50</v>
      </c>
      <c r="AT176" t="s">
        <v>50</v>
      </c>
      <c r="AU176" t="s">
        <v>50</v>
      </c>
      <c r="AV176" t="s">
        <v>149</v>
      </c>
      <c r="AW176" t="str">
        <f t="shared" si="21"/>
        <v>A friend told me</v>
      </c>
      <c r="AX176" t="s">
        <v>61</v>
      </c>
      <c r="AY176" t="str">
        <f t="shared" si="22"/>
        <v>Casual Meal</v>
      </c>
      <c r="AZ176" t="s">
        <v>98</v>
      </c>
      <c r="BA176" t="s">
        <v>62</v>
      </c>
      <c r="BB176" t="s">
        <v>74</v>
      </c>
      <c r="BC176" t="s">
        <v>64</v>
      </c>
      <c r="BD176" t="s">
        <v>75</v>
      </c>
      <c r="BE176" t="s">
        <v>76</v>
      </c>
      <c r="BF176" t="s">
        <v>184</v>
      </c>
      <c r="BG176" t="s">
        <v>68</v>
      </c>
      <c r="BH176" t="s">
        <v>78</v>
      </c>
      <c r="BI176" t="s">
        <v>115</v>
      </c>
      <c r="BJ176" t="s">
        <v>69</v>
      </c>
    </row>
    <row r="177" spans="1:62" x14ac:dyDescent="0.3">
      <c r="A177">
        <v>176</v>
      </c>
      <c r="B177" s="1">
        <v>45836.798611111109</v>
      </c>
      <c r="C177" s="6">
        <v>45836.813194444447</v>
      </c>
      <c r="D177" s="2">
        <f>INT(FC_Road___Aradhana[[#This Row],[Completion time]])</f>
        <v>45836</v>
      </c>
      <c r="E177" s="2" t="str">
        <f>TEXT(FC_Road___Aradhana[[#This Row],[Date]],"dddd")</f>
        <v>Saturday</v>
      </c>
      <c r="F177" s="2" t="str">
        <f>IF(WEEKDAY(FC_Road___Aradhana[[#This Row],[Date]],2)&gt;5,"Weekend","Weekday")</f>
        <v>Weekend</v>
      </c>
      <c r="G17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7" t="s">
        <v>49</v>
      </c>
      <c r="I177" t="s">
        <v>50</v>
      </c>
      <c r="J177" t="s">
        <v>51</v>
      </c>
      <c r="K177" t="s">
        <v>92</v>
      </c>
      <c r="L177" t="s">
        <v>119</v>
      </c>
      <c r="M177" t="s">
        <v>50</v>
      </c>
      <c r="N177" t="s">
        <v>50</v>
      </c>
      <c r="O177" t="s">
        <v>50</v>
      </c>
      <c r="P177" t="s">
        <v>50</v>
      </c>
      <c r="Q177" t="s">
        <v>235</v>
      </c>
      <c r="R177" t="str">
        <f t="shared" si="16"/>
        <v>Sinhgad Road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tr">
        <f t="shared" si="17"/>
        <v/>
      </c>
      <c r="Y177" t="str">
        <f t="shared" si="18"/>
        <v>Sinhgad Road</v>
      </c>
      <c r="Z177" t="s">
        <v>93</v>
      </c>
      <c r="AA177" t="s">
        <v>50</v>
      </c>
      <c r="AB177" t="s">
        <v>50</v>
      </c>
      <c r="AC177" t="s">
        <v>102</v>
      </c>
      <c r="AD177" t="s">
        <v>50</v>
      </c>
      <c r="AE177" t="s">
        <v>50</v>
      </c>
      <c r="AF177" t="str">
        <f t="shared" si="19"/>
        <v>FC Road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tr">
        <f t="shared" si="20"/>
        <v/>
      </c>
      <c r="AM177" t="str">
        <f>IF(FC_Road___Aradhana[[#This Row],[2nd Level Departure]]="",FC_Road___Aradhana[[#This Row],[1st Level Departure]],FC_Road___Aradhana[[#This Row],[2nd Level Departure]])</f>
        <v>FC Road</v>
      </c>
      <c r="AN177" t="s">
        <v>85</v>
      </c>
      <c r="AO177" t="s">
        <v>95</v>
      </c>
      <c r="AP177" t="s">
        <v>96</v>
      </c>
      <c r="AQ177" t="s">
        <v>50</v>
      </c>
      <c r="AR177" t="s">
        <v>50</v>
      </c>
      <c r="AS177" t="s">
        <v>50</v>
      </c>
      <c r="AT177" t="s">
        <v>50</v>
      </c>
      <c r="AU177" t="s">
        <v>50</v>
      </c>
      <c r="AV177" t="s">
        <v>97</v>
      </c>
      <c r="AW177" t="str">
        <f t="shared" si="21"/>
        <v>Social Media Ad (Instagram/ Facebook)</v>
      </c>
      <c r="AX177" t="s">
        <v>111</v>
      </c>
      <c r="AY177" t="str">
        <f t="shared" si="22"/>
        <v>Hangout with friends</v>
      </c>
      <c r="AZ177" t="s">
        <v>168</v>
      </c>
      <c r="BA177" t="s">
        <v>125</v>
      </c>
      <c r="BB177" t="s">
        <v>87</v>
      </c>
      <c r="BC177" t="s">
        <v>108</v>
      </c>
      <c r="BD177" t="s">
        <v>159</v>
      </c>
      <c r="BE177" t="s">
        <v>67</v>
      </c>
      <c r="BF177" t="s">
        <v>89</v>
      </c>
      <c r="BG177" t="s">
        <v>114</v>
      </c>
      <c r="BH177" t="s">
        <v>78</v>
      </c>
      <c r="BI177" t="s">
        <v>115</v>
      </c>
      <c r="BJ177" t="s">
        <v>69</v>
      </c>
    </row>
    <row r="178" spans="1:62" x14ac:dyDescent="0.3">
      <c r="A178">
        <v>177</v>
      </c>
      <c r="B178" s="1">
        <v>45836.795138888891</v>
      </c>
      <c r="C178" s="6">
        <v>45836.814583333333</v>
      </c>
      <c r="D178" s="2">
        <f>INT(FC_Road___Aradhana[[#This Row],[Completion time]])</f>
        <v>45836</v>
      </c>
      <c r="E178" s="2" t="str">
        <f>TEXT(FC_Road___Aradhana[[#This Row],[Date]],"dddd")</f>
        <v>Saturday</v>
      </c>
      <c r="F178" s="2" t="str">
        <f>IF(WEEKDAY(FC_Road___Aradhana[[#This Row],[Date]],2)&gt;5,"Weekend","Weekday")</f>
        <v>Weekend</v>
      </c>
      <c r="G17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8" t="s">
        <v>49</v>
      </c>
      <c r="I178" t="s">
        <v>50</v>
      </c>
      <c r="J178" t="s">
        <v>79</v>
      </c>
      <c r="K178" t="s">
        <v>52</v>
      </c>
      <c r="L178" t="s">
        <v>80</v>
      </c>
      <c r="M178" t="s">
        <v>50</v>
      </c>
      <c r="N178" t="s">
        <v>50</v>
      </c>
      <c r="O178" t="s">
        <v>50</v>
      </c>
      <c r="P178" t="s">
        <v>50</v>
      </c>
      <c r="Q178" t="s">
        <v>81</v>
      </c>
      <c r="R178" t="str">
        <f t="shared" si="16"/>
        <v>Kothrud</v>
      </c>
      <c r="S178" t="s">
        <v>50</v>
      </c>
      <c r="T178" t="s">
        <v>50</v>
      </c>
      <c r="U178" t="s">
        <v>120</v>
      </c>
      <c r="V178" t="s">
        <v>50</v>
      </c>
      <c r="W178" t="s">
        <v>50</v>
      </c>
      <c r="X178" t="str">
        <f t="shared" si="17"/>
        <v>Mayur Colony / Ideal Colony</v>
      </c>
      <c r="Y178" t="str">
        <f t="shared" si="18"/>
        <v>Mayur Colony / Ideal Colony</v>
      </c>
      <c r="Z178" t="s">
        <v>83</v>
      </c>
      <c r="AA178" t="s">
        <v>84</v>
      </c>
      <c r="AB178" t="s">
        <v>50</v>
      </c>
      <c r="AC178" t="s">
        <v>50</v>
      </c>
      <c r="AD178" t="s">
        <v>50</v>
      </c>
      <c r="AE178" t="s">
        <v>50</v>
      </c>
      <c r="AF178" t="str">
        <f t="shared" si="19"/>
        <v>kothrud</v>
      </c>
      <c r="AG178" t="s">
        <v>50</v>
      </c>
      <c r="AH178" t="s">
        <v>50</v>
      </c>
      <c r="AI178" t="s">
        <v>120</v>
      </c>
      <c r="AJ178" t="s">
        <v>50</v>
      </c>
      <c r="AK178" t="s">
        <v>50</v>
      </c>
      <c r="AL178" t="str">
        <f t="shared" si="20"/>
        <v>Mayur Colony / Ideal Colony</v>
      </c>
      <c r="AM178" t="str">
        <f>IF(FC_Road___Aradhana[[#This Row],[2nd Level Departure]]="",FC_Road___Aradhana[[#This Row],[1st Level Departure]],FC_Road___Aradhana[[#This Row],[2nd Level Departure]])</f>
        <v>Mayur Colony / Ideal Colony</v>
      </c>
      <c r="AN178" t="s">
        <v>85</v>
      </c>
      <c r="AO178" t="s">
        <v>109</v>
      </c>
      <c r="AP178" t="s">
        <v>96</v>
      </c>
      <c r="AQ178" t="s">
        <v>50</v>
      </c>
      <c r="AR178" t="s">
        <v>50</v>
      </c>
      <c r="AS178" t="s">
        <v>50</v>
      </c>
      <c r="AT178" t="s">
        <v>50</v>
      </c>
      <c r="AU178" t="s">
        <v>50</v>
      </c>
      <c r="AV178" t="s">
        <v>149</v>
      </c>
      <c r="AW178" t="str">
        <f t="shared" si="21"/>
        <v>A friend told me</v>
      </c>
      <c r="AX178" t="s">
        <v>61</v>
      </c>
      <c r="AY178" t="str">
        <f t="shared" si="22"/>
        <v>Casual Meal</v>
      </c>
      <c r="AZ178" t="s">
        <v>98</v>
      </c>
      <c r="BA178" t="s">
        <v>62</v>
      </c>
      <c r="BB178" t="s">
        <v>87</v>
      </c>
      <c r="BC178" t="s">
        <v>65</v>
      </c>
      <c r="BD178" t="s">
        <v>88</v>
      </c>
      <c r="BE178" t="s">
        <v>76</v>
      </c>
      <c r="BF178" t="s">
        <v>89</v>
      </c>
      <c r="BG178" t="s">
        <v>114</v>
      </c>
      <c r="BH178" t="s">
        <v>101</v>
      </c>
      <c r="BI178" t="s">
        <v>122</v>
      </c>
      <c r="BJ178" t="s">
        <v>69</v>
      </c>
    </row>
    <row r="179" spans="1:62" x14ac:dyDescent="0.3">
      <c r="A179">
        <v>178</v>
      </c>
      <c r="B179" s="1">
        <v>45836.813194444447</v>
      </c>
      <c r="C179" s="6">
        <v>45836.81527777778</v>
      </c>
      <c r="D179" s="2">
        <f>INT(FC_Road___Aradhana[[#This Row],[Completion time]])</f>
        <v>45836</v>
      </c>
      <c r="E179" s="2" t="str">
        <f>TEXT(FC_Road___Aradhana[[#This Row],[Date]],"dddd")</f>
        <v>Saturday</v>
      </c>
      <c r="F179" s="2" t="str">
        <f>IF(WEEKDAY(FC_Road___Aradhana[[#This Row],[Date]],2)&gt;5,"Weekend","Weekday")</f>
        <v>Weekend</v>
      </c>
      <c r="G17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79" t="s">
        <v>49</v>
      </c>
      <c r="I179" t="s">
        <v>50</v>
      </c>
      <c r="J179" t="s">
        <v>79</v>
      </c>
      <c r="K179" t="s">
        <v>52</v>
      </c>
      <c r="L179" t="s">
        <v>80</v>
      </c>
      <c r="M179" t="s">
        <v>50</v>
      </c>
      <c r="N179" t="s">
        <v>50</v>
      </c>
      <c r="O179" t="s">
        <v>50</v>
      </c>
      <c r="P179" t="s">
        <v>50</v>
      </c>
      <c r="Q179" t="s">
        <v>297</v>
      </c>
      <c r="R179" t="str">
        <f t="shared" si="16"/>
        <v>Pimpri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tr">
        <f t="shared" si="17"/>
        <v/>
      </c>
      <c r="Y179" t="str">
        <f t="shared" si="18"/>
        <v>Pimpri</v>
      </c>
      <c r="Z179" t="s">
        <v>166</v>
      </c>
      <c r="AA179" t="s">
        <v>50</v>
      </c>
      <c r="AB179" t="s">
        <v>157</v>
      </c>
      <c r="AC179" t="s">
        <v>50</v>
      </c>
      <c r="AD179" t="s">
        <v>50</v>
      </c>
      <c r="AE179" t="s">
        <v>50</v>
      </c>
      <c r="AF179" t="str">
        <f t="shared" si="19"/>
        <v>R Deccan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tr">
        <f t="shared" si="20"/>
        <v/>
      </c>
      <c r="AM179" t="str">
        <f>IF(FC_Road___Aradhana[[#This Row],[2nd Level Departure]]="",FC_Road___Aradhana[[#This Row],[1st Level Departure]],FC_Road___Aradhana[[#This Row],[2nd Level Departure]])</f>
        <v>R Deccan</v>
      </c>
      <c r="AN179" t="s">
        <v>56</v>
      </c>
      <c r="AO179" t="s">
        <v>95</v>
      </c>
      <c r="AP179" t="s">
        <v>96</v>
      </c>
      <c r="AQ179" t="s">
        <v>50</v>
      </c>
      <c r="AR179" t="s">
        <v>50</v>
      </c>
      <c r="AS179" t="s">
        <v>50</v>
      </c>
      <c r="AT179" t="s">
        <v>50</v>
      </c>
      <c r="AU179" t="s">
        <v>50</v>
      </c>
      <c r="AV179" t="s">
        <v>149</v>
      </c>
      <c r="AW179" t="str">
        <f t="shared" si="21"/>
        <v>A friend told me</v>
      </c>
      <c r="AX179" t="s">
        <v>61</v>
      </c>
      <c r="AY179" t="str">
        <f t="shared" si="22"/>
        <v>Casual Meal</v>
      </c>
      <c r="AZ179" t="s">
        <v>98</v>
      </c>
      <c r="BA179" t="s">
        <v>62</v>
      </c>
      <c r="BB179" t="s">
        <v>87</v>
      </c>
      <c r="BC179" t="s">
        <v>104</v>
      </c>
      <c r="BD179" t="s">
        <v>75</v>
      </c>
      <c r="BE179" t="s">
        <v>188</v>
      </c>
      <c r="BF179" t="s">
        <v>50</v>
      </c>
      <c r="BG179" t="s">
        <v>100</v>
      </c>
      <c r="BH179" t="s">
        <v>50</v>
      </c>
      <c r="BI179" t="s">
        <v>50</v>
      </c>
      <c r="BJ179" t="s">
        <v>69</v>
      </c>
    </row>
    <row r="180" spans="1:62" x14ac:dyDescent="0.3">
      <c r="A180">
        <v>179</v>
      </c>
      <c r="B180" s="1">
        <v>45836.814583333333</v>
      </c>
      <c r="C180" s="6">
        <v>45836.820833333331</v>
      </c>
      <c r="D180" s="2">
        <f>INT(FC_Road___Aradhana[[#This Row],[Completion time]])</f>
        <v>45836</v>
      </c>
      <c r="E180" s="2" t="str">
        <f>TEXT(FC_Road___Aradhana[[#This Row],[Date]],"dddd")</f>
        <v>Saturday</v>
      </c>
      <c r="F180" s="2" t="str">
        <f>IF(WEEKDAY(FC_Road___Aradhana[[#This Row],[Date]],2)&gt;5,"Weekend","Weekday")</f>
        <v>Weekend</v>
      </c>
      <c r="G18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180" t="s">
        <v>49</v>
      </c>
      <c r="I180" t="s">
        <v>50</v>
      </c>
      <c r="J180" t="s">
        <v>51</v>
      </c>
      <c r="K180" t="s">
        <v>52</v>
      </c>
      <c r="L180" t="s">
        <v>156</v>
      </c>
      <c r="M180" t="s">
        <v>165</v>
      </c>
      <c r="N180" t="s">
        <v>50</v>
      </c>
      <c r="O180" t="s">
        <v>50</v>
      </c>
      <c r="P180" t="s">
        <v>50</v>
      </c>
      <c r="Q180" t="s">
        <v>50</v>
      </c>
      <c r="R180" t="str">
        <f t="shared" si="16"/>
        <v>Pavillion Mall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tr">
        <f t="shared" si="17"/>
        <v/>
      </c>
      <c r="Y180" t="str">
        <f t="shared" si="18"/>
        <v>Pavillion Mall</v>
      </c>
      <c r="Z180" t="s">
        <v>163</v>
      </c>
      <c r="AA180" t="s">
        <v>84</v>
      </c>
      <c r="AB180" t="s">
        <v>50</v>
      </c>
      <c r="AC180" t="s">
        <v>50</v>
      </c>
      <c r="AD180" t="s">
        <v>50</v>
      </c>
      <c r="AE180" t="s">
        <v>50</v>
      </c>
      <c r="AF180" t="str">
        <f t="shared" si="19"/>
        <v>kothrud</v>
      </c>
      <c r="AG180" t="s">
        <v>50</v>
      </c>
      <c r="AH180" t="s">
        <v>50</v>
      </c>
      <c r="AI180" t="s">
        <v>162</v>
      </c>
      <c r="AJ180" t="s">
        <v>50</v>
      </c>
      <c r="AK180" t="s">
        <v>50</v>
      </c>
      <c r="AL180" t="str">
        <f t="shared" si="20"/>
        <v>Dahanukar Colony / Kothrud Bus Stand</v>
      </c>
      <c r="AM180" t="str">
        <f>IF(FC_Road___Aradhana[[#This Row],[2nd Level Departure]]="",FC_Road___Aradhana[[#This Row],[1st Level Departure]],FC_Road___Aradhana[[#This Row],[2nd Level Departure]])</f>
        <v>Dahanukar Colony / Kothrud Bus Stand</v>
      </c>
      <c r="AN180" t="s">
        <v>56</v>
      </c>
      <c r="AO180" t="s">
        <v>109</v>
      </c>
      <c r="AP180" t="s">
        <v>96</v>
      </c>
      <c r="AQ180" t="s">
        <v>50</v>
      </c>
      <c r="AR180" t="s">
        <v>50</v>
      </c>
      <c r="AS180" t="s">
        <v>50</v>
      </c>
      <c r="AT180" t="s">
        <v>50</v>
      </c>
      <c r="AU180" t="s">
        <v>50</v>
      </c>
      <c r="AV180" t="s">
        <v>149</v>
      </c>
      <c r="AW180" t="str">
        <f t="shared" si="21"/>
        <v>A friend told me</v>
      </c>
      <c r="AX180" t="s">
        <v>61</v>
      </c>
      <c r="AY180" t="str">
        <f t="shared" si="22"/>
        <v>Casual Meal</v>
      </c>
      <c r="AZ180" t="s">
        <v>222</v>
      </c>
      <c r="BA180" t="str">
        <f t="shared" si="23"/>
        <v>I love the alcohol with Pizza offer at Nonna's</v>
      </c>
      <c r="BB180" t="s">
        <v>104</v>
      </c>
      <c r="BC180" t="s">
        <v>104</v>
      </c>
      <c r="BD180" t="s">
        <v>75</v>
      </c>
      <c r="BE180" t="s">
        <v>76</v>
      </c>
      <c r="BF180" t="s">
        <v>99</v>
      </c>
      <c r="BG180" t="s">
        <v>77</v>
      </c>
      <c r="BH180" t="s">
        <v>78</v>
      </c>
      <c r="BI180" t="s">
        <v>122</v>
      </c>
      <c r="BJ180" t="s">
        <v>69</v>
      </c>
    </row>
    <row r="181" spans="1:62" x14ac:dyDescent="0.3">
      <c r="A181">
        <v>180</v>
      </c>
      <c r="B181" s="1">
        <v>45836.81527777778</v>
      </c>
      <c r="C181" s="6">
        <v>45836.834722222222</v>
      </c>
      <c r="D181" s="2">
        <f>INT(FC_Road___Aradhana[[#This Row],[Completion time]])</f>
        <v>45836</v>
      </c>
      <c r="E181" s="2" t="str">
        <f>TEXT(FC_Road___Aradhana[[#This Row],[Date]],"dddd")</f>
        <v>Saturday</v>
      </c>
      <c r="F181" s="2" t="str">
        <f>IF(WEEKDAY(FC_Road___Aradhana[[#This Row],[Date]],2)&gt;5,"Weekend","Weekday")</f>
        <v>Weekend</v>
      </c>
      <c r="G18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1" t="s">
        <v>49</v>
      </c>
      <c r="I181" t="s">
        <v>50</v>
      </c>
      <c r="J181" t="s">
        <v>79</v>
      </c>
      <c r="K181" t="s">
        <v>52</v>
      </c>
      <c r="L181" t="s">
        <v>53</v>
      </c>
      <c r="M181" t="s">
        <v>50</v>
      </c>
      <c r="N181" t="s">
        <v>50</v>
      </c>
      <c r="O181" t="s">
        <v>126</v>
      </c>
      <c r="P181" t="s">
        <v>50</v>
      </c>
      <c r="Q181" t="s">
        <v>50</v>
      </c>
      <c r="R181" t="str">
        <f t="shared" si="16"/>
        <v>ICC/ Senapati Bapat Road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tr">
        <f t="shared" si="17"/>
        <v/>
      </c>
      <c r="Y181" t="str">
        <f t="shared" si="18"/>
        <v>ICC/ Senapati Bapat Road</v>
      </c>
      <c r="Z181" t="s">
        <v>83</v>
      </c>
      <c r="AA181" t="s">
        <v>84</v>
      </c>
      <c r="AB181" t="s">
        <v>50</v>
      </c>
      <c r="AC181" t="s">
        <v>50</v>
      </c>
      <c r="AD181" t="s">
        <v>50</v>
      </c>
      <c r="AE181" t="s">
        <v>50</v>
      </c>
      <c r="AF181" t="str">
        <f t="shared" si="19"/>
        <v>kothrud</v>
      </c>
      <c r="AG181" t="s">
        <v>50</v>
      </c>
      <c r="AH181" t="s">
        <v>50</v>
      </c>
      <c r="AI181" t="s">
        <v>148</v>
      </c>
      <c r="AJ181" t="s">
        <v>50</v>
      </c>
      <c r="AK181" t="s">
        <v>50</v>
      </c>
      <c r="AL181" t="str">
        <f t="shared" si="20"/>
        <v>MIT College / Anand Nagar</v>
      </c>
      <c r="AM181" t="str">
        <f>IF(FC_Road___Aradhana[[#This Row],[2nd Level Departure]]="",FC_Road___Aradhana[[#This Row],[1st Level Departure]],FC_Road___Aradhana[[#This Row],[2nd Level Departure]])</f>
        <v>MIT College / Anand Nagar</v>
      </c>
      <c r="AN181" t="s">
        <v>56</v>
      </c>
      <c r="AO181" t="s">
        <v>95</v>
      </c>
      <c r="AP181" t="s">
        <v>58</v>
      </c>
      <c r="AQ181" t="s">
        <v>97</v>
      </c>
      <c r="AR181" t="s">
        <v>60</v>
      </c>
      <c r="AS181" t="s">
        <v>86</v>
      </c>
      <c r="AT181" t="s">
        <v>62</v>
      </c>
      <c r="AU181" t="s">
        <v>63</v>
      </c>
      <c r="AV181" t="s">
        <v>50</v>
      </c>
      <c r="AW181" t="str">
        <f t="shared" si="21"/>
        <v>Social Media Ad (Instagram/ Facebook)</v>
      </c>
      <c r="AX181" t="s">
        <v>50</v>
      </c>
      <c r="AY181" t="str">
        <f t="shared" si="22"/>
        <v>Date</v>
      </c>
      <c r="AZ181" t="s">
        <v>50</v>
      </c>
      <c r="BA181" t="str">
        <f t="shared" si="23"/>
        <v>I wanted to try Sourdough Pizza</v>
      </c>
      <c r="BB181" t="s">
        <v>64</v>
      </c>
      <c r="BC181" t="s">
        <v>65</v>
      </c>
      <c r="BD181" t="s">
        <v>75</v>
      </c>
      <c r="BE181" t="s">
        <v>76</v>
      </c>
      <c r="BF181" t="s">
        <v>89</v>
      </c>
      <c r="BG181" t="s">
        <v>68</v>
      </c>
      <c r="BH181" t="s">
        <v>118</v>
      </c>
      <c r="BI181" t="s">
        <v>115</v>
      </c>
      <c r="BJ181" t="s">
        <v>69</v>
      </c>
    </row>
    <row r="182" spans="1:62" x14ac:dyDescent="0.3">
      <c r="A182">
        <v>181</v>
      </c>
      <c r="B182" s="1">
        <v>45836.821527777778</v>
      </c>
      <c r="C182" s="6">
        <v>45836.836111111108</v>
      </c>
      <c r="D182" s="2">
        <f>INT(FC_Road___Aradhana[[#This Row],[Completion time]])</f>
        <v>45836</v>
      </c>
      <c r="E182" s="2" t="str">
        <f>TEXT(FC_Road___Aradhana[[#This Row],[Date]],"dddd")</f>
        <v>Saturday</v>
      </c>
      <c r="F182" s="2" t="str">
        <f>IF(WEEKDAY(FC_Road___Aradhana[[#This Row],[Date]],2)&gt;5,"Weekend","Weekday")</f>
        <v>Weekend</v>
      </c>
      <c r="G18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2" t="s">
        <v>49</v>
      </c>
      <c r="I182" t="s">
        <v>50</v>
      </c>
      <c r="J182" t="s">
        <v>51</v>
      </c>
      <c r="K182" t="s">
        <v>52</v>
      </c>
      <c r="L182" t="s">
        <v>80</v>
      </c>
      <c r="M182" t="s">
        <v>50</v>
      </c>
      <c r="N182" t="s">
        <v>50</v>
      </c>
      <c r="O182" t="s">
        <v>50</v>
      </c>
      <c r="P182" t="s">
        <v>50</v>
      </c>
      <c r="Q182" t="s">
        <v>81</v>
      </c>
      <c r="R182" t="str">
        <f t="shared" si="16"/>
        <v>Kothrud</v>
      </c>
      <c r="S182" t="s">
        <v>50</v>
      </c>
      <c r="T182" t="s">
        <v>50</v>
      </c>
      <c r="U182" t="s">
        <v>148</v>
      </c>
      <c r="V182" t="s">
        <v>50</v>
      </c>
      <c r="W182" t="s">
        <v>50</v>
      </c>
      <c r="X182" t="str">
        <f t="shared" si="17"/>
        <v>MIT College / Anand Nagar</v>
      </c>
      <c r="Y182" t="str">
        <f t="shared" si="18"/>
        <v>MIT College / Anand Nagar</v>
      </c>
      <c r="Z182" t="s">
        <v>83</v>
      </c>
      <c r="AA182" t="s">
        <v>84</v>
      </c>
      <c r="AB182" t="s">
        <v>50</v>
      </c>
      <c r="AC182" t="s">
        <v>50</v>
      </c>
      <c r="AD182" t="s">
        <v>50</v>
      </c>
      <c r="AE182" t="s">
        <v>50</v>
      </c>
      <c r="AF182" t="str">
        <f t="shared" si="19"/>
        <v>kothrud</v>
      </c>
      <c r="AG182" t="s">
        <v>50</v>
      </c>
      <c r="AH182" t="s">
        <v>50</v>
      </c>
      <c r="AI182" t="s">
        <v>148</v>
      </c>
      <c r="AJ182" t="s">
        <v>50</v>
      </c>
      <c r="AK182" t="s">
        <v>50</v>
      </c>
      <c r="AL182" t="str">
        <f t="shared" si="20"/>
        <v>MIT College / Anand Nagar</v>
      </c>
      <c r="AM182" t="str">
        <f>IF(FC_Road___Aradhana[[#This Row],[2nd Level Departure]]="",FC_Road___Aradhana[[#This Row],[1st Level Departure]],FC_Road___Aradhana[[#This Row],[2nd Level Departure]])</f>
        <v>MIT College / Anand Nagar</v>
      </c>
      <c r="AN182" t="s">
        <v>56</v>
      </c>
      <c r="AO182" t="s">
        <v>109</v>
      </c>
      <c r="AP182" t="s">
        <v>58</v>
      </c>
      <c r="AQ182" t="s">
        <v>72</v>
      </c>
      <c r="AR182" t="s">
        <v>133</v>
      </c>
      <c r="AS182" t="s">
        <v>112</v>
      </c>
      <c r="AT182" t="s">
        <v>62</v>
      </c>
      <c r="AU182" t="s">
        <v>63</v>
      </c>
      <c r="AV182" t="s">
        <v>50</v>
      </c>
      <c r="AW182" t="str">
        <f t="shared" si="21"/>
        <v>Walk-in/ Saw it while passing by</v>
      </c>
      <c r="AX182" t="s">
        <v>50</v>
      </c>
      <c r="AY182" t="str">
        <f t="shared" si="22"/>
        <v>Hangout with Friends</v>
      </c>
      <c r="AZ182" t="s">
        <v>50</v>
      </c>
      <c r="BA182" t="str">
        <f t="shared" si="23"/>
        <v>I wanted to try Sourdough Pizza</v>
      </c>
      <c r="BB182" t="s">
        <v>65</v>
      </c>
      <c r="BC182" t="s">
        <v>65</v>
      </c>
      <c r="BD182" t="s">
        <v>75</v>
      </c>
      <c r="BE182" t="s">
        <v>76</v>
      </c>
      <c r="BF182" t="s">
        <v>89</v>
      </c>
      <c r="BG182" t="s">
        <v>68</v>
      </c>
      <c r="BH182" t="s">
        <v>50</v>
      </c>
      <c r="BI182" t="s">
        <v>50</v>
      </c>
      <c r="BJ182" t="s">
        <v>69</v>
      </c>
    </row>
    <row r="183" spans="1:62" x14ac:dyDescent="0.3">
      <c r="A183">
        <v>182</v>
      </c>
      <c r="B183" s="1">
        <v>45836.836111111108</v>
      </c>
      <c r="C183" s="6">
        <v>45836.843055555553</v>
      </c>
      <c r="D183" s="2">
        <f>INT(FC_Road___Aradhana[[#This Row],[Completion time]])</f>
        <v>45836</v>
      </c>
      <c r="E183" s="2" t="str">
        <f>TEXT(FC_Road___Aradhana[[#This Row],[Date]],"dddd")</f>
        <v>Saturday</v>
      </c>
      <c r="F183" s="2" t="str">
        <f>IF(WEEKDAY(FC_Road___Aradhana[[#This Row],[Date]],2)&gt;5,"Weekend","Weekday")</f>
        <v>Weekend</v>
      </c>
      <c r="G18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3" t="s">
        <v>49</v>
      </c>
      <c r="I183" t="s">
        <v>50</v>
      </c>
      <c r="J183" t="s">
        <v>51</v>
      </c>
      <c r="K183" t="s">
        <v>92</v>
      </c>
      <c r="L183" t="s">
        <v>80</v>
      </c>
      <c r="M183" t="s">
        <v>50</v>
      </c>
      <c r="N183" t="s">
        <v>50</v>
      </c>
      <c r="O183" t="s">
        <v>50</v>
      </c>
      <c r="P183" t="s">
        <v>50</v>
      </c>
      <c r="Q183" t="s">
        <v>81</v>
      </c>
      <c r="R183" t="str">
        <f t="shared" si="16"/>
        <v>Kothrud</v>
      </c>
      <c r="S183" t="s">
        <v>50</v>
      </c>
      <c r="T183" t="s">
        <v>50</v>
      </c>
      <c r="U183" t="s">
        <v>148</v>
      </c>
      <c r="V183" t="s">
        <v>50</v>
      </c>
      <c r="W183" t="s">
        <v>50</v>
      </c>
      <c r="X183" t="str">
        <f t="shared" si="17"/>
        <v>MIT College / Anand Nagar</v>
      </c>
      <c r="Y183" t="str">
        <f t="shared" si="18"/>
        <v>MIT College / Anand Nagar</v>
      </c>
      <c r="Z183" t="s">
        <v>83</v>
      </c>
      <c r="AA183" t="s">
        <v>84</v>
      </c>
      <c r="AB183" t="s">
        <v>50</v>
      </c>
      <c r="AC183" t="s">
        <v>50</v>
      </c>
      <c r="AD183" t="s">
        <v>50</v>
      </c>
      <c r="AE183" t="s">
        <v>50</v>
      </c>
      <c r="AF183" t="str">
        <f t="shared" si="19"/>
        <v>kothrud</v>
      </c>
      <c r="AG183" t="s">
        <v>50</v>
      </c>
      <c r="AH183" t="s">
        <v>50</v>
      </c>
      <c r="AI183" t="s">
        <v>148</v>
      </c>
      <c r="AJ183" t="s">
        <v>50</v>
      </c>
      <c r="AK183" t="s">
        <v>50</v>
      </c>
      <c r="AL183" t="str">
        <f t="shared" si="20"/>
        <v>MIT College / Anand Nagar</v>
      </c>
      <c r="AM183" t="str">
        <f>IF(FC_Road___Aradhana[[#This Row],[2nd Level Departure]]="",FC_Road___Aradhana[[#This Row],[1st Level Departure]],FC_Road___Aradhana[[#This Row],[2nd Level Departure]])</f>
        <v>MIT College / Anand Nagar</v>
      </c>
      <c r="AN183" t="s">
        <v>56</v>
      </c>
      <c r="AO183" t="s">
        <v>57</v>
      </c>
      <c r="AP183" t="s">
        <v>96</v>
      </c>
      <c r="AQ183" t="s">
        <v>50</v>
      </c>
      <c r="AR183" t="s">
        <v>50</v>
      </c>
      <c r="AS183" t="s">
        <v>50</v>
      </c>
      <c r="AT183" t="s">
        <v>50</v>
      </c>
      <c r="AU183" t="s">
        <v>50</v>
      </c>
      <c r="AV183" t="s">
        <v>144</v>
      </c>
      <c r="AW183" t="str">
        <f t="shared" si="21"/>
        <v>I was walking by and came in</v>
      </c>
      <c r="AX183" t="s">
        <v>129</v>
      </c>
      <c r="AY183" t="str">
        <f t="shared" si="22"/>
        <v>Family Outing</v>
      </c>
      <c r="AZ183" t="s">
        <v>98</v>
      </c>
      <c r="BA183" t="s">
        <v>62</v>
      </c>
      <c r="BB183" t="s">
        <v>104</v>
      </c>
      <c r="BC183" t="s">
        <v>104</v>
      </c>
      <c r="BD183" t="s">
        <v>66</v>
      </c>
      <c r="BE183" t="s">
        <v>188</v>
      </c>
      <c r="BF183" t="s">
        <v>184</v>
      </c>
      <c r="BG183" t="s">
        <v>68</v>
      </c>
      <c r="BH183" t="s">
        <v>101</v>
      </c>
      <c r="BJ183" t="s">
        <v>69</v>
      </c>
    </row>
    <row r="184" spans="1:62" x14ac:dyDescent="0.3">
      <c r="A184">
        <v>183</v>
      </c>
      <c r="B184" s="1">
        <v>45836.841666666667</v>
      </c>
      <c r="C184" s="6">
        <v>45836.844444444447</v>
      </c>
      <c r="D184" s="2">
        <f>INT(FC_Road___Aradhana[[#This Row],[Completion time]])</f>
        <v>45836</v>
      </c>
      <c r="E184" s="2" t="str">
        <f>TEXT(FC_Road___Aradhana[[#This Row],[Date]],"dddd")</f>
        <v>Saturday</v>
      </c>
      <c r="F184" s="2" t="str">
        <f>IF(WEEKDAY(FC_Road___Aradhana[[#This Row],[Date]],2)&gt;5,"Weekend","Weekday")</f>
        <v>Weekend</v>
      </c>
      <c r="G18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4" t="s">
        <v>49</v>
      </c>
      <c r="I184" t="s">
        <v>50</v>
      </c>
      <c r="J184" t="s">
        <v>79</v>
      </c>
      <c r="K184" t="s">
        <v>52</v>
      </c>
      <c r="L184" t="s">
        <v>156</v>
      </c>
      <c r="M184" t="s">
        <v>81</v>
      </c>
      <c r="N184" t="s">
        <v>50</v>
      </c>
      <c r="O184" t="s">
        <v>50</v>
      </c>
      <c r="P184" t="s">
        <v>50</v>
      </c>
      <c r="Q184" t="s">
        <v>50</v>
      </c>
      <c r="R184" t="str">
        <f t="shared" si="16"/>
        <v>Kothrud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tr">
        <f t="shared" si="17"/>
        <v/>
      </c>
      <c r="Y184" t="str">
        <f t="shared" si="18"/>
        <v>Kothrud</v>
      </c>
      <c r="Z184" t="s">
        <v>83</v>
      </c>
      <c r="AA184" t="s">
        <v>84</v>
      </c>
      <c r="AB184" t="s">
        <v>50</v>
      </c>
      <c r="AC184" t="s">
        <v>50</v>
      </c>
      <c r="AD184" t="s">
        <v>50</v>
      </c>
      <c r="AE184" t="s">
        <v>50</v>
      </c>
      <c r="AF184" t="str">
        <f t="shared" si="19"/>
        <v>kothrud</v>
      </c>
      <c r="AG184" t="s">
        <v>50</v>
      </c>
      <c r="AH184" t="s">
        <v>50</v>
      </c>
      <c r="AI184" t="s">
        <v>162</v>
      </c>
      <c r="AJ184" t="s">
        <v>50</v>
      </c>
      <c r="AK184" t="s">
        <v>50</v>
      </c>
      <c r="AL184" t="str">
        <f t="shared" si="20"/>
        <v>Dahanukar Colony / Kothrud Bus Stand</v>
      </c>
      <c r="AM184" t="str">
        <f>IF(FC_Road___Aradhana[[#This Row],[2nd Level Departure]]="",FC_Road___Aradhana[[#This Row],[1st Level Departure]],FC_Road___Aradhana[[#This Row],[2nd Level Departure]])</f>
        <v>Dahanukar Colony / Kothrud Bus Stand</v>
      </c>
      <c r="AN184" t="s">
        <v>56</v>
      </c>
      <c r="AO184" t="s">
        <v>109</v>
      </c>
      <c r="AP184" t="s">
        <v>96</v>
      </c>
      <c r="AQ184" t="s">
        <v>50</v>
      </c>
      <c r="AR184" t="s">
        <v>50</v>
      </c>
      <c r="AS184" t="s">
        <v>50</v>
      </c>
      <c r="AT184" t="s">
        <v>50</v>
      </c>
      <c r="AU184" t="s">
        <v>50</v>
      </c>
      <c r="AV184" t="s">
        <v>110</v>
      </c>
      <c r="AW184" t="str">
        <f t="shared" si="21"/>
        <v>Reservation Apps - DineOut/ Zomato Gold</v>
      </c>
      <c r="AX184" t="s">
        <v>61</v>
      </c>
      <c r="AY184" t="str">
        <f t="shared" si="22"/>
        <v>Casual Meal</v>
      </c>
      <c r="AZ184" t="s">
        <v>98</v>
      </c>
      <c r="BA184" t="s">
        <v>62</v>
      </c>
      <c r="BB184" t="s">
        <v>104</v>
      </c>
      <c r="BC184" t="s">
        <v>65</v>
      </c>
      <c r="BD184" t="s">
        <v>75</v>
      </c>
      <c r="BE184" t="s">
        <v>67</v>
      </c>
      <c r="BF184" t="s">
        <v>89</v>
      </c>
      <c r="BG184" t="s">
        <v>68</v>
      </c>
      <c r="BH184" t="s">
        <v>78</v>
      </c>
      <c r="BI184" t="s">
        <v>122</v>
      </c>
      <c r="BJ184" t="s">
        <v>69</v>
      </c>
    </row>
    <row r="185" spans="1:62" x14ac:dyDescent="0.3">
      <c r="A185">
        <v>184</v>
      </c>
      <c r="B185" s="1">
        <v>45836.843055555553</v>
      </c>
      <c r="C185" s="6">
        <v>45836.845138888886</v>
      </c>
      <c r="D185" s="2">
        <f>INT(FC_Road___Aradhana[[#This Row],[Completion time]])</f>
        <v>45836</v>
      </c>
      <c r="E185" s="2" t="str">
        <f>TEXT(FC_Road___Aradhana[[#This Row],[Date]],"dddd")</f>
        <v>Saturday</v>
      </c>
      <c r="F185" s="2" t="str">
        <f>IF(WEEKDAY(FC_Road___Aradhana[[#This Row],[Date]],2)&gt;5,"Weekend","Weekday")</f>
        <v>Weekend</v>
      </c>
      <c r="G18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5" t="s">
        <v>49</v>
      </c>
      <c r="I185" t="s">
        <v>50</v>
      </c>
      <c r="J185" t="s">
        <v>79</v>
      </c>
      <c r="K185" t="s">
        <v>92</v>
      </c>
      <c r="L185" t="s">
        <v>53</v>
      </c>
      <c r="M185" t="s">
        <v>50</v>
      </c>
      <c r="N185" t="s">
        <v>50</v>
      </c>
      <c r="O185" t="s">
        <v>70</v>
      </c>
      <c r="P185" t="s">
        <v>50</v>
      </c>
      <c r="Q185" t="s">
        <v>50</v>
      </c>
      <c r="R185" t="str">
        <f t="shared" si="16"/>
        <v>Shivajinagar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tr">
        <f t="shared" si="17"/>
        <v/>
      </c>
      <c r="Y185" t="str">
        <f t="shared" si="18"/>
        <v>Shivajinagar</v>
      </c>
      <c r="Z185" t="s">
        <v>93</v>
      </c>
      <c r="AA185" t="s">
        <v>50</v>
      </c>
      <c r="AB185" t="s">
        <v>50</v>
      </c>
      <c r="AC185" t="s">
        <v>102</v>
      </c>
      <c r="AD185" t="s">
        <v>50</v>
      </c>
      <c r="AE185" t="s">
        <v>50</v>
      </c>
      <c r="AF185" t="str">
        <f t="shared" si="19"/>
        <v>FC Road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tr">
        <f t="shared" si="20"/>
        <v/>
      </c>
      <c r="AM185" t="str">
        <f>IF(FC_Road___Aradhana[[#This Row],[2nd Level Departure]]="",FC_Road___Aradhana[[#This Row],[1st Level Departure]],FC_Road___Aradhana[[#This Row],[2nd Level Departure]])</f>
        <v>FC Road</v>
      </c>
      <c r="AN185" t="s">
        <v>85</v>
      </c>
      <c r="AO185" t="s">
        <v>109</v>
      </c>
      <c r="AP185" t="s">
        <v>58</v>
      </c>
      <c r="AQ185" t="s">
        <v>72</v>
      </c>
      <c r="AR185" t="s">
        <v>87</v>
      </c>
      <c r="AS185" t="s">
        <v>112</v>
      </c>
      <c r="AT185" t="s">
        <v>107</v>
      </c>
      <c r="AU185" t="s">
        <v>133</v>
      </c>
      <c r="AV185" t="s">
        <v>50</v>
      </c>
      <c r="AW185" t="str">
        <f t="shared" si="21"/>
        <v>Walk-in/ Saw it while passing by</v>
      </c>
      <c r="AX185" t="s">
        <v>50</v>
      </c>
      <c r="AY185" t="str">
        <f t="shared" si="22"/>
        <v>Hangout with Friends</v>
      </c>
      <c r="AZ185" t="s">
        <v>50</v>
      </c>
      <c r="BA185" t="str">
        <f t="shared" si="23"/>
        <v>Nonna's famous Tiramisu </v>
      </c>
      <c r="BB185" t="s">
        <v>113</v>
      </c>
      <c r="BC185" t="s">
        <v>74</v>
      </c>
      <c r="BD185" t="s">
        <v>88</v>
      </c>
      <c r="BE185" t="s">
        <v>76</v>
      </c>
      <c r="BF185" t="s">
        <v>89</v>
      </c>
      <c r="BG185" t="s">
        <v>68</v>
      </c>
      <c r="BH185" t="s">
        <v>118</v>
      </c>
      <c r="BI185" t="s">
        <v>122</v>
      </c>
      <c r="BJ185" t="s">
        <v>69</v>
      </c>
    </row>
    <row r="186" spans="1:62" x14ac:dyDescent="0.3">
      <c r="A186">
        <v>185</v>
      </c>
      <c r="B186" s="1">
        <v>45836.850694444445</v>
      </c>
      <c r="C186" s="6">
        <v>45836.852777777778</v>
      </c>
      <c r="D186" s="2">
        <f>INT(FC_Road___Aradhana[[#This Row],[Completion time]])</f>
        <v>45836</v>
      </c>
      <c r="E186" s="2" t="str">
        <f>TEXT(FC_Road___Aradhana[[#This Row],[Date]],"dddd")</f>
        <v>Saturday</v>
      </c>
      <c r="F186" s="2" t="str">
        <f>IF(WEEKDAY(FC_Road___Aradhana[[#This Row],[Date]],2)&gt;5,"Weekend","Weekday")</f>
        <v>Weekend</v>
      </c>
      <c r="G18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6" t="s">
        <v>49</v>
      </c>
      <c r="I186" t="s">
        <v>50</v>
      </c>
      <c r="J186" t="s">
        <v>51</v>
      </c>
      <c r="K186" t="s">
        <v>52</v>
      </c>
      <c r="L186" t="s">
        <v>80</v>
      </c>
      <c r="M186" t="s">
        <v>50</v>
      </c>
      <c r="N186" t="s">
        <v>50</v>
      </c>
      <c r="O186" t="s">
        <v>50</v>
      </c>
      <c r="P186" t="s">
        <v>50</v>
      </c>
      <c r="Q186" t="s">
        <v>232</v>
      </c>
      <c r="R186" t="str">
        <f t="shared" si="16"/>
        <v>Pune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tr">
        <f t="shared" si="17"/>
        <v/>
      </c>
      <c r="Y186" t="str">
        <f t="shared" si="18"/>
        <v>Pune</v>
      </c>
      <c r="Z186" t="s">
        <v>163</v>
      </c>
      <c r="AA186" t="s">
        <v>70</v>
      </c>
      <c r="AB186" t="s">
        <v>50</v>
      </c>
      <c r="AC186" t="s">
        <v>50</v>
      </c>
      <c r="AD186" t="s">
        <v>50</v>
      </c>
      <c r="AE186" t="s">
        <v>50</v>
      </c>
      <c r="AF186" t="str">
        <f t="shared" si="19"/>
        <v>Shivajinagar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tr">
        <f t="shared" si="20"/>
        <v/>
      </c>
      <c r="AM186" t="str">
        <f>IF(FC_Road___Aradhana[[#This Row],[2nd Level Departure]]="",FC_Road___Aradhana[[#This Row],[1st Level Departure]],FC_Road___Aradhana[[#This Row],[2nd Level Departure]])</f>
        <v>Shivajinagar</v>
      </c>
      <c r="AN186" t="s">
        <v>128</v>
      </c>
      <c r="AO186" t="s">
        <v>71</v>
      </c>
      <c r="AP186" t="s">
        <v>96</v>
      </c>
      <c r="AQ186" t="s">
        <v>50</v>
      </c>
      <c r="AR186" t="s">
        <v>50</v>
      </c>
      <c r="AS186" t="s">
        <v>50</v>
      </c>
      <c r="AT186" t="s">
        <v>50</v>
      </c>
      <c r="AU186" t="s">
        <v>50</v>
      </c>
      <c r="AV186" t="s">
        <v>149</v>
      </c>
      <c r="AW186" t="str">
        <f t="shared" si="21"/>
        <v>A friend told me</v>
      </c>
      <c r="AX186" t="s">
        <v>111</v>
      </c>
      <c r="AY186" t="str">
        <f t="shared" si="22"/>
        <v>Hangout with friends</v>
      </c>
      <c r="AZ186" t="s">
        <v>168</v>
      </c>
      <c r="BA186" t="s">
        <v>125</v>
      </c>
      <c r="BB186" t="s">
        <v>113</v>
      </c>
      <c r="BC186" t="s">
        <v>108</v>
      </c>
      <c r="BD186" t="s">
        <v>88</v>
      </c>
      <c r="BE186" t="s">
        <v>76</v>
      </c>
      <c r="BF186" t="s">
        <v>89</v>
      </c>
      <c r="BG186" t="s">
        <v>100</v>
      </c>
      <c r="BH186" t="s">
        <v>78</v>
      </c>
      <c r="BI186" t="s">
        <v>122</v>
      </c>
      <c r="BJ186" t="s">
        <v>69</v>
      </c>
    </row>
    <row r="187" spans="1:62" x14ac:dyDescent="0.3">
      <c r="A187">
        <v>186</v>
      </c>
      <c r="B187" s="1">
        <v>45836.854166666664</v>
      </c>
      <c r="C187" s="6">
        <v>45836.856944444444</v>
      </c>
      <c r="D187" s="2">
        <f>INT(FC_Road___Aradhana[[#This Row],[Completion time]])</f>
        <v>45836</v>
      </c>
      <c r="E187" s="2" t="str">
        <f>TEXT(FC_Road___Aradhana[[#This Row],[Date]],"dddd")</f>
        <v>Saturday</v>
      </c>
      <c r="F187" s="2" t="str">
        <f>IF(WEEKDAY(FC_Road___Aradhana[[#This Row],[Date]],2)&gt;5,"Weekend","Weekday")</f>
        <v>Weekend</v>
      </c>
      <c r="G18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7" t="s">
        <v>49</v>
      </c>
      <c r="I187" t="s">
        <v>50</v>
      </c>
      <c r="J187" t="s">
        <v>79</v>
      </c>
      <c r="K187" t="s">
        <v>52</v>
      </c>
      <c r="L187" t="s">
        <v>80</v>
      </c>
      <c r="M187" t="s">
        <v>50</v>
      </c>
      <c r="N187" t="s">
        <v>50</v>
      </c>
      <c r="O187" t="s">
        <v>50</v>
      </c>
      <c r="P187" t="s">
        <v>50</v>
      </c>
      <c r="Q187" t="s">
        <v>135</v>
      </c>
      <c r="R187" t="str">
        <f t="shared" si="16"/>
        <v>Erandawne</v>
      </c>
      <c r="S187" t="s">
        <v>50</v>
      </c>
      <c r="T187" t="s">
        <v>181</v>
      </c>
      <c r="U187" t="s">
        <v>50</v>
      </c>
      <c r="V187" t="s">
        <v>50</v>
      </c>
      <c r="W187" t="s">
        <v>50</v>
      </c>
      <c r="X187" t="str">
        <f t="shared" si="17"/>
        <v>Law College Road</v>
      </c>
      <c r="Y187" t="str">
        <f t="shared" si="18"/>
        <v>Law College Road</v>
      </c>
      <c r="Z187" t="s">
        <v>166</v>
      </c>
      <c r="AA187" t="s">
        <v>50</v>
      </c>
      <c r="AB187" t="s">
        <v>165</v>
      </c>
      <c r="AC187" t="s">
        <v>50</v>
      </c>
      <c r="AD187" t="s">
        <v>50</v>
      </c>
      <c r="AE187" t="s">
        <v>50</v>
      </c>
      <c r="AF187" t="str">
        <f t="shared" si="19"/>
        <v>Pavillion Mall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tr">
        <f t="shared" si="20"/>
        <v/>
      </c>
      <c r="AM187" t="str">
        <f>IF(FC_Road___Aradhana[[#This Row],[2nd Level Departure]]="",FC_Road___Aradhana[[#This Row],[1st Level Departure]],FC_Road___Aradhana[[#This Row],[2nd Level Departure]])</f>
        <v>Pavillion Mall</v>
      </c>
      <c r="AN187" t="s">
        <v>94</v>
      </c>
      <c r="AO187" t="s">
        <v>109</v>
      </c>
      <c r="AP187" t="s">
        <v>96</v>
      </c>
      <c r="AQ187" t="s">
        <v>50</v>
      </c>
      <c r="AR187" t="s">
        <v>50</v>
      </c>
      <c r="AS187" t="s">
        <v>50</v>
      </c>
      <c r="AT187" t="s">
        <v>50</v>
      </c>
      <c r="AU187" t="s">
        <v>50</v>
      </c>
      <c r="AV187" t="s">
        <v>149</v>
      </c>
      <c r="AW187" t="str">
        <f t="shared" si="21"/>
        <v>A friend told me</v>
      </c>
      <c r="AX187" t="s">
        <v>111</v>
      </c>
      <c r="AY187" t="str">
        <f t="shared" si="22"/>
        <v>Hangout with friends</v>
      </c>
      <c r="AZ187" t="s">
        <v>180</v>
      </c>
      <c r="BA187" t="s">
        <v>107</v>
      </c>
      <c r="BB187" t="s">
        <v>74</v>
      </c>
      <c r="BC187" t="s">
        <v>64</v>
      </c>
      <c r="BD187" t="s">
        <v>75</v>
      </c>
      <c r="BE187" t="s">
        <v>67</v>
      </c>
      <c r="BF187" t="s">
        <v>184</v>
      </c>
      <c r="BG187" t="s">
        <v>137</v>
      </c>
      <c r="BH187" t="s">
        <v>50</v>
      </c>
      <c r="BI187" t="s">
        <v>50</v>
      </c>
      <c r="BJ187" t="s">
        <v>69</v>
      </c>
    </row>
    <row r="188" spans="1:62" x14ac:dyDescent="0.3">
      <c r="A188">
        <v>187</v>
      </c>
      <c r="B188" s="1">
        <v>45836.845138888886</v>
      </c>
      <c r="C188" s="6">
        <v>45836.856944444444</v>
      </c>
      <c r="D188" s="2">
        <f>INT(FC_Road___Aradhana[[#This Row],[Completion time]])</f>
        <v>45836</v>
      </c>
      <c r="E188" s="2" t="str">
        <f>TEXT(FC_Road___Aradhana[[#This Row],[Date]],"dddd")</f>
        <v>Saturday</v>
      </c>
      <c r="F188" s="2" t="str">
        <f>IF(WEEKDAY(FC_Road___Aradhana[[#This Row],[Date]],2)&gt;5,"Weekend","Weekday")</f>
        <v>Weekend</v>
      </c>
      <c r="G18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8" t="s">
        <v>49</v>
      </c>
      <c r="I188" t="s">
        <v>50</v>
      </c>
      <c r="J188" t="s">
        <v>79</v>
      </c>
      <c r="K188" t="s">
        <v>52</v>
      </c>
      <c r="L188" t="s">
        <v>156</v>
      </c>
      <c r="M188" t="s">
        <v>157</v>
      </c>
      <c r="N188" t="s">
        <v>50</v>
      </c>
      <c r="O188" t="s">
        <v>50</v>
      </c>
      <c r="P188" t="s">
        <v>50</v>
      </c>
      <c r="Q188" t="s">
        <v>50</v>
      </c>
      <c r="R188" t="str">
        <f t="shared" si="16"/>
        <v>R Deccan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tr">
        <f t="shared" si="17"/>
        <v/>
      </c>
      <c r="Y188" t="str">
        <f t="shared" si="18"/>
        <v>R Deccan</v>
      </c>
      <c r="Z188" t="s">
        <v>166</v>
      </c>
      <c r="AA188" t="s">
        <v>50</v>
      </c>
      <c r="AB188" t="s">
        <v>157</v>
      </c>
      <c r="AC188" t="s">
        <v>50</v>
      </c>
      <c r="AD188" t="s">
        <v>50</v>
      </c>
      <c r="AE188" t="s">
        <v>50</v>
      </c>
      <c r="AF188" t="str">
        <f t="shared" si="19"/>
        <v>R Deccan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tr">
        <f t="shared" si="20"/>
        <v/>
      </c>
      <c r="AM188" t="str">
        <f>IF(FC_Road___Aradhana[[#This Row],[2nd Level Departure]]="",FC_Road___Aradhana[[#This Row],[1st Level Departure]],FC_Road___Aradhana[[#This Row],[2nd Level Departure]])</f>
        <v>R Deccan</v>
      </c>
      <c r="AN188" t="s">
        <v>56</v>
      </c>
      <c r="AO188" t="s">
        <v>71</v>
      </c>
      <c r="AP188" t="s">
        <v>96</v>
      </c>
      <c r="AQ188" t="s">
        <v>50</v>
      </c>
      <c r="AR188" t="s">
        <v>50</v>
      </c>
      <c r="AS188" t="s">
        <v>50</v>
      </c>
      <c r="AT188" t="s">
        <v>50</v>
      </c>
      <c r="AU188" t="s">
        <v>50</v>
      </c>
      <c r="AV188" t="s">
        <v>97</v>
      </c>
      <c r="AW188" t="str">
        <f t="shared" si="21"/>
        <v>Social Media Ad (Instagram/ Facebook)</v>
      </c>
      <c r="AX188" t="s">
        <v>61</v>
      </c>
      <c r="AY188" t="str">
        <f t="shared" si="22"/>
        <v>Casual Meal</v>
      </c>
      <c r="AZ188" t="s">
        <v>98</v>
      </c>
      <c r="BA188" t="s">
        <v>62</v>
      </c>
      <c r="BB188" t="s">
        <v>87</v>
      </c>
      <c r="BC188" t="s">
        <v>64</v>
      </c>
      <c r="BD188" t="s">
        <v>75</v>
      </c>
      <c r="BE188" t="s">
        <v>76</v>
      </c>
      <c r="BF188" t="s">
        <v>50</v>
      </c>
      <c r="BG188" t="s">
        <v>100</v>
      </c>
      <c r="BH188" t="s">
        <v>78</v>
      </c>
      <c r="BI188" t="s">
        <v>50</v>
      </c>
      <c r="BJ188" t="s">
        <v>69</v>
      </c>
    </row>
    <row r="189" spans="1:62" x14ac:dyDescent="0.3">
      <c r="A189">
        <v>188</v>
      </c>
      <c r="B189" s="1">
        <v>45836.856944444444</v>
      </c>
      <c r="C189" s="6">
        <v>45836.859027777777</v>
      </c>
      <c r="D189" s="2">
        <f>INT(FC_Road___Aradhana[[#This Row],[Completion time]])</f>
        <v>45836</v>
      </c>
      <c r="E189" s="2" t="str">
        <f>TEXT(FC_Road___Aradhana[[#This Row],[Date]],"dddd")</f>
        <v>Saturday</v>
      </c>
      <c r="F189" s="2" t="str">
        <f>IF(WEEKDAY(FC_Road___Aradhana[[#This Row],[Date]],2)&gt;5,"Weekend","Weekday")</f>
        <v>Weekend</v>
      </c>
      <c r="G18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89" t="s">
        <v>49</v>
      </c>
      <c r="I189" t="s">
        <v>50</v>
      </c>
      <c r="J189" t="s">
        <v>79</v>
      </c>
      <c r="K189" t="s">
        <v>52</v>
      </c>
      <c r="L189" t="s">
        <v>80</v>
      </c>
      <c r="M189" t="s">
        <v>50</v>
      </c>
      <c r="N189" t="s">
        <v>50</v>
      </c>
      <c r="O189" t="s">
        <v>50</v>
      </c>
      <c r="P189" t="s">
        <v>50</v>
      </c>
      <c r="Q189" t="s">
        <v>81</v>
      </c>
      <c r="R189" t="str">
        <f t="shared" si="16"/>
        <v>Kothrud</v>
      </c>
      <c r="S189" t="s">
        <v>50</v>
      </c>
      <c r="T189" t="s">
        <v>50</v>
      </c>
      <c r="U189" t="s">
        <v>148</v>
      </c>
      <c r="V189" t="s">
        <v>50</v>
      </c>
      <c r="W189" t="s">
        <v>50</v>
      </c>
      <c r="X189" t="str">
        <f t="shared" si="17"/>
        <v>MIT College / Anand Nagar</v>
      </c>
      <c r="Y189" t="str">
        <f t="shared" si="18"/>
        <v>MIT College / Anand Nagar</v>
      </c>
      <c r="Z189" t="s">
        <v>83</v>
      </c>
      <c r="AA189" t="s">
        <v>84</v>
      </c>
      <c r="AB189" t="s">
        <v>50</v>
      </c>
      <c r="AC189" t="s">
        <v>50</v>
      </c>
      <c r="AD189" t="s">
        <v>50</v>
      </c>
      <c r="AE189" t="s">
        <v>50</v>
      </c>
      <c r="AF189" t="str">
        <f t="shared" si="19"/>
        <v>kothrud</v>
      </c>
      <c r="AG189" t="s">
        <v>50</v>
      </c>
      <c r="AH189" t="s">
        <v>50</v>
      </c>
      <c r="AI189" t="s">
        <v>148</v>
      </c>
      <c r="AJ189" t="s">
        <v>50</v>
      </c>
      <c r="AK189" t="s">
        <v>50</v>
      </c>
      <c r="AL189" t="str">
        <f t="shared" si="20"/>
        <v>MIT College / Anand Nagar</v>
      </c>
      <c r="AM189" t="str">
        <f>IF(FC_Road___Aradhana[[#This Row],[2nd Level Departure]]="",FC_Road___Aradhana[[#This Row],[1st Level Departure]],FC_Road___Aradhana[[#This Row],[2nd Level Departure]])</f>
        <v>MIT College / Anand Nagar</v>
      </c>
      <c r="AN189" t="s">
        <v>94</v>
      </c>
      <c r="AO189" t="s">
        <v>95</v>
      </c>
      <c r="AP189" t="s">
        <v>96</v>
      </c>
      <c r="AQ189" t="s">
        <v>50</v>
      </c>
      <c r="AR189" t="s">
        <v>50</v>
      </c>
      <c r="AS189" t="s">
        <v>50</v>
      </c>
      <c r="AT189" t="s">
        <v>50</v>
      </c>
      <c r="AU189" t="s">
        <v>50</v>
      </c>
      <c r="AV189" t="s">
        <v>149</v>
      </c>
      <c r="AW189" t="str">
        <f t="shared" si="21"/>
        <v>A friend told me</v>
      </c>
      <c r="AX189" t="s">
        <v>129</v>
      </c>
      <c r="AY189" t="str">
        <f t="shared" si="22"/>
        <v>Family Outing</v>
      </c>
      <c r="AZ189" t="s">
        <v>98</v>
      </c>
      <c r="BA189" t="s">
        <v>62</v>
      </c>
      <c r="BB189" t="s">
        <v>64</v>
      </c>
      <c r="BC189" t="s">
        <v>65</v>
      </c>
      <c r="BD189" t="s">
        <v>88</v>
      </c>
      <c r="BE189" t="s">
        <v>76</v>
      </c>
      <c r="BF189" t="s">
        <v>89</v>
      </c>
      <c r="BG189" t="s">
        <v>114</v>
      </c>
      <c r="BH189" t="s">
        <v>101</v>
      </c>
      <c r="BI189" t="s">
        <v>122</v>
      </c>
      <c r="BJ189" t="s">
        <v>69</v>
      </c>
    </row>
    <row r="190" spans="1:62" x14ac:dyDescent="0.3">
      <c r="A190">
        <v>189</v>
      </c>
      <c r="B190" s="1">
        <v>45836.859027777777</v>
      </c>
      <c r="C190" s="6">
        <v>45836.861805555556</v>
      </c>
      <c r="D190" s="2">
        <f>INT(FC_Road___Aradhana[[#This Row],[Completion time]])</f>
        <v>45836</v>
      </c>
      <c r="E190" s="2" t="str">
        <f>TEXT(FC_Road___Aradhana[[#This Row],[Date]],"dddd")</f>
        <v>Saturday</v>
      </c>
      <c r="F190" s="2" t="str">
        <f>IF(WEEKDAY(FC_Road___Aradhana[[#This Row],[Date]],2)&gt;5,"Weekend","Weekday")</f>
        <v>Weekend</v>
      </c>
      <c r="G19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0" t="s">
        <v>49</v>
      </c>
      <c r="I190" t="s">
        <v>50</v>
      </c>
      <c r="J190" t="s">
        <v>51</v>
      </c>
      <c r="K190" t="s">
        <v>52</v>
      </c>
      <c r="L190" t="s">
        <v>80</v>
      </c>
      <c r="M190" t="s">
        <v>50</v>
      </c>
      <c r="N190" t="s">
        <v>50</v>
      </c>
      <c r="O190" t="s">
        <v>50</v>
      </c>
      <c r="P190" t="s">
        <v>50</v>
      </c>
      <c r="Q190" t="s">
        <v>81</v>
      </c>
      <c r="R190" t="str">
        <f t="shared" si="16"/>
        <v>Kothrud</v>
      </c>
      <c r="S190" t="s">
        <v>50</v>
      </c>
      <c r="T190" t="s">
        <v>50</v>
      </c>
      <c r="U190" t="s">
        <v>162</v>
      </c>
      <c r="V190" t="s">
        <v>50</v>
      </c>
      <c r="W190" t="s">
        <v>50</v>
      </c>
      <c r="X190" t="str">
        <f t="shared" si="17"/>
        <v>Dahanukar Colony / Kothrud Bus Stand</v>
      </c>
      <c r="Y190" t="str">
        <f t="shared" si="18"/>
        <v>Dahanukar Colony / Kothrud Bus Stand</v>
      </c>
      <c r="Z190" t="s">
        <v>83</v>
      </c>
      <c r="AA190" t="s">
        <v>84</v>
      </c>
      <c r="AB190" t="s">
        <v>50</v>
      </c>
      <c r="AC190" t="s">
        <v>50</v>
      </c>
      <c r="AD190" t="s">
        <v>50</v>
      </c>
      <c r="AE190" t="s">
        <v>50</v>
      </c>
      <c r="AF190" t="str">
        <f t="shared" si="19"/>
        <v>kothrud</v>
      </c>
      <c r="AG190" t="s">
        <v>50</v>
      </c>
      <c r="AH190" t="s">
        <v>50</v>
      </c>
      <c r="AI190" t="s">
        <v>162</v>
      </c>
      <c r="AJ190" t="s">
        <v>50</v>
      </c>
      <c r="AK190" t="s">
        <v>50</v>
      </c>
      <c r="AL190" t="str">
        <f t="shared" si="20"/>
        <v>Dahanukar Colony / Kothrud Bus Stand</v>
      </c>
      <c r="AM190" t="str">
        <f>IF(FC_Road___Aradhana[[#This Row],[2nd Level Departure]]="",FC_Road___Aradhana[[#This Row],[1st Level Departure]],FC_Road___Aradhana[[#This Row],[2nd Level Departure]])</f>
        <v>Dahanukar Colony / Kothrud Bus Stand</v>
      </c>
      <c r="AN190" t="s">
        <v>56</v>
      </c>
      <c r="AO190" t="s">
        <v>71</v>
      </c>
      <c r="AP190" t="s">
        <v>96</v>
      </c>
      <c r="AQ190" t="s">
        <v>50</v>
      </c>
      <c r="AR190" t="s">
        <v>50</v>
      </c>
      <c r="AS190" t="s">
        <v>50</v>
      </c>
      <c r="AT190" t="s">
        <v>50</v>
      </c>
      <c r="AU190" t="s">
        <v>50</v>
      </c>
      <c r="AV190" t="s">
        <v>144</v>
      </c>
      <c r="AW190" t="str">
        <f t="shared" si="21"/>
        <v>I was walking by and came in</v>
      </c>
      <c r="AX190" t="s">
        <v>61</v>
      </c>
      <c r="AY190" t="str">
        <f t="shared" si="22"/>
        <v>Casual Meal</v>
      </c>
      <c r="AZ190" t="s">
        <v>98</v>
      </c>
      <c r="BA190" t="s">
        <v>62</v>
      </c>
      <c r="BB190" t="s">
        <v>87</v>
      </c>
      <c r="BC190" t="s">
        <v>108</v>
      </c>
      <c r="BD190" t="s">
        <v>75</v>
      </c>
      <c r="BE190" t="s">
        <v>76</v>
      </c>
      <c r="BF190" t="s">
        <v>99</v>
      </c>
      <c r="BG190" t="s">
        <v>68</v>
      </c>
      <c r="BH190" t="s">
        <v>78</v>
      </c>
      <c r="BI190" t="s">
        <v>91</v>
      </c>
      <c r="BJ190" t="s">
        <v>69</v>
      </c>
    </row>
    <row r="191" spans="1:62" x14ac:dyDescent="0.3">
      <c r="A191">
        <v>190</v>
      </c>
      <c r="B191" s="1">
        <v>45836.863194444442</v>
      </c>
      <c r="C191" s="6">
        <v>45836.868055555555</v>
      </c>
      <c r="D191" s="2">
        <f>INT(FC_Road___Aradhana[[#This Row],[Completion time]])</f>
        <v>45836</v>
      </c>
      <c r="E191" s="2" t="str">
        <f>TEXT(FC_Road___Aradhana[[#This Row],[Date]],"dddd")</f>
        <v>Saturday</v>
      </c>
      <c r="F191" s="2" t="str">
        <f>IF(WEEKDAY(FC_Road___Aradhana[[#This Row],[Date]],2)&gt;5,"Weekend","Weekday")</f>
        <v>Weekend</v>
      </c>
      <c r="G19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1" t="s">
        <v>49</v>
      </c>
      <c r="I191" t="s">
        <v>50</v>
      </c>
      <c r="J191" t="s">
        <v>79</v>
      </c>
      <c r="K191" t="s">
        <v>92</v>
      </c>
      <c r="L191" t="s">
        <v>53</v>
      </c>
      <c r="M191" t="s">
        <v>50</v>
      </c>
      <c r="N191" t="s">
        <v>50</v>
      </c>
      <c r="O191" t="s">
        <v>233</v>
      </c>
      <c r="P191" t="s">
        <v>50</v>
      </c>
      <c r="Q191" t="s">
        <v>50</v>
      </c>
      <c r="R191" t="str">
        <f t="shared" si="16"/>
        <v>Magarpatta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tr">
        <f t="shared" si="17"/>
        <v/>
      </c>
      <c r="Y191" t="str">
        <f t="shared" si="18"/>
        <v>Magarpatta</v>
      </c>
      <c r="Z191" t="s">
        <v>166</v>
      </c>
      <c r="AA191" t="s">
        <v>50</v>
      </c>
      <c r="AB191" t="s">
        <v>165</v>
      </c>
      <c r="AC191" t="s">
        <v>50</v>
      </c>
      <c r="AD191" t="s">
        <v>50</v>
      </c>
      <c r="AE191" t="s">
        <v>50</v>
      </c>
      <c r="AF191" t="str">
        <f t="shared" si="19"/>
        <v>Pavillion Mall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tr">
        <f t="shared" si="20"/>
        <v/>
      </c>
      <c r="AM191" t="str">
        <f>IF(FC_Road___Aradhana[[#This Row],[2nd Level Departure]]="",FC_Road___Aradhana[[#This Row],[1st Level Departure]],FC_Road___Aradhana[[#This Row],[2nd Level Departure]])</f>
        <v>Pavillion Mall</v>
      </c>
      <c r="AN191" t="s">
        <v>85</v>
      </c>
      <c r="AO191" t="s">
        <v>71</v>
      </c>
      <c r="AP191" t="s">
        <v>58</v>
      </c>
      <c r="AQ191" t="s">
        <v>72</v>
      </c>
      <c r="AR191" t="s">
        <v>60</v>
      </c>
      <c r="AS191" t="s">
        <v>112</v>
      </c>
      <c r="AT191" t="s">
        <v>125</v>
      </c>
      <c r="AU191" t="s">
        <v>63</v>
      </c>
      <c r="AV191" t="s">
        <v>50</v>
      </c>
      <c r="AW191" t="str">
        <f t="shared" si="21"/>
        <v>Walk-in/ Saw it while passing by</v>
      </c>
      <c r="AX191" t="s">
        <v>50</v>
      </c>
      <c r="AY191" t="str">
        <f t="shared" si="22"/>
        <v>Hangout with Friends</v>
      </c>
      <c r="AZ191" t="s">
        <v>50</v>
      </c>
      <c r="BA191" t="str">
        <f t="shared" si="23"/>
        <v>Pizza with Drinks sounded like a good combo</v>
      </c>
      <c r="BB191" t="s">
        <v>87</v>
      </c>
      <c r="BC191" t="s">
        <v>108</v>
      </c>
      <c r="BD191" t="s">
        <v>88</v>
      </c>
      <c r="BE191" t="s">
        <v>67</v>
      </c>
      <c r="BF191" t="s">
        <v>89</v>
      </c>
      <c r="BG191" t="s">
        <v>68</v>
      </c>
      <c r="BH191" t="s">
        <v>90</v>
      </c>
      <c r="BI191" t="s">
        <v>115</v>
      </c>
      <c r="BJ191" t="s">
        <v>69</v>
      </c>
    </row>
    <row r="192" spans="1:62" x14ac:dyDescent="0.3">
      <c r="A192">
        <v>191</v>
      </c>
      <c r="B192" s="1">
        <v>45836.861805555556</v>
      </c>
      <c r="C192" s="6">
        <v>45836.868750000001</v>
      </c>
      <c r="D192" s="2">
        <f>INT(FC_Road___Aradhana[[#This Row],[Completion time]])</f>
        <v>45836</v>
      </c>
      <c r="E192" s="2" t="str">
        <f>TEXT(FC_Road___Aradhana[[#This Row],[Date]],"dddd")</f>
        <v>Saturday</v>
      </c>
      <c r="F192" s="2" t="str">
        <f>IF(WEEKDAY(FC_Road___Aradhana[[#This Row],[Date]],2)&gt;5,"Weekend","Weekday")</f>
        <v>Weekend</v>
      </c>
      <c r="G19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2" t="s">
        <v>49</v>
      </c>
      <c r="I192" t="s">
        <v>50</v>
      </c>
      <c r="J192" t="s">
        <v>51</v>
      </c>
      <c r="K192" t="s">
        <v>52</v>
      </c>
      <c r="L192" t="s">
        <v>93</v>
      </c>
      <c r="M192" t="s">
        <v>50</v>
      </c>
      <c r="N192" t="s">
        <v>54</v>
      </c>
      <c r="O192" t="s">
        <v>50</v>
      </c>
      <c r="P192" t="s">
        <v>50</v>
      </c>
      <c r="Q192" t="s">
        <v>50</v>
      </c>
      <c r="R192" t="str">
        <f t="shared" si="16"/>
        <v>Deccan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tr">
        <f t="shared" si="17"/>
        <v/>
      </c>
      <c r="Y192" t="str">
        <f t="shared" si="18"/>
        <v>Deccan</v>
      </c>
      <c r="Z192" t="s">
        <v>166</v>
      </c>
      <c r="AA192" t="s">
        <v>50</v>
      </c>
      <c r="AC192" t="s">
        <v>50</v>
      </c>
      <c r="AD192" t="s">
        <v>50</v>
      </c>
      <c r="AE192" t="s">
        <v>50</v>
      </c>
      <c r="AF192" t="str">
        <f t="shared" si="19"/>
        <v/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tr">
        <f t="shared" si="20"/>
        <v/>
      </c>
      <c r="AM192" t="str">
        <f>IF(FC_Road___Aradhana[[#This Row],[2nd Level Departure]]="",FC_Road___Aradhana[[#This Row],[1st Level Departure]],FC_Road___Aradhana[[#This Row],[2nd Level Departure]])</f>
        <v/>
      </c>
      <c r="AN192" t="s">
        <v>147</v>
      </c>
      <c r="AO192" t="s">
        <v>71</v>
      </c>
      <c r="AP192" t="s">
        <v>96</v>
      </c>
      <c r="AQ192" t="s">
        <v>50</v>
      </c>
      <c r="AR192" t="s">
        <v>50</v>
      </c>
      <c r="AS192" t="s">
        <v>50</v>
      </c>
      <c r="AT192" t="s">
        <v>50</v>
      </c>
      <c r="AU192" t="s">
        <v>50</v>
      </c>
      <c r="AV192" t="s">
        <v>97</v>
      </c>
      <c r="AW192" t="str">
        <f t="shared" si="21"/>
        <v>Social Media Ad (Instagram/ Facebook)</v>
      </c>
      <c r="AX192" t="s">
        <v>61</v>
      </c>
      <c r="AY192" t="str">
        <f t="shared" si="22"/>
        <v>Casual Meal</v>
      </c>
      <c r="AZ192" t="s">
        <v>336</v>
      </c>
      <c r="BA192" t="str">
        <f t="shared" si="23"/>
        <v>Others</v>
      </c>
      <c r="BB192" t="s">
        <v>65</v>
      </c>
      <c r="BC192" t="s">
        <v>65</v>
      </c>
      <c r="BD192" t="s">
        <v>66</v>
      </c>
      <c r="BE192" t="s">
        <v>76</v>
      </c>
      <c r="BF192" t="s">
        <v>50</v>
      </c>
      <c r="BG192" t="s">
        <v>114</v>
      </c>
      <c r="BH192" t="s">
        <v>50</v>
      </c>
      <c r="BI192" t="s">
        <v>50</v>
      </c>
      <c r="BJ192" t="s">
        <v>189</v>
      </c>
    </row>
    <row r="193" spans="1:62" x14ac:dyDescent="0.3">
      <c r="A193">
        <v>192</v>
      </c>
      <c r="B193" s="1">
        <v>45836.871527777781</v>
      </c>
      <c r="C193" s="6">
        <v>45836.872916666667</v>
      </c>
      <c r="D193" s="2">
        <f>INT(FC_Road___Aradhana[[#This Row],[Completion time]])</f>
        <v>45836</v>
      </c>
      <c r="E193" s="2" t="str">
        <f>TEXT(FC_Road___Aradhana[[#This Row],[Date]],"dddd")</f>
        <v>Saturday</v>
      </c>
      <c r="F193" s="2" t="str">
        <f>IF(WEEKDAY(FC_Road___Aradhana[[#This Row],[Date]],2)&gt;5,"Weekend","Weekday")</f>
        <v>Weekend</v>
      </c>
      <c r="G19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3" t="s">
        <v>49</v>
      </c>
      <c r="I193" t="s">
        <v>50</v>
      </c>
      <c r="J193" t="s">
        <v>79</v>
      </c>
      <c r="K193" t="s">
        <v>52</v>
      </c>
      <c r="L193" t="s">
        <v>80</v>
      </c>
      <c r="M193" t="s">
        <v>50</v>
      </c>
      <c r="N193" t="s">
        <v>50</v>
      </c>
      <c r="O193" t="s">
        <v>50</v>
      </c>
      <c r="P193" t="s">
        <v>50</v>
      </c>
      <c r="Q193" t="s">
        <v>70</v>
      </c>
      <c r="R193" t="str">
        <f t="shared" si="16"/>
        <v>Shivajinagar</v>
      </c>
      <c r="S193" t="s">
        <v>50</v>
      </c>
      <c r="T193" t="s">
        <v>50</v>
      </c>
      <c r="U193" t="s">
        <v>50</v>
      </c>
      <c r="V193" t="s">
        <v>173</v>
      </c>
      <c r="X193" t="str">
        <f t="shared" si="17"/>
        <v>Senapati Bapat Road</v>
      </c>
      <c r="Y193" t="str">
        <f t="shared" si="18"/>
        <v>Senapati Bapat Road</v>
      </c>
      <c r="Z193" t="s">
        <v>83</v>
      </c>
      <c r="AA193" t="s">
        <v>135</v>
      </c>
      <c r="AB193" t="s">
        <v>50</v>
      </c>
      <c r="AC193" t="s">
        <v>50</v>
      </c>
      <c r="AD193" t="s">
        <v>50</v>
      </c>
      <c r="AE193" t="s">
        <v>50</v>
      </c>
      <c r="AF193" t="str">
        <f t="shared" si="19"/>
        <v>Erandawne</v>
      </c>
      <c r="AG193" t="s">
        <v>50</v>
      </c>
      <c r="AH193" t="s">
        <v>181</v>
      </c>
      <c r="AI193" t="s">
        <v>50</v>
      </c>
      <c r="AJ193" t="s">
        <v>50</v>
      </c>
      <c r="AK193" t="s">
        <v>50</v>
      </c>
      <c r="AL193" t="str">
        <f t="shared" si="20"/>
        <v>Law College Road</v>
      </c>
      <c r="AM193" t="str">
        <f>IF(FC_Road___Aradhana[[#This Row],[2nd Level Departure]]="",FC_Road___Aradhana[[#This Row],[1st Level Departure]],FC_Road___Aradhana[[#This Row],[2nd Level Departure]])</f>
        <v>Law College Road</v>
      </c>
      <c r="AN193" t="s">
        <v>85</v>
      </c>
      <c r="AO193" t="s">
        <v>109</v>
      </c>
      <c r="AP193" t="s">
        <v>58</v>
      </c>
      <c r="AQ193" t="s">
        <v>72</v>
      </c>
      <c r="AR193" t="s">
        <v>60</v>
      </c>
      <c r="AS193" t="s">
        <v>112</v>
      </c>
      <c r="AT193" t="s">
        <v>125</v>
      </c>
      <c r="AU193" t="s">
        <v>63</v>
      </c>
      <c r="AV193" t="s">
        <v>50</v>
      </c>
      <c r="AW193" t="str">
        <f t="shared" si="21"/>
        <v>Walk-in/ Saw it while passing by</v>
      </c>
      <c r="AX193" t="s">
        <v>50</v>
      </c>
      <c r="AY193" t="str">
        <f t="shared" si="22"/>
        <v>Hangout with Friends</v>
      </c>
      <c r="AZ193" t="s">
        <v>50</v>
      </c>
      <c r="BA193" t="str">
        <f t="shared" si="23"/>
        <v>Pizza with Drinks sounded like a good combo</v>
      </c>
      <c r="BB193" t="s">
        <v>104</v>
      </c>
      <c r="BC193" t="s">
        <v>104</v>
      </c>
      <c r="BD193" t="s">
        <v>75</v>
      </c>
      <c r="BE193" t="s">
        <v>76</v>
      </c>
      <c r="BF193" t="s">
        <v>89</v>
      </c>
      <c r="BG193" t="s">
        <v>68</v>
      </c>
      <c r="BH193" t="s">
        <v>101</v>
      </c>
      <c r="BI193" t="s">
        <v>122</v>
      </c>
      <c r="BJ193" t="s">
        <v>69</v>
      </c>
    </row>
    <row r="194" spans="1:62" x14ac:dyDescent="0.3">
      <c r="A194">
        <v>193</v>
      </c>
      <c r="B194" s="1">
        <v>45836.87222222222</v>
      </c>
      <c r="C194" s="6">
        <v>45836.873611111114</v>
      </c>
      <c r="D194" s="2">
        <f>INT(FC_Road___Aradhana[[#This Row],[Completion time]])</f>
        <v>45836</v>
      </c>
      <c r="E194" s="2" t="str">
        <f>TEXT(FC_Road___Aradhana[[#This Row],[Date]],"dddd")</f>
        <v>Saturday</v>
      </c>
      <c r="F194" s="2" t="str">
        <f>IF(WEEKDAY(FC_Road___Aradhana[[#This Row],[Date]],2)&gt;5,"Weekend","Weekday")</f>
        <v>Weekend</v>
      </c>
      <c r="G19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4" t="s">
        <v>49</v>
      </c>
      <c r="I194" t="s">
        <v>50</v>
      </c>
      <c r="J194" t="s">
        <v>79</v>
      </c>
      <c r="K194" t="s">
        <v>52</v>
      </c>
      <c r="L194" t="s">
        <v>80</v>
      </c>
      <c r="M194" t="s">
        <v>50</v>
      </c>
      <c r="N194" t="s">
        <v>50</v>
      </c>
      <c r="O194" t="s">
        <v>50</v>
      </c>
      <c r="P194" t="s">
        <v>50</v>
      </c>
      <c r="Q194" t="s">
        <v>81</v>
      </c>
      <c r="R194" t="str">
        <f t="shared" ref="R194:R256" si="24">IF(M194&lt;&gt;"",M194,IF(N194&lt;&gt;"",N194,IF(O194&lt;&gt;"",O194,IF(P194&lt;&gt;"",P194,IF(Q194&lt;&gt;"",Q194,"")))))</f>
        <v>Kothrud</v>
      </c>
      <c r="S194" t="s">
        <v>50</v>
      </c>
      <c r="T194" t="s">
        <v>50</v>
      </c>
      <c r="U194" t="s">
        <v>120</v>
      </c>
      <c r="V194" t="s">
        <v>50</v>
      </c>
      <c r="W194" t="s">
        <v>50</v>
      </c>
      <c r="X194" t="str">
        <f t="shared" ref="X194:X256" si="25">IF(S194&lt;&gt;"",S194,IF(T194&lt;&gt;"",T194,IF(U194&lt;&gt;"",U194,IF(V194&lt;&gt;"",V194,IF(W194&lt;&gt;"",W194,"")))))</f>
        <v>Mayur Colony / Ideal Colony</v>
      </c>
      <c r="Y194" t="str">
        <f t="shared" ref="Y194:Y256" si="26">IF(X194&lt;&gt;"",X194,IF(R194&lt;&gt;"",R194,""))</f>
        <v>Mayur Colony / Ideal Colony</v>
      </c>
      <c r="Z194" t="s">
        <v>83</v>
      </c>
      <c r="AA194" t="s">
        <v>84</v>
      </c>
      <c r="AB194" t="s">
        <v>50</v>
      </c>
      <c r="AC194" t="s">
        <v>50</v>
      </c>
      <c r="AD194" t="s">
        <v>50</v>
      </c>
      <c r="AE194" t="s">
        <v>50</v>
      </c>
      <c r="AF194" t="str">
        <f t="shared" ref="AF194:AF256" si="27">IF(AA194&lt;&gt;"",AA194,IF(AB194&lt;&gt;"",AB194,IF(AC194&lt;&gt;"",AC194,IF(AD194&lt;&gt;"",AD194,IF(AE194&lt;&gt;"",AE194,"")))))</f>
        <v>kothrud</v>
      </c>
      <c r="AG194" t="s">
        <v>50</v>
      </c>
      <c r="AH194" t="s">
        <v>50</v>
      </c>
      <c r="AI194" t="s">
        <v>120</v>
      </c>
      <c r="AJ194" t="s">
        <v>50</v>
      </c>
      <c r="AK194" t="s">
        <v>50</v>
      </c>
      <c r="AL194" t="str">
        <f t="shared" ref="AL194:AL256" si="28">IF(AG194&lt;&gt;"",AG194,IF(AH194&lt;&gt;"",AH194,IF(AI194&lt;&gt;"",AI194,IF(AJ194&lt;&gt;"",AJ194,IF(AK194&lt;&gt;"",AK194,"")))))</f>
        <v>Mayur Colony / Ideal Colony</v>
      </c>
      <c r="AM194" t="str">
        <f>IF(FC_Road___Aradhana[[#This Row],[2nd Level Departure]]="",FC_Road___Aradhana[[#This Row],[1st Level Departure]],FC_Road___Aradhana[[#This Row],[2nd Level Departure]])</f>
        <v>Mayur Colony / Ideal Colony</v>
      </c>
      <c r="AN194" t="s">
        <v>94</v>
      </c>
      <c r="AO194" t="s">
        <v>71</v>
      </c>
      <c r="AP194" t="s">
        <v>96</v>
      </c>
      <c r="AQ194" t="s">
        <v>50</v>
      </c>
      <c r="AR194" t="s">
        <v>50</v>
      </c>
      <c r="AS194" t="s">
        <v>50</v>
      </c>
      <c r="AT194" t="s">
        <v>50</v>
      </c>
      <c r="AU194" t="s">
        <v>50</v>
      </c>
      <c r="AV194" t="s">
        <v>149</v>
      </c>
      <c r="AW194" t="str">
        <f t="shared" ref="AW194:AW256" si="29">IF(AQ194="",AV194,AQ194)</f>
        <v>A friend told me</v>
      </c>
      <c r="AX194" t="s">
        <v>167</v>
      </c>
      <c r="AY194" t="str">
        <f t="shared" ref="AY194:AY256" si="30">IF(AS194="",AX194,AS194)</f>
        <v>Special Celebration (Birthday, Anniversary, etc.)</v>
      </c>
      <c r="AZ194" t="s">
        <v>168</v>
      </c>
      <c r="BA194" t="s">
        <v>125</v>
      </c>
      <c r="BB194" t="s">
        <v>87</v>
      </c>
      <c r="BC194" t="s">
        <v>104</v>
      </c>
      <c r="BD194" t="s">
        <v>75</v>
      </c>
      <c r="BE194" t="s">
        <v>76</v>
      </c>
      <c r="BF194" t="s">
        <v>89</v>
      </c>
      <c r="BG194" t="s">
        <v>100</v>
      </c>
      <c r="BH194" t="s">
        <v>78</v>
      </c>
      <c r="BI194" t="s">
        <v>193</v>
      </c>
      <c r="BJ194" t="s">
        <v>189</v>
      </c>
    </row>
    <row r="195" spans="1:62" x14ac:dyDescent="0.3">
      <c r="A195">
        <v>194</v>
      </c>
      <c r="B195" s="1">
        <v>45836.874305555553</v>
      </c>
      <c r="C195" s="6">
        <v>45836.880555555559</v>
      </c>
      <c r="D195" s="2">
        <f>INT(FC_Road___Aradhana[[#This Row],[Completion time]])</f>
        <v>45836</v>
      </c>
      <c r="E195" s="2" t="str">
        <f>TEXT(FC_Road___Aradhana[[#This Row],[Date]],"dddd")</f>
        <v>Saturday</v>
      </c>
      <c r="F195" s="2" t="str">
        <f>IF(WEEKDAY(FC_Road___Aradhana[[#This Row],[Date]],2)&gt;5,"Weekend","Weekday")</f>
        <v>Weekend</v>
      </c>
      <c r="G19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5" t="s">
        <v>49</v>
      </c>
      <c r="I195" t="s">
        <v>50</v>
      </c>
      <c r="J195" t="s">
        <v>51</v>
      </c>
      <c r="K195" t="s">
        <v>52</v>
      </c>
      <c r="L195" t="s">
        <v>93</v>
      </c>
      <c r="M195" t="s">
        <v>50</v>
      </c>
      <c r="N195" t="s">
        <v>204</v>
      </c>
      <c r="O195" t="s">
        <v>50</v>
      </c>
      <c r="P195" t="s">
        <v>50</v>
      </c>
      <c r="Q195" t="s">
        <v>50</v>
      </c>
      <c r="R195" t="str">
        <f t="shared" si="24"/>
        <v>JM Road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tr">
        <f t="shared" si="25"/>
        <v/>
      </c>
      <c r="Y195" t="str">
        <f t="shared" si="26"/>
        <v>JM Road</v>
      </c>
      <c r="Z195" t="s">
        <v>83</v>
      </c>
      <c r="AA195" t="s">
        <v>127</v>
      </c>
      <c r="AB195" t="s">
        <v>50</v>
      </c>
      <c r="AC195" t="s">
        <v>50</v>
      </c>
      <c r="AD195" t="s">
        <v>50</v>
      </c>
      <c r="AE195" t="s">
        <v>50</v>
      </c>
      <c r="AF195" t="str">
        <f t="shared" si="27"/>
        <v>Old City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tr">
        <f t="shared" si="28"/>
        <v/>
      </c>
      <c r="AM195" t="str">
        <f>IF(FC_Road___Aradhana[[#This Row],[2nd Level Departure]]="",FC_Road___Aradhana[[#This Row],[1st Level Departure]],FC_Road___Aradhana[[#This Row],[2nd Level Departure]])</f>
        <v>Old City</v>
      </c>
      <c r="AN195" t="s">
        <v>56</v>
      </c>
      <c r="AO195" t="s">
        <v>71</v>
      </c>
      <c r="AP195" t="s">
        <v>96</v>
      </c>
      <c r="AQ195" t="s">
        <v>50</v>
      </c>
      <c r="AR195" t="s">
        <v>50</v>
      </c>
      <c r="AS195" t="s">
        <v>50</v>
      </c>
      <c r="AT195" t="s">
        <v>50</v>
      </c>
      <c r="AU195" t="s">
        <v>50</v>
      </c>
      <c r="AV195" t="s">
        <v>149</v>
      </c>
      <c r="AW195" t="str">
        <f t="shared" si="29"/>
        <v>A friend told me</v>
      </c>
      <c r="AX195" t="s">
        <v>61</v>
      </c>
      <c r="AY195" t="str">
        <f t="shared" si="30"/>
        <v>Casual Meal</v>
      </c>
      <c r="AZ195" t="s">
        <v>98</v>
      </c>
      <c r="BA195" t="s">
        <v>62</v>
      </c>
      <c r="BB195" t="s">
        <v>65</v>
      </c>
      <c r="BC195" t="s">
        <v>74</v>
      </c>
      <c r="BD195" t="s">
        <v>66</v>
      </c>
      <c r="BE195" t="s">
        <v>76</v>
      </c>
      <c r="BF195" t="s">
        <v>131</v>
      </c>
      <c r="BG195" t="s">
        <v>68</v>
      </c>
      <c r="BH195" t="s">
        <v>101</v>
      </c>
      <c r="BI195" t="s">
        <v>122</v>
      </c>
      <c r="BJ195" t="s">
        <v>69</v>
      </c>
    </row>
    <row r="196" spans="1:62" x14ac:dyDescent="0.3">
      <c r="A196">
        <v>195</v>
      </c>
      <c r="B196" s="1">
        <v>45836.874305555553</v>
      </c>
      <c r="C196" s="6">
        <v>45836.881249999999</v>
      </c>
      <c r="D196" s="2">
        <f>INT(FC_Road___Aradhana[[#This Row],[Completion time]])</f>
        <v>45836</v>
      </c>
      <c r="E196" s="2" t="str">
        <f>TEXT(FC_Road___Aradhana[[#This Row],[Date]],"dddd")</f>
        <v>Saturday</v>
      </c>
      <c r="F196" s="2" t="str">
        <f>IF(WEEKDAY(FC_Road___Aradhana[[#This Row],[Date]],2)&gt;5,"Weekend","Weekday")</f>
        <v>Weekend</v>
      </c>
      <c r="G19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6" t="s">
        <v>49</v>
      </c>
      <c r="I196" t="s">
        <v>50</v>
      </c>
      <c r="J196" t="s">
        <v>51</v>
      </c>
      <c r="K196" t="s">
        <v>52</v>
      </c>
      <c r="L196" t="s">
        <v>80</v>
      </c>
      <c r="M196" t="s">
        <v>50</v>
      </c>
      <c r="N196" t="s">
        <v>50</v>
      </c>
      <c r="O196" t="s">
        <v>50</v>
      </c>
      <c r="P196" t="s">
        <v>50</v>
      </c>
      <c r="Q196" t="s">
        <v>81</v>
      </c>
      <c r="R196" t="str">
        <f t="shared" si="24"/>
        <v>Kothrud</v>
      </c>
      <c r="S196" t="s">
        <v>50</v>
      </c>
      <c r="T196" t="s">
        <v>50</v>
      </c>
      <c r="U196" t="s">
        <v>162</v>
      </c>
      <c r="V196" t="s">
        <v>50</v>
      </c>
      <c r="W196" t="s">
        <v>50</v>
      </c>
      <c r="X196" t="str">
        <f t="shared" si="25"/>
        <v>Dahanukar Colony / Kothrud Bus Stand</v>
      </c>
      <c r="Y196" t="str">
        <f t="shared" si="26"/>
        <v>Dahanukar Colony / Kothrud Bus Stand</v>
      </c>
      <c r="Z196" t="s">
        <v>166</v>
      </c>
      <c r="AA196" t="s">
        <v>50</v>
      </c>
      <c r="AB196" t="s">
        <v>157</v>
      </c>
      <c r="AC196" t="s">
        <v>50</v>
      </c>
      <c r="AD196" t="s">
        <v>50</v>
      </c>
      <c r="AE196" t="s">
        <v>50</v>
      </c>
      <c r="AF196" t="str">
        <f t="shared" si="27"/>
        <v>R Deccan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tr">
        <f t="shared" si="28"/>
        <v/>
      </c>
      <c r="AM196" t="str">
        <f>IF(FC_Road___Aradhana[[#This Row],[2nd Level Departure]]="",FC_Road___Aradhana[[#This Row],[1st Level Departure]],FC_Road___Aradhana[[#This Row],[2nd Level Departure]])</f>
        <v>R Deccan</v>
      </c>
      <c r="AN196" t="s">
        <v>56</v>
      </c>
      <c r="AO196" t="s">
        <v>71</v>
      </c>
      <c r="AP196" t="s">
        <v>96</v>
      </c>
      <c r="AQ196" t="s">
        <v>50</v>
      </c>
      <c r="AR196" t="s">
        <v>50</v>
      </c>
      <c r="AS196" t="s">
        <v>50</v>
      </c>
      <c r="AT196" t="s">
        <v>50</v>
      </c>
      <c r="AU196" t="s">
        <v>50</v>
      </c>
      <c r="AV196" t="s">
        <v>144</v>
      </c>
      <c r="AW196" t="str">
        <f t="shared" si="29"/>
        <v>I was walking by and came in</v>
      </c>
      <c r="AX196" t="s">
        <v>61</v>
      </c>
      <c r="AY196" t="str">
        <f t="shared" si="30"/>
        <v>Casual Meal</v>
      </c>
      <c r="AZ196" t="s">
        <v>98</v>
      </c>
      <c r="BA196" t="s">
        <v>62</v>
      </c>
      <c r="BB196" t="s">
        <v>65</v>
      </c>
      <c r="BC196" t="s">
        <v>65</v>
      </c>
      <c r="BD196" t="s">
        <v>75</v>
      </c>
      <c r="BE196" t="s">
        <v>67</v>
      </c>
      <c r="BF196" t="s">
        <v>99</v>
      </c>
      <c r="BG196" t="s">
        <v>77</v>
      </c>
      <c r="BH196" t="s">
        <v>118</v>
      </c>
      <c r="BI196" t="s">
        <v>91</v>
      </c>
      <c r="BJ196" t="s">
        <v>69</v>
      </c>
    </row>
    <row r="197" spans="1:62" x14ac:dyDescent="0.3">
      <c r="A197">
        <v>196</v>
      </c>
      <c r="B197" s="1">
        <v>45836.880555555559</v>
      </c>
      <c r="C197" s="6">
        <v>45836.884027777778</v>
      </c>
      <c r="D197" s="2">
        <f>INT(FC_Road___Aradhana[[#This Row],[Completion time]])</f>
        <v>45836</v>
      </c>
      <c r="E197" s="2" t="str">
        <f>TEXT(FC_Road___Aradhana[[#This Row],[Date]],"dddd")</f>
        <v>Saturday</v>
      </c>
      <c r="F197" s="2" t="str">
        <f>IF(WEEKDAY(FC_Road___Aradhana[[#This Row],[Date]],2)&gt;5,"Weekend","Weekday")</f>
        <v>Weekend</v>
      </c>
      <c r="G19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7" t="s">
        <v>49</v>
      </c>
      <c r="I197" t="s">
        <v>50</v>
      </c>
      <c r="J197" t="s">
        <v>79</v>
      </c>
      <c r="K197" t="s">
        <v>52</v>
      </c>
      <c r="L197" t="s">
        <v>93</v>
      </c>
      <c r="M197" t="s">
        <v>50</v>
      </c>
      <c r="N197" t="s">
        <v>102</v>
      </c>
      <c r="O197" t="s">
        <v>50</v>
      </c>
      <c r="P197" t="s">
        <v>50</v>
      </c>
      <c r="Q197" t="s">
        <v>50</v>
      </c>
      <c r="R197" t="str">
        <f t="shared" si="24"/>
        <v>FC Road</v>
      </c>
      <c r="S197" t="s">
        <v>50</v>
      </c>
      <c r="T197" t="s">
        <v>50</v>
      </c>
      <c r="U197" t="s">
        <v>50</v>
      </c>
      <c r="V197" t="s">
        <v>50</v>
      </c>
      <c r="W197" t="s">
        <v>50</v>
      </c>
      <c r="X197" t="str">
        <f t="shared" si="25"/>
        <v/>
      </c>
      <c r="Y197" t="str">
        <f t="shared" si="26"/>
        <v>FC Road</v>
      </c>
      <c r="Z197" t="s">
        <v>83</v>
      </c>
      <c r="AA197" t="s">
        <v>197</v>
      </c>
      <c r="AB197" t="s">
        <v>50</v>
      </c>
      <c r="AC197" t="s">
        <v>50</v>
      </c>
      <c r="AD197" t="s">
        <v>50</v>
      </c>
      <c r="AE197" t="s">
        <v>50</v>
      </c>
      <c r="AF197" t="str">
        <f t="shared" si="27"/>
        <v>Hinjewadi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tr">
        <f t="shared" si="28"/>
        <v/>
      </c>
      <c r="AM197" t="str">
        <f>IF(FC_Road___Aradhana[[#This Row],[2nd Level Departure]]="",FC_Road___Aradhana[[#This Row],[1st Level Departure]],FC_Road___Aradhana[[#This Row],[2nd Level Departure]])</f>
        <v>Hinjewadi</v>
      </c>
      <c r="AN197" t="s">
        <v>85</v>
      </c>
      <c r="AO197" t="s">
        <v>109</v>
      </c>
      <c r="AP197" t="s">
        <v>96</v>
      </c>
      <c r="AQ197" t="s">
        <v>50</v>
      </c>
      <c r="AR197" t="s">
        <v>50</v>
      </c>
      <c r="AS197" t="s">
        <v>50</v>
      </c>
      <c r="AT197" t="s">
        <v>50</v>
      </c>
      <c r="AU197" t="s">
        <v>50</v>
      </c>
      <c r="AV197" t="s">
        <v>97</v>
      </c>
      <c r="AW197" t="str">
        <f t="shared" si="29"/>
        <v>Social Media Ad (Instagram/ Facebook)</v>
      </c>
      <c r="AX197" t="s">
        <v>86</v>
      </c>
      <c r="AY197" t="str">
        <f t="shared" si="30"/>
        <v>Date</v>
      </c>
      <c r="AZ197" t="s">
        <v>98</v>
      </c>
      <c r="BA197" t="s">
        <v>62</v>
      </c>
      <c r="BB197" t="s">
        <v>74</v>
      </c>
      <c r="BC197" t="s">
        <v>108</v>
      </c>
      <c r="BD197" t="s">
        <v>75</v>
      </c>
      <c r="BE197" t="s">
        <v>76</v>
      </c>
      <c r="BF197" t="s">
        <v>89</v>
      </c>
      <c r="BG197" t="s">
        <v>68</v>
      </c>
      <c r="BH197" t="s">
        <v>90</v>
      </c>
      <c r="BI197" t="s">
        <v>91</v>
      </c>
      <c r="BJ197" t="s">
        <v>69</v>
      </c>
    </row>
    <row r="198" spans="1:62" x14ac:dyDescent="0.3">
      <c r="A198">
        <v>197</v>
      </c>
      <c r="B198" s="1">
        <v>45836.897222222222</v>
      </c>
      <c r="C198" s="6">
        <v>45836.897916666669</v>
      </c>
      <c r="D198" s="2">
        <f>INT(FC_Road___Aradhana[[#This Row],[Completion time]])</f>
        <v>45836</v>
      </c>
      <c r="E198" s="2" t="str">
        <f>TEXT(FC_Road___Aradhana[[#This Row],[Date]],"dddd")</f>
        <v>Saturday</v>
      </c>
      <c r="F198" s="2" t="str">
        <f>IF(WEEKDAY(FC_Road___Aradhana[[#This Row],[Date]],2)&gt;5,"Weekend","Weekday")</f>
        <v>Weekend</v>
      </c>
      <c r="G19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8" t="s">
        <v>49</v>
      </c>
      <c r="I198" t="s">
        <v>50</v>
      </c>
      <c r="J198" t="s">
        <v>51</v>
      </c>
      <c r="K198" t="s">
        <v>52</v>
      </c>
      <c r="L198" t="s">
        <v>93</v>
      </c>
      <c r="M198" t="s">
        <v>50</v>
      </c>
      <c r="N198" t="s">
        <v>102</v>
      </c>
      <c r="O198" t="s">
        <v>50</v>
      </c>
      <c r="P198" t="s">
        <v>50</v>
      </c>
      <c r="Q198" t="s">
        <v>50</v>
      </c>
      <c r="R198" t="str">
        <f t="shared" si="24"/>
        <v>FC Road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tr">
        <f t="shared" si="25"/>
        <v/>
      </c>
      <c r="Y198" t="str">
        <f t="shared" si="26"/>
        <v>FC Road</v>
      </c>
      <c r="Z198" t="s">
        <v>83</v>
      </c>
      <c r="AA198" t="s">
        <v>54</v>
      </c>
      <c r="AB198" t="s">
        <v>50</v>
      </c>
      <c r="AC198" t="s">
        <v>50</v>
      </c>
      <c r="AD198" t="s">
        <v>50</v>
      </c>
      <c r="AE198" t="s">
        <v>50</v>
      </c>
      <c r="AF198" t="str">
        <f t="shared" si="27"/>
        <v>Deccan</v>
      </c>
      <c r="AG198" t="s">
        <v>54</v>
      </c>
      <c r="AH198" t="s">
        <v>50</v>
      </c>
      <c r="AI198" t="s">
        <v>50</v>
      </c>
      <c r="AJ198" t="s">
        <v>50</v>
      </c>
      <c r="AK198" t="s">
        <v>50</v>
      </c>
      <c r="AL198" t="str">
        <f t="shared" si="28"/>
        <v>Deccan</v>
      </c>
      <c r="AM198" t="str">
        <f>IF(FC_Road___Aradhana[[#This Row],[2nd Level Departure]]="",FC_Road___Aradhana[[#This Row],[1st Level Departure]],FC_Road___Aradhana[[#This Row],[2nd Level Departure]])</f>
        <v>Deccan</v>
      </c>
      <c r="AN198" t="s">
        <v>85</v>
      </c>
      <c r="AO198" t="s">
        <v>71</v>
      </c>
      <c r="AP198" t="s">
        <v>58</v>
      </c>
      <c r="AQ198" t="s">
        <v>72</v>
      </c>
      <c r="AR198" t="s">
        <v>103</v>
      </c>
      <c r="AS198" t="s">
        <v>61</v>
      </c>
      <c r="AT198" t="s">
        <v>62</v>
      </c>
      <c r="AU198" t="s">
        <v>73</v>
      </c>
      <c r="AV198" t="s">
        <v>50</v>
      </c>
      <c r="AW198" t="str">
        <f t="shared" si="29"/>
        <v>Walk-in/ Saw it while passing by</v>
      </c>
      <c r="AX198" t="s">
        <v>50</v>
      </c>
      <c r="AY198" t="str">
        <f t="shared" si="30"/>
        <v>Casual Meal</v>
      </c>
      <c r="AZ198" t="s">
        <v>50</v>
      </c>
      <c r="BA198" t="str">
        <f t="shared" ref="BA198:BA256" si="31">IF(AT198="",AZ198,AT198)</f>
        <v>I wanted to try Sourdough Pizza</v>
      </c>
      <c r="BB198" t="s">
        <v>74</v>
      </c>
      <c r="BC198" t="s">
        <v>74</v>
      </c>
      <c r="BD198" t="s">
        <v>75</v>
      </c>
      <c r="BE198" t="s">
        <v>76</v>
      </c>
      <c r="BF198" t="s">
        <v>99</v>
      </c>
      <c r="BG198" t="s">
        <v>68</v>
      </c>
      <c r="BH198" t="s">
        <v>78</v>
      </c>
      <c r="BI198" t="s">
        <v>115</v>
      </c>
      <c r="BJ198" t="s">
        <v>69</v>
      </c>
    </row>
    <row r="199" spans="1:62" x14ac:dyDescent="0.3">
      <c r="A199">
        <v>198</v>
      </c>
      <c r="B199" s="1">
        <v>45836.897916666669</v>
      </c>
      <c r="C199" s="6">
        <v>45836.902777777781</v>
      </c>
      <c r="D199" s="2">
        <f>INT(FC_Road___Aradhana[[#This Row],[Completion time]])</f>
        <v>45836</v>
      </c>
      <c r="E199" s="2" t="str">
        <f>TEXT(FC_Road___Aradhana[[#This Row],[Date]],"dddd")</f>
        <v>Saturday</v>
      </c>
      <c r="F199" s="2" t="str">
        <f>IF(WEEKDAY(FC_Road___Aradhana[[#This Row],[Date]],2)&gt;5,"Weekend","Weekday")</f>
        <v>Weekend</v>
      </c>
      <c r="G19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199" t="s">
        <v>49</v>
      </c>
      <c r="I199" t="s">
        <v>50</v>
      </c>
      <c r="J199" t="s">
        <v>51</v>
      </c>
      <c r="K199" t="s">
        <v>52</v>
      </c>
      <c r="L199" t="s">
        <v>119</v>
      </c>
      <c r="M199" t="s">
        <v>50</v>
      </c>
      <c r="N199" t="s">
        <v>50</v>
      </c>
      <c r="O199" t="s">
        <v>50</v>
      </c>
      <c r="P199" t="s">
        <v>50</v>
      </c>
      <c r="Q199" t="s">
        <v>70</v>
      </c>
      <c r="R199" t="str">
        <f t="shared" si="24"/>
        <v>Shivajinagar</v>
      </c>
      <c r="S199" t="s">
        <v>50</v>
      </c>
      <c r="T199" t="s">
        <v>50</v>
      </c>
      <c r="U199" t="s">
        <v>50</v>
      </c>
      <c r="V199" t="s">
        <v>186</v>
      </c>
      <c r="W199" t="s">
        <v>50</v>
      </c>
      <c r="X199" t="str">
        <f t="shared" si="25"/>
        <v>Modern College</v>
      </c>
      <c r="Y199" t="str">
        <f t="shared" si="26"/>
        <v>Modern College</v>
      </c>
      <c r="Z199" t="s">
        <v>83</v>
      </c>
      <c r="AA199" t="s">
        <v>70</v>
      </c>
      <c r="AB199" t="s">
        <v>50</v>
      </c>
      <c r="AC199" t="s">
        <v>50</v>
      </c>
      <c r="AD199" t="s">
        <v>50</v>
      </c>
      <c r="AE199" t="s">
        <v>50</v>
      </c>
      <c r="AF199" t="str">
        <f t="shared" si="27"/>
        <v>Shivajinagar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tr">
        <f t="shared" si="28"/>
        <v/>
      </c>
      <c r="AM199" t="str">
        <f>IF(FC_Road___Aradhana[[#This Row],[2nd Level Departure]]="",FC_Road___Aradhana[[#This Row],[1st Level Departure]],FC_Road___Aradhana[[#This Row],[2nd Level Departure]])</f>
        <v>Shivajinagar</v>
      </c>
      <c r="AN199" t="s">
        <v>85</v>
      </c>
      <c r="AO199" t="s">
        <v>71</v>
      </c>
      <c r="AP199" t="s">
        <v>58</v>
      </c>
      <c r="AQ199" t="s">
        <v>72</v>
      </c>
      <c r="AR199" t="s">
        <v>103</v>
      </c>
      <c r="AS199" t="s">
        <v>61</v>
      </c>
      <c r="AT199" t="s">
        <v>62</v>
      </c>
      <c r="AU199" t="s">
        <v>133</v>
      </c>
      <c r="AV199" t="s">
        <v>50</v>
      </c>
      <c r="AW199" t="str">
        <f t="shared" si="29"/>
        <v>Walk-in/ Saw it while passing by</v>
      </c>
      <c r="AX199" t="s">
        <v>50</v>
      </c>
      <c r="AY199" t="str">
        <f t="shared" si="30"/>
        <v>Casual Meal</v>
      </c>
      <c r="AZ199" t="s">
        <v>50</v>
      </c>
      <c r="BA199" t="str">
        <f t="shared" si="31"/>
        <v>I wanted to try Sourdough Pizza</v>
      </c>
      <c r="BB199" t="s">
        <v>104</v>
      </c>
      <c r="BC199" t="s">
        <v>64</v>
      </c>
      <c r="BD199" t="s">
        <v>75</v>
      </c>
      <c r="BE199" t="s">
        <v>76</v>
      </c>
      <c r="BF199" t="s">
        <v>89</v>
      </c>
      <c r="BG199" t="s">
        <v>68</v>
      </c>
      <c r="BH199" t="s">
        <v>78</v>
      </c>
      <c r="BI199" t="s">
        <v>115</v>
      </c>
      <c r="BJ199" t="s">
        <v>69</v>
      </c>
    </row>
    <row r="200" spans="1:62" x14ac:dyDescent="0.3">
      <c r="A200">
        <v>199</v>
      </c>
      <c r="B200" s="1">
        <v>45836.90347222222</v>
      </c>
      <c r="C200" s="6">
        <v>45836.906944444447</v>
      </c>
      <c r="D200" s="2">
        <f>INT(FC_Road___Aradhana[[#This Row],[Completion time]])</f>
        <v>45836</v>
      </c>
      <c r="E200" s="2" t="str">
        <f>TEXT(FC_Road___Aradhana[[#This Row],[Date]],"dddd")</f>
        <v>Saturday</v>
      </c>
      <c r="F200" s="2" t="str">
        <f>IF(WEEKDAY(FC_Road___Aradhana[[#This Row],[Date]],2)&gt;5,"Weekend","Weekday")</f>
        <v>Weekend</v>
      </c>
      <c r="G20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0" t="s">
        <v>49</v>
      </c>
      <c r="I200" t="s">
        <v>50</v>
      </c>
      <c r="J200" t="s">
        <v>51</v>
      </c>
      <c r="K200" t="s">
        <v>52</v>
      </c>
      <c r="L200" t="s">
        <v>80</v>
      </c>
      <c r="M200" t="s">
        <v>50</v>
      </c>
      <c r="N200" t="s">
        <v>50</v>
      </c>
      <c r="O200" t="s">
        <v>50</v>
      </c>
      <c r="P200" t="s">
        <v>50</v>
      </c>
      <c r="Q200" t="s">
        <v>127</v>
      </c>
      <c r="R200" t="str">
        <f t="shared" si="24"/>
        <v>Old City</v>
      </c>
      <c r="S200" t="s">
        <v>50</v>
      </c>
      <c r="T200" t="s">
        <v>50</v>
      </c>
      <c r="U200" t="s">
        <v>50</v>
      </c>
      <c r="V200" t="s">
        <v>50</v>
      </c>
      <c r="W200" t="s">
        <v>174</v>
      </c>
      <c r="X200" t="str">
        <f t="shared" si="25"/>
        <v>Navi Peth</v>
      </c>
      <c r="Y200" t="str">
        <f t="shared" si="26"/>
        <v>Navi Peth</v>
      </c>
      <c r="Z200" t="s">
        <v>83</v>
      </c>
      <c r="AA200" t="s">
        <v>127</v>
      </c>
      <c r="AB200" t="s">
        <v>50</v>
      </c>
      <c r="AC200" t="s">
        <v>50</v>
      </c>
      <c r="AD200" t="s">
        <v>50</v>
      </c>
      <c r="AE200" t="s">
        <v>50</v>
      </c>
      <c r="AF200" t="str">
        <f t="shared" si="27"/>
        <v>Old City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tr">
        <f t="shared" si="28"/>
        <v/>
      </c>
      <c r="AM200" t="str">
        <f>IF(FC_Road___Aradhana[[#This Row],[2nd Level Departure]]="",FC_Road___Aradhana[[#This Row],[1st Level Departure]],FC_Road___Aradhana[[#This Row],[2nd Level Departure]])</f>
        <v>Old City</v>
      </c>
      <c r="AN200" t="s">
        <v>56</v>
      </c>
      <c r="AO200" t="s">
        <v>109</v>
      </c>
      <c r="AP200" t="s">
        <v>96</v>
      </c>
      <c r="AQ200" t="s">
        <v>50</v>
      </c>
      <c r="AR200" t="s">
        <v>50</v>
      </c>
      <c r="AS200" t="s">
        <v>50</v>
      </c>
      <c r="AT200" t="s">
        <v>50</v>
      </c>
      <c r="AU200" t="s">
        <v>50</v>
      </c>
      <c r="AV200" t="s">
        <v>149</v>
      </c>
      <c r="AW200" t="str">
        <f t="shared" si="29"/>
        <v>A friend told me</v>
      </c>
      <c r="AX200" t="s">
        <v>129</v>
      </c>
      <c r="AY200" t="str">
        <f t="shared" si="30"/>
        <v>Family Outing</v>
      </c>
      <c r="AZ200" t="s">
        <v>98</v>
      </c>
      <c r="BA200" t="s">
        <v>62</v>
      </c>
      <c r="BB200" t="s">
        <v>104</v>
      </c>
      <c r="BC200" t="s">
        <v>64</v>
      </c>
      <c r="BD200" t="s">
        <v>88</v>
      </c>
      <c r="BE200" t="s">
        <v>76</v>
      </c>
      <c r="BF200" t="s">
        <v>89</v>
      </c>
      <c r="BG200" t="s">
        <v>114</v>
      </c>
      <c r="BH200" t="s">
        <v>78</v>
      </c>
      <c r="BI200" t="s">
        <v>50</v>
      </c>
      <c r="BJ200" t="s">
        <v>69</v>
      </c>
    </row>
    <row r="201" spans="1:62" x14ac:dyDescent="0.3">
      <c r="A201">
        <v>200</v>
      </c>
      <c r="B201" s="1">
        <v>45836.902777777781</v>
      </c>
      <c r="C201" s="6">
        <v>45836.907638888886</v>
      </c>
      <c r="D201" s="2">
        <f>INT(FC_Road___Aradhana[[#This Row],[Completion time]])</f>
        <v>45836</v>
      </c>
      <c r="E201" s="2" t="str">
        <f>TEXT(FC_Road___Aradhana[[#This Row],[Date]],"dddd")</f>
        <v>Saturday</v>
      </c>
      <c r="F201" s="2" t="str">
        <f>IF(WEEKDAY(FC_Road___Aradhana[[#This Row],[Date]],2)&gt;5,"Weekend","Weekday")</f>
        <v>Weekend</v>
      </c>
      <c r="G20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1" t="s">
        <v>49</v>
      </c>
      <c r="I201" t="s">
        <v>50</v>
      </c>
      <c r="J201" t="s">
        <v>51</v>
      </c>
      <c r="K201" t="s">
        <v>52</v>
      </c>
      <c r="L201" t="s">
        <v>53</v>
      </c>
      <c r="M201" t="s">
        <v>50</v>
      </c>
      <c r="N201" t="s">
        <v>50</v>
      </c>
      <c r="O201" t="s">
        <v>221</v>
      </c>
      <c r="P201" t="s">
        <v>50</v>
      </c>
      <c r="Q201" t="s">
        <v>50</v>
      </c>
      <c r="R201" t="str">
        <f t="shared" si="24"/>
        <v>Wakad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tr">
        <f t="shared" si="25"/>
        <v/>
      </c>
      <c r="Y201" t="str">
        <f t="shared" si="26"/>
        <v>Wakad</v>
      </c>
      <c r="Z201" t="s">
        <v>166</v>
      </c>
      <c r="AA201" t="s">
        <v>50</v>
      </c>
      <c r="AB201" t="s">
        <v>165</v>
      </c>
      <c r="AC201" t="s">
        <v>50</v>
      </c>
      <c r="AD201" t="s">
        <v>50</v>
      </c>
      <c r="AE201" t="s">
        <v>50</v>
      </c>
      <c r="AF201" t="str">
        <f t="shared" si="27"/>
        <v>Pavillion Mall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tr">
        <f t="shared" si="28"/>
        <v/>
      </c>
      <c r="AM201" t="str">
        <f>IF(FC_Road___Aradhana[[#This Row],[2nd Level Departure]]="",FC_Road___Aradhana[[#This Row],[1st Level Departure]],FC_Road___Aradhana[[#This Row],[2nd Level Departure]])</f>
        <v>Pavillion Mall</v>
      </c>
      <c r="AN201" t="s">
        <v>85</v>
      </c>
      <c r="AO201" t="s">
        <v>57</v>
      </c>
      <c r="AP201" t="s">
        <v>58</v>
      </c>
      <c r="AQ201" t="s">
        <v>59</v>
      </c>
      <c r="AR201" t="s">
        <v>60</v>
      </c>
      <c r="AS201" t="s">
        <v>139</v>
      </c>
      <c r="AT201" t="s">
        <v>107</v>
      </c>
      <c r="AU201" t="s">
        <v>63</v>
      </c>
      <c r="AV201" t="s">
        <v>50</v>
      </c>
      <c r="AW201" t="str">
        <f t="shared" si="29"/>
        <v>Word of Mouth/ Recommendation</v>
      </c>
      <c r="AX201" t="s">
        <v>50</v>
      </c>
      <c r="AY201" t="s">
        <v>167</v>
      </c>
      <c r="AZ201" t="s">
        <v>50</v>
      </c>
      <c r="BA201" t="str">
        <f t="shared" si="31"/>
        <v>Nonna's famous Tiramisu </v>
      </c>
      <c r="BB201" t="s">
        <v>65</v>
      </c>
      <c r="BC201" t="s">
        <v>64</v>
      </c>
      <c r="BD201" t="s">
        <v>75</v>
      </c>
      <c r="BE201" t="s">
        <v>76</v>
      </c>
      <c r="BF201" t="s">
        <v>89</v>
      </c>
      <c r="BG201" t="s">
        <v>68</v>
      </c>
      <c r="BH201" t="s">
        <v>78</v>
      </c>
      <c r="BI201" t="s">
        <v>193</v>
      </c>
      <c r="BJ201" t="s">
        <v>69</v>
      </c>
    </row>
    <row r="202" spans="1:62" x14ac:dyDescent="0.3">
      <c r="A202">
        <v>201</v>
      </c>
      <c r="B202" s="1">
        <v>45836.907638888886</v>
      </c>
      <c r="C202" s="6">
        <v>45836.909722222219</v>
      </c>
      <c r="D202" s="2">
        <f>INT(FC_Road___Aradhana[[#This Row],[Completion time]])</f>
        <v>45836</v>
      </c>
      <c r="E202" s="2" t="str">
        <f>TEXT(FC_Road___Aradhana[[#This Row],[Date]],"dddd")</f>
        <v>Saturday</v>
      </c>
      <c r="F202" s="2" t="str">
        <f>IF(WEEKDAY(FC_Road___Aradhana[[#This Row],[Date]],2)&gt;5,"Weekend","Weekday")</f>
        <v>Weekend</v>
      </c>
      <c r="G20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2" t="s">
        <v>49</v>
      </c>
      <c r="I202" t="s">
        <v>50</v>
      </c>
      <c r="J202" t="s">
        <v>79</v>
      </c>
      <c r="K202" t="s">
        <v>52</v>
      </c>
      <c r="L202" t="s">
        <v>80</v>
      </c>
      <c r="M202" t="s">
        <v>50</v>
      </c>
      <c r="N202" t="s">
        <v>50</v>
      </c>
      <c r="O202" t="s">
        <v>50</v>
      </c>
      <c r="P202" t="s">
        <v>50</v>
      </c>
      <c r="Q202" t="s">
        <v>81</v>
      </c>
      <c r="R202" t="str">
        <f t="shared" si="24"/>
        <v>Kothrud</v>
      </c>
      <c r="S202" t="s">
        <v>50</v>
      </c>
      <c r="T202" t="s">
        <v>50</v>
      </c>
      <c r="U202" t="s">
        <v>148</v>
      </c>
      <c r="V202" t="s">
        <v>50</v>
      </c>
      <c r="W202" t="s">
        <v>50</v>
      </c>
      <c r="X202" t="str">
        <f t="shared" si="25"/>
        <v>MIT College / Anand Nagar</v>
      </c>
      <c r="Y202" t="str">
        <f t="shared" si="26"/>
        <v>MIT College / Anand Nagar</v>
      </c>
      <c r="Z202" t="s">
        <v>83</v>
      </c>
      <c r="AA202" t="s">
        <v>84</v>
      </c>
      <c r="AB202" t="s">
        <v>50</v>
      </c>
      <c r="AC202" t="s">
        <v>50</v>
      </c>
      <c r="AD202" t="s">
        <v>50</v>
      </c>
      <c r="AE202" t="s">
        <v>50</v>
      </c>
      <c r="AF202" t="str">
        <f t="shared" si="27"/>
        <v>kothrud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tr">
        <f t="shared" si="28"/>
        <v/>
      </c>
      <c r="AM202" t="str">
        <f>IF(FC_Road___Aradhana[[#This Row],[2nd Level Departure]]="",FC_Road___Aradhana[[#This Row],[1st Level Departure]],FC_Road___Aradhana[[#This Row],[2nd Level Departure]])</f>
        <v>kothrud</v>
      </c>
      <c r="AN202" t="s">
        <v>56</v>
      </c>
      <c r="AO202" t="s">
        <v>71</v>
      </c>
      <c r="AP202" t="s">
        <v>96</v>
      </c>
      <c r="AQ202" t="s">
        <v>50</v>
      </c>
      <c r="AR202" t="s">
        <v>50</v>
      </c>
      <c r="AS202" t="s">
        <v>50</v>
      </c>
      <c r="AT202" t="s">
        <v>50</v>
      </c>
      <c r="AU202" t="s">
        <v>50</v>
      </c>
      <c r="AV202" t="s">
        <v>144</v>
      </c>
      <c r="AW202" t="str">
        <f t="shared" si="29"/>
        <v>I was walking by and came in</v>
      </c>
      <c r="AX202" t="s">
        <v>61</v>
      </c>
      <c r="AY202" t="str">
        <f t="shared" si="30"/>
        <v>Casual Meal</v>
      </c>
      <c r="AZ202" t="s">
        <v>168</v>
      </c>
      <c r="BA202" t="s">
        <v>125</v>
      </c>
      <c r="BB202" t="s">
        <v>65</v>
      </c>
      <c r="BC202" t="s">
        <v>104</v>
      </c>
      <c r="BD202" t="s">
        <v>75</v>
      </c>
      <c r="BE202" t="s">
        <v>67</v>
      </c>
      <c r="BF202" t="s">
        <v>89</v>
      </c>
      <c r="BG202" t="s">
        <v>100</v>
      </c>
      <c r="BH202" t="s">
        <v>78</v>
      </c>
      <c r="BI202" t="s">
        <v>122</v>
      </c>
      <c r="BJ202" t="s">
        <v>189</v>
      </c>
    </row>
    <row r="203" spans="1:62" x14ac:dyDescent="0.3">
      <c r="A203">
        <v>202</v>
      </c>
      <c r="B203" s="1">
        <v>45836.908333333333</v>
      </c>
      <c r="C203" s="6">
        <v>45836.911111111112</v>
      </c>
      <c r="D203" s="2">
        <f>INT(FC_Road___Aradhana[[#This Row],[Completion time]])</f>
        <v>45836</v>
      </c>
      <c r="E203" s="2" t="str">
        <f>TEXT(FC_Road___Aradhana[[#This Row],[Date]],"dddd")</f>
        <v>Saturday</v>
      </c>
      <c r="F203" s="2" t="str">
        <f>IF(WEEKDAY(FC_Road___Aradhana[[#This Row],[Date]],2)&gt;5,"Weekend","Weekday")</f>
        <v>Weekend</v>
      </c>
      <c r="G20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3" t="s">
        <v>49</v>
      </c>
      <c r="I203" t="s">
        <v>50</v>
      </c>
      <c r="J203" t="s">
        <v>51</v>
      </c>
      <c r="K203" t="s">
        <v>52</v>
      </c>
      <c r="L203" t="s">
        <v>119</v>
      </c>
      <c r="M203" t="s">
        <v>50</v>
      </c>
      <c r="N203" t="s">
        <v>50</v>
      </c>
      <c r="O203" t="s">
        <v>50</v>
      </c>
      <c r="P203" t="s">
        <v>50</v>
      </c>
      <c r="Q203" t="s">
        <v>127</v>
      </c>
      <c r="R203" t="str">
        <f t="shared" si="24"/>
        <v>Old City</v>
      </c>
      <c r="S203" t="s">
        <v>50</v>
      </c>
      <c r="T203" t="s">
        <v>50</v>
      </c>
      <c r="U203" t="s">
        <v>50</v>
      </c>
      <c r="V203" t="s">
        <v>50</v>
      </c>
      <c r="W203" t="s">
        <v>226</v>
      </c>
      <c r="X203" t="str">
        <f t="shared" si="25"/>
        <v xml:space="preserve">Swargate </v>
      </c>
      <c r="Y203" t="str">
        <f t="shared" si="26"/>
        <v xml:space="preserve">Swargate </v>
      </c>
      <c r="Z203" t="s">
        <v>163</v>
      </c>
      <c r="AA203" t="s">
        <v>54</v>
      </c>
      <c r="AB203" t="s">
        <v>50</v>
      </c>
      <c r="AC203" t="s">
        <v>50</v>
      </c>
      <c r="AD203" t="s">
        <v>50</v>
      </c>
      <c r="AE203" t="s">
        <v>50</v>
      </c>
      <c r="AF203" t="str">
        <f t="shared" si="27"/>
        <v>Deccan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tr">
        <f t="shared" si="28"/>
        <v/>
      </c>
      <c r="AM203" t="str">
        <f>IF(FC_Road___Aradhana[[#This Row],[2nd Level Departure]]="",FC_Road___Aradhana[[#This Row],[1st Level Departure]],FC_Road___Aradhana[[#This Row],[2nd Level Departure]])</f>
        <v>Deccan</v>
      </c>
      <c r="AN203" t="s">
        <v>128</v>
      </c>
      <c r="AO203" t="s">
        <v>109</v>
      </c>
      <c r="AP203" t="s">
        <v>96</v>
      </c>
      <c r="AQ203" t="s">
        <v>50</v>
      </c>
      <c r="AR203" t="s">
        <v>50</v>
      </c>
      <c r="AS203" t="s">
        <v>50</v>
      </c>
      <c r="AT203" t="s">
        <v>50</v>
      </c>
      <c r="AU203" t="s">
        <v>50</v>
      </c>
      <c r="AV203" t="s">
        <v>149</v>
      </c>
      <c r="AW203" t="str">
        <f t="shared" si="29"/>
        <v>A friend told me</v>
      </c>
      <c r="AX203" t="s">
        <v>111</v>
      </c>
      <c r="AY203" t="str">
        <f t="shared" si="30"/>
        <v>Hangout with friends</v>
      </c>
      <c r="AZ203" t="s">
        <v>98</v>
      </c>
      <c r="BA203" t="s">
        <v>62</v>
      </c>
      <c r="BB203" t="s">
        <v>74</v>
      </c>
      <c r="BC203" t="s">
        <v>108</v>
      </c>
      <c r="BD203" t="s">
        <v>88</v>
      </c>
      <c r="BE203" t="s">
        <v>76</v>
      </c>
      <c r="BF203" t="s">
        <v>50</v>
      </c>
      <c r="BG203" t="s">
        <v>114</v>
      </c>
      <c r="BH203" t="s">
        <v>50</v>
      </c>
      <c r="BI203" t="s">
        <v>50</v>
      </c>
      <c r="BJ203" t="s">
        <v>69</v>
      </c>
    </row>
    <row r="204" spans="1:62" x14ac:dyDescent="0.3">
      <c r="A204">
        <v>203</v>
      </c>
      <c r="B204" s="1">
        <v>45836.910416666666</v>
      </c>
      <c r="C204" s="6">
        <v>45836.913888888892</v>
      </c>
      <c r="D204" s="2">
        <f>INT(FC_Road___Aradhana[[#This Row],[Completion time]])</f>
        <v>45836</v>
      </c>
      <c r="E204" s="2" t="str">
        <f>TEXT(FC_Road___Aradhana[[#This Row],[Date]],"dddd")</f>
        <v>Saturday</v>
      </c>
      <c r="F204" s="2" t="str">
        <f>IF(WEEKDAY(FC_Road___Aradhana[[#This Row],[Date]],2)&gt;5,"Weekend","Weekday")</f>
        <v>Weekend</v>
      </c>
      <c r="G20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4" t="s">
        <v>49</v>
      </c>
      <c r="I204" t="s">
        <v>50</v>
      </c>
      <c r="J204" t="s">
        <v>79</v>
      </c>
      <c r="K204" t="s">
        <v>52</v>
      </c>
      <c r="L204" t="s">
        <v>80</v>
      </c>
      <c r="M204" t="s">
        <v>50</v>
      </c>
      <c r="N204" t="s">
        <v>50</v>
      </c>
      <c r="O204" t="s">
        <v>50</v>
      </c>
      <c r="P204" t="s">
        <v>50</v>
      </c>
      <c r="Q204" t="s">
        <v>54</v>
      </c>
      <c r="R204" t="str">
        <f t="shared" si="24"/>
        <v>Deccan</v>
      </c>
      <c r="S204" t="s">
        <v>54</v>
      </c>
      <c r="T204" t="s">
        <v>50</v>
      </c>
      <c r="U204" t="s">
        <v>50</v>
      </c>
      <c r="V204" t="s">
        <v>50</v>
      </c>
      <c r="W204" t="s">
        <v>50</v>
      </c>
      <c r="X204" t="str">
        <f t="shared" si="25"/>
        <v>Deccan</v>
      </c>
      <c r="Y204" t="str">
        <f t="shared" si="26"/>
        <v>Deccan</v>
      </c>
      <c r="Z204" t="s">
        <v>83</v>
      </c>
      <c r="AA204" t="s">
        <v>54</v>
      </c>
      <c r="AB204" t="s">
        <v>50</v>
      </c>
      <c r="AC204" t="s">
        <v>50</v>
      </c>
      <c r="AD204" t="s">
        <v>50</v>
      </c>
      <c r="AE204" t="s">
        <v>50</v>
      </c>
      <c r="AF204" t="str">
        <f t="shared" si="27"/>
        <v>Deccan</v>
      </c>
      <c r="AG204" t="s">
        <v>54</v>
      </c>
      <c r="AH204" t="s">
        <v>50</v>
      </c>
      <c r="AI204" t="s">
        <v>50</v>
      </c>
      <c r="AJ204" t="s">
        <v>50</v>
      </c>
      <c r="AK204" t="s">
        <v>50</v>
      </c>
      <c r="AL204" t="str">
        <f t="shared" si="28"/>
        <v>Deccan</v>
      </c>
      <c r="AM204" t="str">
        <f>IF(FC_Road___Aradhana[[#This Row],[2nd Level Departure]]="",FC_Road___Aradhana[[#This Row],[1st Level Departure]],FC_Road___Aradhana[[#This Row],[2nd Level Departure]])</f>
        <v>Deccan</v>
      </c>
      <c r="AN204" t="s">
        <v>85</v>
      </c>
      <c r="AO204" t="s">
        <v>71</v>
      </c>
      <c r="AP204" t="s">
        <v>58</v>
      </c>
      <c r="AQ204" t="s">
        <v>59</v>
      </c>
      <c r="AR204" t="s">
        <v>73</v>
      </c>
      <c r="AS204" t="s">
        <v>61</v>
      </c>
      <c r="AT204" t="s">
        <v>62</v>
      </c>
      <c r="AU204" t="s">
        <v>63</v>
      </c>
      <c r="AV204" t="s">
        <v>50</v>
      </c>
      <c r="AW204" t="str">
        <f t="shared" si="29"/>
        <v>Word of Mouth/ Recommendation</v>
      </c>
      <c r="AX204" t="s">
        <v>50</v>
      </c>
      <c r="AY204" t="str">
        <f t="shared" si="30"/>
        <v>Casual Meal</v>
      </c>
      <c r="AZ204" t="s">
        <v>50</v>
      </c>
      <c r="BA204" t="str">
        <f t="shared" si="31"/>
        <v>I wanted to try Sourdough Pizza</v>
      </c>
      <c r="BB204" t="s">
        <v>74</v>
      </c>
      <c r="BC204" t="s">
        <v>64</v>
      </c>
      <c r="BD204" t="s">
        <v>66</v>
      </c>
      <c r="BE204" t="s">
        <v>76</v>
      </c>
      <c r="BF204" t="s">
        <v>131</v>
      </c>
      <c r="BG204" t="s">
        <v>100</v>
      </c>
      <c r="BH204" t="s">
        <v>78</v>
      </c>
      <c r="BI204" t="s">
        <v>122</v>
      </c>
      <c r="BJ204" t="s">
        <v>69</v>
      </c>
    </row>
    <row r="205" spans="1:62" x14ac:dyDescent="0.3">
      <c r="A205">
        <v>204</v>
      </c>
      <c r="B205" s="1">
        <v>45836.912499999999</v>
      </c>
      <c r="C205" s="6">
        <v>45836.916666666664</v>
      </c>
      <c r="D205" s="2">
        <f>INT(FC_Road___Aradhana[[#This Row],[Completion time]])</f>
        <v>45836</v>
      </c>
      <c r="E205" s="2" t="str">
        <f>TEXT(FC_Road___Aradhana[[#This Row],[Date]],"dddd")</f>
        <v>Saturday</v>
      </c>
      <c r="F205" s="2" t="str">
        <f>IF(WEEKDAY(FC_Road___Aradhana[[#This Row],[Date]],2)&gt;5,"Weekend","Weekday")</f>
        <v>Weekend</v>
      </c>
      <c r="G20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5" t="s">
        <v>49</v>
      </c>
      <c r="I205" t="s">
        <v>50</v>
      </c>
      <c r="J205" t="s">
        <v>51</v>
      </c>
      <c r="K205" t="s">
        <v>140</v>
      </c>
      <c r="L205" t="s">
        <v>93</v>
      </c>
      <c r="M205" t="s">
        <v>50</v>
      </c>
      <c r="N205" t="s">
        <v>54</v>
      </c>
      <c r="O205" t="s">
        <v>50</v>
      </c>
      <c r="P205" t="s">
        <v>50</v>
      </c>
      <c r="Q205" t="s">
        <v>50</v>
      </c>
      <c r="R205" t="str">
        <f t="shared" si="24"/>
        <v>Deccan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tr">
        <f t="shared" si="25"/>
        <v/>
      </c>
      <c r="Y205" t="str">
        <f t="shared" si="26"/>
        <v>Deccan</v>
      </c>
      <c r="Z205" t="s">
        <v>83</v>
      </c>
      <c r="AA205" t="s">
        <v>135</v>
      </c>
      <c r="AB205" t="s">
        <v>50</v>
      </c>
      <c r="AC205" t="s">
        <v>50</v>
      </c>
      <c r="AD205" t="s">
        <v>50</v>
      </c>
      <c r="AE205" t="s">
        <v>50</v>
      </c>
      <c r="AF205" t="str">
        <f t="shared" si="27"/>
        <v>Erandawne</v>
      </c>
      <c r="AG205" t="s">
        <v>50</v>
      </c>
      <c r="AH205" t="s">
        <v>181</v>
      </c>
      <c r="AI205" t="s">
        <v>50</v>
      </c>
      <c r="AJ205" t="s">
        <v>50</v>
      </c>
      <c r="AK205" t="s">
        <v>50</v>
      </c>
      <c r="AL205" t="str">
        <f t="shared" si="28"/>
        <v>Law College Road</v>
      </c>
      <c r="AM205" t="str">
        <f>IF(FC_Road___Aradhana[[#This Row],[2nd Level Departure]]="",FC_Road___Aradhana[[#This Row],[1st Level Departure]],FC_Road___Aradhana[[#This Row],[2nd Level Departure]])</f>
        <v>Law College Road</v>
      </c>
      <c r="AN205" t="s">
        <v>85</v>
      </c>
      <c r="AO205" t="s">
        <v>71</v>
      </c>
      <c r="AP205" t="s">
        <v>96</v>
      </c>
      <c r="AQ205" t="s">
        <v>50</v>
      </c>
      <c r="AR205" t="s">
        <v>50</v>
      </c>
      <c r="AS205" t="s">
        <v>50</v>
      </c>
      <c r="AT205" t="s">
        <v>50</v>
      </c>
      <c r="AU205" t="s">
        <v>50</v>
      </c>
      <c r="AV205" t="s">
        <v>149</v>
      </c>
      <c r="AW205" t="str">
        <f t="shared" si="29"/>
        <v>A friend told me</v>
      </c>
      <c r="AX205" t="s">
        <v>61</v>
      </c>
      <c r="AY205" t="str">
        <f t="shared" si="30"/>
        <v>Casual Meal</v>
      </c>
      <c r="AZ205" t="s">
        <v>98</v>
      </c>
      <c r="BA205" t="s">
        <v>62</v>
      </c>
      <c r="BB205" t="s">
        <v>104</v>
      </c>
      <c r="BC205" t="s">
        <v>104</v>
      </c>
      <c r="BD205" t="s">
        <v>75</v>
      </c>
      <c r="BE205" t="s">
        <v>76</v>
      </c>
      <c r="BF205" t="s">
        <v>50</v>
      </c>
      <c r="BG205" t="s">
        <v>68</v>
      </c>
      <c r="BH205" t="s">
        <v>50</v>
      </c>
      <c r="BI205" t="s">
        <v>50</v>
      </c>
      <c r="BJ205" t="s">
        <v>69</v>
      </c>
    </row>
    <row r="206" spans="1:62" x14ac:dyDescent="0.3">
      <c r="A206">
        <v>205</v>
      </c>
      <c r="B206" s="1">
        <v>45836.919444444444</v>
      </c>
      <c r="C206" s="6">
        <v>45836.92083333333</v>
      </c>
      <c r="D206" s="2">
        <f>INT(FC_Road___Aradhana[[#This Row],[Completion time]])</f>
        <v>45836</v>
      </c>
      <c r="E206" s="2" t="str">
        <f>TEXT(FC_Road___Aradhana[[#This Row],[Date]],"dddd")</f>
        <v>Saturday</v>
      </c>
      <c r="F206" s="2" t="str">
        <f>IF(WEEKDAY(FC_Road___Aradhana[[#This Row],[Date]],2)&gt;5,"Weekend","Weekday")</f>
        <v>Weekend</v>
      </c>
      <c r="G20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6" t="s">
        <v>49</v>
      </c>
      <c r="I206" t="s">
        <v>50</v>
      </c>
      <c r="J206" t="s">
        <v>79</v>
      </c>
      <c r="K206" t="s">
        <v>52</v>
      </c>
      <c r="L206" t="s">
        <v>156</v>
      </c>
      <c r="M206" t="s">
        <v>157</v>
      </c>
      <c r="N206" t="s">
        <v>50</v>
      </c>
      <c r="O206" t="s">
        <v>50</v>
      </c>
      <c r="P206" t="s">
        <v>50</v>
      </c>
      <c r="Q206" t="s">
        <v>50</v>
      </c>
      <c r="R206" t="str">
        <f t="shared" si="24"/>
        <v>R Deccan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tr">
        <f t="shared" si="25"/>
        <v/>
      </c>
      <c r="Y206" t="str">
        <f t="shared" si="26"/>
        <v>R Deccan</v>
      </c>
      <c r="Z206" t="s">
        <v>83</v>
      </c>
      <c r="AA206" t="s">
        <v>84</v>
      </c>
      <c r="AB206" t="s">
        <v>50</v>
      </c>
      <c r="AC206" t="s">
        <v>50</v>
      </c>
      <c r="AD206" t="s">
        <v>50</v>
      </c>
      <c r="AE206" t="s">
        <v>50</v>
      </c>
      <c r="AF206" t="str">
        <f t="shared" si="27"/>
        <v>kothrud</v>
      </c>
      <c r="AG206" t="s">
        <v>50</v>
      </c>
      <c r="AH206" t="s">
        <v>50</v>
      </c>
      <c r="AI206" t="s">
        <v>148</v>
      </c>
      <c r="AJ206" t="s">
        <v>50</v>
      </c>
      <c r="AK206" t="s">
        <v>50</v>
      </c>
      <c r="AL206" t="str">
        <f t="shared" si="28"/>
        <v>MIT College / Anand Nagar</v>
      </c>
      <c r="AM206" t="str">
        <f>IF(FC_Road___Aradhana[[#This Row],[2nd Level Departure]]="",FC_Road___Aradhana[[#This Row],[1st Level Departure]],FC_Road___Aradhana[[#This Row],[2nd Level Departure]])</f>
        <v>MIT College / Anand Nagar</v>
      </c>
      <c r="AN206" t="s">
        <v>128</v>
      </c>
      <c r="AO206" t="s">
        <v>95</v>
      </c>
      <c r="AP206" t="s">
        <v>96</v>
      </c>
      <c r="AQ206" t="s">
        <v>50</v>
      </c>
      <c r="AR206" t="s">
        <v>50</v>
      </c>
      <c r="AS206" t="s">
        <v>50</v>
      </c>
      <c r="AT206" t="s">
        <v>50</v>
      </c>
      <c r="AU206" t="s">
        <v>50</v>
      </c>
      <c r="AV206" t="s">
        <v>97</v>
      </c>
      <c r="AW206" t="str">
        <f t="shared" si="29"/>
        <v>Social Media Ad (Instagram/ Facebook)</v>
      </c>
      <c r="AX206" t="s">
        <v>167</v>
      </c>
      <c r="AY206" t="str">
        <f t="shared" si="30"/>
        <v>Special Celebration (Birthday, Anniversary, etc.)</v>
      </c>
      <c r="AZ206" t="s">
        <v>98</v>
      </c>
      <c r="BA206" t="s">
        <v>62</v>
      </c>
      <c r="BB206" t="s">
        <v>87</v>
      </c>
      <c r="BC206" t="s">
        <v>64</v>
      </c>
      <c r="BD206" t="s">
        <v>75</v>
      </c>
      <c r="BE206" t="s">
        <v>76</v>
      </c>
      <c r="BF206" t="s">
        <v>89</v>
      </c>
      <c r="BG206" t="s">
        <v>68</v>
      </c>
      <c r="BH206" t="s">
        <v>101</v>
      </c>
      <c r="BI206" t="s">
        <v>122</v>
      </c>
      <c r="BJ206" t="s">
        <v>69</v>
      </c>
    </row>
    <row r="207" spans="1:62" x14ac:dyDescent="0.3">
      <c r="A207">
        <v>206</v>
      </c>
      <c r="B207" s="1">
        <v>45836.917361111111</v>
      </c>
      <c r="C207" s="6">
        <v>45836.92083333333</v>
      </c>
      <c r="D207" s="2">
        <f>INT(FC_Road___Aradhana[[#This Row],[Completion time]])</f>
        <v>45836</v>
      </c>
      <c r="E207" s="2" t="str">
        <f>TEXT(FC_Road___Aradhana[[#This Row],[Date]],"dddd")</f>
        <v>Saturday</v>
      </c>
      <c r="F207" s="2" t="str">
        <f>IF(WEEKDAY(FC_Road___Aradhana[[#This Row],[Date]],2)&gt;5,"Weekend","Weekday")</f>
        <v>Weekend</v>
      </c>
      <c r="G20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7" t="s">
        <v>49</v>
      </c>
      <c r="I207" t="s">
        <v>50</v>
      </c>
      <c r="J207" t="s">
        <v>51</v>
      </c>
      <c r="K207" t="s">
        <v>52</v>
      </c>
      <c r="L207" t="s">
        <v>80</v>
      </c>
      <c r="M207" t="s">
        <v>50</v>
      </c>
      <c r="N207" t="s">
        <v>50</v>
      </c>
      <c r="O207" t="s">
        <v>50</v>
      </c>
      <c r="P207" t="s">
        <v>50</v>
      </c>
      <c r="Q207" t="s">
        <v>81</v>
      </c>
      <c r="R207" t="str">
        <f t="shared" si="24"/>
        <v>Kothrud</v>
      </c>
      <c r="S207" t="s">
        <v>50</v>
      </c>
      <c r="T207" t="s">
        <v>50</v>
      </c>
      <c r="U207" t="s">
        <v>120</v>
      </c>
      <c r="V207" t="s">
        <v>50</v>
      </c>
      <c r="W207" t="s">
        <v>50</v>
      </c>
      <c r="X207" t="str">
        <f t="shared" si="25"/>
        <v>Mayur Colony / Ideal Colony</v>
      </c>
      <c r="Y207" t="str">
        <f t="shared" si="26"/>
        <v>Mayur Colony / Ideal Colony</v>
      </c>
      <c r="Z207" t="s">
        <v>83</v>
      </c>
      <c r="AA207" t="s">
        <v>84</v>
      </c>
      <c r="AB207" t="s">
        <v>50</v>
      </c>
      <c r="AC207" t="s">
        <v>50</v>
      </c>
      <c r="AD207" t="s">
        <v>50</v>
      </c>
      <c r="AE207" t="s">
        <v>50</v>
      </c>
      <c r="AF207" t="str">
        <f t="shared" si="27"/>
        <v>kothrud</v>
      </c>
      <c r="AG207" t="s">
        <v>50</v>
      </c>
      <c r="AH207" t="s">
        <v>50</v>
      </c>
      <c r="AI207" t="s">
        <v>120</v>
      </c>
      <c r="AJ207" t="s">
        <v>50</v>
      </c>
      <c r="AK207" t="s">
        <v>50</v>
      </c>
      <c r="AL207" t="str">
        <f t="shared" si="28"/>
        <v>Mayur Colony / Ideal Colony</v>
      </c>
      <c r="AM207" t="str">
        <f>IF(FC_Road___Aradhana[[#This Row],[2nd Level Departure]]="",FC_Road___Aradhana[[#This Row],[1st Level Departure]],FC_Road___Aradhana[[#This Row],[2nd Level Departure]])</f>
        <v>Mayur Colony / Ideal Colony</v>
      </c>
      <c r="AN207" t="s">
        <v>94</v>
      </c>
      <c r="AO207" t="s">
        <v>71</v>
      </c>
      <c r="AP207" t="s">
        <v>96</v>
      </c>
      <c r="AQ207" t="s">
        <v>50</v>
      </c>
      <c r="AR207" t="s">
        <v>50</v>
      </c>
      <c r="AS207" t="s">
        <v>50</v>
      </c>
      <c r="AT207" t="s">
        <v>50</v>
      </c>
      <c r="AU207" t="s">
        <v>50</v>
      </c>
      <c r="AV207" t="s">
        <v>149</v>
      </c>
      <c r="AW207" t="str">
        <f t="shared" si="29"/>
        <v>A friend told me</v>
      </c>
      <c r="AX207" t="s">
        <v>61</v>
      </c>
      <c r="AY207" t="str">
        <f t="shared" si="30"/>
        <v>Casual Meal</v>
      </c>
      <c r="AZ207" t="s">
        <v>98</v>
      </c>
      <c r="BA207" t="s">
        <v>62</v>
      </c>
      <c r="BB207" t="s">
        <v>74</v>
      </c>
      <c r="BC207" t="s">
        <v>104</v>
      </c>
      <c r="BD207" t="s">
        <v>75</v>
      </c>
      <c r="BE207" t="s">
        <v>76</v>
      </c>
      <c r="BF207" t="s">
        <v>89</v>
      </c>
      <c r="BG207" t="s">
        <v>68</v>
      </c>
      <c r="BH207" t="s">
        <v>118</v>
      </c>
      <c r="BI207" t="s">
        <v>115</v>
      </c>
      <c r="BJ207" t="s">
        <v>69</v>
      </c>
    </row>
    <row r="208" spans="1:62" x14ac:dyDescent="0.3">
      <c r="A208">
        <v>207</v>
      </c>
      <c r="B208" s="1">
        <v>45836.92083333333</v>
      </c>
      <c r="C208" s="6">
        <v>45836.923611111109</v>
      </c>
      <c r="D208" s="2">
        <f>INT(FC_Road___Aradhana[[#This Row],[Completion time]])</f>
        <v>45836</v>
      </c>
      <c r="E208" s="2" t="str">
        <f>TEXT(FC_Road___Aradhana[[#This Row],[Date]],"dddd")</f>
        <v>Saturday</v>
      </c>
      <c r="F208" s="2" t="str">
        <f>IF(WEEKDAY(FC_Road___Aradhana[[#This Row],[Date]],2)&gt;5,"Weekend","Weekday")</f>
        <v>Weekend</v>
      </c>
      <c r="G20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8" t="s">
        <v>49</v>
      </c>
      <c r="I208" t="s">
        <v>50</v>
      </c>
      <c r="J208" t="s">
        <v>79</v>
      </c>
      <c r="K208" t="s">
        <v>52</v>
      </c>
      <c r="L208" t="s">
        <v>93</v>
      </c>
      <c r="M208" t="s">
        <v>50</v>
      </c>
      <c r="N208" t="s">
        <v>165</v>
      </c>
      <c r="O208" t="s">
        <v>50</v>
      </c>
      <c r="P208" t="s">
        <v>50</v>
      </c>
      <c r="Q208" t="s">
        <v>50</v>
      </c>
      <c r="R208" t="str">
        <f t="shared" si="24"/>
        <v>Pavillion Mall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tr">
        <f t="shared" si="25"/>
        <v/>
      </c>
      <c r="Y208" t="str">
        <f t="shared" si="26"/>
        <v>Pavillion Mall</v>
      </c>
      <c r="Z208" t="s">
        <v>83</v>
      </c>
      <c r="AA208" t="s">
        <v>84</v>
      </c>
      <c r="AB208" t="s">
        <v>50</v>
      </c>
      <c r="AC208" t="s">
        <v>50</v>
      </c>
      <c r="AD208" t="s">
        <v>50</v>
      </c>
      <c r="AE208" t="s">
        <v>50</v>
      </c>
      <c r="AF208" t="str">
        <f t="shared" si="27"/>
        <v>kothrud</v>
      </c>
      <c r="AG208" t="s">
        <v>50</v>
      </c>
      <c r="AH208" t="s">
        <v>50</v>
      </c>
      <c r="AI208" t="s">
        <v>82</v>
      </c>
      <c r="AJ208" t="s">
        <v>50</v>
      </c>
      <c r="AK208" t="s">
        <v>50</v>
      </c>
      <c r="AL208" t="str">
        <f t="shared" si="28"/>
        <v>Bhusari Colony / Kothrud Depot</v>
      </c>
      <c r="AM208" t="str">
        <f>IF(FC_Road___Aradhana[[#This Row],[2nd Level Departure]]="",FC_Road___Aradhana[[#This Row],[1st Level Departure]],FC_Road___Aradhana[[#This Row],[2nd Level Departure]])</f>
        <v>Bhusari Colony / Kothrud Depot</v>
      </c>
      <c r="AN208" t="s">
        <v>147</v>
      </c>
      <c r="AO208" t="s">
        <v>109</v>
      </c>
      <c r="AP208" t="s">
        <v>96</v>
      </c>
      <c r="AQ208" t="s">
        <v>50</v>
      </c>
      <c r="AR208" t="s">
        <v>50</v>
      </c>
      <c r="AS208" t="s">
        <v>50</v>
      </c>
      <c r="AT208" t="s">
        <v>50</v>
      </c>
      <c r="AU208" t="s">
        <v>50</v>
      </c>
      <c r="AV208" t="s">
        <v>149</v>
      </c>
      <c r="AW208" t="str">
        <f t="shared" si="29"/>
        <v>A friend told me</v>
      </c>
      <c r="AX208" t="s">
        <v>111</v>
      </c>
      <c r="AY208" t="str">
        <f t="shared" si="30"/>
        <v>Hangout with friends</v>
      </c>
      <c r="AZ208" t="s">
        <v>168</v>
      </c>
      <c r="BA208" t="s">
        <v>125</v>
      </c>
      <c r="BB208" t="s">
        <v>64</v>
      </c>
      <c r="BC208" t="s">
        <v>64</v>
      </c>
      <c r="BD208" t="s">
        <v>75</v>
      </c>
      <c r="BE208" t="s">
        <v>76</v>
      </c>
      <c r="BF208" t="s">
        <v>89</v>
      </c>
      <c r="BG208" t="s">
        <v>68</v>
      </c>
      <c r="BH208" t="s">
        <v>118</v>
      </c>
      <c r="BI208" t="s">
        <v>115</v>
      </c>
      <c r="BJ208" t="s">
        <v>69</v>
      </c>
    </row>
    <row r="209" spans="1:62" x14ac:dyDescent="0.3">
      <c r="A209">
        <v>208</v>
      </c>
      <c r="B209" s="1">
        <v>45836.92083333333</v>
      </c>
      <c r="C209" s="6">
        <v>45836.923611111109</v>
      </c>
      <c r="D209" s="2">
        <f>INT(FC_Road___Aradhana[[#This Row],[Completion time]])</f>
        <v>45836</v>
      </c>
      <c r="E209" s="2" t="str">
        <f>TEXT(FC_Road___Aradhana[[#This Row],[Date]],"dddd")</f>
        <v>Saturday</v>
      </c>
      <c r="F209" s="2" t="str">
        <f>IF(WEEKDAY(FC_Road___Aradhana[[#This Row],[Date]],2)&gt;5,"Weekend","Weekday")</f>
        <v>Weekend</v>
      </c>
      <c r="G20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09" t="s">
        <v>49</v>
      </c>
      <c r="I209" t="s">
        <v>50</v>
      </c>
      <c r="J209" t="s">
        <v>51</v>
      </c>
      <c r="K209" t="s">
        <v>52</v>
      </c>
      <c r="L209" t="s">
        <v>93</v>
      </c>
      <c r="M209" t="s">
        <v>50</v>
      </c>
      <c r="N209" t="s">
        <v>204</v>
      </c>
      <c r="O209" t="s">
        <v>50</v>
      </c>
      <c r="P209" t="s">
        <v>50</v>
      </c>
      <c r="Q209" t="s">
        <v>50</v>
      </c>
      <c r="R209" t="str">
        <f t="shared" si="24"/>
        <v>JM Road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tr">
        <f t="shared" si="25"/>
        <v/>
      </c>
      <c r="Y209" t="str">
        <f t="shared" si="26"/>
        <v>JM Road</v>
      </c>
      <c r="Z209" t="s">
        <v>83</v>
      </c>
      <c r="AA209" t="s">
        <v>235</v>
      </c>
      <c r="AB209" t="s">
        <v>50</v>
      </c>
      <c r="AC209" t="s">
        <v>50</v>
      </c>
      <c r="AD209" t="s">
        <v>50</v>
      </c>
      <c r="AE209" t="s">
        <v>50</v>
      </c>
      <c r="AF209" t="str">
        <f t="shared" si="27"/>
        <v>Sinhgad Road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tr">
        <f t="shared" si="28"/>
        <v/>
      </c>
      <c r="AM209" t="str">
        <f>IF(FC_Road___Aradhana[[#This Row],[2nd Level Departure]]="",FC_Road___Aradhana[[#This Row],[1st Level Departure]],FC_Road___Aradhana[[#This Row],[2nd Level Departure]])</f>
        <v>Sinhgad Road</v>
      </c>
      <c r="AN209" t="s">
        <v>147</v>
      </c>
      <c r="AO209" t="s">
        <v>109</v>
      </c>
      <c r="AP209" t="s">
        <v>96</v>
      </c>
      <c r="AQ209" t="s">
        <v>50</v>
      </c>
      <c r="AR209" t="s">
        <v>50</v>
      </c>
      <c r="AS209" t="s">
        <v>50</v>
      </c>
      <c r="AT209" t="s">
        <v>50</v>
      </c>
      <c r="AU209" t="s">
        <v>50</v>
      </c>
      <c r="AV209" t="s">
        <v>149</v>
      </c>
      <c r="AW209" t="str">
        <f t="shared" si="29"/>
        <v>A friend told me</v>
      </c>
      <c r="AX209" t="s">
        <v>61</v>
      </c>
      <c r="AY209" t="str">
        <f t="shared" si="30"/>
        <v>Casual Meal</v>
      </c>
      <c r="AZ209" t="s">
        <v>168</v>
      </c>
      <c r="BA209" t="s">
        <v>125</v>
      </c>
      <c r="BB209" t="s">
        <v>104</v>
      </c>
      <c r="BC209" t="s">
        <v>104</v>
      </c>
      <c r="BD209" t="s">
        <v>66</v>
      </c>
      <c r="BE209" t="s">
        <v>76</v>
      </c>
      <c r="BF209" t="s">
        <v>131</v>
      </c>
      <c r="BG209" t="s">
        <v>68</v>
      </c>
      <c r="BH209" t="s">
        <v>78</v>
      </c>
      <c r="BI209" t="s">
        <v>122</v>
      </c>
      <c r="BJ209" t="s">
        <v>69</v>
      </c>
    </row>
    <row r="210" spans="1:62" x14ac:dyDescent="0.3">
      <c r="A210">
        <v>209</v>
      </c>
      <c r="B210" s="1">
        <v>45836.924305555556</v>
      </c>
      <c r="C210" s="6">
        <v>45836.926388888889</v>
      </c>
      <c r="D210" s="2">
        <f>INT(FC_Road___Aradhana[[#This Row],[Completion time]])</f>
        <v>45836</v>
      </c>
      <c r="E210" s="2" t="str">
        <f>TEXT(FC_Road___Aradhana[[#This Row],[Date]],"dddd")</f>
        <v>Saturday</v>
      </c>
      <c r="F210" s="2" t="str">
        <f>IF(WEEKDAY(FC_Road___Aradhana[[#This Row],[Date]],2)&gt;5,"Weekend","Weekday")</f>
        <v>Weekend</v>
      </c>
      <c r="G21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0" t="s">
        <v>49</v>
      </c>
      <c r="I210" t="s">
        <v>50</v>
      </c>
      <c r="J210" t="s">
        <v>79</v>
      </c>
      <c r="K210" t="s">
        <v>52</v>
      </c>
      <c r="L210" t="s">
        <v>80</v>
      </c>
      <c r="M210" t="s">
        <v>50</v>
      </c>
      <c r="N210" t="s">
        <v>50</v>
      </c>
      <c r="O210" t="s">
        <v>50</v>
      </c>
      <c r="P210" t="s">
        <v>50</v>
      </c>
      <c r="Q210" t="s">
        <v>135</v>
      </c>
      <c r="R210" t="str">
        <f t="shared" si="24"/>
        <v>Erandawne</v>
      </c>
      <c r="S210" t="s">
        <v>50</v>
      </c>
      <c r="T210" t="s">
        <v>150</v>
      </c>
      <c r="U210" t="s">
        <v>50</v>
      </c>
      <c r="V210" t="s">
        <v>50</v>
      </c>
      <c r="W210" t="s">
        <v>50</v>
      </c>
      <c r="X210" t="str">
        <f t="shared" si="25"/>
        <v>Karve Road</v>
      </c>
      <c r="Y210" t="str">
        <f t="shared" si="26"/>
        <v>Karve Road</v>
      </c>
      <c r="Z210" t="s">
        <v>83</v>
      </c>
      <c r="AA210" t="s">
        <v>135</v>
      </c>
      <c r="AB210" t="s">
        <v>50</v>
      </c>
      <c r="AC210" t="s">
        <v>50</v>
      </c>
      <c r="AD210" t="s">
        <v>50</v>
      </c>
      <c r="AE210" t="s">
        <v>50</v>
      </c>
      <c r="AF210" t="str">
        <f t="shared" si="27"/>
        <v>Erandawne</v>
      </c>
      <c r="AG210" t="s">
        <v>50</v>
      </c>
      <c r="AH210" t="s">
        <v>150</v>
      </c>
      <c r="AI210" t="s">
        <v>50</v>
      </c>
      <c r="AJ210" t="s">
        <v>50</v>
      </c>
      <c r="AK210" t="s">
        <v>50</v>
      </c>
      <c r="AL210" t="str">
        <f t="shared" si="28"/>
        <v>Karve Road</v>
      </c>
      <c r="AM210" t="str">
        <f>IF(FC_Road___Aradhana[[#This Row],[2nd Level Departure]]="",FC_Road___Aradhana[[#This Row],[1st Level Departure]],FC_Road___Aradhana[[#This Row],[2nd Level Departure]])</f>
        <v>Karve Road</v>
      </c>
      <c r="AN210" t="s">
        <v>147</v>
      </c>
      <c r="AO210" t="s">
        <v>109</v>
      </c>
      <c r="AP210" t="s">
        <v>58</v>
      </c>
      <c r="AQ210" t="s">
        <v>59</v>
      </c>
      <c r="AR210" t="s">
        <v>60</v>
      </c>
      <c r="AS210" t="s">
        <v>129</v>
      </c>
      <c r="AT210" t="s">
        <v>62</v>
      </c>
      <c r="AU210" t="s">
        <v>63</v>
      </c>
      <c r="AV210" t="s">
        <v>50</v>
      </c>
      <c r="AW210" t="str">
        <f t="shared" si="29"/>
        <v>Word of Mouth/ Recommendation</v>
      </c>
      <c r="AX210" t="s">
        <v>50</v>
      </c>
      <c r="AY210" t="str">
        <f t="shared" si="30"/>
        <v>Family Outing</v>
      </c>
      <c r="AZ210" t="s">
        <v>50</v>
      </c>
      <c r="BA210" t="str">
        <f t="shared" si="31"/>
        <v>I wanted to try Sourdough Pizza</v>
      </c>
      <c r="BB210" t="s">
        <v>87</v>
      </c>
      <c r="BC210" t="s">
        <v>104</v>
      </c>
      <c r="BD210" t="s">
        <v>75</v>
      </c>
      <c r="BE210" t="s">
        <v>76</v>
      </c>
      <c r="BF210" t="s">
        <v>89</v>
      </c>
      <c r="BG210" t="s">
        <v>68</v>
      </c>
      <c r="BH210" t="s">
        <v>78</v>
      </c>
      <c r="BI210" t="s">
        <v>115</v>
      </c>
      <c r="BJ210" t="s">
        <v>69</v>
      </c>
    </row>
    <row r="211" spans="1:62" x14ac:dyDescent="0.3">
      <c r="A211">
        <v>210</v>
      </c>
      <c r="B211" s="1">
        <v>45836.928472222222</v>
      </c>
      <c r="C211" s="6">
        <v>45836.935416666667</v>
      </c>
      <c r="D211" s="2">
        <f>INT(FC_Road___Aradhana[[#This Row],[Completion time]])</f>
        <v>45836</v>
      </c>
      <c r="E211" s="2" t="str">
        <f>TEXT(FC_Road___Aradhana[[#This Row],[Date]],"dddd")</f>
        <v>Saturday</v>
      </c>
      <c r="F211" s="2" t="str">
        <f>IF(WEEKDAY(FC_Road___Aradhana[[#This Row],[Date]],2)&gt;5,"Weekend","Weekday")</f>
        <v>Weekend</v>
      </c>
      <c r="G21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1" t="s">
        <v>49</v>
      </c>
      <c r="I211" t="s">
        <v>50</v>
      </c>
      <c r="J211" t="s">
        <v>51</v>
      </c>
      <c r="K211" t="s">
        <v>52</v>
      </c>
      <c r="L211" t="s">
        <v>119</v>
      </c>
      <c r="M211" t="s">
        <v>50</v>
      </c>
      <c r="N211" t="s">
        <v>50</v>
      </c>
      <c r="O211" t="s">
        <v>50</v>
      </c>
      <c r="P211" t="s">
        <v>50</v>
      </c>
      <c r="Q211" t="s">
        <v>70</v>
      </c>
      <c r="R211" t="str">
        <f t="shared" si="24"/>
        <v>Shivajinagar</v>
      </c>
      <c r="S211" t="s">
        <v>50</v>
      </c>
      <c r="T211" t="s">
        <v>50</v>
      </c>
      <c r="U211" t="s">
        <v>50</v>
      </c>
      <c r="V211" t="s">
        <v>186</v>
      </c>
      <c r="W211" t="s">
        <v>50</v>
      </c>
      <c r="X211" t="str">
        <f t="shared" si="25"/>
        <v>Modern College</v>
      </c>
      <c r="Y211" t="str">
        <f t="shared" si="26"/>
        <v>Modern College</v>
      </c>
      <c r="Z211" t="s">
        <v>83</v>
      </c>
      <c r="AA211" t="s">
        <v>70</v>
      </c>
      <c r="AB211" t="s">
        <v>50</v>
      </c>
      <c r="AC211" t="s">
        <v>50</v>
      </c>
      <c r="AD211" t="s">
        <v>50</v>
      </c>
      <c r="AE211" t="s">
        <v>50</v>
      </c>
      <c r="AF211" t="str">
        <f t="shared" si="27"/>
        <v>Shivajinagar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tr">
        <f t="shared" si="28"/>
        <v/>
      </c>
      <c r="AM211" t="str">
        <f>IF(FC_Road___Aradhana[[#This Row],[2nd Level Departure]]="",FC_Road___Aradhana[[#This Row],[1st Level Departure]],FC_Road___Aradhana[[#This Row],[2nd Level Departure]])</f>
        <v>Shivajinagar</v>
      </c>
      <c r="AN211" t="s">
        <v>94</v>
      </c>
      <c r="AO211" t="s">
        <v>71</v>
      </c>
      <c r="AP211" t="s">
        <v>58</v>
      </c>
      <c r="AQ211" t="s">
        <v>72</v>
      </c>
      <c r="AR211" t="s">
        <v>87</v>
      </c>
      <c r="AS211" t="s">
        <v>61</v>
      </c>
      <c r="AT211" t="s">
        <v>62</v>
      </c>
      <c r="AU211" t="s">
        <v>103</v>
      </c>
      <c r="AV211" t="s">
        <v>50</v>
      </c>
      <c r="AW211" t="str">
        <f t="shared" si="29"/>
        <v>Walk-in/ Saw it while passing by</v>
      </c>
      <c r="AX211" t="s">
        <v>50</v>
      </c>
      <c r="AY211" t="str">
        <f t="shared" si="30"/>
        <v>Casual Meal</v>
      </c>
      <c r="AZ211" t="s">
        <v>50</v>
      </c>
      <c r="BA211" t="str">
        <f t="shared" si="31"/>
        <v>I wanted to try Sourdough Pizza</v>
      </c>
      <c r="BB211" t="s">
        <v>87</v>
      </c>
      <c r="BC211" t="s">
        <v>74</v>
      </c>
      <c r="BD211" t="s">
        <v>75</v>
      </c>
      <c r="BE211" t="s">
        <v>76</v>
      </c>
      <c r="BF211" t="s">
        <v>99</v>
      </c>
      <c r="BG211" t="s">
        <v>68</v>
      </c>
      <c r="BH211" t="s">
        <v>78</v>
      </c>
      <c r="BI211" t="s">
        <v>115</v>
      </c>
      <c r="BJ211" t="s">
        <v>69</v>
      </c>
    </row>
    <row r="212" spans="1:62" x14ac:dyDescent="0.3">
      <c r="A212">
        <v>211</v>
      </c>
      <c r="B212" s="1">
        <v>45836.933333333334</v>
      </c>
      <c r="C212" s="6">
        <v>45836.936805555553</v>
      </c>
      <c r="D212" s="2">
        <f>INT(FC_Road___Aradhana[[#This Row],[Completion time]])</f>
        <v>45836</v>
      </c>
      <c r="E212" s="2" t="str">
        <f>TEXT(FC_Road___Aradhana[[#This Row],[Date]],"dddd")</f>
        <v>Saturday</v>
      </c>
      <c r="F212" s="2" t="str">
        <f>IF(WEEKDAY(FC_Road___Aradhana[[#This Row],[Date]],2)&gt;5,"Weekend","Weekday")</f>
        <v>Weekend</v>
      </c>
      <c r="G21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2" t="s">
        <v>49</v>
      </c>
      <c r="I212" t="s">
        <v>50</v>
      </c>
      <c r="J212" t="s">
        <v>79</v>
      </c>
      <c r="K212" t="s">
        <v>92</v>
      </c>
      <c r="L212" t="s">
        <v>80</v>
      </c>
      <c r="M212" t="s">
        <v>50</v>
      </c>
      <c r="N212" t="s">
        <v>50</v>
      </c>
      <c r="O212" t="s">
        <v>50</v>
      </c>
      <c r="P212" t="s">
        <v>50</v>
      </c>
      <c r="Q212" t="s">
        <v>70</v>
      </c>
      <c r="R212" t="str">
        <f t="shared" si="24"/>
        <v>Shivajinagar</v>
      </c>
      <c r="S212" t="s">
        <v>50</v>
      </c>
      <c r="T212" t="s">
        <v>50</v>
      </c>
      <c r="U212" t="s">
        <v>50</v>
      </c>
      <c r="V212" t="s">
        <v>173</v>
      </c>
      <c r="W212" t="s">
        <v>236</v>
      </c>
      <c r="X212" t="str">
        <f t="shared" si="25"/>
        <v>Senapati Bapat Road</v>
      </c>
      <c r="Y212" t="str">
        <f t="shared" si="26"/>
        <v>Senapati Bapat Road</v>
      </c>
      <c r="Z212" t="s">
        <v>83</v>
      </c>
      <c r="AA212" t="s">
        <v>70</v>
      </c>
      <c r="AB212" t="s">
        <v>50</v>
      </c>
      <c r="AC212" t="s">
        <v>50</v>
      </c>
      <c r="AD212" t="s">
        <v>50</v>
      </c>
      <c r="AE212" t="s">
        <v>50</v>
      </c>
      <c r="AF212" t="str">
        <f t="shared" si="27"/>
        <v>Shivajinagar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tr">
        <f t="shared" si="28"/>
        <v/>
      </c>
      <c r="AM212" t="str">
        <f>IF(FC_Road___Aradhana[[#This Row],[2nd Level Departure]]="",FC_Road___Aradhana[[#This Row],[1st Level Departure]],FC_Road___Aradhana[[#This Row],[2nd Level Departure]])</f>
        <v>Shivajinagar</v>
      </c>
      <c r="AN212" t="s">
        <v>56</v>
      </c>
      <c r="AO212" t="s">
        <v>71</v>
      </c>
      <c r="AP212" t="s">
        <v>58</v>
      </c>
      <c r="AQ212" t="s">
        <v>59</v>
      </c>
      <c r="AR212" t="s">
        <v>73</v>
      </c>
      <c r="AS212" t="s">
        <v>139</v>
      </c>
      <c r="AT212" t="s">
        <v>125</v>
      </c>
      <c r="AU212" t="s">
        <v>73</v>
      </c>
      <c r="AV212" t="s">
        <v>50</v>
      </c>
      <c r="AW212" t="str">
        <f t="shared" si="29"/>
        <v>Word of Mouth/ Recommendation</v>
      </c>
      <c r="AX212" t="s">
        <v>50</v>
      </c>
      <c r="AY212" t="s">
        <v>167</v>
      </c>
      <c r="AZ212" t="s">
        <v>50</v>
      </c>
      <c r="BA212" t="str">
        <f t="shared" si="31"/>
        <v>Pizza with Drinks sounded like a good combo</v>
      </c>
      <c r="BB212" t="s">
        <v>113</v>
      </c>
      <c r="BC212" t="s">
        <v>74</v>
      </c>
      <c r="BD212" t="s">
        <v>88</v>
      </c>
      <c r="BE212" t="s">
        <v>76</v>
      </c>
      <c r="BF212" t="s">
        <v>89</v>
      </c>
      <c r="BG212" t="s">
        <v>68</v>
      </c>
      <c r="BH212" t="s">
        <v>90</v>
      </c>
      <c r="BI212" t="s">
        <v>115</v>
      </c>
      <c r="BJ212" t="s">
        <v>69</v>
      </c>
    </row>
    <row r="213" spans="1:62" x14ac:dyDescent="0.3">
      <c r="A213">
        <v>212</v>
      </c>
      <c r="B213" s="1">
        <v>45836.936805555553</v>
      </c>
      <c r="C213" s="6">
        <v>45836.940972222219</v>
      </c>
      <c r="D213" s="2">
        <f>INT(FC_Road___Aradhana[[#This Row],[Completion time]])</f>
        <v>45836</v>
      </c>
      <c r="E213" s="2" t="str">
        <f>TEXT(FC_Road___Aradhana[[#This Row],[Date]],"dddd")</f>
        <v>Saturday</v>
      </c>
      <c r="F213" s="2" t="str">
        <f>IF(WEEKDAY(FC_Road___Aradhana[[#This Row],[Date]],2)&gt;5,"Weekend","Weekday")</f>
        <v>Weekend</v>
      </c>
      <c r="G21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3" t="s">
        <v>49</v>
      </c>
      <c r="I213" t="s">
        <v>50</v>
      </c>
      <c r="J213" t="s">
        <v>79</v>
      </c>
      <c r="K213" t="s">
        <v>52</v>
      </c>
      <c r="L213" t="s">
        <v>156</v>
      </c>
      <c r="M213" t="s">
        <v>165</v>
      </c>
      <c r="N213" t="s">
        <v>50</v>
      </c>
      <c r="O213" t="s">
        <v>50</v>
      </c>
      <c r="P213" t="s">
        <v>50</v>
      </c>
      <c r="Q213" t="s">
        <v>50</v>
      </c>
      <c r="R213" t="str">
        <f t="shared" si="24"/>
        <v>Pavillion Mall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tr">
        <f t="shared" si="25"/>
        <v/>
      </c>
      <c r="Y213" t="str">
        <f t="shared" si="26"/>
        <v>Pavillion Mall</v>
      </c>
      <c r="Z213" t="s">
        <v>83</v>
      </c>
      <c r="AA213" t="s">
        <v>84</v>
      </c>
      <c r="AB213" t="s">
        <v>50</v>
      </c>
      <c r="AC213" t="s">
        <v>50</v>
      </c>
      <c r="AD213" t="s">
        <v>50</v>
      </c>
      <c r="AE213" t="s">
        <v>50</v>
      </c>
      <c r="AF213" t="str">
        <f t="shared" si="27"/>
        <v>kothrud</v>
      </c>
      <c r="AG213" t="s">
        <v>50</v>
      </c>
      <c r="AH213" t="s">
        <v>50</v>
      </c>
      <c r="AI213" t="s">
        <v>120</v>
      </c>
      <c r="AJ213" t="s">
        <v>50</v>
      </c>
      <c r="AK213" t="s">
        <v>50</v>
      </c>
      <c r="AL213" t="str">
        <f t="shared" si="28"/>
        <v>Mayur Colony / Ideal Colony</v>
      </c>
      <c r="AM213" t="str">
        <f>IF(FC_Road___Aradhana[[#This Row],[2nd Level Departure]]="",FC_Road___Aradhana[[#This Row],[1st Level Departure]],FC_Road___Aradhana[[#This Row],[2nd Level Departure]])</f>
        <v>Mayur Colony / Ideal Colony</v>
      </c>
      <c r="AN213" t="s">
        <v>85</v>
      </c>
      <c r="AO213" t="s">
        <v>71</v>
      </c>
      <c r="AP213" t="s">
        <v>96</v>
      </c>
      <c r="AQ213" t="s">
        <v>50</v>
      </c>
      <c r="AR213" t="s">
        <v>50</v>
      </c>
      <c r="AS213" t="s">
        <v>50</v>
      </c>
      <c r="AT213" t="s">
        <v>50</v>
      </c>
      <c r="AU213" t="s">
        <v>50</v>
      </c>
      <c r="AV213" t="s">
        <v>97</v>
      </c>
      <c r="AW213" t="str">
        <f t="shared" si="29"/>
        <v>Social Media Ad (Instagram/ Facebook)</v>
      </c>
      <c r="AX213" t="s">
        <v>61</v>
      </c>
      <c r="AY213" t="str">
        <f t="shared" si="30"/>
        <v>Casual Meal</v>
      </c>
      <c r="AZ213" t="s">
        <v>180</v>
      </c>
      <c r="BA213" t="s">
        <v>107</v>
      </c>
      <c r="BB213" t="s">
        <v>104</v>
      </c>
      <c r="BC213" t="s">
        <v>104</v>
      </c>
      <c r="BD213" t="s">
        <v>75</v>
      </c>
      <c r="BE213" t="s">
        <v>67</v>
      </c>
      <c r="BF213" t="s">
        <v>99</v>
      </c>
      <c r="BG213" t="s">
        <v>68</v>
      </c>
      <c r="BH213" t="s">
        <v>78</v>
      </c>
      <c r="BI213" t="s">
        <v>115</v>
      </c>
      <c r="BJ213" t="s">
        <v>69</v>
      </c>
    </row>
    <row r="214" spans="1:62" x14ac:dyDescent="0.3">
      <c r="A214">
        <v>213</v>
      </c>
      <c r="B214" s="1">
        <v>45836.935416666667</v>
      </c>
      <c r="C214" s="6">
        <v>45836.941666666666</v>
      </c>
      <c r="D214" s="2">
        <f>INT(FC_Road___Aradhana[[#This Row],[Completion time]])</f>
        <v>45836</v>
      </c>
      <c r="E214" s="2" t="str">
        <f>TEXT(FC_Road___Aradhana[[#This Row],[Date]],"dddd")</f>
        <v>Saturday</v>
      </c>
      <c r="F214" s="2" t="str">
        <f>IF(WEEKDAY(FC_Road___Aradhana[[#This Row],[Date]],2)&gt;5,"Weekend","Weekday")</f>
        <v>Weekend</v>
      </c>
      <c r="G21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4" t="s">
        <v>49</v>
      </c>
      <c r="I214" t="s">
        <v>50</v>
      </c>
      <c r="J214" t="s">
        <v>51</v>
      </c>
      <c r="K214" t="s">
        <v>52</v>
      </c>
      <c r="L214" t="s">
        <v>80</v>
      </c>
      <c r="M214" t="s">
        <v>50</v>
      </c>
      <c r="N214" t="s">
        <v>50</v>
      </c>
      <c r="O214" t="s">
        <v>50</v>
      </c>
      <c r="P214" t="s">
        <v>50</v>
      </c>
      <c r="Q214" t="s">
        <v>81</v>
      </c>
      <c r="R214" t="str">
        <f t="shared" si="24"/>
        <v>Kothrud</v>
      </c>
      <c r="S214" t="s">
        <v>50</v>
      </c>
      <c r="T214" t="s">
        <v>50</v>
      </c>
      <c r="V214" t="s">
        <v>50</v>
      </c>
      <c r="W214" t="s">
        <v>50</v>
      </c>
      <c r="X214" t="str">
        <f>IF(S214&lt;&gt;"",S214,IF(T214&lt;&gt;"",T214,IF(U214&lt;&gt;"",U214,IF(V214&lt;&gt;"",V214,IF(W214&lt;&gt;"",W214,"")))))</f>
        <v/>
      </c>
      <c r="Y214" t="str">
        <f t="shared" si="26"/>
        <v>Kothrud</v>
      </c>
      <c r="Z214" t="s">
        <v>83</v>
      </c>
      <c r="AA214" t="s">
        <v>84</v>
      </c>
      <c r="AB214" t="s">
        <v>50</v>
      </c>
      <c r="AC214" t="s">
        <v>50</v>
      </c>
      <c r="AD214" t="s">
        <v>50</v>
      </c>
      <c r="AE214" t="s">
        <v>50</v>
      </c>
      <c r="AF214" t="str">
        <f t="shared" si="27"/>
        <v>kothrud</v>
      </c>
      <c r="AG214" t="s">
        <v>50</v>
      </c>
      <c r="AH214" t="s">
        <v>50</v>
      </c>
      <c r="AJ214" t="s">
        <v>50</v>
      </c>
      <c r="AK214" t="s">
        <v>50</v>
      </c>
      <c r="AL214" t="str">
        <f t="shared" si="28"/>
        <v/>
      </c>
      <c r="AM214" t="str">
        <f>IF(FC_Road___Aradhana[[#This Row],[2nd Level Departure]]="",FC_Road___Aradhana[[#This Row],[1st Level Departure]],FC_Road___Aradhana[[#This Row],[2nd Level Departure]])</f>
        <v>kothrud</v>
      </c>
      <c r="AN214" t="s">
        <v>56</v>
      </c>
      <c r="AO214" t="s">
        <v>109</v>
      </c>
      <c r="AP214" t="s">
        <v>96</v>
      </c>
      <c r="AQ214" t="s">
        <v>50</v>
      </c>
      <c r="AR214" t="s">
        <v>50</v>
      </c>
      <c r="AS214" t="s">
        <v>50</v>
      </c>
      <c r="AT214" t="s">
        <v>50</v>
      </c>
      <c r="AU214" t="s">
        <v>50</v>
      </c>
      <c r="AV214" t="s">
        <v>149</v>
      </c>
      <c r="AW214" t="str">
        <f t="shared" si="29"/>
        <v>A friend told me</v>
      </c>
      <c r="AX214" t="s">
        <v>129</v>
      </c>
      <c r="AY214" t="str">
        <f t="shared" si="30"/>
        <v>Family Outing</v>
      </c>
      <c r="AZ214" t="s">
        <v>98</v>
      </c>
      <c r="BA214" t="s">
        <v>62</v>
      </c>
      <c r="BB214" t="s">
        <v>104</v>
      </c>
      <c r="BC214" t="s">
        <v>64</v>
      </c>
      <c r="BD214" t="s">
        <v>66</v>
      </c>
      <c r="BE214" t="s">
        <v>76</v>
      </c>
      <c r="BF214" t="s">
        <v>131</v>
      </c>
      <c r="BG214" t="s">
        <v>68</v>
      </c>
      <c r="BH214" t="s">
        <v>101</v>
      </c>
      <c r="BI214" t="s">
        <v>115</v>
      </c>
      <c r="BJ214" t="s">
        <v>69</v>
      </c>
    </row>
    <row r="215" spans="1:62" x14ac:dyDescent="0.3">
      <c r="A215">
        <v>214</v>
      </c>
      <c r="B215" s="1">
        <v>45836.941666666666</v>
      </c>
      <c r="C215" s="6">
        <v>45836.945138888892</v>
      </c>
      <c r="D215" s="2">
        <f>INT(FC_Road___Aradhana[[#This Row],[Completion time]])</f>
        <v>45836</v>
      </c>
      <c r="E215" s="2" t="str">
        <f>TEXT(FC_Road___Aradhana[[#This Row],[Date]],"dddd")</f>
        <v>Saturday</v>
      </c>
      <c r="F215" s="2" t="str">
        <f>IF(WEEKDAY(FC_Road___Aradhana[[#This Row],[Date]],2)&gt;5,"Weekend","Weekday")</f>
        <v>Weekend</v>
      </c>
      <c r="G21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5" t="s">
        <v>49</v>
      </c>
      <c r="I215" t="s">
        <v>50</v>
      </c>
      <c r="J215" t="s">
        <v>79</v>
      </c>
      <c r="K215" t="s">
        <v>52</v>
      </c>
      <c r="L215" t="s">
        <v>80</v>
      </c>
      <c r="M215" t="s">
        <v>50</v>
      </c>
      <c r="N215" t="s">
        <v>50</v>
      </c>
      <c r="O215" t="s">
        <v>50</v>
      </c>
      <c r="P215" t="s">
        <v>50</v>
      </c>
      <c r="Q215" t="s">
        <v>237</v>
      </c>
      <c r="R215" t="str">
        <f t="shared" si="24"/>
        <v xml:space="preserve">Katraj village 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tr">
        <f t="shared" si="25"/>
        <v/>
      </c>
      <c r="Y215" t="str">
        <f t="shared" si="26"/>
        <v xml:space="preserve">Katraj village </v>
      </c>
      <c r="Z215" t="s">
        <v>83</v>
      </c>
      <c r="AA215" t="s">
        <v>238</v>
      </c>
      <c r="AB215" t="s">
        <v>50</v>
      </c>
      <c r="AC215" t="s">
        <v>50</v>
      </c>
      <c r="AD215" t="s">
        <v>50</v>
      </c>
      <c r="AE215" t="s">
        <v>50</v>
      </c>
      <c r="AF215" t="str">
        <f t="shared" si="27"/>
        <v>Katraj town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tr">
        <f t="shared" si="28"/>
        <v/>
      </c>
      <c r="AM215" t="str">
        <f>IF(FC_Road___Aradhana[[#This Row],[2nd Level Departure]]="",FC_Road___Aradhana[[#This Row],[1st Level Departure]],FC_Road___Aradhana[[#This Row],[2nd Level Departure]])</f>
        <v>Katraj town</v>
      </c>
      <c r="AN215" t="s">
        <v>85</v>
      </c>
      <c r="AO215" t="s">
        <v>71</v>
      </c>
      <c r="AP215" t="s">
        <v>96</v>
      </c>
      <c r="AQ215" t="s">
        <v>50</v>
      </c>
      <c r="AR215" t="s">
        <v>50</v>
      </c>
      <c r="AS215" t="s">
        <v>50</v>
      </c>
      <c r="AT215" t="s">
        <v>50</v>
      </c>
      <c r="AU215" t="s">
        <v>50</v>
      </c>
      <c r="AV215" t="s">
        <v>110</v>
      </c>
      <c r="AW215" t="str">
        <f t="shared" si="29"/>
        <v>Reservation Apps - DineOut/ Zomato Gold</v>
      </c>
      <c r="AX215" t="s">
        <v>86</v>
      </c>
      <c r="AY215" t="str">
        <f t="shared" si="30"/>
        <v>Date</v>
      </c>
      <c r="AZ215" t="s">
        <v>180</v>
      </c>
      <c r="BA215" t="s">
        <v>107</v>
      </c>
      <c r="BB215" t="s">
        <v>74</v>
      </c>
      <c r="BC215" t="s">
        <v>64</v>
      </c>
      <c r="BD215" t="s">
        <v>159</v>
      </c>
      <c r="BE215" t="s">
        <v>188</v>
      </c>
      <c r="BF215" t="s">
        <v>131</v>
      </c>
      <c r="BG215" t="s">
        <v>239</v>
      </c>
      <c r="BH215" t="s">
        <v>90</v>
      </c>
      <c r="BI215" t="s">
        <v>240</v>
      </c>
      <c r="BJ215" t="s">
        <v>69</v>
      </c>
    </row>
    <row r="216" spans="1:62" x14ac:dyDescent="0.3">
      <c r="A216">
        <v>215</v>
      </c>
      <c r="B216" s="1">
        <v>45836.942361111112</v>
      </c>
      <c r="C216" s="6">
        <v>45836.945138888892</v>
      </c>
      <c r="D216" s="2">
        <f>INT(FC_Road___Aradhana[[#This Row],[Completion time]])</f>
        <v>45836</v>
      </c>
      <c r="E216" s="2" t="str">
        <f>TEXT(FC_Road___Aradhana[[#This Row],[Date]],"dddd")</f>
        <v>Saturday</v>
      </c>
      <c r="F216" s="2" t="str">
        <f>IF(WEEKDAY(FC_Road___Aradhana[[#This Row],[Date]],2)&gt;5,"Weekend","Weekday")</f>
        <v>Weekend</v>
      </c>
      <c r="G21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6" t="s">
        <v>49</v>
      </c>
      <c r="I216" t="s">
        <v>50</v>
      </c>
      <c r="J216" t="s">
        <v>51</v>
      </c>
      <c r="K216" t="s">
        <v>52</v>
      </c>
      <c r="L216" t="s">
        <v>156</v>
      </c>
      <c r="M216" t="s">
        <v>241</v>
      </c>
      <c r="N216" t="s">
        <v>50</v>
      </c>
      <c r="O216" t="s">
        <v>50</v>
      </c>
      <c r="P216" t="s">
        <v>50</v>
      </c>
      <c r="Q216" t="s">
        <v>50</v>
      </c>
      <c r="R216" t="str">
        <f t="shared" si="24"/>
        <v xml:space="preserve">Phoenix millennium Wakad 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tr">
        <f t="shared" si="25"/>
        <v/>
      </c>
      <c r="Y216" t="str">
        <f t="shared" si="26"/>
        <v xml:space="preserve">Phoenix millennium Wakad </v>
      </c>
      <c r="Z216" t="s">
        <v>83</v>
      </c>
      <c r="AA216" t="s">
        <v>242</v>
      </c>
      <c r="AB216" t="s">
        <v>50</v>
      </c>
      <c r="AC216" t="s">
        <v>50</v>
      </c>
      <c r="AD216" t="s">
        <v>50</v>
      </c>
      <c r="AE216" t="s">
        <v>50</v>
      </c>
      <c r="AF216" t="str">
        <f t="shared" si="27"/>
        <v>Bopodi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tr">
        <f t="shared" si="28"/>
        <v/>
      </c>
      <c r="AM216" t="str">
        <f>IF(FC_Road___Aradhana[[#This Row],[2nd Level Departure]]="",FC_Road___Aradhana[[#This Row],[1st Level Departure]],FC_Road___Aradhana[[#This Row],[2nd Level Departure]])</f>
        <v>Bopodi</v>
      </c>
      <c r="AN216" t="s">
        <v>56</v>
      </c>
      <c r="AO216" t="s">
        <v>71</v>
      </c>
      <c r="AP216" t="s">
        <v>96</v>
      </c>
      <c r="AQ216" t="s">
        <v>50</v>
      </c>
      <c r="AR216" t="s">
        <v>50</v>
      </c>
      <c r="AS216" t="s">
        <v>50</v>
      </c>
      <c r="AT216" t="s">
        <v>50</v>
      </c>
      <c r="AU216" t="s">
        <v>50</v>
      </c>
      <c r="AV216" t="s">
        <v>144</v>
      </c>
      <c r="AW216" t="str">
        <f t="shared" si="29"/>
        <v>I was walking by and came in</v>
      </c>
      <c r="AX216" t="s">
        <v>111</v>
      </c>
      <c r="AY216" t="str">
        <f t="shared" si="30"/>
        <v>Hangout with friends</v>
      </c>
      <c r="AZ216" t="s">
        <v>98</v>
      </c>
      <c r="BA216" t="s">
        <v>62</v>
      </c>
      <c r="BB216" t="s">
        <v>74</v>
      </c>
      <c r="BC216" t="s">
        <v>64</v>
      </c>
      <c r="BD216" t="s">
        <v>75</v>
      </c>
      <c r="BE216" t="s">
        <v>67</v>
      </c>
      <c r="BF216" t="s">
        <v>99</v>
      </c>
      <c r="BG216" t="s">
        <v>68</v>
      </c>
      <c r="BH216" t="s">
        <v>101</v>
      </c>
      <c r="BI216" t="s">
        <v>115</v>
      </c>
      <c r="BJ216" t="s">
        <v>69</v>
      </c>
    </row>
    <row r="217" spans="1:62" x14ac:dyDescent="0.3">
      <c r="A217">
        <v>216</v>
      </c>
      <c r="B217" s="1">
        <v>45836.945833333331</v>
      </c>
      <c r="C217" s="6">
        <v>45836.947222222225</v>
      </c>
      <c r="D217" s="2">
        <f>INT(FC_Road___Aradhana[[#This Row],[Completion time]])</f>
        <v>45836</v>
      </c>
      <c r="E217" s="2" t="str">
        <f>TEXT(FC_Road___Aradhana[[#This Row],[Date]],"dddd")</f>
        <v>Saturday</v>
      </c>
      <c r="F217" s="2" t="str">
        <f>IF(WEEKDAY(FC_Road___Aradhana[[#This Row],[Date]],2)&gt;5,"Weekend","Weekday")</f>
        <v>Weekend</v>
      </c>
      <c r="G21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7" t="s">
        <v>49</v>
      </c>
      <c r="I217" t="s">
        <v>50</v>
      </c>
      <c r="J217" t="s">
        <v>79</v>
      </c>
      <c r="K217" t="s">
        <v>52</v>
      </c>
      <c r="L217" t="s">
        <v>80</v>
      </c>
      <c r="M217" t="s">
        <v>50</v>
      </c>
      <c r="N217" t="s">
        <v>50</v>
      </c>
      <c r="O217" t="s">
        <v>50</v>
      </c>
      <c r="P217" t="s">
        <v>50</v>
      </c>
      <c r="Q217" t="s">
        <v>81</v>
      </c>
      <c r="R217" t="str">
        <f t="shared" si="24"/>
        <v>Kothrud</v>
      </c>
      <c r="S217" t="s">
        <v>50</v>
      </c>
      <c r="T217" t="s">
        <v>50</v>
      </c>
      <c r="U217" t="s">
        <v>148</v>
      </c>
      <c r="V217" t="s">
        <v>50</v>
      </c>
      <c r="W217" t="s">
        <v>50</v>
      </c>
      <c r="X217" t="str">
        <f t="shared" si="25"/>
        <v>MIT College / Anand Nagar</v>
      </c>
      <c r="Y217" t="str">
        <f t="shared" si="26"/>
        <v>MIT College / Anand Nagar</v>
      </c>
      <c r="Z217" t="s">
        <v>83</v>
      </c>
      <c r="AA217" t="s">
        <v>84</v>
      </c>
      <c r="AB217" t="s">
        <v>50</v>
      </c>
      <c r="AC217" t="s">
        <v>50</v>
      </c>
      <c r="AD217" t="s">
        <v>50</v>
      </c>
      <c r="AE217" t="s">
        <v>50</v>
      </c>
      <c r="AF217" t="str">
        <f t="shared" si="27"/>
        <v>kothrud</v>
      </c>
      <c r="AG217" t="s">
        <v>50</v>
      </c>
      <c r="AH217" t="s">
        <v>50</v>
      </c>
      <c r="AI217" t="s">
        <v>148</v>
      </c>
      <c r="AJ217" t="s">
        <v>50</v>
      </c>
      <c r="AK217" t="s">
        <v>50</v>
      </c>
      <c r="AL217" t="str">
        <f t="shared" si="28"/>
        <v>MIT College / Anand Nagar</v>
      </c>
      <c r="AM217" t="str">
        <f>IF(FC_Road___Aradhana[[#This Row],[2nd Level Departure]]="",FC_Road___Aradhana[[#This Row],[1st Level Departure]],FC_Road___Aradhana[[#This Row],[2nd Level Departure]])</f>
        <v>MIT College / Anand Nagar</v>
      </c>
      <c r="AN217" t="s">
        <v>147</v>
      </c>
      <c r="AO217" t="s">
        <v>109</v>
      </c>
      <c r="AP217" t="s">
        <v>96</v>
      </c>
      <c r="AQ217" t="s">
        <v>50</v>
      </c>
      <c r="AR217" t="s">
        <v>50</v>
      </c>
      <c r="AS217" t="s">
        <v>50</v>
      </c>
      <c r="AT217" t="s">
        <v>50</v>
      </c>
      <c r="AU217" t="s">
        <v>50</v>
      </c>
      <c r="AV217" t="s">
        <v>149</v>
      </c>
      <c r="AW217" t="str">
        <f t="shared" si="29"/>
        <v>A friend told me</v>
      </c>
      <c r="AX217" t="s">
        <v>111</v>
      </c>
      <c r="AY217" t="str">
        <f t="shared" si="30"/>
        <v>Hangout with friends</v>
      </c>
      <c r="AZ217" t="s">
        <v>180</v>
      </c>
      <c r="BA217" t="s">
        <v>107</v>
      </c>
      <c r="BB217" t="s">
        <v>104</v>
      </c>
      <c r="BC217" t="s">
        <v>64</v>
      </c>
      <c r="BD217" t="s">
        <v>75</v>
      </c>
      <c r="BE217" t="s">
        <v>67</v>
      </c>
      <c r="BF217" t="s">
        <v>89</v>
      </c>
      <c r="BG217" t="s">
        <v>100</v>
      </c>
      <c r="BH217" t="s">
        <v>101</v>
      </c>
      <c r="BI217" t="s">
        <v>243</v>
      </c>
      <c r="BJ217" t="s">
        <v>69</v>
      </c>
    </row>
    <row r="218" spans="1:62" x14ac:dyDescent="0.3">
      <c r="A218">
        <v>217</v>
      </c>
      <c r="B218" s="1">
        <v>45836.947222222225</v>
      </c>
      <c r="C218" s="6">
        <v>45836.951388888891</v>
      </c>
      <c r="D218" s="2">
        <f>INT(FC_Road___Aradhana[[#This Row],[Completion time]])</f>
        <v>45836</v>
      </c>
      <c r="E218" s="2" t="str">
        <f>TEXT(FC_Road___Aradhana[[#This Row],[Date]],"dddd")</f>
        <v>Saturday</v>
      </c>
      <c r="F218" s="2" t="str">
        <f>IF(WEEKDAY(FC_Road___Aradhana[[#This Row],[Date]],2)&gt;5,"Weekend","Weekday")</f>
        <v>Weekend</v>
      </c>
      <c r="G21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8" t="s">
        <v>49</v>
      </c>
      <c r="I218" t="s">
        <v>50</v>
      </c>
      <c r="J218" t="s">
        <v>51</v>
      </c>
      <c r="K218" t="s">
        <v>52</v>
      </c>
      <c r="L218" t="s">
        <v>119</v>
      </c>
      <c r="M218" t="s">
        <v>50</v>
      </c>
      <c r="N218" t="s">
        <v>50</v>
      </c>
      <c r="O218" t="s">
        <v>50</v>
      </c>
      <c r="P218" t="s">
        <v>50</v>
      </c>
      <c r="Q218" t="s">
        <v>205</v>
      </c>
      <c r="R218" t="str">
        <f t="shared" si="24"/>
        <v>Katraj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tr">
        <f t="shared" si="25"/>
        <v/>
      </c>
      <c r="Y218" t="str">
        <f t="shared" si="26"/>
        <v>Katraj</v>
      </c>
      <c r="Z218" t="s">
        <v>83</v>
      </c>
      <c r="AA218" t="s">
        <v>205</v>
      </c>
      <c r="AB218" t="s">
        <v>50</v>
      </c>
      <c r="AC218" t="s">
        <v>50</v>
      </c>
      <c r="AD218" t="s">
        <v>50</v>
      </c>
      <c r="AE218" t="s">
        <v>50</v>
      </c>
      <c r="AF218" t="str">
        <f t="shared" si="27"/>
        <v>Katraj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tr">
        <f t="shared" si="28"/>
        <v/>
      </c>
      <c r="AM218" t="str">
        <f>IF(FC_Road___Aradhana[[#This Row],[2nd Level Departure]]="",FC_Road___Aradhana[[#This Row],[1st Level Departure]],FC_Road___Aradhana[[#This Row],[2nd Level Departure]])</f>
        <v>Katraj</v>
      </c>
      <c r="AN218" t="s">
        <v>56</v>
      </c>
      <c r="AO218" t="s">
        <v>57</v>
      </c>
      <c r="AP218" t="s">
        <v>96</v>
      </c>
      <c r="AQ218" t="s">
        <v>50</v>
      </c>
      <c r="AR218" t="s">
        <v>50</v>
      </c>
      <c r="AS218" t="s">
        <v>50</v>
      </c>
      <c r="AT218" t="s">
        <v>50</v>
      </c>
      <c r="AU218" t="s">
        <v>50</v>
      </c>
      <c r="AV218" t="s">
        <v>105</v>
      </c>
      <c r="AW218" t="str">
        <f t="shared" si="29"/>
        <v>Food Blogger/ Influencer</v>
      </c>
      <c r="AX218" t="s">
        <v>61</v>
      </c>
      <c r="AY218" t="str">
        <f t="shared" si="30"/>
        <v>Casual Meal</v>
      </c>
      <c r="AZ218" t="s">
        <v>98</v>
      </c>
      <c r="BA218" t="s">
        <v>62</v>
      </c>
      <c r="BB218" t="s">
        <v>104</v>
      </c>
      <c r="BC218" t="s">
        <v>104</v>
      </c>
      <c r="BD218" t="s">
        <v>75</v>
      </c>
      <c r="BE218" t="s">
        <v>67</v>
      </c>
      <c r="BF218" t="s">
        <v>99</v>
      </c>
      <c r="BG218" t="s">
        <v>68</v>
      </c>
      <c r="BH218" t="s">
        <v>78</v>
      </c>
      <c r="BI218" t="s">
        <v>115</v>
      </c>
      <c r="BJ218" t="s">
        <v>69</v>
      </c>
    </row>
    <row r="219" spans="1:62" x14ac:dyDescent="0.3">
      <c r="A219">
        <v>218</v>
      </c>
      <c r="B219" s="1">
        <v>45836.947916666664</v>
      </c>
      <c r="C219" s="6">
        <v>45836.95208333333</v>
      </c>
      <c r="D219" s="2">
        <f>INT(FC_Road___Aradhana[[#This Row],[Completion time]])</f>
        <v>45836</v>
      </c>
      <c r="E219" s="2" t="str">
        <f>TEXT(FC_Road___Aradhana[[#This Row],[Date]],"dddd")</f>
        <v>Saturday</v>
      </c>
      <c r="F219" s="2" t="str">
        <f>IF(WEEKDAY(FC_Road___Aradhana[[#This Row],[Date]],2)&gt;5,"Weekend","Weekday")</f>
        <v>Weekend</v>
      </c>
      <c r="G21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19" t="s">
        <v>49</v>
      </c>
      <c r="I219" t="s">
        <v>50</v>
      </c>
      <c r="J219" t="s">
        <v>79</v>
      </c>
      <c r="K219" t="s">
        <v>52</v>
      </c>
      <c r="L219" t="s">
        <v>80</v>
      </c>
      <c r="M219" t="s">
        <v>50</v>
      </c>
      <c r="N219" t="s">
        <v>50</v>
      </c>
      <c r="O219" t="s">
        <v>50</v>
      </c>
      <c r="P219" t="s">
        <v>50</v>
      </c>
      <c r="Q219" t="s">
        <v>127</v>
      </c>
      <c r="R219" t="str">
        <f t="shared" si="24"/>
        <v>Old City</v>
      </c>
      <c r="S219" t="s">
        <v>50</v>
      </c>
      <c r="T219" t="s">
        <v>50</v>
      </c>
      <c r="U219" t="s">
        <v>50</v>
      </c>
      <c r="V219" t="s">
        <v>50</v>
      </c>
      <c r="W219" t="s">
        <v>134</v>
      </c>
      <c r="X219" t="str">
        <f t="shared" si="25"/>
        <v>Narayan Peth</v>
      </c>
      <c r="Y219" t="str">
        <f t="shared" si="26"/>
        <v>Narayan Peth</v>
      </c>
      <c r="Z219" t="s">
        <v>83</v>
      </c>
      <c r="AA219" t="s">
        <v>127</v>
      </c>
      <c r="AB219" t="s">
        <v>50</v>
      </c>
      <c r="AC219" t="s">
        <v>50</v>
      </c>
      <c r="AD219" t="s">
        <v>50</v>
      </c>
      <c r="AE219" t="s">
        <v>50</v>
      </c>
      <c r="AF219" t="str">
        <f t="shared" si="27"/>
        <v>Old City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tr">
        <f t="shared" si="28"/>
        <v/>
      </c>
      <c r="AM219" t="str">
        <f>IF(FC_Road___Aradhana[[#This Row],[2nd Level Departure]]="",FC_Road___Aradhana[[#This Row],[1st Level Departure]],FC_Road___Aradhana[[#This Row],[2nd Level Departure]])</f>
        <v>Old City</v>
      </c>
      <c r="AN219" t="s">
        <v>85</v>
      </c>
      <c r="AO219" t="s">
        <v>95</v>
      </c>
      <c r="AP219" t="s">
        <v>96</v>
      </c>
      <c r="AQ219" t="s">
        <v>50</v>
      </c>
      <c r="AR219" t="s">
        <v>50</v>
      </c>
      <c r="AS219" t="s">
        <v>50</v>
      </c>
      <c r="AT219" t="s">
        <v>50</v>
      </c>
      <c r="AU219" t="s">
        <v>50</v>
      </c>
      <c r="AV219" t="s">
        <v>149</v>
      </c>
      <c r="AW219" t="str">
        <f t="shared" si="29"/>
        <v>A friend told me</v>
      </c>
      <c r="AX219" t="s">
        <v>86</v>
      </c>
      <c r="AY219" t="str">
        <f t="shared" si="30"/>
        <v>Date</v>
      </c>
      <c r="AZ219" t="s">
        <v>98</v>
      </c>
      <c r="BA219" t="s">
        <v>62</v>
      </c>
      <c r="BB219" t="s">
        <v>104</v>
      </c>
      <c r="BC219" t="s">
        <v>104</v>
      </c>
      <c r="BD219" t="s">
        <v>75</v>
      </c>
      <c r="BE219" t="s">
        <v>76</v>
      </c>
      <c r="BF219" t="s">
        <v>89</v>
      </c>
      <c r="BG219" t="s">
        <v>114</v>
      </c>
      <c r="BH219" t="s">
        <v>101</v>
      </c>
      <c r="BI219" t="s">
        <v>91</v>
      </c>
      <c r="BJ219" t="s">
        <v>69</v>
      </c>
    </row>
    <row r="220" spans="1:62" x14ac:dyDescent="0.3">
      <c r="A220">
        <v>219</v>
      </c>
      <c r="B220" s="1">
        <v>45836.951388888891</v>
      </c>
      <c r="C220" s="6">
        <v>45836.95416666667</v>
      </c>
      <c r="D220" s="2">
        <f>INT(FC_Road___Aradhana[[#This Row],[Completion time]])</f>
        <v>45836</v>
      </c>
      <c r="E220" s="2" t="str">
        <f>TEXT(FC_Road___Aradhana[[#This Row],[Date]],"dddd")</f>
        <v>Saturday</v>
      </c>
      <c r="F220" s="2" t="str">
        <f>IF(WEEKDAY(FC_Road___Aradhana[[#This Row],[Date]],2)&gt;5,"Weekend","Weekday")</f>
        <v>Weekend</v>
      </c>
      <c r="G22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0" t="s">
        <v>49</v>
      </c>
      <c r="I220" t="s">
        <v>50</v>
      </c>
      <c r="J220" t="s">
        <v>79</v>
      </c>
      <c r="K220" t="s">
        <v>52</v>
      </c>
      <c r="L220" t="s">
        <v>80</v>
      </c>
      <c r="M220" t="s">
        <v>50</v>
      </c>
      <c r="N220" t="s">
        <v>50</v>
      </c>
      <c r="O220" t="s">
        <v>50</v>
      </c>
      <c r="P220" t="s">
        <v>50</v>
      </c>
      <c r="Q220" t="s">
        <v>135</v>
      </c>
      <c r="R220" t="str">
        <f t="shared" si="24"/>
        <v>Erandawne</v>
      </c>
      <c r="S220" t="s">
        <v>50</v>
      </c>
      <c r="T220" t="s">
        <v>181</v>
      </c>
      <c r="U220" t="s">
        <v>50</v>
      </c>
      <c r="V220" t="s">
        <v>50</v>
      </c>
      <c r="W220" t="s">
        <v>50</v>
      </c>
      <c r="X220" t="str">
        <f t="shared" si="25"/>
        <v>Law College Road</v>
      </c>
      <c r="Y220" t="str">
        <f t="shared" si="26"/>
        <v>Law College Road</v>
      </c>
      <c r="Z220" t="s">
        <v>163</v>
      </c>
      <c r="AA220" t="s">
        <v>235</v>
      </c>
      <c r="AB220" t="s">
        <v>50</v>
      </c>
      <c r="AC220" t="s">
        <v>50</v>
      </c>
      <c r="AD220" t="s">
        <v>50</v>
      </c>
      <c r="AE220" t="s">
        <v>50</v>
      </c>
      <c r="AF220" t="str">
        <f t="shared" si="27"/>
        <v>Sinhgad Road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tr">
        <f t="shared" si="28"/>
        <v/>
      </c>
      <c r="AM220" t="str">
        <f>IF(FC_Road___Aradhana[[#This Row],[2nd Level Departure]]="",FC_Road___Aradhana[[#This Row],[1st Level Departure]],FC_Road___Aradhana[[#This Row],[2nd Level Departure]])</f>
        <v>Sinhgad Road</v>
      </c>
      <c r="AN220" t="s">
        <v>56</v>
      </c>
      <c r="AO220" t="s">
        <v>109</v>
      </c>
      <c r="AP220" t="s">
        <v>96</v>
      </c>
      <c r="AQ220" t="s">
        <v>50</v>
      </c>
      <c r="AR220" t="s">
        <v>50</v>
      </c>
      <c r="AS220" t="s">
        <v>50</v>
      </c>
      <c r="AT220" t="s">
        <v>50</v>
      </c>
      <c r="AU220" t="s">
        <v>50</v>
      </c>
      <c r="AV220" t="s">
        <v>149</v>
      </c>
      <c r="AW220" t="str">
        <f t="shared" si="29"/>
        <v>A friend told me</v>
      </c>
      <c r="AX220" t="s">
        <v>111</v>
      </c>
      <c r="AY220" t="str">
        <f t="shared" si="30"/>
        <v>Hangout with friends</v>
      </c>
      <c r="AZ220" t="s">
        <v>121</v>
      </c>
      <c r="BA220" t="str">
        <f t="shared" si="31"/>
        <v>I saw a good offer at Nonna's</v>
      </c>
      <c r="BB220" t="s">
        <v>87</v>
      </c>
      <c r="BC220" t="s">
        <v>64</v>
      </c>
      <c r="BD220" t="s">
        <v>75</v>
      </c>
      <c r="BE220" t="s">
        <v>76</v>
      </c>
      <c r="BF220" t="s">
        <v>89</v>
      </c>
      <c r="BG220" t="s">
        <v>68</v>
      </c>
      <c r="BH220" t="s">
        <v>118</v>
      </c>
      <c r="BI220" t="s">
        <v>91</v>
      </c>
      <c r="BJ220" t="s">
        <v>69</v>
      </c>
    </row>
    <row r="221" spans="1:62" x14ac:dyDescent="0.3">
      <c r="A221">
        <v>220</v>
      </c>
      <c r="B221" s="1">
        <v>45836.952777777777</v>
      </c>
      <c r="C221" s="6">
        <v>45836.955555555556</v>
      </c>
      <c r="D221" s="2">
        <f>INT(FC_Road___Aradhana[[#This Row],[Completion time]])</f>
        <v>45836</v>
      </c>
      <c r="E221" s="2" t="str">
        <f>TEXT(FC_Road___Aradhana[[#This Row],[Date]],"dddd")</f>
        <v>Saturday</v>
      </c>
      <c r="F221" s="2" t="str">
        <f>IF(WEEKDAY(FC_Road___Aradhana[[#This Row],[Date]],2)&gt;5,"Weekend","Weekday")</f>
        <v>Weekend</v>
      </c>
      <c r="G22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1" t="s">
        <v>49</v>
      </c>
      <c r="I221" t="s">
        <v>50</v>
      </c>
      <c r="J221" t="s">
        <v>51</v>
      </c>
      <c r="K221" t="s">
        <v>140</v>
      </c>
      <c r="L221" t="s">
        <v>53</v>
      </c>
      <c r="M221" t="s">
        <v>50</v>
      </c>
      <c r="N221" t="s">
        <v>50</v>
      </c>
      <c r="O221" t="s">
        <v>70</v>
      </c>
      <c r="P221" t="s">
        <v>50</v>
      </c>
      <c r="Q221" t="s">
        <v>50</v>
      </c>
      <c r="R221" t="str">
        <f t="shared" si="24"/>
        <v>Shivajinagar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tr">
        <f t="shared" si="25"/>
        <v/>
      </c>
      <c r="Y221" t="str">
        <f t="shared" si="26"/>
        <v>Shivajinagar</v>
      </c>
      <c r="Z221" t="s">
        <v>83</v>
      </c>
      <c r="AA221" t="s">
        <v>127</v>
      </c>
      <c r="AB221" t="s">
        <v>50</v>
      </c>
      <c r="AC221" t="s">
        <v>50</v>
      </c>
      <c r="AD221" t="s">
        <v>50</v>
      </c>
      <c r="AE221" t="s">
        <v>50</v>
      </c>
      <c r="AF221" t="str">
        <f t="shared" si="27"/>
        <v>Old City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tr">
        <f t="shared" si="28"/>
        <v/>
      </c>
      <c r="AM221" t="str">
        <f>IF(FC_Road___Aradhana[[#This Row],[2nd Level Departure]]="",FC_Road___Aradhana[[#This Row],[1st Level Departure]],FC_Road___Aradhana[[#This Row],[2nd Level Departure]])</f>
        <v>Old City</v>
      </c>
      <c r="AN221" t="s">
        <v>147</v>
      </c>
      <c r="AO221" t="s">
        <v>109</v>
      </c>
      <c r="AP221" t="s">
        <v>96</v>
      </c>
      <c r="AQ221" t="s">
        <v>50</v>
      </c>
      <c r="AR221" t="s">
        <v>50</v>
      </c>
      <c r="AS221" t="s">
        <v>50</v>
      </c>
      <c r="AT221" t="s">
        <v>50</v>
      </c>
      <c r="AU221" t="s">
        <v>50</v>
      </c>
      <c r="AV221" t="s">
        <v>144</v>
      </c>
      <c r="AW221" t="str">
        <f t="shared" si="29"/>
        <v>I was walking by and came in</v>
      </c>
      <c r="AX221" t="s">
        <v>61</v>
      </c>
      <c r="AY221" t="str">
        <f t="shared" si="30"/>
        <v>Casual Meal</v>
      </c>
      <c r="AZ221" t="s">
        <v>168</v>
      </c>
      <c r="BA221" t="s">
        <v>125</v>
      </c>
      <c r="BB221" t="s">
        <v>87</v>
      </c>
      <c r="BC221" t="s">
        <v>108</v>
      </c>
      <c r="BD221" t="s">
        <v>66</v>
      </c>
      <c r="BE221" t="s">
        <v>67</v>
      </c>
      <c r="BF221" t="s">
        <v>99</v>
      </c>
      <c r="BG221" t="s">
        <v>100</v>
      </c>
      <c r="BH221" t="s">
        <v>101</v>
      </c>
      <c r="BI221" t="s">
        <v>122</v>
      </c>
      <c r="BJ221" t="s">
        <v>189</v>
      </c>
    </row>
    <row r="222" spans="1:62" x14ac:dyDescent="0.3">
      <c r="A222">
        <v>222</v>
      </c>
      <c r="B222" s="1">
        <v>45836.956250000003</v>
      </c>
      <c r="C222" s="6">
        <v>45836.959027777775</v>
      </c>
      <c r="D222" s="2">
        <f>INT(FC_Road___Aradhana[[#This Row],[Completion time]])</f>
        <v>45836</v>
      </c>
      <c r="E222" s="2" t="str">
        <f>TEXT(FC_Road___Aradhana[[#This Row],[Date]],"dddd")</f>
        <v>Saturday</v>
      </c>
      <c r="F222" s="2" t="str">
        <f>IF(WEEKDAY(FC_Road___Aradhana[[#This Row],[Date]],2)&gt;5,"Weekend","Weekday")</f>
        <v>Weekend</v>
      </c>
      <c r="G22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2" t="s">
        <v>49</v>
      </c>
      <c r="I222" t="s">
        <v>50</v>
      </c>
      <c r="J222" t="s">
        <v>51</v>
      </c>
      <c r="K222" t="s">
        <v>52</v>
      </c>
      <c r="L222" t="s">
        <v>93</v>
      </c>
      <c r="M222" t="s">
        <v>50</v>
      </c>
      <c r="N222" t="s">
        <v>165</v>
      </c>
      <c r="O222" t="s">
        <v>50</v>
      </c>
      <c r="P222" t="s">
        <v>50</v>
      </c>
      <c r="Q222" t="s">
        <v>50</v>
      </c>
      <c r="R222" t="str">
        <f t="shared" si="24"/>
        <v>Pavillion Mall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tr">
        <f t="shared" si="25"/>
        <v/>
      </c>
      <c r="Y222" t="str">
        <f t="shared" si="26"/>
        <v>Pavillion Mall</v>
      </c>
      <c r="Z222" t="s">
        <v>83</v>
      </c>
      <c r="AA222" t="s">
        <v>84</v>
      </c>
      <c r="AB222" t="s">
        <v>50</v>
      </c>
      <c r="AC222" t="s">
        <v>50</v>
      </c>
      <c r="AD222" t="s">
        <v>50</v>
      </c>
      <c r="AE222" t="s">
        <v>50</v>
      </c>
      <c r="AF222" t="str">
        <f t="shared" si="27"/>
        <v>kothrud</v>
      </c>
      <c r="AG222" t="s">
        <v>50</v>
      </c>
      <c r="AH222" t="s">
        <v>50</v>
      </c>
      <c r="AI222" t="s">
        <v>82</v>
      </c>
      <c r="AJ222" t="s">
        <v>50</v>
      </c>
      <c r="AK222" t="s">
        <v>50</v>
      </c>
      <c r="AL222" t="str">
        <f t="shared" si="28"/>
        <v>Bhusari Colony / Kothrud Depot</v>
      </c>
      <c r="AM222" t="str">
        <f>IF(FC_Road___Aradhana[[#This Row],[2nd Level Departure]]="",FC_Road___Aradhana[[#This Row],[1st Level Departure]],FC_Road___Aradhana[[#This Row],[2nd Level Departure]])</f>
        <v>Bhusari Colony / Kothrud Depot</v>
      </c>
      <c r="AN222" t="s">
        <v>56</v>
      </c>
      <c r="AO222" t="s">
        <v>71</v>
      </c>
      <c r="AP222" t="s">
        <v>58</v>
      </c>
      <c r="AQ222" t="s">
        <v>72</v>
      </c>
      <c r="AR222" t="s">
        <v>103</v>
      </c>
      <c r="AS222" t="s">
        <v>61</v>
      </c>
      <c r="AT222" t="s">
        <v>62</v>
      </c>
      <c r="AU222" t="s">
        <v>73</v>
      </c>
      <c r="AV222" t="s">
        <v>50</v>
      </c>
      <c r="AW222" t="str">
        <f t="shared" si="29"/>
        <v>Walk-in/ Saw it while passing by</v>
      </c>
      <c r="AX222" t="s">
        <v>50</v>
      </c>
      <c r="AY222" t="str">
        <f t="shared" si="30"/>
        <v>Casual Meal</v>
      </c>
      <c r="AZ222" t="s">
        <v>50</v>
      </c>
      <c r="BA222" t="str">
        <f t="shared" si="31"/>
        <v>I wanted to try Sourdough Pizza</v>
      </c>
      <c r="BB222" t="s">
        <v>87</v>
      </c>
      <c r="BC222" t="s">
        <v>104</v>
      </c>
      <c r="BD222" t="s">
        <v>75</v>
      </c>
      <c r="BE222" t="s">
        <v>76</v>
      </c>
      <c r="BF222" t="s">
        <v>99</v>
      </c>
      <c r="BG222" t="s">
        <v>68</v>
      </c>
      <c r="BH222" t="s">
        <v>78</v>
      </c>
      <c r="BI222" t="s">
        <v>115</v>
      </c>
      <c r="BJ222" t="s">
        <v>69</v>
      </c>
    </row>
    <row r="223" spans="1:62" x14ac:dyDescent="0.3">
      <c r="A223">
        <v>223</v>
      </c>
      <c r="B223" s="1">
        <v>45836.956944444442</v>
      </c>
      <c r="C223" s="6">
        <v>45836.961805555555</v>
      </c>
      <c r="D223" s="2">
        <f>INT(FC_Road___Aradhana[[#This Row],[Completion time]])</f>
        <v>45836</v>
      </c>
      <c r="E223" s="2" t="str">
        <f>TEXT(FC_Road___Aradhana[[#This Row],[Date]],"dddd")</f>
        <v>Saturday</v>
      </c>
      <c r="F223" s="2" t="str">
        <f>IF(WEEKDAY(FC_Road___Aradhana[[#This Row],[Date]],2)&gt;5,"Weekend","Weekday")</f>
        <v>Weekend</v>
      </c>
      <c r="G22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3" t="s">
        <v>49</v>
      </c>
      <c r="I223" t="s">
        <v>50</v>
      </c>
      <c r="J223" t="s">
        <v>51</v>
      </c>
      <c r="K223" t="s">
        <v>52</v>
      </c>
      <c r="L223" t="s">
        <v>156</v>
      </c>
      <c r="M223" t="s">
        <v>244</v>
      </c>
      <c r="N223" t="s">
        <v>50</v>
      </c>
      <c r="O223" t="s">
        <v>50</v>
      </c>
      <c r="P223" t="s">
        <v>50</v>
      </c>
      <c r="Q223" t="s">
        <v>50</v>
      </c>
      <c r="R223" t="str">
        <f t="shared" si="24"/>
        <v>Karve nagar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tr">
        <f t="shared" si="25"/>
        <v/>
      </c>
      <c r="Y223" t="str">
        <f t="shared" si="26"/>
        <v>Karve nagar</v>
      </c>
      <c r="Z223" t="s">
        <v>83</v>
      </c>
      <c r="AA223" t="s">
        <v>84</v>
      </c>
      <c r="AB223" t="s">
        <v>50</v>
      </c>
      <c r="AC223" t="s">
        <v>50</v>
      </c>
      <c r="AD223" t="s">
        <v>50</v>
      </c>
      <c r="AE223" t="s">
        <v>50</v>
      </c>
      <c r="AF223" t="str">
        <f t="shared" si="27"/>
        <v>kothrud</v>
      </c>
      <c r="AG223" t="s">
        <v>50</v>
      </c>
      <c r="AH223" t="s">
        <v>50</v>
      </c>
      <c r="AI223" t="s">
        <v>162</v>
      </c>
      <c r="AJ223" t="s">
        <v>50</v>
      </c>
      <c r="AK223" t="s">
        <v>50</v>
      </c>
      <c r="AL223" t="str">
        <f t="shared" si="28"/>
        <v>Dahanukar Colony / Kothrud Bus Stand</v>
      </c>
      <c r="AM223" t="str">
        <f>IF(FC_Road___Aradhana[[#This Row],[2nd Level Departure]]="",FC_Road___Aradhana[[#This Row],[1st Level Departure]],FC_Road___Aradhana[[#This Row],[2nd Level Departure]])</f>
        <v>Dahanukar Colony / Kothrud Bus Stand</v>
      </c>
      <c r="AN223" t="s">
        <v>56</v>
      </c>
      <c r="AO223" t="s">
        <v>71</v>
      </c>
      <c r="AP223" t="s">
        <v>96</v>
      </c>
      <c r="AQ223" t="s">
        <v>50</v>
      </c>
      <c r="AR223" t="s">
        <v>50</v>
      </c>
      <c r="AS223" t="s">
        <v>50</v>
      </c>
      <c r="AT223" t="s">
        <v>50</v>
      </c>
      <c r="AU223" t="s">
        <v>50</v>
      </c>
      <c r="AV223" t="s">
        <v>144</v>
      </c>
      <c r="AW223" t="str">
        <f t="shared" si="29"/>
        <v>I was walking by and came in</v>
      </c>
      <c r="AX223" t="s">
        <v>61</v>
      </c>
      <c r="AY223" t="str">
        <f t="shared" si="30"/>
        <v>Casual Meal</v>
      </c>
      <c r="AZ223" t="s">
        <v>98</v>
      </c>
      <c r="BA223" t="s">
        <v>62</v>
      </c>
      <c r="BB223" t="s">
        <v>104</v>
      </c>
      <c r="BC223" t="s">
        <v>65</v>
      </c>
      <c r="BD223" t="s">
        <v>75</v>
      </c>
      <c r="BE223" t="s">
        <v>67</v>
      </c>
      <c r="BF223" t="s">
        <v>89</v>
      </c>
      <c r="BG223" t="s">
        <v>68</v>
      </c>
      <c r="BH223" t="s">
        <v>118</v>
      </c>
      <c r="BI223" t="s">
        <v>122</v>
      </c>
      <c r="BJ223" t="s">
        <v>189</v>
      </c>
    </row>
    <row r="224" spans="1:62" x14ac:dyDescent="0.3">
      <c r="A224">
        <v>224</v>
      </c>
      <c r="B224" s="1">
        <v>45836.961805555555</v>
      </c>
      <c r="C224" s="6">
        <v>45836.963888888888</v>
      </c>
      <c r="D224" s="2">
        <f>INT(FC_Road___Aradhana[[#This Row],[Completion time]])</f>
        <v>45836</v>
      </c>
      <c r="E224" s="2" t="str">
        <f>TEXT(FC_Road___Aradhana[[#This Row],[Date]],"dddd")</f>
        <v>Saturday</v>
      </c>
      <c r="F224" s="2" t="str">
        <f>IF(WEEKDAY(FC_Road___Aradhana[[#This Row],[Date]],2)&gt;5,"Weekend","Weekday")</f>
        <v>Weekend</v>
      </c>
      <c r="G22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4" t="s">
        <v>49</v>
      </c>
      <c r="I224" t="s">
        <v>50</v>
      </c>
      <c r="J224" t="s">
        <v>79</v>
      </c>
      <c r="K224" t="s">
        <v>52</v>
      </c>
      <c r="L224" t="s">
        <v>80</v>
      </c>
      <c r="M224" t="s">
        <v>50</v>
      </c>
      <c r="N224" t="s">
        <v>50</v>
      </c>
      <c r="O224" t="s">
        <v>50</v>
      </c>
      <c r="P224" t="s">
        <v>50</v>
      </c>
      <c r="Q224" t="s">
        <v>81</v>
      </c>
      <c r="R224" t="str">
        <f t="shared" si="24"/>
        <v>Kothrud</v>
      </c>
      <c r="S224" t="s">
        <v>50</v>
      </c>
      <c r="T224" t="s">
        <v>50</v>
      </c>
      <c r="U224" t="s">
        <v>162</v>
      </c>
      <c r="V224" t="s">
        <v>50</v>
      </c>
      <c r="W224" t="s">
        <v>50</v>
      </c>
      <c r="X224" t="str">
        <f t="shared" si="25"/>
        <v>Dahanukar Colony / Kothrud Bus Stand</v>
      </c>
      <c r="Y224" t="str">
        <f t="shared" si="26"/>
        <v>Dahanukar Colony / Kothrud Bus Stand</v>
      </c>
      <c r="Z224" t="s">
        <v>83</v>
      </c>
      <c r="AA224" t="s">
        <v>84</v>
      </c>
      <c r="AB224" t="s">
        <v>50</v>
      </c>
      <c r="AC224" t="s">
        <v>50</v>
      </c>
      <c r="AD224" t="s">
        <v>50</v>
      </c>
      <c r="AE224" t="s">
        <v>50</v>
      </c>
      <c r="AF224" t="str">
        <f t="shared" si="27"/>
        <v>kothrud</v>
      </c>
      <c r="AG224" t="s">
        <v>50</v>
      </c>
      <c r="AH224" t="s">
        <v>50</v>
      </c>
      <c r="AI224" t="s">
        <v>162</v>
      </c>
      <c r="AJ224" t="s">
        <v>50</v>
      </c>
      <c r="AK224" t="s">
        <v>50</v>
      </c>
      <c r="AL224" t="str">
        <f t="shared" si="28"/>
        <v>Dahanukar Colony / Kothrud Bus Stand</v>
      </c>
      <c r="AM224" t="str">
        <f>IF(FC_Road___Aradhana[[#This Row],[2nd Level Departure]]="",FC_Road___Aradhana[[#This Row],[1st Level Departure]],FC_Road___Aradhana[[#This Row],[2nd Level Departure]])</f>
        <v>Dahanukar Colony / Kothrud Bus Stand</v>
      </c>
      <c r="AN224" t="s">
        <v>94</v>
      </c>
      <c r="AO224" t="s">
        <v>95</v>
      </c>
      <c r="AP224" t="s">
        <v>96</v>
      </c>
      <c r="AQ224" t="s">
        <v>50</v>
      </c>
      <c r="AR224" t="s">
        <v>50</v>
      </c>
      <c r="AS224" t="s">
        <v>50</v>
      </c>
      <c r="AT224" t="s">
        <v>50</v>
      </c>
      <c r="AU224" t="s">
        <v>50</v>
      </c>
      <c r="AV224" t="s">
        <v>149</v>
      </c>
      <c r="AW224" t="str">
        <f t="shared" si="29"/>
        <v>A friend told me</v>
      </c>
      <c r="AX224" t="s">
        <v>61</v>
      </c>
      <c r="AY224" t="str">
        <f t="shared" si="30"/>
        <v>Casual Meal</v>
      </c>
      <c r="AZ224" t="s">
        <v>180</v>
      </c>
      <c r="BA224" t="s">
        <v>107</v>
      </c>
      <c r="BB224" t="s">
        <v>87</v>
      </c>
      <c r="BC224" t="s">
        <v>64</v>
      </c>
      <c r="BD224" t="s">
        <v>75</v>
      </c>
      <c r="BE224" t="s">
        <v>188</v>
      </c>
      <c r="BF224" t="s">
        <v>89</v>
      </c>
      <c r="BG224" t="s">
        <v>68</v>
      </c>
      <c r="BH224" t="s">
        <v>78</v>
      </c>
      <c r="BI224" t="s">
        <v>122</v>
      </c>
      <c r="BJ224" t="s">
        <v>69</v>
      </c>
    </row>
    <row r="225" spans="1:62" x14ac:dyDescent="0.3">
      <c r="A225">
        <v>225</v>
      </c>
      <c r="B225" s="1">
        <v>45836.959027777775</v>
      </c>
      <c r="C225" s="6">
        <v>45836.96597222222</v>
      </c>
      <c r="D225" s="2">
        <f>INT(FC_Road___Aradhana[[#This Row],[Completion time]])</f>
        <v>45836</v>
      </c>
      <c r="E225" s="2" t="str">
        <f>TEXT(FC_Road___Aradhana[[#This Row],[Date]],"dddd")</f>
        <v>Saturday</v>
      </c>
      <c r="F225" s="2" t="str">
        <f>IF(WEEKDAY(FC_Road___Aradhana[[#This Row],[Date]],2)&gt;5,"Weekend","Weekday")</f>
        <v>Weekend</v>
      </c>
      <c r="G22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5" t="s">
        <v>49</v>
      </c>
      <c r="I225" t="s">
        <v>50</v>
      </c>
      <c r="J225" t="s">
        <v>51</v>
      </c>
      <c r="K225" t="s">
        <v>52</v>
      </c>
      <c r="L225" t="s">
        <v>156</v>
      </c>
      <c r="M225" t="s">
        <v>165</v>
      </c>
      <c r="N225" t="s">
        <v>50</v>
      </c>
      <c r="O225" t="s">
        <v>50</v>
      </c>
      <c r="P225" t="s">
        <v>50</v>
      </c>
      <c r="Q225" t="s">
        <v>50</v>
      </c>
      <c r="R225" t="str">
        <f t="shared" si="24"/>
        <v>Pavillion Mall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tr">
        <f t="shared" si="25"/>
        <v/>
      </c>
      <c r="Y225" t="str">
        <f t="shared" si="26"/>
        <v>Pavillion Mall</v>
      </c>
      <c r="Z225" t="s">
        <v>83</v>
      </c>
      <c r="AA225" t="s">
        <v>54</v>
      </c>
      <c r="AB225" t="s">
        <v>50</v>
      </c>
      <c r="AC225" t="s">
        <v>50</v>
      </c>
      <c r="AD225" t="s">
        <v>50</v>
      </c>
      <c r="AE225" t="s">
        <v>50</v>
      </c>
      <c r="AF225" t="str">
        <f t="shared" si="27"/>
        <v>Deccan</v>
      </c>
      <c r="AG225" t="s">
        <v>132</v>
      </c>
      <c r="AH225" t="s">
        <v>50</v>
      </c>
      <c r="AI225" t="s">
        <v>50</v>
      </c>
      <c r="AJ225" t="s">
        <v>50</v>
      </c>
      <c r="AK225" t="s">
        <v>50</v>
      </c>
      <c r="AL225" t="str">
        <f t="shared" si="28"/>
        <v>Prabhat Road/Bhandarkar Road</v>
      </c>
      <c r="AM225" t="str">
        <f>IF(FC_Road___Aradhana[[#This Row],[2nd Level Departure]]="",FC_Road___Aradhana[[#This Row],[1st Level Departure]],FC_Road___Aradhana[[#This Row],[2nd Level Departure]])</f>
        <v>Prabhat Road/Bhandarkar Road</v>
      </c>
      <c r="AN225" t="s">
        <v>56</v>
      </c>
      <c r="AO225" t="s">
        <v>109</v>
      </c>
      <c r="AP225" t="s">
        <v>58</v>
      </c>
      <c r="AQ225" t="s">
        <v>97</v>
      </c>
      <c r="AR225" t="s">
        <v>60</v>
      </c>
      <c r="AS225" t="s">
        <v>61</v>
      </c>
      <c r="AT225" t="s">
        <v>107</v>
      </c>
      <c r="AU225" t="s">
        <v>63</v>
      </c>
      <c r="AV225" t="s">
        <v>50</v>
      </c>
      <c r="AW225" t="str">
        <f t="shared" si="29"/>
        <v>Social Media Ad (Instagram/ Facebook)</v>
      </c>
      <c r="AX225" t="s">
        <v>50</v>
      </c>
      <c r="AY225" t="str">
        <f t="shared" si="30"/>
        <v>Casual Meal</v>
      </c>
      <c r="AZ225" t="s">
        <v>50</v>
      </c>
      <c r="BA225" t="str">
        <f t="shared" si="31"/>
        <v>Nonna's famous Tiramisu </v>
      </c>
      <c r="BB225" t="s">
        <v>87</v>
      </c>
      <c r="BC225" t="s">
        <v>104</v>
      </c>
      <c r="BD225" t="s">
        <v>88</v>
      </c>
      <c r="BE225" t="s">
        <v>67</v>
      </c>
      <c r="BF225" t="s">
        <v>89</v>
      </c>
      <c r="BG225" t="s">
        <v>114</v>
      </c>
      <c r="BH225" t="s">
        <v>78</v>
      </c>
      <c r="BI225" t="s">
        <v>193</v>
      </c>
      <c r="BJ225" t="s">
        <v>69</v>
      </c>
    </row>
    <row r="226" spans="1:62" x14ac:dyDescent="0.3">
      <c r="A226">
        <v>226</v>
      </c>
      <c r="B226" s="1">
        <v>45836.966666666667</v>
      </c>
      <c r="C226" s="6">
        <v>45836.967361111114</v>
      </c>
      <c r="D226" s="2">
        <f>INT(FC_Road___Aradhana[[#This Row],[Completion time]])</f>
        <v>45836</v>
      </c>
      <c r="E226" s="2" t="str">
        <f>TEXT(FC_Road___Aradhana[[#This Row],[Date]],"dddd")</f>
        <v>Saturday</v>
      </c>
      <c r="F226" s="2" t="str">
        <f>IF(WEEKDAY(FC_Road___Aradhana[[#This Row],[Date]],2)&gt;5,"Weekend","Weekday")</f>
        <v>Weekend</v>
      </c>
      <c r="G22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6" t="s">
        <v>49</v>
      </c>
      <c r="I226" t="s">
        <v>50</v>
      </c>
      <c r="J226" t="s">
        <v>51</v>
      </c>
      <c r="K226" t="s">
        <v>52</v>
      </c>
      <c r="L226" t="s">
        <v>156</v>
      </c>
      <c r="M226" t="s">
        <v>227</v>
      </c>
      <c r="N226" t="s">
        <v>50</v>
      </c>
      <c r="O226" t="s">
        <v>50</v>
      </c>
      <c r="P226" t="s">
        <v>50</v>
      </c>
      <c r="Q226" t="s">
        <v>50</v>
      </c>
      <c r="R226" t="str">
        <f t="shared" si="24"/>
        <v>Sambhaji Park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tr">
        <f t="shared" si="25"/>
        <v/>
      </c>
      <c r="Y226" t="str">
        <f t="shared" si="26"/>
        <v>Sambhaji Park</v>
      </c>
      <c r="Z226" t="s">
        <v>83</v>
      </c>
      <c r="AA226" t="s">
        <v>70</v>
      </c>
      <c r="AB226" t="s">
        <v>50</v>
      </c>
      <c r="AC226" t="s">
        <v>50</v>
      </c>
      <c r="AD226" t="s">
        <v>50</v>
      </c>
      <c r="AE226" t="s">
        <v>50</v>
      </c>
      <c r="AF226" t="str">
        <f t="shared" si="27"/>
        <v>Shivajinagar</v>
      </c>
      <c r="AG226" t="s">
        <v>50</v>
      </c>
      <c r="AH226" t="s">
        <v>50</v>
      </c>
      <c r="AI226" t="s">
        <v>50</v>
      </c>
      <c r="AJ226" t="s">
        <v>50</v>
      </c>
      <c r="AK226" t="s">
        <v>50</v>
      </c>
      <c r="AL226" t="str">
        <f t="shared" si="28"/>
        <v/>
      </c>
      <c r="AM226" t="str">
        <f>IF(FC_Road___Aradhana[[#This Row],[2nd Level Departure]]="",FC_Road___Aradhana[[#This Row],[1st Level Departure]],FC_Road___Aradhana[[#This Row],[2nd Level Departure]])</f>
        <v>Shivajinagar</v>
      </c>
      <c r="AN226" t="s">
        <v>56</v>
      </c>
      <c r="AO226" t="s">
        <v>71</v>
      </c>
      <c r="AP226" t="s">
        <v>58</v>
      </c>
      <c r="AQ226" t="s">
        <v>59</v>
      </c>
      <c r="AR226" t="s">
        <v>87</v>
      </c>
      <c r="AS226" t="s">
        <v>61</v>
      </c>
      <c r="AT226" t="s">
        <v>62</v>
      </c>
      <c r="AU226" t="s">
        <v>103</v>
      </c>
      <c r="AV226" t="s">
        <v>50</v>
      </c>
      <c r="AW226" t="str">
        <f t="shared" si="29"/>
        <v>Word of Mouth/ Recommendation</v>
      </c>
      <c r="AX226" t="s">
        <v>50</v>
      </c>
      <c r="AY226" t="str">
        <f t="shared" si="30"/>
        <v>Casual Meal</v>
      </c>
      <c r="AZ226" t="s">
        <v>50</v>
      </c>
      <c r="BA226" t="str">
        <f t="shared" si="31"/>
        <v>I wanted to try Sourdough Pizza</v>
      </c>
      <c r="BB226" t="s">
        <v>113</v>
      </c>
      <c r="BC226" t="s">
        <v>108</v>
      </c>
      <c r="BD226" t="s">
        <v>75</v>
      </c>
      <c r="BE226" t="s">
        <v>76</v>
      </c>
      <c r="BF226" t="s">
        <v>184</v>
      </c>
      <c r="BG226" t="s">
        <v>68</v>
      </c>
      <c r="BH226" t="s">
        <v>78</v>
      </c>
      <c r="BI226" t="s">
        <v>115</v>
      </c>
      <c r="BJ226" t="s">
        <v>69</v>
      </c>
    </row>
    <row r="227" spans="1:62" x14ac:dyDescent="0.3">
      <c r="A227">
        <v>227</v>
      </c>
      <c r="B227" s="1">
        <v>45836.967361111114</v>
      </c>
      <c r="C227" s="6">
        <v>45836.970833333333</v>
      </c>
      <c r="D227" s="2">
        <f>INT(FC_Road___Aradhana[[#This Row],[Completion time]])</f>
        <v>45836</v>
      </c>
      <c r="E227" s="2" t="str">
        <f>TEXT(FC_Road___Aradhana[[#This Row],[Date]],"dddd")</f>
        <v>Saturday</v>
      </c>
      <c r="F227" s="2" t="str">
        <f>IF(WEEKDAY(FC_Road___Aradhana[[#This Row],[Date]],2)&gt;5,"Weekend","Weekday")</f>
        <v>Weekend</v>
      </c>
      <c r="G22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7" t="s">
        <v>49</v>
      </c>
      <c r="I227" t="s">
        <v>50</v>
      </c>
      <c r="J227" t="s">
        <v>51</v>
      </c>
      <c r="K227" t="s">
        <v>92</v>
      </c>
      <c r="L227" t="s">
        <v>80</v>
      </c>
      <c r="M227" t="s">
        <v>50</v>
      </c>
      <c r="N227" t="s">
        <v>50</v>
      </c>
      <c r="O227" t="s">
        <v>50</v>
      </c>
      <c r="P227" t="s">
        <v>50</v>
      </c>
      <c r="Q227" t="s">
        <v>70</v>
      </c>
      <c r="R227" t="str">
        <f t="shared" si="24"/>
        <v>Shivajinagar</v>
      </c>
      <c r="S227" t="s">
        <v>50</v>
      </c>
      <c r="T227" t="s">
        <v>50</v>
      </c>
      <c r="U227" t="s">
        <v>50</v>
      </c>
      <c r="V227" t="s">
        <v>146</v>
      </c>
      <c r="W227" t="s">
        <v>50</v>
      </c>
      <c r="X227" t="str">
        <f t="shared" si="25"/>
        <v>Model Colony</v>
      </c>
      <c r="Y227" t="str">
        <f t="shared" si="26"/>
        <v>Model Colony</v>
      </c>
      <c r="Z227" t="s">
        <v>83</v>
      </c>
      <c r="AA227" t="s">
        <v>70</v>
      </c>
      <c r="AB227" t="s">
        <v>50</v>
      </c>
      <c r="AC227" t="s">
        <v>50</v>
      </c>
      <c r="AD227" t="s">
        <v>50</v>
      </c>
      <c r="AE227" t="s">
        <v>50</v>
      </c>
      <c r="AF227" t="str">
        <f t="shared" si="27"/>
        <v>Shivajinagar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tr">
        <f t="shared" si="28"/>
        <v/>
      </c>
      <c r="AM227" t="str">
        <f>IF(FC_Road___Aradhana[[#This Row],[2nd Level Departure]]="",FC_Road___Aradhana[[#This Row],[1st Level Departure]],FC_Road___Aradhana[[#This Row],[2nd Level Departure]])</f>
        <v>Shivajinagar</v>
      </c>
      <c r="AN227" t="s">
        <v>56</v>
      </c>
      <c r="AO227" t="s">
        <v>71</v>
      </c>
      <c r="AP227" t="s">
        <v>58</v>
      </c>
      <c r="AQ227" t="s">
        <v>72</v>
      </c>
      <c r="AR227" t="s">
        <v>103</v>
      </c>
      <c r="AS227" t="s">
        <v>61</v>
      </c>
      <c r="AT227" t="s">
        <v>62</v>
      </c>
      <c r="AU227" t="s">
        <v>73</v>
      </c>
      <c r="AV227" t="s">
        <v>50</v>
      </c>
      <c r="AW227" t="str">
        <f t="shared" si="29"/>
        <v>Walk-in/ Saw it while passing by</v>
      </c>
      <c r="AX227" t="s">
        <v>50</v>
      </c>
      <c r="AY227" t="str">
        <f t="shared" si="30"/>
        <v>Casual Meal</v>
      </c>
      <c r="AZ227" t="s">
        <v>50</v>
      </c>
      <c r="BA227" t="str">
        <f t="shared" si="31"/>
        <v>I wanted to try Sourdough Pizza</v>
      </c>
      <c r="BB227" t="s">
        <v>74</v>
      </c>
      <c r="BC227" t="s">
        <v>104</v>
      </c>
      <c r="BD227" t="s">
        <v>88</v>
      </c>
      <c r="BE227" t="s">
        <v>76</v>
      </c>
      <c r="BF227" t="s">
        <v>99</v>
      </c>
      <c r="BG227" t="s">
        <v>68</v>
      </c>
      <c r="BH227" t="s">
        <v>78</v>
      </c>
      <c r="BI227" t="s">
        <v>122</v>
      </c>
      <c r="BJ227" t="s">
        <v>69</v>
      </c>
    </row>
    <row r="228" spans="1:62" x14ac:dyDescent="0.3">
      <c r="A228">
        <v>228</v>
      </c>
      <c r="B228" s="1">
        <v>45836.963888888888</v>
      </c>
      <c r="C228" s="6">
        <v>45836.970833333333</v>
      </c>
      <c r="D228" s="2">
        <f>INT(FC_Road___Aradhana[[#This Row],[Completion time]])</f>
        <v>45836</v>
      </c>
      <c r="E228" s="2" t="str">
        <f>TEXT(FC_Road___Aradhana[[#This Row],[Date]],"dddd")</f>
        <v>Saturday</v>
      </c>
      <c r="F228" s="2" t="str">
        <f>IF(WEEKDAY(FC_Road___Aradhana[[#This Row],[Date]],2)&gt;5,"Weekend","Weekday")</f>
        <v>Weekend</v>
      </c>
      <c r="G22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8" t="s">
        <v>49</v>
      </c>
      <c r="I228" t="s">
        <v>50</v>
      </c>
      <c r="J228" t="s">
        <v>79</v>
      </c>
      <c r="K228" t="s">
        <v>52</v>
      </c>
      <c r="L228" t="s">
        <v>156</v>
      </c>
      <c r="M228" t="s">
        <v>165</v>
      </c>
      <c r="N228" t="s">
        <v>50</v>
      </c>
      <c r="O228" t="s">
        <v>50</v>
      </c>
      <c r="P228" t="s">
        <v>50</v>
      </c>
      <c r="Q228" t="s">
        <v>50</v>
      </c>
      <c r="R228" t="str">
        <f t="shared" si="24"/>
        <v>Pavillion Mall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tr">
        <f t="shared" si="25"/>
        <v/>
      </c>
      <c r="Y228" t="str">
        <f t="shared" si="26"/>
        <v>Pavillion Mall</v>
      </c>
      <c r="Z228" t="s">
        <v>83</v>
      </c>
      <c r="AA228" t="s">
        <v>54</v>
      </c>
      <c r="AB228" t="s">
        <v>50</v>
      </c>
      <c r="AC228" t="s">
        <v>50</v>
      </c>
      <c r="AD228" t="s">
        <v>50</v>
      </c>
      <c r="AE228" t="s">
        <v>50</v>
      </c>
      <c r="AF228" t="str">
        <f t="shared" si="27"/>
        <v>Deccan</v>
      </c>
      <c r="AG228" t="s">
        <v>132</v>
      </c>
      <c r="AH228" t="s">
        <v>50</v>
      </c>
      <c r="AI228" t="s">
        <v>50</v>
      </c>
      <c r="AJ228" t="s">
        <v>50</v>
      </c>
      <c r="AK228" t="s">
        <v>50</v>
      </c>
      <c r="AL228" t="str">
        <f t="shared" si="28"/>
        <v>Prabhat Road/Bhandarkar Road</v>
      </c>
      <c r="AM228" t="str">
        <f>IF(FC_Road___Aradhana[[#This Row],[2nd Level Departure]]="",FC_Road___Aradhana[[#This Row],[1st Level Departure]],FC_Road___Aradhana[[#This Row],[2nd Level Departure]])</f>
        <v>Prabhat Road/Bhandarkar Road</v>
      </c>
      <c r="AN228" t="s">
        <v>85</v>
      </c>
      <c r="AO228" t="s">
        <v>71</v>
      </c>
      <c r="AP228" t="s">
        <v>96</v>
      </c>
      <c r="AQ228" t="s">
        <v>50</v>
      </c>
      <c r="AR228" t="s">
        <v>50</v>
      </c>
      <c r="AS228" t="s">
        <v>50</v>
      </c>
      <c r="AT228" t="s">
        <v>50</v>
      </c>
      <c r="AU228" t="s">
        <v>50</v>
      </c>
      <c r="AV228" t="s">
        <v>144</v>
      </c>
      <c r="AW228" t="str">
        <f t="shared" si="29"/>
        <v>I was walking by and came in</v>
      </c>
      <c r="AX228" t="s">
        <v>61</v>
      </c>
      <c r="AY228" t="str">
        <f t="shared" si="30"/>
        <v>Casual Meal</v>
      </c>
      <c r="AZ228" t="s">
        <v>98</v>
      </c>
      <c r="BA228" t="s">
        <v>62</v>
      </c>
      <c r="BB228" t="s">
        <v>74</v>
      </c>
      <c r="BC228" t="s">
        <v>74</v>
      </c>
      <c r="BD228" t="s">
        <v>75</v>
      </c>
      <c r="BE228" t="s">
        <v>76</v>
      </c>
      <c r="BF228" t="s">
        <v>89</v>
      </c>
      <c r="BG228" t="s">
        <v>100</v>
      </c>
      <c r="BH228" t="s">
        <v>101</v>
      </c>
      <c r="BI228" t="s">
        <v>203</v>
      </c>
      <c r="BJ228" t="s">
        <v>69</v>
      </c>
    </row>
    <row r="229" spans="1:62" x14ac:dyDescent="0.3">
      <c r="A229">
        <v>229</v>
      </c>
      <c r="B229" s="1">
        <v>45836.970833333333</v>
      </c>
      <c r="C229" s="6">
        <v>45836.972916666666</v>
      </c>
      <c r="D229" s="2">
        <f>INT(FC_Road___Aradhana[[#This Row],[Completion time]])</f>
        <v>45836</v>
      </c>
      <c r="E229" s="2" t="str">
        <f>TEXT(FC_Road___Aradhana[[#This Row],[Date]],"dddd")</f>
        <v>Saturday</v>
      </c>
      <c r="F229" s="2" t="str">
        <f>IF(WEEKDAY(FC_Road___Aradhana[[#This Row],[Date]],2)&gt;5,"Weekend","Weekday")</f>
        <v>Weekend</v>
      </c>
      <c r="G22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29" t="s">
        <v>49</v>
      </c>
      <c r="I229" t="s">
        <v>50</v>
      </c>
      <c r="J229" t="s">
        <v>51</v>
      </c>
      <c r="K229" t="s">
        <v>52</v>
      </c>
      <c r="L229" t="s">
        <v>156</v>
      </c>
      <c r="M229" t="s">
        <v>346</v>
      </c>
      <c r="N229" t="s">
        <v>50</v>
      </c>
      <c r="O229" t="s">
        <v>50</v>
      </c>
      <c r="P229" t="s">
        <v>50</v>
      </c>
      <c r="Q229" t="s">
        <v>50</v>
      </c>
      <c r="R229" t="str">
        <f t="shared" si="24"/>
        <v>JM road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tr">
        <f t="shared" si="25"/>
        <v/>
      </c>
      <c r="Y229" t="str">
        <f t="shared" si="26"/>
        <v>JM road</v>
      </c>
      <c r="Z229" t="s">
        <v>83</v>
      </c>
      <c r="AA229" t="s">
        <v>297</v>
      </c>
      <c r="AB229" t="s">
        <v>50</v>
      </c>
      <c r="AC229" t="s">
        <v>50</v>
      </c>
      <c r="AD229" t="s">
        <v>50</v>
      </c>
      <c r="AE229" t="s">
        <v>50</v>
      </c>
      <c r="AF229" t="str">
        <f t="shared" si="27"/>
        <v>Pimpri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tr">
        <f t="shared" si="28"/>
        <v/>
      </c>
      <c r="AM229" t="str">
        <f>IF(FC_Road___Aradhana[[#This Row],[2nd Level Departure]]="",FC_Road___Aradhana[[#This Row],[1st Level Departure]],FC_Road___Aradhana[[#This Row],[2nd Level Departure]])</f>
        <v>Pimpri</v>
      </c>
      <c r="AN229" t="s">
        <v>56</v>
      </c>
      <c r="AO229" t="s">
        <v>109</v>
      </c>
      <c r="AP229" t="s">
        <v>58</v>
      </c>
      <c r="AQ229" t="s">
        <v>59</v>
      </c>
      <c r="AR229" t="s">
        <v>133</v>
      </c>
      <c r="AS229" t="s">
        <v>61</v>
      </c>
      <c r="AT229" t="s">
        <v>107</v>
      </c>
      <c r="AU229" t="s">
        <v>63</v>
      </c>
      <c r="AV229" t="s">
        <v>50</v>
      </c>
      <c r="AW229" t="str">
        <f t="shared" si="29"/>
        <v>Word of Mouth/ Recommendation</v>
      </c>
      <c r="AX229" t="s">
        <v>50</v>
      </c>
      <c r="AY229" t="str">
        <f t="shared" si="30"/>
        <v>Casual Meal</v>
      </c>
      <c r="AZ229" t="s">
        <v>50</v>
      </c>
      <c r="BA229" t="str">
        <f t="shared" si="31"/>
        <v>Nonna's famous Tiramisu </v>
      </c>
      <c r="BB229" t="s">
        <v>74</v>
      </c>
      <c r="BC229" t="s">
        <v>65</v>
      </c>
      <c r="BD229" t="s">
        <v>75</v>
      </c>
      <c r="BE229" t="s">
        <v>76</v>
      </c>
      <c r="BF229" t="s">
        <v>89</v>
      </c>
      <c r="BG229" t="s">
        <v>100</v>
      </c>
      <c r="BH229" t="s">
        <v>101</v>
      </c>
      <c r="BI229" t="s">
        <v>203</v>
      </c>
      <c r="BJ229" t="s">
        <v>69</v>
      </c>
    </row>
    <row r="230" spans="1:62" x14ac:dyDescent="0.3">
      <c r="A230">
        <v>230</v>
      </c>
      <c r="B230" s="1">
        <v>45836.972916666666</v>
      </c>
      <c r="C230" s="6">
        <v>45837.57708333333</v>
      </c>
      <c r="D230" s="2">
        <f>INT(FC_Road___Aradhana[[#This Row],[Completion time]])</f>
        <v>45837</v>
      </c>
      <c r="E230" s="2" t="str">
        <f>TEXT(FC_Road___Aradhana[[#This Row],[Date]],"dddd")</f>
        <v>Sunday</v>
      </c>
      <c r="F230" s="2" t="str">
        <f>IF(WEEKDAY(FC_Road___Aradhana[[#This Row],[Date]],2)&gt;5,"Weekend","Weekday")</f>
        <v>Weekend</v>
      </c>
      <c r="G23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0" t="s">
        <v>49</v>
      </c>
      <c r="I230" t="s">
        <v>50</v>
      </c>
      <c r="J230" t="s">
        <v>51</v>
      </c>
      <c r="K230" t="s">
        <v>52</v>
      </c>
      <c r="L230" t="s">
        <v>80</v>
      </c>
      <c r="M230" t="s">
        <v>50</v>
      </c>
      <c r="N230" t="s">
        <v>50</v>
      </c>
      <c r="O230" t="s">
        <v>50</v>
      </c>
      <c r="P230" t="s">
        <v>50</v>
      </c>
      <c r="Q230" t="s">
        <v>70</v>
      </c>
      <c r="R230" t="str">
        <f t="shared" si="24"/>
        <v>Shivajinagar</v>
      </c>
      <c r="S230" t="s">
        <v>50</v>
      </c>
      <c r="T230" t="s">
        <v>50</v>
      </c>
      <c r="U230" t="s">
        <v>50</v>
      </c>
      <c r="V230" t="s">
        <v>146</v>
      </c>
      <c r="W230" t="s">
        <v>50</v>
      </c>
      <c r="X230" t="str">
        <f t="shared" si="25"/>
        <v>Model Colony</v>
      </c>
      <c r="Y230" t="str">
        <f t="shared" si="26"/>
        <v>Model Colony</v>
      </c>
      <c r="Z230" t="s">
        <v>83</v>
      </c>
      <c r="AA230" t="s">
        <v>70</v>
      </c>
      <c r="AB230" t="s">
        <v>50</v>
      </c>
      <c r="AC230" t="s">
        <v>50</v>
      </c>
      <c r="AD230" t="s">
        <v>50</v>
      </c>
      <c r="AE230" t="s">
        <v>50</v>
      </c>
      <c r="AF230" t="str">
        <f t="shared" si="27"/>
        <v>Shivajinagar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tr">
        <f t="shared" si="28"/>
        <v/>
      </c>
      <c r="AM230" t="str">
        <f>IF(FC_Road___Aradhana[[#This Row],[2nd Level Departure]]="",FC_Road___Aradhana[[#This Row],[1st Level Departure]],FC_Road___Aradhana[[#This Row],[2nd Level Departure]])</f>
        <v>Shivajinagar</v>
      </c>
      <c r="AN230" t="s">
        <v>56</v>
      </c>
      <c r="AO230" t="s">
        <v>71</v>
      </c>
      <c r="AP230" t="s">
        <v>96</v>
      </c>
      <c r="AQ230" t="s">
        <v>50</v>
      </c>
      <c r="AR230" t="s">
        <v>50</v>
      </c>
      <c r="AS230" t="s">
        <v>50</v>
      </c>
      <c r="AT230" t="s">
        <v>50</v>
      </c>
      <c r="AU230" t="s">
        <v>50</v>
      </c>
      <c r="AV230" t="s">
        <v>110</v>
      </c>
      <c r="AW230" t="str">
        <f t="shared" si="29"/>
        <v>Reservation Apps - DineOut/ Zomato Gold</v>
      </c>
      <c r="AX230" t="s">
        <v>129</v>
      </c>
      <c r="AY230" t="str">
        <f t="shared" si="30"/>
        <v>Family Outing</v>
      </c>
      <c r="AZ230" t="s">
        <v>98</v>
      </c>
      <c r="BA230" t="s">
        <v>62</v>
      </c>
      <c r="BB230" t="s">
        <v>104</v>
      </c>
      <c r="BC230" t="s">
        <v>104</v>
      </c>
      <c r="BD230" t="s">
        <v>88</v>
      </c>
      <c r="BE230" t="s">
        <v>76</v>
      </c>
      <c r="BF230" t="s">
        <v>89</v>
      </c>
      <c r="BG230" t="s">
        <v>114</v>
      </c>
      <c r="BH230" t="s">
        <v>101</v>
      </c>
      <c r="BI230" t="s">
        <v>122</v>
      </c>
      <c r="BJ230" t="s">
        <v>69</v>
      </c>
    </row>
    <row r="231" spans="1:62" x14ac:dyDescent="0.3">
      <c r="A231">
        <v>231</v>
      </c>
      <c r="B231" s="1">
        <v>45837.57708333333</v>
      </c>
      <c r="C231" s="6">
        <v>45837.587500000001</v>
      </c>
      <c r="D231" s="2">
        <f>INT(FC_Road___Aradhana[[#This Row],[Completion time]])</f>
        <v>45837</v>
      </c>
      <c r="E231" s="2" t="str">
        <f>TEXT(FC_Road___Aradhana[[#This Row],[Date]],"dddd")</f>
        <v>Sunday</v>
      </c>
      <c r="F231" s="2" t="str">
        <f>IF(WEEKDAY(FC_Road___Aradhana[[#This Row],[Date]],2)&gt;5,"Weekend","Weekday")</f>
        <v>Weekend</v>
      </c>
      <c r="G23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1" t="s">
        <v>49</v>
      </c>
      <c r="I231" t="s">
        <v>50</v>
      </c>
      <c r="J231" t="s">
        <v>51</v>
      </c>
      <c r="K231" t="s">
        <v>52</v>
      </c>
      <c r="L231" t="s">
        <v>93</v>
      </c>
      <c r="M231" t="s">
        <v>50</v>
      </c>
      <c r="N231" t="s">
        <v>165</v>
      </c>
      <c r="O231" t="s">
        <v>50</v>
      </c>
      <c r="P231" t="s">
        <v>50</v>
      </c>
      <c r="Q231" t="s">
        <v>50</v>
      </c>
      <c r="R231" t="str">
        <f t="shared" si="24"/>
        <v>Pavillion Mall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tr">
        <f t="shared" si="25"/>
        <v/>
      </c>
      <c r="Y231" t="str">
        <f t="shared" si="26"/>
        <v>Pavillion Mall</v>
      </c>
      <c r="Z231" t="s">
        <v>336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tr">
        <f t="shared" si="27"/>
        <v/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tr">
        <f t="shared" si="28"/>
        <v/>
      </c>
      <c r="AM231" t="str">
        <f>IF(FC_Road___Aradhana[[#This Row],[2nd Level Departure]]="",FC_Road___Aradhana[[#This Row],[1st Level Departure]],FC_Road___Aradhana[[#This Row],[2nd Level Departure]])</f>
        <v/>
      </c>
      <c r="AN231" t="s">
        <v>56</v>
      </c>
      <c r="AO231" t="s">
        <v>57</v>
      </c>
      <c r="AP231" t="s">
        <v>58</v>
      </c>
      <c r="AQ231" t="s">
        <v>105</v>
      </c>
      <c r="AR231" t="s">
        <v>103</v>
      </c>
      <c r="AS231" t="s">
        <v>61</v>
      </c>
      <c r="AT231" t="s">
        <v>62</v>
      </c>
      <c r="AU231" t="s">
        <v>63</v>
      </c>
      <c r="AV231" t="s">
        <v>50</v>
      </c>
      <c r="AW231" t="str">
        <f t="shared" si="29"/>
        <v>Food Blogger/ Influencer</v>
      </c>
      <c r="AX231" t="s">
        <v>50</v>
      </c>
      <c r="AY231" t="str">
        <f t="shared" si="30"/>
        <v>Casual Meal</v>
      </c>
      <c r="AZ231" t="s">
        <v>50</v>
      </c>
      <c r="BA231" t="str">
        <f t="shared" si="31"/>
        <v>I wanted to try Sourdough Pizza</v>
      </c>
      <c r="BB231" t="s">
        <v>74</v>
      </c>
      <c r="BC231" t="s">
        <v>64</v>
      </c>
      <c r="BD231" t="s">
        <v>75</v>
      </c>
      <c r="BE231" t="s">
        <v>67</v>
      </c>
      <c r="BF231" t="s">
        <v>89</v>
      </c>
      <c r="BG231" t="s">
        <v>100</v>
      </c>
      <c r="BH231" t="s">
        <v>78</v>
      </c>
      <c r="BI231" t="s">
        <v>115</v>
      </c>
      <c r="BJ231" t="s">
        <v>69</v>
      </c>
    </row>
    <row r="232" spans="1:62" x14ac:dyDescent="0.3">
      <c r="A232">
        <v>232</v>
      </c>
      <c r="B232" s="1">
        <v>45837.592361111114</v>
      </c>
      <c r="C232" s="6">
        <v>45837.598611111112</v>
      </c>
      <c r="D232" s="2">
        <f>INT(FC_Road___Aradhana[[#This Row],[Completion time]])</f>
        <v>45837</v>
      </c>
      <c r="E232" s="2" t="str">
        <f>TEXT(FC_Road___Aradhana[[#This Row],[Date]],"dddd")</f>
        <v>Sunday</v>
      </c>
      <c r="F232" s="2" t="str">
        <f>IF(WEEKDAY(FC_Road___Aradhana[[#This Row],[Date]],2)&gt;5,"Weekend","Weekday")</f>
        <v>Weekend</v>
      </c>
      <c r="G23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2" t="s">
        <v>49</v>
      </c>
      <c r="I232" t="s">
        <v>50</v>
      </c>
      <c r="J232" t="s">
        <v>51</v>
      </c>
      <c r="K232" t="s">
        <v>52</v>
      </c>
      <c r="L232" t="s">
        <v>119</v>
      </c>
      <c r="M232" t="s">
        <v>50</v>
      </c>
      <c r="N232" t="s">
        <v>50</v>
      </c>
      <c r="O232" t="s">
        <v>50</v>
      </c>
      <c r="P232" t="s">
        <v>50</v>
      </c>
      <c r="Q232" t="s">
        <v>233</v>
      </c>
      <c r="R232" t="str">
        <f t="shared" si="24"/>
        <v>Magarpatta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tr">
        <f t="shared" si="25"/>
        <v/>
      </c>
      <c r="Y232" t="str">
        <f t="shared" si="26"/>
        <v>Magarpatta</v>
      </c>
      <c r="Z232" t="s">
        <v>83</v>
      </c>
      <c r="AA232" t="s">
        <v>233</v>
      </c>
      <c r="AB232" t="s">
        <v>50</v>
      </c>
      <c r="AC232" t="s">
        <v>50</v>
      </c>
      <c r="AD232" t="s">
        <v>50</v>
      </c>
      <c r="AE232" t="s">
        <v>50</v>
      </c>
      <c r="AF232" t="str">
        <f t="shared" si="27"/>
        <v>Magarpatta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tr">
        <f t="shared" si="28"/>
        <v/>
      </c>
      <c r="AM232" t="str">
        <f>IF(FC_Road___Aradhana[[#This Row],[2nd Level Departure]]="",FC_Road___Aradhana[[#This Row],[1st Level Departure]],FC_Road___Aradhana[[#This Row],[2nd Level Departure]])</f>
        <v>Magarpatta</v>
      </c>
      <c r="AN232" t="s">
        <v>56</v>
      </c>
      <c r="AO232" t="s">
        <v>95</v>
      </c>
      <c r="AP232" t="s">
        <v>58</v>
      </c>
      <c r="AQ232" t="s">
        <v>59</v>
      </c>
      <c r="AR232" t="s">
        <v>103</v>
      </c>
      <c r="AS232" t="s">
        <v>129</v>
      </c>
      <c r="AT232" t="s">
        <v>125</v>
      </c>
      <c r="AU232" t="s">
        <v>63</v>
      </c>
      <c r="AV232" t="s">
        <v>50</v>
      </c>
      <c r="AW232" t="str">
        <f t="shared" si="29"/>
        <v>Word of Mouth/ Recommendation</v>
      </c>
      <c r="AX232" t="s">
        <v>50</v>
      </c>
      <c r="AY232" t="str">
        <f t="shared" si="30"/>
        <v>Family Outing</v>
      </c>
      <c r="AZ232" t="s">
        <v>50</v>
      </c>
      <c r="BA232" t="str">
        <f t="shared" si="31"/>
        <v>Pizza with Drinks sounded like a good combo</v>
      </c>
      <c r="BB232" t="s">
        <v>87</v>
      </c>
      <c r="BC232" t="s">
        <v>64</v>
      </c>
      <c r="BD232" t="s">
        <v>88</v>
      </c>
      <c r="BE232" t="s">
        <v>67</v>
      </c>
      <c r="BF232" t="s">
        <v>50</v>
      </c>
      <c r="BG232" t="s">
        <v>114</v>
      </c>
      <c r="BH232" t="s">
        <v>50</v>
      </c>
      <c r="BI232" t="s">
        <v>50</v>
      </c>
      <c r="BJ232" t="s">
        <v>69</v>
      </c>
    </row>
    <row r="233" spans="1:62" x14ac:dyDescent="0.3">
      <c r="A233">
        <v>233</v>
      </c>
      <c r="B233" s="1">
        <v>45837.598611111112</v>
      </c>
      <c r="C233" s="6">
        <v>45837.605555555558</v>
      </c>
      <c r="D233" s="2">
        <f>INT(FC_Road___Aradhana[[#This Row],[Completion time]])</f>
        <v>45837</v>
      </c>
      <c r="E233" s="2" t="str">
        <f>TEXT(FC_Road___Aradhana[[#This Row],[Date]],"dddd")</f>
        <v>Sunday</v>
      </c>
      <c r="F233" s="2" t="str">
        <f>IF(WEEKDAY(FC_Road___Aradhana[[#This Row],[Date]],2)&gt;5,"Weekend","Weekday")</f>
        <v>Weekend</v>
      </c>
      <c r="G23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3" t="s">
        <v>49</v>
      </c>
      <c r="I233" t="s">
        <v>50</v>
      </c>
      <c r="J233" t="s">
        <v>79</v>
      </c>
      <c r="K233" t="s">
        <v>52</v>
      </c>
      <c r="L233" t="s">
        <v>160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tr">
        <f t="shared" si="24"/>
        <v/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tr">
        <f t="shared" si="25"/>
        <v/>
      </c>
      <c r="Y233" t="str">
        <f t="shared" si="26"/>
        <v/>
      </c>
      <c r="Z233" t="s">
        <v>83</v>
      </c>
      <c r="AA233" t="s">
        <v>223</v>
      </c>
      <c r="AB233" t="s">
        <v>50</v>
      </c>
      <c r="AC233" t="s">
        <v>50</v>
      </c>
      <c r="AD233" t="s">
        <v>50</v>
      </c>
      <c r="AE233" t="s">
        <v>50</v>
      </c>
      <c r="AF233" t="str">
        <f t="shared" si="27"/>
        <v xml:space="preserve">Pimple saudagar 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tr">
        <f t="shared" si="28"/>
        <v/>
      </c>
      <c r="AM233" t="str">
        <f>IF(FC_Road___Aradhana[[#This Row],[2nd Level Departure]]="",FC_Road___Aradhana[[#This Row],[1st Level Departure]],FC_Road___Aradhana[[#This Row],[2nd Level Departure]])</f>
        <v xml:space="preserve">Pimple saudagar </v>
      </c>
      <c r="AN233" t="s">
        <v>85</v>
      </c>
      <c r="AO233" t="s">
        <v>71</v>
      </c>
      <c r="AP233" t="s">
        <v>96</v>
      </c>
      <c r="AQ233" t="s">
        <v>50</v>
      </c>
      <c r="AR233" t="s">
        <v>50</v>
      </c>
      <c r="AS233" t="s">
        <v>50</v>
      </c>
      <c r="AT233" t="s">
        <v>50</v>
      </c>
      <c r="AU233" t="s">
        <v>50</v>
      </c>
      <c r="AV233" t="s">
        <v>149</v>
      </c>
      <c r="AW233" t="str">
        <f t="shared" si="29"/>
        <v>A friend told me</v>
      </c>
      <c r="AX233" t="s">
        <v>61</v>
      </c>
      <c r="AY233" t="str">
        <f t="shared" si="30"/>
        <v>Casual Meal</v>
      </c>
      <c r="AZ233" t="s">
        <v>98</v>
      </c>
      <c r="BA233" t="s">
        <v>62</v>
      </c>
      <c r="BB233" t="s">
        <v>104</v>
      </c>
      <c r="BC233" t="s">
        <v>74</v>
      </c>
      <c r="BD233" t="s">
        <v>88</v>
      </c>
      <c r="BE233" t="s">
        <v>76</v>
      </c>
      <c r="BF233" t="s">
        <v>89</v>
      </c>
      <c r="BG233" t="s">
        <v>114</v>
      </c>
      <c r="BH233" t="s">
        <v>78</v>
      </c>
      <c r="BI233" t="s">
        <v>243</v>
      </c>
      <c r="BJ233" t="s">
        <v>69</v>
      </c>
    </row>
    <row r="234" spans="1:62" x14ac:dyDescent="0.3">
      <c r="A234">
        <v>234</v>
      </c>
      <c r="B234" s="1">
        <v>45837.54791666667</v>
      </c>
      <c r="C234" s="6">
        <v>45837.60833333333</v>
      </c>
      <c r="D234" s="2">
        <f>INT(FC_Road___Aradhana[[#This Row],[Completion time]])</f>
        <v>45837</v>
      </c>
      <c r="E234" s="2" t="str">
        <f>TEXT(FC_Road___Aradhana[[#This Row],[Date]],"dddd")</f>
        <v>Sunday</v>
      </c>
      <c r="F234" s="2" t="str">
        <f>IF(WEEKDAY(FC_Road___Aradhana[[#This Row],[Date]],2)&gt;5,"Weekend","Weekday")</f>
        <v>Weekend</v>
      </c>
      <c r="G23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4" t="s">
        <v>49</v>
      </c>
      <c r="I234" t="s">
        <v>50</v>
      </c>
      <c r="J234" t="s">
        <v>79</v>
      </c>
      <c r="K234" t="s">
        <v>52</v>
      </c>
      <c r="L234" t="s">
        <v>80</v>
      </c>
      <c r="M234" t="s">
        <v>50</v>
      </c>
      <c r="N234" t="s">
        <v>50</v>
      </c>
      <c r="O234" t="s">
        <v>50</v>
      </c>
      <c r="P234" t="s">
        <v>50</v>
      </c>
      <c r="Q234" t="s">
        <v>70</v>
      </c>
      <c r="R234" t="str">
        <f t="shared" si="24"/>
        <v>Shivajinagar</v>
      </c>
      <c r="S234" t="s">
        <v>50</v>
      </c>
      <c r="T234" t="s">
        <v>50</v>
      </c>
      <c r="U234" t="s">
        <v>50</v>
      </c>
      <c r="V234" t="s">
        <v>146</v>
      </c>
      <c r="W234" t="s">
        <v>50</v>
      </c>
      <c r="X234" t="str">
        <f t="shared" si="25"/>
        <v>Model Colony</v>
      </c>
      <c r="Y234" t="str">
        <f t="shared" si="26"/>
        <v>Model Colony</v>
      </c>
      <c r="Z234" t="s">
        <v>83</v>
      </c>
      <c r="AA234" t="s">
        <v>70</v>
      </c>
      <c r="AB234" t="s">
        <v>50</v>
      </c>
      <c r="AC234" t="s">
        <v>50</v>
      </c>
      <c r="AD234" t="s">
        <v>50</v>
      </c>
      <c r="AE234" t="s">
        <v>50</v>
      </c>
      <c r="AF234" t="str">
        <f t="shared" si="27"/>
        <v>Shivajinagar</v>
      </c>
      <c r="AG234" t="s">
        <v>50</v>
      </c>
      <c r="AH234" t="s">
        <v>50</v>
      </c>
      <c r="AI234" t="s">
        <v>50</v>
      </c>
      <c r="AJ234" t="s">
        <v>50</v>
      </c>
      <c r="AK234" t="s">
        <v>50</v>
      </c>
      <c r="AL234" t="str">
        <f t="shared" si="28"/>
        <v/>
      </c>
      <c r="AM234" t="str">
        <f>IF(FC_Road___Aradhana[[#This Row],[2nd Level Departure]]="",FC_Road___Aradhana[[#This Row],[1st Level Departure]],FC_Road___Aradhana[[#This Row],[2nd Level Departure]])</f>
        <v>Shivajinagar</v>
      </c>
      <c r="AN234" t="s">
        <v>56</v>
      </c>
      <c r="AO234" t="s">
        <v>109</v>
      </c>
      <c r="AP234" t="s">
        <v>58</v>
      </c>
      <c r="AQ234" t="s">
        <v>59</v>
      </c>
      <c r="AR234" t="s">
        <v>60</v>
      </c>
      <c r="AS234" t="s">
        <v>61</v>
      </c>
      <c r="AT234" t="s">
        <v>125</v>
      </c>
      <c r="AU234" t="s">
        <v>63</v>
      </c>
      <c r="AV234" t="s">
        <v>50</v>
      </c>
      <c r="AW234" t="str">
        <f t="shared" si="29"/>
        <v>Word of Mouth/ Recommendation</v>
      </c>
      <c r="AX234" t="s">
        <v>50</v>
      </c>
      <c r="AY234" t="str">
        <f t="shared" si="30"/>
        <v>Casual Meal</v>
      </c>
      <c r="AZ234" t="s">
        <v>50</v>
      </c>
      <c r="BA234" t="str">
        <f t="shared" si="31"/>
        <v>Pizza with Drinks sounded like a good combo</v>
      </c>
      <c r="BB234" t="s">
        <v>74</v>
      </c>
      <c r="BC234" t="s">
        <v>108</v>
      </c>
      <c r="BD234" t="s">
        <v>88</v>
      </c>
      <c r="BE234" t="s">
        <v>67</v>
      </c>
      <c r="BF234" t="s">
        <v>89</v>
      </c>
      <c r="BG234" t="s">
        <v>114</v>
      </c>
      <c r="BH234" t="s">
        <v>78</v>
      </c>
      <c r="BI234" t="s">
        <v>122</v>
      </c>
      <c r="BJ234" t="s">
        <v>69</v>
      </c>
    </row>
    <row r="235" spans="1:62" x14ac:dyDescent="0.3">
      <c r="A235">
        <v>235</v>
      </c>
      <c r="B235" s="1">
        <v>45837.606249999997</v>
      </c>
      <c r="C235" s="6">
        <v>45837.613194444442</v>
      </c>
      <c r="D235" s="2">
        <f>INT(FC_Road___Aradhana[[#This Row],[Completion time]])</f>
        <v>45837</v>
      </c>
      <c r="E235" s="2" t="str">
        <f>TEXT(FC_Road___Aradhana[[#This Row],[Date]],"dddd")</f>
        <v>Sunday</v>
      </c>
      <c r="F235" s="2" t="str">
        <f>IF(WEEKDAY(FC_Road___Aradhana[[#This Row],[Date]],2)&gt;5,"Weekend","Weekday")</f>
        <v>Weekend</v>
      </c>
      <c r="G23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5" t="s">
        <v>49</v>
      </c>
      <c r="I235" t="s">
        <v>50</v>
      </c>
      <c r="J235" t="s">
        <v>51</v>
      </c>
      <c r="K235" t="s">
        <v>52</v>
      </c>
      <c r="L235" t="s">
        <v>80</v>
      </c>
      <c r="M235" t="s">
        <v>50</v>
      </c>
      <c r="N235" t="s">
        <v>50</v>
      </c>
      <c r="O235" t="s">
        <v>50</v>
      </c>
      <c r="P235" t="s">
        <v>50</v>
      </c>
      <c r="Q235" t="s">
        <v>210</v>
      </c>
      <c r="R235" t="str">
        <f t="shared" si="24"/>
        <v>Koregaon park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tr">
        <f t="shared" si="25"/>
        <v/>
      </c>
      <c r="Y235" t="str">
        <f t="shared" si="26"/>
        <v>Koregaon park</v>
      </c>
      <c r="Z235" t="s">
        <v>93</v>
      </c>
      <c r="AA235" t="s">
        <v>50</v>
      </c>
      <c r="AB235" t="s">
        <v>50</v>
      </c>
      <c r="AC235" t="s">
        <v>102</v>
      </c>
      <c r="AD235" t="s">
        <v>50</v>
      </c>
      <c r="AE235" t="s">
        <v>50</v>
      </c>
      <c r="AF235" t="str">
        <f t="shared" si="27"/>
        <v>FC Road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tr">
        <f t="shared" si="28"/>
        <v/>
      </c>
      <c r="AM235" t="str">
        <f>IF(FC_Road___Aradhana[[#This Row],[2nd Level Departure]]="",FC_Road___Aradhana[[#This Row],[1st Level Departure]],FC_Road___Aradhana[[#This Row],[2nd Level Departure]])</f>
        <v>FC Road</v>
      </c>
      <c r="AN235" t="s">
        <v>94</v>
      </c>
      <c r="AO235" t="s">
        <v>109</v>
      </c>
      <c r="AP235" t="s">
        <v>58</v>
      </c>
      <c r="AQ235" t="s">
        <v>72</v>
      </c>
      <c r="AR235" t="s">
        <v>60</v>
      </c>
      <c r="AS235" t="s">
        <v>129</v>
      </c>
      <c r="AT235" t="s">
        <v>62</v>
      </c>
      <c r="AU235" t="s">
        <v>60</v>
      </c>
      <c r="AV235" t="s">
        <v>50</v>
      </c>
      <c r="AW235" t="str">
        <f t="shared" si="29"/>
        <v>Walk-in/ Saw it while passing by</v>
      </c>
      <c r="AX235" t="s">
        <v>50</v>
      </c>
      <c r="AY235" t="str">
        <f t="shared" si="30"/>
        <v>Family Outing</v>
      </c>
      <c r="AZ235" t="s">
        <v>50</v>
      </c>
      <c r="BA235" t="str">
        <f t="shared" si="31"/>
        <v>I wanted to try Sourdough Pizza</v>
      </c>
      <c r="BB235" t="s">
        <v>87</v>
      </c>
      <c r="BC235" t="s">
        <v>64</v>
      </c>
      <c r="BD235" t="s">
        <v>88</v>
      </c>
      <c r="BE235" t="s">
        <v>76</v>
      </c>
      <c r="BF235" t="s">
        <v>89</v>
      </c>
      <c r="BG235" t="s">
        <v>100</v>
      </c>
      <c r="BH235" t="s">
        <v>101</v>
      </c>
      <c r="BI235" t="s">
        <v>122</v>
      </c>
      <c r="BJ235" t="s">
        <v>69</v>
      </c>
    </row>
    <row r="236" spans="1:62" x14ac:dyDescent="0.3">
      <c r="A236">
        <v>236</v>
      </c>
      <c r="B236" s="1">
        <v>45837.611805555556</v>
      </c>
      <c r="C236" s="6">
        <v>45837.616666666669</v>
      </c>
      <c r="D236" s="2">
        <f>INT(FC_Road___Aradhana[[#This Row],[Completion time]])</f>
        <v>45837</v>
      </c>
      <c r="E236" s="2" t="str">
        <f>TEXT(FC_Road___Aradhana[[#This Row],[Date]],"dddd")</f>
        <v>Sunday</v>
      </c>
      <c r="F236" s="2" t="str">
        <f>IF(WEEKDAY(FC_Road___Aradhana[[#This Row],[Date]],2)&gt;5,"Weekend","Weekday")</f>
        <v>Weekend</v>
      </c>
      <c r="G23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6" t="s">
        <v>49</v>
      </c>
      <c r="I236" t="s">
        <v>50</v>
      </c>
      <c r="J236" t="s">
        <v>79</v>
      </c>
      <c r="K236" t="s">
        <v>52</v>
      </c>
      <c r="L236" t="s">
        <v>80</v>
      </c>
      <c r="M236" t="s">
        <v>50</v>
      </c>
      <c r="N236" t="s">
        <v>50</v>
      </c>
      <c r="O236" t="s">
        <v>50</v>
      </c>
      <c r="P236" t="s">
        <v>50</v>
      </c>
      <c r="Q236" t="s">
        <v>135</v>
      </c>
      <c r="R236" t="str">
        <f t="shared" si="24"/>
        <v>Erandawne</v>
      </c>
      <c r="S236" t="s">
        <v>50</v>
      </c>
      <c r="T236" t="s">
        <v>183</v>
      </c>
      <c r="U236" t="s">
        <v>50</v>
      </c>
      <c r="V236" t="s">
        <v>50</v>
      </c>
      <c r="W236" t="s">
        <v>50</v>
      </c>
      <c r="X236" t="str">
        <f t="shared" si="25"/>
        <v>Deenanath Mangeshkar Hospital / Patwardhan Bag</v>
      </c>
      <c r="Y236" t="str">
        <f t="shared" si="26"/>
        <v>Deenanath Mangeshkar Hospital / Patwardhan Bag</v>
      </c>
      <c r="Z236" t="s">
        <v>83</v>
      </c>
      <c r="AA236" t="s">
        <v>135</v>
      </c>
      <c r="AB236" t="s">
        <v>50</v>
      </c>
      <c r="AC236" t="s">
        <v>50</v>
      </c>
      <c r="AD236" t="s">
        <v>50</v>
      </c>
      <c r="AE236" t="s">
        <v>50</v>
      </c>
      <c r="AF236" t="str">
        <f t="shared" si="27"/>
        <v>Erandawne</v>
      </c>
      <c r="AG236" t="s">
        <v>50</v>
      </c>
      <c r="AH236" t="s">
        <v>183</v>
      </c>
      <c r="AI236" t="s">
        <v>50</v>
      </c>
      <c r="AJ236" t="s">
        <v>50</v>
      </c>
      <c r="AK236" t="s">
        <v>50</v>
      </c>
      <c r="AL236" t="str">
        <f t="shared" si="28"/>
        <v>Deenanath Mangeshkar Hospital / Patwardhan Bag</v>
      </c>
      <c r="AM236" t="str">
        <f>IF(FC_Road___Aradhana[[#This Row],[2nd Level Departure]]="",FC_Road___Aradhana[[#This Row],[1st Level Departure]],FC_Road___Aradhana[[#This Row],[2nd Level Departure]])</f>
        <v>Deenanath Mangeshkar Hospital / Patwardhan Bag</v>
      </c>
      <c r="AN236" t="s">
        <v>56</v>
      </c>
      <c r="AO236" t="s">
        <v>71</v>
      </c>
      <c r="AP236" t="s">
        <v>58</v>
      </c>
      <c r="AQ236" t="s">
        <v>72</v>
      </c>
      <c r="AR236" t="s">
        <v>60</v>
      </c>
      <c r="AS236" t="s">
        <v>129</v>
      </c>
      <c r="AT236" t="s">
        <v>224</v>
      </c>
      <c r="AU236" t="s">
        <v>63</v>
      </c>
      <c r="AV236" t="s">
        <v>50</v>
      </c>
      <c r="AW236" t="str">
        <f t="shared" si="29"/>
        <v>Walk-in/ Saw it while passing by</v>
      </c>
      <c r="AX236" t="s">
        <v>50</v>
      </c>
      <c r="AY236" t="str">
        <f t="shared" si="30"/>
        <v>Family Outing</v>
      </c>
      <c r="AZ236" t="s">
        <v>50</v>
      </c>
      <c r="BA236" t="str">
        <f t="shared" si="31"/>
        <v>I like si nonna's pizza</v>
      </c>
      <c r="BB236" t="s">
        <v>87</v>
      </c>
      <c r="BC236" t="s">
        <v>104</v>
      </c>
      <c r="BD236" t="s">
        <v>66</v>
      </c>
      <c r="BE236" t="s">
        <v>67</v>
      </c>
      <c r="BF236" t="s">
        <v>184</v>
      </c>
      <c r="BG236" t="s">
        <v>100</v>
      </c>
      <c r="BH236" t="s">
        <v>101</v>
      </c>
      <c r="BI236" t="s">
        <v>203</v>
      </c>
      <c r="BJ236" t="s">
        <v>69</v>
      </c>
    </row>
    <row r="237" spans="1:62" x14ac:dyDescent="0.3">
      <c r="A237">
        <v>237</v>
      </c>
      <c r="B237" s="1">
        <v>45837.613888888889</v>
      </c>
      <c r="C237" s="6">
        <v>45837.618750000001</v>
      </c>
      <c r="D237" s="2">
        <f>INT(FC_Road___Aradhana[[#This Row],[Completion time]])</f>
        <v>45837</v>
      </c>
      <c r="E237" s="2" t="str">
        <f>TEXT(FC_Road___Aradhana[[#This Row],[Date]],"dddd")</f>
        <v>Sunday</v>
      </c>
      <c r="F237" s="2" t="str">
        <f>IF(WEEKDAY(FC_Road___Aradhana[[#This Row],[Date]],2)&gt;5,"Weekend","Weekday")</f>
        <v>Weekend</v>
      </c>
      <c r="G23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7" t="s">
        <v>49</v>
      </c>
      <c r="I237" t="s">
        <v>50</v>
      </c>
      <c r="J237" t="s">
        <v>51</v>
      </c>
      <c r="K237" t="s">
        <v>52</v>
      </c>
      <c r="L237" t="s">
        <v>80</v>
      </c>
      <c r="M237" t="s">
        <v>50</v>
      </c>
      <c r="N237" t="s">
        <v>50</v>
      </c>
      <c r="O237" t="s">
        <v>50</v>
      </c>
      <c r="P237" t="s">
        <v>50</v>
      </c>
      <c r="Q237" t="s">
        <v>81</v>
      </c>
      <c r="R237" t="str">
        <f t="shared" si="24"/>
        <v>Kothrud</v>
      </c>
      <c r="S237" t="s">
        <v>50</v>
      </c>
      <c r="T237" t="s">
        <v>50</v>
      </c>
      <c r="U237" t="s">
        <v>82</v>
      </c>
      <c r="V237" t="s">
        <v>50</v>
      </c>
      <c r="W237" t="s">
        <v>50</v>
      </c>
      <c r="X237" t="str">
        <f t="shared" si="25"/>
        <v>Bhusari Colony / Kothrud Depot</v>
      </c>
      <c r="Y237" t="str">
        <f t="shared" si="26"/>
        <v>Bhusari Colony / Kothrud Depot</v>
      </c>
      <c r="Z237" t="s">
        <v>163</v>
      </c>
      <c r="AA237" t="s">
        <v>84</v>
      </c>
      <c r="AB237" t="s">
        <v>50</v>
      </c>
      <c r="AC237" t="s">
        <v>50</v>
      </c>
      <c r="AD237" t="s">
        <v>50</v>
      </c>
      <c r="AE237" t="s">
        <v>50</v>
      </c>
      <c r="AF237" t="str">
        <f t="shared" si="27"/>
        <v>kothrud</v>
      </c>
      <c r="AG237" t="s">
        <v>50</v>
      </c>
      <c r="AH237" t="s">
        <v>50</v>
      </c>
      <c r="AI237" t="s">
        <v>50</v>
      </c>
      <c r="AJ237" t="s">
        <v>50</v>
      </c>
      <c r="AK237" t="s">
        <v>50</v>
      </c>
      <c r="AL237" t="str">
        <f t="shared" si="28"/>
        <v/>
      </c>
      <c r="AM237" t="str">
        <f>IF(FC_Road___Aradhana[[#This Row],[2nd Level Departure]]="",FC_Road___Aradhana[[#This Row],[1st Level Departure]],FC_Road___Aradhana[[#This Row],[2nd Level Departure]])</f>
        <v>kothrud</v>
      </c>
      <c r="AN237" t="s">
        <v>56</v>
      </c>
      <c r="AO237" t="s">
        <v>71</v>
      </c>
      <c r="AP237" t="s">
        <v>58</v>
      </c>
      <c r="AQ237" t="s">
        <v>59</v>
      </c>
      <c r="AR237" t="s">
        <v>103</v>
      </c>
      <c r="AS237" t="s">
        <v>61</v>
      </c>
      <c r="AT237" t="s">
        <v>62</v>
      </c>
      <c r="AU237" t="s">
        <v>103</v>
      </c>
      <c r="AV237" t="s">
        <v>50</v>
      </c>
      <c r="AW237" t="str">
        <f t="shared" si="29"/>
        <v>Word of Mouth/ Recommendation</v>
      </c>
      <c r="AX237" t="s">
        <v>50</v>
      </c>
      <c r="AY237" t="str">
        <f t="shared" si="30"/>
        <v>Casual Meal</v>
      </c>
      <c r="AZ237" t="s">
        <v>50</v>
      </c>
      <c r="BA237" t="str">
        <f t="shared" si="31"/>
        <v>I wanted to try Sourdough Pizza</v>
      </c>
      <c r="BB237" t="s">
        <v>64</v>
      </c>
      <c r="BC237" t="s">
        <v>64</v>
      </c>
      <c r="BD237" t="s">
        <v>88</v>
      </c>
      <c r="BE237" t="s">
        <v>67</v>
      </c>
      <c r="BF237" t="s">
        <v>89</v>
      </c>
      <c r="BG237" t="s">
        <v>114</v>
      </c>
      <c r="BH237" t="s">
        <v>78</v>
      </c>
      <c r="BI237" t="s">
        <v>115</v>
      </c>
      <c r="BJ237" t="s">
        <v>69</v>
      </c>
    </row>
    <row r="238" spans="1:62" x14ac:dyDescent="0.3">
      <c r="A238">
        <v>238</v>
      </c>
      <c r="B238" s="1">
        <v>45837.618055555555</v>
      </c>
      <c r="C238" s="6">
        <v>45837.636111111111</v>
      </c>
      <c r="D238" s="2">
        <f>INT(FC_Road___Aradhana[[#This Row],[Completion time]])</f>
        <v>45837</v>
      </c>
      <c r="E238" s="2" t="str">
        <f>TEXT(FC_Road___Aradhana[[#This Row],[Date]],"dddd")</f>
        <v>Sunday</v>
      </c>
      <c r="F238" s="2" t="str">
        <f>IF(WEEKDAY(FC_Road___Aradhana[[#This Row],[Date]],2)&gt;5,"Weekend","Weekday")</f>
        <v>Weekend</v>
      </c>
      <c r="G23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8" t="s">
        <v>49</v>
      </c>
      <c r="I238" t="s">
        <v>50</v>
      </c>
      <c r="J238" t="s">
        <v>79</v>
      </c>
      <c r="K238" t="s">
        <v>52</v>
      </c>
      <c r="L238" t="s">
        <v>80</v>
      </c>
      <c r="M238" t="s">
        <v>50</v>
      </c>
      <c r="N238" t="s">
        <v>50</v>
      </c>
      <c r="O238" t="s">
        <v>50</v>
      </c>
      <c r="P238" t="s">
        <v>50</v>
      </c>
      <c r="Q238" t="s">
        <v>135</v>
      </c>
      <c r="R238" t="str">
        <f t="shared" si="24"/>
        <v>Erandawne</v>
      </c>
      <c r="S238" t="s">
        <v>50</v>
      </c>
      <c r="T238" t="s">
        <v>183</v>
      </c>
      <c r="U238" t="s">
        <v>50</v>
      </c>
      <c r="V238" t="s">
        <v>50</v>
      </c>
      <c r="W238" t="s">
        <v>50</v>
      </c>
      <c r="X238" t="str">
        <f t="shared" si="25"/>
        <v>Deenanath Mangeshkar Hospital / Patwardhan Bag</v>
      </c>
      <c r="Y238" t="str">
        <f t="shared" si="26"/>
        <v>Deenanath Mangeshkar Hospital / Patwardhan Bag</v>
      </c>
      <c r="Z238" t="s">
        <v>93</v>
      </c>
      <c r="AA238" t="s">
        <v>50</v>
      </c>
      <c r="AB238" t="s">
        <v>50</v>
      </c>
      <c r="AC238" t="s">
        <v>271</v>
      </c>
      <c r="AD238" t="s">
        <v>50</v>
      </c>
      <c r="AE238" t="s">
        <v>50</v>
      </c>
      <c r="AF238" t="str">
        <f t="shared" si="27"/>
        <v>Aundh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tr">
        <f t="shared" si="28"/>
        <v/>
      </c>
      <c r="AM238" t="str">
        <f>IF(FC_Road___Aradhana[[#This Row],[2nd Level Departure]]="",FC_Road___Aradhana[[#This Row],[1st Level Departure]],FC_Road___Aradhana[[#This Row],[2nd Level Departure]])</f>
        <v>Aundh</v>
      </c>
      <c r="AN238" t="s">
        <v>56</v>
      </c>
      <c r="AO238" t="s">
        <v>71</v>
      </c>
      <c r="AP238" t="s">
        <v>96</v>
      </c>
      <c r="AQ238" t="s">
        <v>50</v>
      </c>
      <c r="AR238" t="s">
        <v>50</v>
      </c>
      <c r="AS238" t="s">
        <v>50</v>
      </c>
      <c r="AT238" t="s">
        <v>50</v>
      </c>
      <c r="AU238" t="s">
        <v>50</v>
      </c>
      <c r="AV238" t="s">
        <v>149</v>
      </c>
      <c r="AW238" t="str">
        <f t="shared" si="29"/>
        <v>A friend told me</v>
      </c>
      <c r="AX238" t="s">
        <v>61</v>
      </c>
      <c r="AY238" t="str">
        <f t="shared" si="30"/>
        <v>Casual Meal</v>
      </c>
      <c r="AZ238" t="s">
        <v>98</v>
      </c>
      <c r="BA238" t="s">
        <v>62</v>
      </c>
      <c r="BB238" t="s">
        <v>87</v>
      </c>
      <c r="BC238" t="s">
        <v>104</v>
      </c>
      <c r="BD238" t="s">
        <v>130</v>
      </c>
      <c r="BE238" t="s">
        <v>76</v>
      </c>
      <c r="BF238" t="s">
        <v>131</v>
      </c>
      <c r="BG238" t="s">
        <v>100</v>
      </c>
      <c r="BH238" t="s">
        <v>101</v>
      </c>
      <c r="BI238" t="s">
        <v>122</v>
      </c>
      <c r="BJ238" t="s">
        <v>69</v>
      </c>
    </row>
    <row r="239" spans="1:62" x14ac:dyDescent="0.3">
      <c r="A239">
        <v>239</v>
      </c>
      <c r="B239" s="1">
        <v>45837.618750000001</v>
      </c>
      <c r="C239" s="6">
        <v>45837.638194444444</v>
      </c>
      <c r="D239" s="2">
        <f>INT(FC_Road___Aradhana[[#This Row],[Completion time]])</f>
        <v>45837</v>
      </c>
      <c r="E239" s="2" t="str">
        <f>TEXT(FC_Road___Aradhana[[#This Row],[Date]],"dddd")</f>
        <v>Sunday</v>
      </c>
      <c r="F239" s="2" t="str">
        <f>IF(WEEKDAY(FC_Road___Aradhana[[#This Row],[Date]],2)&gt;5,"Weekend","Weekday")</f>
        <v>Weekend</v>
      </c>
      <c r="G23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39" t="s">
        <v>49</v>
      </c>
      <c r="I239" t="s">
        <v>50</v>
      </c>
      <c r="J239" t="s">
        <v>51</v>
      </c>
      <c r="K239" t="s">
        <v>52</v>
      </c>
      <c r="L239" t="s">
        <v>80</v>
      </c>
      <c r="M239" t="s">
        <v>50</v>
      </c>
      <c r="N239" t="s">
        <v>50</v>
      </c>
      <c r="O239" t="s">
        <v>50</v>
      </c>
      <c r="P239" t="s">
        <v>50</v>
      </c>
      <c r="Q239" t="s">
        <v>245</v>
      </c>
      <c r="R239" t="str">
        <f t="shared" si="24"/>
        <v>Vadgaonsheri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tr">
        <f t="shared" si="25"/>
        <v/>
      </c>
      <c r="Y239" t="str">
        <f t="shared" si="26"/>
        <v>Vadgaonsheri</v>
      </c>
      <c r="Z239" t="s">
        <v>166</v>
      </c>
      <c r="AA239" t="s">
        <v>50</v>
      </c>
      <c r="AB239" t="s">
        <v>227</v>
      </c>
      <c r="AC239" t="s">
        <v>50</v>
      </c>
      <c r="AD239" t="s">
        <v>50</v>
      </c>
      <c r="AE239" t="s">
        <v>50</v>
      </c>
      <c r="AF239" t="str">
        <f t="shared" si="27"/>
        <v>Sambhaji Park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tr">
        <f t="shared" si="28"/>
        <v/>
      </c>
      <c r="AM239" t="str">
        <f>IF(FC_Road___Aradhana[[#This Row],[2nd Level Departure]]="",FC_Road___Aradhana[[#This Row],[1st Level Departure]],FC_Road___Aradhana[[#This Row],[2nd Level Departure]])</f>
        <v>Sambhaji Park</v>
      </c>
      <c r="AN239" t="s">
        <v>94</v>
      </c>
      <c r="AO239" t="s">
        <v>95</v>
      </c>
      <c r="AP239" t="s">
        <v>58</v>
      </c>
      <c r="AQ239" t="s">
        <v>59</v>
      </c>
      <c r="AR239" t="s">
        <v>103</v>
      </c>
      <c r="AS239" t="s">
        <v>112</v>
      </c>
      <c r="AT239" t="s">
        <v>125</v>
      </c>
      <c r="AU239" t="s">
        <v>63</v>
      </c>
      <c r="AV239" t="s">
        <v>50</v>
      </c>
      <c r="AW239" t="str">
        <f t="shared" si="29"/>
        <v>Word of Mouth/ Recommendation</v>
      </c>
      <c r="AX239" t="s">
        <v>50</v>
      </c>
      <c r="AY239" t="str">
        <f t="shared" si="30"/>
        <v>Hangout with Friends</v>
      </c>
      <c r="AZ239" t="s">
        <v>50</v>
      </c>
      <c r="BA239" t="str">
        <f t="shared" si="31"/>
        <v>Pizza with Drinks sounded like a good combo</v>
      </c>
      <c r="BB239" t="s">
        <v>104</v>
      </c>
      <c r="BC239" t="s">
        <v>104</v>
      </c>
      <c r="BD239" t="s">
        <v>75</v>
      </c>
      <c r="BE239" t="s">
        <v>67</v>
      </c>
      <c r="BF239" t="s">
        <v>89</v>
      </c>
      <c r="BG239" t="s">
        <v>114</v>
      </c>
      <c r="BH239" t="s">
        <v>78</v>
      </c>
      <c r="BI239" t="s">
        <v>203</v>
      </c>
      <c r="BJ239" t="s">
        <v>69</v>
      </c>
    </row>
    <row r="240" spans="1:62" x14ac:dyDescent="0.3">
      <c r="A240">
        <v>240</v>
      </c>
      <c r="B240" s="1">
        <v>45837.636805555558</v>
      </c>
      <c r="C240" s="6">
        <v>45837.63958333333</v>
      </c>
      <c r="D240" s="2">
        <f>INT(FC_Road___Aradhana[[#This Row],[Completion time]])</f>
        <v>45837</v>
      </c>
      <c r="E240" s="2" t="str">
        <f>TEXT(FC_Road___Aradhana[[#This Row],[Date]],"dddd")</f>
        <v>Sunday</v>
      </c>
      <c r="F240" s="2" t="str">
        <f>IF(WEEKDAY(FC_Road___Aradhana[[#This Row],[Date]],2)&gt;5,"Weekend","Weekday")</f>
        <v>Weekend</v>
      </c>
      <c r="G24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40" t="s">
        <v>49</v>
      </c>
      <c r="I240" t="s">
        <v>50</v>
      </c>
      <c r="J240" t="s">
        <v>79</v>
      </c>
      <c r="K240" t="s">
        <v>52</v>
      </c>
      <c r="L240" t="s">
        <v>80</v>
      </c>
      <c r="M240" t="s">
        <v>50</v>
      </c>
      <c r="N240" t="s">
        <v>50</v>
      </c>
      <c r="O240" t="s">
        <v>50</v>
      </c>
      <c r="P240" t="s">
        <v>50</v>
      </c>
      <c r="Q240" t="s">
        <v>127</v>
      </c>
      <c r="R240" t="str">
        <f t="shared" si="24"/>
        <v>Old City</v>
      </c>
      <c r="S240" t="s">
        <v>50</v>
      </c>
      <c r="T240" t="s">
        <v>50</v>
      </c>
      <c r="U240" t="s">
        <v>50</v>
      </c>
      <c r="V240" t="s">
        <v>50</v>
      </c>
      <c r="W240" t="s">
        <v>134</v>
      </c>
      <c r="X240" t="str">
        <f t="shared" si="25"/>
        <v>Narayan Peth</v>
      </c>
      <c r="Y240" t="str">
        <f t="shared" si="26"/>
        <v>Narayan Peth</v>
      </c>
      <c r="Z240" t="s">
        <v>166</v>
      </c>
      <c r="AA240" t="s">
        <v>50</v>
      </c>
      <c r="AB240" t="s">
        <v>165</v>
      </c>
      <c r="AC240" t="s">
        <v>50</v>
      </c>
      <c r="AD240" t="s">
        <v>50</v>
      </c>
      <c r="AE240" t="s">
        <v>50</v>
      </c>
      <c r="AF240" t="str">
        <f t="shared" si="27"/>
        <v>Pavillion Mall</v>
      </c>
      <c r="AG240" t="s">
        <v>50</v>
      </c>
      <c r="AH240" t="s">
        <v>50</v>
      </c>
      <c r="AI240" t="s">
        <v>50</v>
      </c>
      <c r="AJ240" t="s">
        <v>50</v>
      </c>
      <c r="AK240" t="s">
        <v>50</v>
      </c>
      <c r="AL240" t="str">
        <f t="shared" si="28"/>
        <v/>
      </c>
      <c r="AM240" t="str">
        <f>IF(FC_Road___Aradhana[[#This Row],[2nd Level Departure]]="",FC_Road___Aradhana[[#This Row],[1st Level Departure]],FC_Road___Aradhana[[#This Row],[2nd Level Departure]])</f>
        <v>Pavillion Mall</v>
      </c>
      <c r="AN240" t="s">
        <v>56</v>
      </c>
      <c r="AO240" t="s">
        <v>71</v>
      </c>
      <c r="AP240" t="s">
        <v>96</v>
      </c>
      <c r="AQ240" t="s">
        <v>50</v>
      </c>
      <c r="AR240" t="s">
        <v>50</v>
      </c>
      <c r="AS240" t="s">
        <v>50</v>
      </c>
      <c r="AT240" t="s">
        <v>50</v>
      </c>
      <c r="AU240" t="s">
        <v>50</v>
      </c>
      <c r="AV240" t="s">
        <v>97</v>
      </c>
      <c r="AW240" t="str">
        <f t="shared" si="29"/>
        <v>Social Media Ad (Instagram/ Facebook)</v>
      </c>
      <c r="AX240" t="s">
        <v>86</v>
      </c>
      <c r="AY240" t="str">
        <f t="shared" si="30"/>
        <v>Date</v>
      </c>
      <c r="AZ240" t="s">
        <v>98</v>
      </c>
      <c r="BA240" t="s">
        <v>62</v>
      </c>
      <c r="BB240" t="s">
        <v>87</v>
      </c>
      <c r="BC240" t="s">
        <v>104</v>
      </c>
      <c r="BD240" t="s">
        <v>88</v>
      </c>
      <c r="BE240" t="s">
        <v>76</v>
      </c>
      <c r="BF240" t="s">
        <v>89</v>
      </c>
      <c r="BG240" t="s">
        <v>114</v>
      </c>
      <c r="BH240" t="s">
        <v>78</v>
      </c>
      <c r="BI240" t="s">
        <v>115</v>
      </c>
      <c r="BJ240" t="s">
        <v>189</v>
      </c>
    </row>
    <row r="241" spans="1:62" x14ac:dyDescent="0.3">
      <c r="A241">
        <v>241</v>
      </c>
      <c r="B241" s="1">
        <v>45837.638888888891</v>
      </c>
      <c r="C241" s="6">
        <v>45837.646527777775</v>
      </c>
      <c r="D241" s="2">
        <f>INT(FC_Road___Aradhana[[#This Row],[Completion time]])</f>
        <v>45837</v>
      </c>
      <c r="E241" s="2" t="str">
        <f>TEXT(FC_Road___Aradhana[[#This Row],[Date]],"dddd")</f>
        <v>Sunday</v>
      </c>
      <c r="F241" s="2" t="str">
        <f>IF(WEEKDAY(FC_Road___Aradhana[[#This Row],[Date]],2)&gt;5,"Weekend","Weekday")</f>
        <v>Weekend</v>
      </c>
      <c r="G24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41" t="s">
        <v>49</v>
      </c>
      <c r="I241" t="s">
        <v>50</v>
      </c>
      <c r="J241" t="s">
        <v>79</v>
      </c>
      <c r="K241" t="s">
        <v>52</v>
      </c>
      <c r="L241" t="s">
        <v>156</v>
      </c>
      <c r="M241" t="s">
        <v>165</v>
      </c>
      <c r="N241" t="s">
        <v>50</v>
      </c>
      <c r="O241" t="s">
        <v>50</v>
      </c>
      <c r="P241" t="s">
        <v>50</v>
      </c>
      <c r="Q241" t="s">
        <v>50</v>
      </c>
      <c r="R241" t="str">
        <f t="shared" si="24"/>
        <v>Pavillion Mall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tr">
        <f t="shared" si="25"/>
        <v/>
      </c>
      <c r="Y241" t="str">
        <f t="shared" si="26"/>
        <v>Pavillion Mall</v>
      </c>
      <c r="Z241" t="s">
        <v>83</v>
      </c>
      <c r="AA241" t="s">
        <v>246</v>
      </c>
      <c r="AB241" t="s">
        <v>50</v>
      </c>
      <c r="AC241" t="s">
        <v>50</v>
      </c>
      <c r="AD241" t="s">
        <v>50</v>
      </c>
      <c r="AE241" t="s">
        <v>50</v>
      </c>
      <c r="AF241" t="str">
        <f t="shared" si="27"/>
        <v xml:space="preserve">Magarpatta 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tr">
        <f t="shared" si="28"/>
        <v/>
      </c>
      <c r="AM241" t="str">
        <f>IF(FC_Road___Aradhana[[#This Row],[2nd Level Departure]]="",FC_Road___Aradhana[[#This Row],[1st Level Departure]],FC_Road___Aradhana[[#This Row],[2nd Level Departure]])</f>
        <v xml:space="preserve">Magarpatta </v>
      </c>
      <c r="AN241" t="s">
        <v>56</v>
      </c>
      <c r="AO241" t="s">
        <v>71</v>
      </c>
      <c r="AP241" t="s">
        <v>96</v>
      </c>
      <c r="AQ241" t="s">
        <v>50</v>
      </c>
      <c r="AR241" t="s">
        <v>50</v>
      </c>
      <c r="AS241" t="s">
        <v>50</v>
      </c>
      <c r="AT241" t="s">
        <v>50</v>
      </c>
      <c r="AU241" t="s">
        <v>50</v>
      </c>
      <c r="AV241" t="s">
        <v>149</v>
      </c>
      <c r="AW241" t="str">
        <f t="shared" si="29"/>
        <v>A friend told me</v>
      </c>
      <c r="AX241" t="s">
        <v>167</v>
      </c>
      <c r="AY241" t="str">
        <f t="shared" si="30"/>
        <v>Special Celebration (Birthday, Anniversary, etc.)</v>
      </c>
      <c r="AZ241" t="s">
        <v>180</v>
      </c>
      <c r="BA241" t="s">
        <v>107</v>
      </c>
      <c r="BB241" t="s">
        <v>87</v>
      </c>
      <c r="BC241" t="s">
        <v>104</v>
      </c>
      <c r="BD241" t="s">
        <v>75</v>
      </c>
      <c r="BE241" t="s">
        <v>67</v>
      </c>
      <c r="BF241" t="s">
        <v>89</v>
      </c>
      <c r="BG241" t="s">
        <v>68</v>
      </c>
      <c r="BH241" t="s">
        <v>118</v>
      </c>
      <c r="BI241" t="s">
        <v>91</v>
      </c>
      <c r="BJ241" t="s">
        <v>69</v>
      </c>
    </row>
    <row r="242" spans="1:62" x14ac:dyDescent="0.3">
      <c r="A242">
        <v>242</v>
      </c>
      <c r="B242" s="1">
        <v>45837.640972222223</v>
      </c>
      <c r="C242" s="6">
        <v>45837.646527777775</v>
      </c>
      <c r="D242" s="2">
        <f>INT(FC_Road___Aradhana[[#This Row],[Completion time]])</f>
        <v>45837</v>
      </c>
      <c r="E242" s="2" t="str">
        <f>TEXT(FC_Road___Aradhana[[#This Row],[Date]],"dddd")</f>
        <v>Sunday</v>
      </c>
      <c r="F242" s="2" t="str">
        <f>IF(WEEKDAY(FC_Road___Aradhana[[#This Row],[Date]],2)&gt;5,"Weekend","Weekday")</f>
        <v>Weekend</v>
      </c>
      <c r="G24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42" t="s">
        <v>49</v>
      </c>
      <c r="I242" t="s">
        <v>50</v>
      </c>
      <c r="J242" t="s">
        <v>79</v>
      </c>
      <c r="K242" t="s">
        <v>140</v>
      </c>
      <c r="L242" t="s">
        <v>93</v>
      </c>
      <c r="M242" t="s">
        <v>50</v>
      </c>
      <c r="N242" t="s">
        <v>102</v>
      </c>
      <c r="O242" t="s">
        <v>50</v>
      </c>
      <c r="P242" t="s">
        <v>50</v>
      </c>
      <c r="Q242" t="s">
        <v>50</v>
      </c>
      <c r="R242" t="str">
        <f t="shared" si="24"/>
        <v>FC Road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tr">
        <f t="shared" si="25"/>
        <v/>
      </c>
      <c r="Y242" t="str">
        <f t="shared" si="26"/>
        <v>FC Road</v>
      </c>
      <c r="Z242" t="s">
        <v>83</v>
      </c>
      <c r="AA242" t="s">
        <v>221</v>
      </c>
      <c r="AB242" t="s">
        <v>50</v>
      </c>
      <c r="AC242" t="s">
        <v>50</v>
      </c>
      <c r="AD242" t="s">
        <v>50</v>
      </c>
      <c r="AE242" t="s">
        <v>50</v>
      </c>
      <c r="AF242" t="str">
        <f t="shared" si="27"/>
        <v>Wakad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tr">
        <f t="shared" si="28"/>
        <v/>
      </c>
      <c r="AM242" t="str">
        <f>IF(FC_Road___Aradhana[[#This Row],[2nd Level Departure]]="",FC_Road___Aradhana[[#This Row],[1st Level Departure]],FC_Road___Aradhana[[#This Row],[2nd Level Departure]])</f>
        <v>Wakad</v>
      </c>
      <c r="AN242" t="s">
        <v>85</v>
      </c>
      <c r="AO242" t="s">
        <v>71</v>
      </c>
      <c r="AP242" t="s">
        <v>58</v>
      </c>
      <c r="AQ242" t="s">
        <v>72</v>
      </c>
      <c r="AR242" t="s">
        <v>103</v>
      </c>
      <c r="AS242" t="s">
        <v>129</v>
      </c>
      <c r="AT242" t="s">
        <v>125</v>
      </c>
      <c r="AU242" t="s">
        <v>63</v>
      </c>
      <c r="AV242" t="s">
        <v>50</v>
      </c>
      <c r="AW242" t="str">
        <f t="shared" si="29"/>
        <v>Walk-in/ Saw it while passing by</v>
      </c>
      <c r="AX242" t="s">
        <v>50</v>
      </c>
      <c r="AY242" t="str">
        <f t="shared" si="30"/>
        <v>Family Outing</v>
      </c>
      <c r="AZ242" t="s">
        <v>50</v>
      </c>
      <c r="BA242" t="str">
        <f t="shared" si="31"/>
        <v>Pizza with Drinks sounded like a good combo</v>
      </c>
      <c r="BB242" t="s">
        <v>74</v>
      </c>
      <c r="BC242" t="s">
        <v>104</v>
      </c>
      <c r="BD242" t="s">
        <v>75</v>
      </c>
      <c r="BE242" t="s">
        <v>76</v>
      </c>
      <c r="BF242" t="s">
        <v>89</v>
      </c>
      <c r="BG242" t="s">
        <v>68</v>
      </c>
      <c r="BH242" t="s">
        <v>78</v>
      </c>
      <c r="BI242" t="s">
        <v>115</v>
      </c>
      <c r="BJ242" t="s">
        <v>69</v>
      </c>
    </row>
    <row r="243" spans="1:62" x14ac:dyDescent="0.3">
      <c r="A243">
        <v>243</v>
      </c>
      <c r="B243" s="1">
        <v>45837.65347222222</v>
      </c>
      <c r="C243" s="6">
        <v>45837.654861111114</v>
      </c>
      <c r="D243" s="2">
        <f>INT(FC_Road___Aradhana[[#This Row],[Completion time]])</f>
        <v>45837</v>
      </c>
      <c r="E243" s="2" t="str">
        <f>TEXT(FC_Road___Aradhana[[#This Row],[Date]],"dddd")</f>
        <v>Sunday</v>
      </c>
      <c r="F243" s="2" t="str">
        <f>IF(WEEKDAY(FC_Road___Aradhana[[#This Row],[Date]],2)&gt;5,"Weekend","Weekday")</f>
        <v>Weekend</v>
      </c>
      <c r="G24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43" t="s">
        <v>49</v>
      </c>
      <c r="I243" t="s">
        <v>50</v>
      </c>
      <c r="J243" t="s">
        <v>79</v>
      </c>
      <c r="K243" t="s">
        <v>52</v>
      </c>
      <c r="L243" t="s">
        <v>119</v>
      </c>
      <c r="M243" t="s">
        <v>50</v>
      </c>
      <c r="N243" t="s">
        <v>50</v>
      </c>
      <c r="O243" t="s">
        <v>50</v>
      </c>
      <c r="P243" t="s">
        <v>50</v>
      </c>
      <c r="Q243" t="s">
        <v>247</v>
      </c>
      <c r="R243" t="str">
        <f t="shared" si="24"/>
        <v xml:space="preserve">Vishrantwadi 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tr">
        <f t="shared" si="25"/>
        <v/>
      </c>
      <c r="Y243" t="str">
        <f t="shared" si="26"/>
        <v xml:space="preserve">Vishrantwadi </v>
      </c>
      <c r="Z243" t="s">
        <v>83</v>
      </c>
      <c r="AA243" t="s">
        <v>247</v>
      </c>
      <c r="AB243" t="s">
        <v>50</v>
      </c>
      <c r="AC243" t="s">
        <v>50</v>
      </c>
      <c r="AD243" t="s">
        <v>50</v>
      </c>
      <c r="AE243" t="s">
        <v>50</v>
      </c>
      <c r="AF243" t="str">
        <f t="shared" si="27"/>
        <v xml:space="preserve">Vishrantwadi 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tr">
        <f t="shared" si="28"/>
        <v/>
      </c>
      <c r="AM243" t="str">
        <f>IF(FC_Road___Aradhana[[#This Row],[2nd Level Departure]]="",FC_Road___Aradhana[[#This Row],[1st Level Departure]],FC_Road___Aradhana[[#This Row],[2nd Level Departure]])</f>
        <v xml:space="preserve">Vishrantwadi </v>
      </c>
      <c r="AN243" t="s">
        <v>94</v>
      </c>
      <c r="AO243" t="s">
        <v>57</v>
      </c>
      <c r="AP243" t="s">
        <v>96</v>
      </c>
      <c r="AQ243" t="s">
        <v>50</v>
      </c>
      <c r="AR243" t="s">
        <v>50</v>
      </c>
      <c r="AS243" t="s">
        <v>50</v>
      </c>
      <c r="AT243" t="s">
        <v>50</v>
      </c>
      <c r="AU243" t="s">
        <v>50</v>
      </c>
      <c r="AV243" t="s">
        <v>149</v>
      </c>
      <c r="AW243" t="str">
        <f t="shared" si="29"/>
        <v>A friend told me</v>
      </c>
      <c r="AX243" t="s">
        <v>61</v>
      </c>
      <c r="AY243" t="str">
        <f t="shared" si="30"/>
        <v>Casual Meal</v>
      </c>
      <c r="AZ243" t="s">
        <v>98</v>
      </c>
      <c r="BA243" t="s">
        <v>62</v>
      </c>
      <c r="BB243" t="s">
        <v>87</v>
      </c>
      <c r="BC243" t="s">
        <v>108</v>
      </c>
      <c r="BD243" t="s">
        <v>66</v>
      </c>
      <c r="BE243" t="s">
        <v>67</v>
      </c>
      <c r="BF243" t="s">
        <v>184</v>
      </c>
      <c r="BG243" t="s">
        <v>137</v>
      </c>
      <c r="BH243" t="s">
        <v>101</v>
      </c>
      <c r="BI243" t="s">
        <v>115</v>
      </c>
      <c r="BJ243" t="s">
        <v>69</v>
      </c>
    </row>
    <row r="244" spans="1:62" x14ac:dyDescent="0.3">
      <c r="A244">
        <v>244</v>
      </c>
      <c r="B244" s="1">
        <v>45837.654861111114</v>
      </c>
      <c r="C244" s="6">
        <v>45837.65625</v>
      </c>
      <c r="D244" s="2">
        <f>INT(FC_Road___Aradhana[[#This Row],[Completion time]])</f>
        <v>45837</v>
      </c>
      <c r="E244" s="2" t="str">
        <f>TEXT(FC_Road___Aradhana[[#This Row],[Date]],"dddd")</f>
        <v>Sunday</v>
      </c>
      <c r="F244" s="2" t="str">
        <f>IF(WEEKDAY(FC_Road___Aradhana[[#This Row],[Date]],2)&gt;5,"Weekend","Weekday")</f>
        <v>Weekend</v>
      </c>
      <c r="G24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44" t="s">
        <v>49</v>
      </c>
      <c r="I244" t="s">
        <v>50</v>
      </c>
      <c r="J244" t="s">
        <v>51</v>
      </c>
      <c r="K244" t="s">
        <v>92</v>
      </c>
      <c r="L244" t="s">
        <v>93</v>
      </c>
      <c r="M244" t="s">
        <v>50</v>
      </c>
      <c r="N244" t="s">
        <v>102</v>
      </c>
      <c r="O244" t="s">
        <v>50</v>
      </c>
      <c r="P244" t="s">
        <v>50</v>
      </c>
      <c r="Q244" t="s">
        <v>50</v>
      </c>
      <c r="R244" t="str">
        <f t="shared" si="24"/>
        <v>FC Road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tr">
        <f t="shared" si="25"/>
        <v/>
      </c>
      <c r="Y244" t="str">
        <f t="shared" si="26"/>
        <v>FC Road</v>
      </c>
      <c r="Z244" t="s">
        <v>83</v>
      </c>
      <c r="AA244" t="s">
        <v>54</v>
      </c>
      <c r="AB244" t="s">
        <v>50</v>
      </c>
      <c r="AC244" t="s">
        <v>50</v>
      </c>
      <c r="AD244" t="s">
        <v>50</v>
      </c>
      <c r="AE244" t="s">
        <v>50</v>
      </c>
      <c r="AF244" t="str">
        <f t="shared" si="27"/>
        <v>Deccan</v>
      </c>
      <c r="AG244" t="s">
        <v>54</v>
      </c>
      <c r="AH244" t="s">
        <v>50</v>
      </c>
      <c r="AI244" t="s">
        <v>50</v>
      </c>
      <c r="AJ244" t="s">
        <v>50</v>
      </c>
      <c r="AK244" t="s">
        <v>50</v>
      </c>
      <c r="AL244" t="str">
        <f t="shared" si="28"/>
        <v>Deccan</v>
      </c>
      <c r="AM244" t="str">
        <f>IF(FC_Road___Aradhana[[#This Row],[2nd Level Departure]]="",FC_Road___Aradhana[[#This Row],[1st Level Departure]],FC_Road___Aradhana[[#This Row],[2nd Level Departure]])</f>
        <v>Deccan</v>
      </c>
      <c r="AN244" t="s">
        <v>85</v>
      </c>
      <c r="AO244" t="s">
        <v>71</v>
      </c>
      <c r="AP244" t="s">
        <v>58</v>
      </c>
      <c r="AQ244" t="s">
        <v>72</v>
      </c>
      <c r="AR244" t="s">
        <v>103</v>
      </c>
      <c r="AS244" t="s">
        <v>61</v>
      </c>
      <c r="AT244" t="s">
        <v>62</v>
      </c>
      <c r="AU244" t="s">
        <v>103</v>
      </c>
      <c r="AV244" t="s">
        <v>50</v>
      </c>
      <c r="AW244" t="str">
        <f t="shared" si="29"/>
        <v>Walk-in/ Saw it while passing by</v>
      </c>
      <c r="AX244" t="s">
        <v>50</v>
      </c>
      <c r="AY244" t="str">
        <f t="shared" si="30"/>
        <v>Casual Meal</v>
      </c>
      <c r="AZ244" t="s">
        <v>50</v>
      </c>
      <c r="BA244" t="str">
        <f t="shared" si="31"/>
        <v>I wanted to try Sourdough Pizza</v>
      </c>
      <c r="BB244" t="s">
        <v>74</v>
      </c>
      <c r="BC244" t="s">
        <v>104</v>
      </c>
      <c r="BD244" t="s">
        <v>75</v>
      </c>
      <c r="BE244" t="s">
        <v>76</v>
      </c>
      <c r="BF244" t="s">
        <v>89</v>
      </c>
      <c r="BG244" t="s">
        <v>68</v>
      </c>
      <c r="BH244" t="s">
        <v>90</v>
      </c>
      <c r="BI244" t="s">
        <v>115</v>
      </c>
      <c r="BJ244" t="s">
        <v>69</v>
      </c>
    </row>
    <row r="245" spans="1:62" x14ac:dyDescent="0.3">
      <c r="A245">
        <v>245</v>
      </c>
      <c r="B245" s="1">
        <v>45837.647222222222</v>
      </c>
      <c r="C245" s="6">
        <v>45837.656944444447</v>
      </c>
      <c r="D245" s="2">
        <f>INT(FC_Road___Aradhana[[#This Row],[Completion time]])</f>
        <v>45837</v>
      </c>
      <c r="E245" s="2" t="str">
        <f>TEXT(FC_Road___Aradhana[[#This Row],[Date]],"dddd")</f>
        <v>Sunday</v>
      </c>
      <c r="F245" s="2" t="str">
        <f>IF(WEEKDAY(FC_Road___Aradhana[[#This Row],[Date]],2)&gt;5,"Weekend","Weekday")</f>
        <v>Weekend</v>
      </c>
      <c r="G24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45" t="s">
        <v>49</v>
      </c>
      <c r="I245" t="s">
        <v>50</v>
      </c>
      <c r="J245" t="s">
        <v>51</v>
      </c>
      <c r="K245" t="s">
        <v>52</v>
      </c>
      <c r="L245" t="s">
        <v>80</v>
      </c>
      <c r="M245" t="s">
        <v>50</v>
      </c>
      <c r="N245" t="s">
        <v>50</v>
      </c>
      <c r="O245" t="s">
        <v>50</v>
      </c>
      <c r="P245" t="s">
        <v>50</v>
      </c>
      <c r="Q245" t="s">
        <v>54</v>
      </c>
      <c r="R245" t="str">
        <f t="shared" si="24"/>
        <v>Deccan</v>
      </c>
      <c r="S245" t="s">
        <v>164</v>
      </c>
      <c r="T245" t="s">
        <v>50</v>
      </c>
      <c r="U245" t="s">
        <v>50</v>
      </c>
      <c r="V245" t="s">
        <v>50</v>
      </c>
      <c r="W245" t="s">
        <v>50</v>
      </c>
      <c r="X245" t="str">
        <f t="shared" si="25"/>
        <v>Apte Road / JM Road</v>
      </c>
      <c r="Y245" t="str">
        <f t="shared" si="26"/>
        <v>Apte Road / JM Road</v>
      </c>
      <c r="Z245" t="s">
        <v>55</v>
      </c>
      <c r="AA245" t="s">
        <v>50</v>
      </c>
      <c r="AB245" t="s">
        <v>50</v>
      </c>
      <c r="AC245" t="s">
        <v>50</v>
      </c>
      <c r="AD245" t="s">
        <v>248</v>
      </c>
      <c r="AE245" t="s">
        <v>50</v>
      </c>
      <c r="AF245" t="str">
        <f>IF(AA245&lt;&gt;"",AA245,IF(AB245&lt;&gt;"",AB245,IF(AC245&lt;&gt;"",AC245,IF(AD245&lt;&gt;"",AD245,IF(AE245&lt;&gt;"",AE245,"")))))</f>
        <v>ICC / Senapati Bapat Road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tr">
        <f t="shared" si="28"/>
        <v/>
      </c>
      <c r="AM245" t="str">
        <f>IF(FC_Road___Aradhana[[#This Row],[2nd Level Departure]]="",FC_Road___Aradhana[[#This Row],[1st Level Departure]],FC_Road___Aradhana[[#This Row],[2nd Level Departure]])</f>
        <v>ICC / Senapati Bapat Road</v>
      </c>
      <c r="AN245" t="s">
        <v>56</v>
      </c>
      <c r="AO245" t="s">
        <v>71</v>
      </c>
      <c r="AP245" t="s">
        <v>96</v>
      </c>
      <c r="AQ245" t="s">
        <v>50</v>
      </c>
      <c r="AR245" t="s">
        <v>50</v>
      </c>
      <c r="AS245" t="s">
        <v>50</v>
      </c>
      <c r="AT245" t="s">
        <v>50</v>
      </c>
      <c r="AU245" t="s">
        <v>50</v>
      </c>
      <c r="AV245" t="s">
        <v>144</v>
      </c>
      <c r="AW245" t="str">
        <f t="shared" si="29"/>
        <v>I was walking by and came in</v>
      </c>
      <c r="AX245" t="s">
        <v>111</v>
      </c>
      <c r="AY245" t="str">
        <f t="shared" si="30"/>
        <v>Hangout with friends</v>
      </c>
      <c r="AZ245" t="s">
        <v>168</v>
      </c>
      <c r="BA245" t="s">
        <v>125</v>
      </c>
      <c r="BB245" t="s">
        <v>104</v>
      </c>
      <c r="BC245" t="s">
        <v>64</v>
      </c>
      <c r="BD245" t="s">
        <v>88</v>
      </c>
      <c r="BE245" t="s">
        <v>67</v>
      </c>
      <c r="BF245" t="s">
        <v>50</v>
      </c>
      <c r="BG245" t="s">
        <v>114</v>
      </c>
      <c r="BH245" t="s">
        <v>50</v>
      </c>
      <c r="BI245" t="s">
        <v>50</v>
      </c>
      <c r="BJ245" t="s">
        <v>69</v>
      </c>
    </row>
    <row r="246" spans="1:62" x14ac:dyDescent="0.3">
      <c r="A246">
        <v>246</v>
      </c>
      <c r="B246" s="1">
        <v>45837.657638888886</v>
      </c>
      <c r="C246" s="6">
        <v>45837.65902777778</v>
      </c>
      <c r="D246" s="2">
        <f>INT(FC_Road___Aradhana[[#This Row],[Completion time]])</f>
        <v>45837</v>
      </c>
      <c r="E246" s="2" t="str">
        <f>TEXT(FC_Road___Aradhana[[#This Row],[Date]],"dddd")</f>
        <v>Sunday</v>
      </c>
      <c r="F246" s="2" t="str">
        <f>IF(WEEKDAY(FC_Road___Aradhana[[#This Row],[Date]],2)&gt;5,"Weekend","Weekday")</f>
        <v>Weekend</v>
      </c>
      <c r="G24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246" t="s">
        <v>49</v>
      </c>
      <c r="I246" t="s">
        <v>50</v>
      </c>
      <c r="J246" t="s">
        <v>79</v>
      </c>
      <c r="K246" t="s">
        <v>213</v>
      </c>
      <c r="L246" t="s">
        <v>119</v>
      </c>
      <c r="M246" t="s">
        <v>50</v>
      </c>
      <c r="N246" t="s">
        <v>50</v>
      </c>
      <c r="O246" t="s">
        <v>50</v>
      </c>
      <c r="P246" t="s">
        <v>50</v>
      </c>
      <c r="Q246" t="s">
        <v>70</v>
      </c>
      <c r="R246" t="str">
        <f t="shared" si="24"/>
        <v>Shivajinagar</v>
      </c>
      <c r="S246" t="s">
        <v>50</v>
      </c>
      <c r="T246" t="s">
        <v>50</v>
      </c>
      <c r="U246" t="s">
        <v>50</v>
      </c>
      <c r="V246" t="s">
        <v>173</v>
      </c>
      <c r="W246" t="s">
        <v>174</v>
      </c>
      <c r="X246" t="str">
        <f t="shared" si="25"/>
        <v>Senapati Bapat Road</v>
      </c>
      <c r="Y246" t="str">
        <f t="shared" si="26"/>
        <v>Senapati Bapat Road</v>
      </c>
      <c r="Z246" t="s">
        <v>83</v>
      </c>
      <c r="AA246" t="s">
        <v>54</v>
      </c>
      <c r="AB246" t="s">
        <v>50</v>
      </c>
      <c r="AC246" t="s">
        <v>50</v>
      </c>
      <c r="AD246" t="s">
        <v>50</v>
      </c>
      <c r="AE246" t="s">
        <v>50</v>
      </c>
      <c r="AF246" t="str">
        <f t="shared" si="27"/>
        <v>Deccan</v>
      </c>
      <c r="AG246" t="s">
        <v>132</v>
      </c>
      <c r="AH246" t="s">
        <v>50</v>
      </c>
      <c r="AI246" t="s">
        <v>50</v>
      </c>
      <c r="AJ246" t="s">
        <v>50</v>
      </c>
      <c r="AK246" t="s">
        <v>50</v>
      </c>
      <c r="AL246" t="str">
        <f t="shared" si="28"/>
        <v>Prabhat Road/Bhandarkar Road</v>
      </c>
      <c r="AM246" t="str">
        <f>IF(FC_Road___Aradhana[[#This Row],[2nd Level Departure]]="",FC_Road___Aradhana[[#This Row],[1st Level Departure]],FC_Road___Aradhana[[#This Row],[2nd Level Departure]])</f>
        <v>Prabhat Road/Bhandarkar Road</v>
      </c>
      <c r="AN246" t="s">
        <v>85</v>
      </c>
      <c r="AO246" t="s">
        <v>57</v>
      </c>
      <c r="AP246" t="s">
        <v>96</v>
      </c>
      <c r="AQ246" t="s">
        <v>50</v>
      </c>
      <c r="AR246" t="s">
        <v>50</v>
      </c>
      <c r="AS246" t="s">
        <v>50</v>
      </c>
      <c r="AT246" t="s">
        <v>50</v>
      </c>
      <c r="AU246" t="s">
        <v>50</v>
      </c>
      <c r="AV246" t="s">
        <v>97</v>
      </c>
      <c r="AW246" t="str">
        <f t="shared" si="29"/>
        <v>Social Media Ad (Instagram/ Facebook)</v>
      </c>
      <c r="AX246" t="s">
        <v>61</v>
      </c>
      <c r="AY246" t="str">
        <f t="shared" si="30"/>
        <v>Casual Meal</v>
      </c>
      <c r="AZ246" t="s">
        <v>180</v>
      </c>
      <c r="BA246" t="s">
        <v>107</v>
      </c>
      <c r="BB246" t="s">
        <v>65</v>
      </c>
      <c r="BC246" t="s">
        <v>65</v>
      </c>
      <c r="BD246" t="s">
        <v>159</v>
      </c>
      <c r="BE246" t="s">
        <v>67</v>
      </c>
      <c r="BF246" t="s">
        <v>131</v>
      </c>
      <c r="BG246" t="s">
        <v>114</v>
      </c>
      <c r="BH246" t="s">
        <v>90</v>
      </c>
      <c r="BI246" t="s">
        <v>50</v>
      </c>
      <c r="BJ246" t="s">
        <v>189</v>
      </c>
    </row>
    <row r="247" spans="1:62" x14ac:dyDescent="0.3">
      <c r="A247">
        <v>247</v>
      </c>
      <c r="B247" s="1">
        <v>45837.65902777778</v>
      </c>
      <c r="C247" s="6">
        <v>45837.667361111111</v>
      </c>
      <c r="D247" s="2">
        <f>INT(FC_Road___Aradhana[[#This Row],[Completion time]])</f>
        <v>45837</v>
      </c>
      <c r="E247" s="2" t="str">
        <f>TEXT(FC_Road___Aradhana[[#This Row],[Date]],"dddd")</f>
        <v>Sunday</v>
      </c>
      <c r="F247" s="2" t="str">
        <f>IF(WEEKDAY(FC_Road___Aradhana[[#This Row],[Date]],2)&gt;5,"Weekend","Weekday")</f>
        <v>Weekend</v>
      </c>
      <c r="G24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47" t="s">
        <v>49</v>
      </c>
      <c r="I247" t="s">
        <v>50</v>
      </c>
      <c r="J247" t="s">
        <v>79</v>
      </c>
      <c r="K247" t="s">
        <v>92</v>
      </c>
      <c r="L247" t="s">
        <v>93</v>
      </c>
      <c r="M247" t="s">
        <v>50</v>
      </c>
      <c r="N247" t="s">
        <v>102</v>
      </c>
      <c r="O247" t="s">
        <v>50</v>
      </c>
      <c r="P247" t="s">
        <v>50</v>
      </c>
      <c r="Q247" t="s">
        <v>50</v>
      </c>
      <c r="R247" t="str">
        <f t="shared" si="24"/>
        <v>FC Road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tr">
        <f t="shared" si="25"/>
        <v/>
      </c>
      <c r="Y247" t="str">
        <f t="shared" si="26"/>
        <v>FC Road</v>
      </c>
      <c r="Z247" t="s">
        <v>83</v>
      </c>
      <c r="AA247" t="s">
        <v>84</v>
      </c>
      <c r="AB247" t="s">
        <v>50</v>
      </c>
      <c r="AC247" t="s">
        <v>50</v>
      </c>
      <c r="AD247" t="s">
        <v>50</v>
      </c>
      <c r="AE247" t="s">
        <v>50</v>
      </c>
      <c r="AF247" t="str">
        <f t="shared" si="27"/>
        <v>kothrud</v>
      </c>
      <c r="AG247" t="s">
        <v>50</v>
      </c>
      <c r="AH247" t="s">
        <v>50</v>
      </c>
      <c r="AI247" t="s">
        <v>148</v>
      </c>
      <c r="AJ247" t="s">
        <v>50</v>
      </c>
      <c r="AK247" t="s">
        <v>50</v>
      </c>
      <c r="AL247" t="str">
        <f t="shared" si="28"/>
        <v>MIT College / Anand Nagar</v>
      </c>
      <c r="AM247" t="str">
        <f>IF(FC_Road___Aradhana[[#This Row],[2nd Level Departure]]="",FC_Road___Aradhana[[#This Row],[1st Level Departure]],FC_Road___Aradhana[[#This Row],[2nd Level Departure]])</f>
        <v>MIT College / Anand Nagar</v>
      </c>
      <c r="AN247" t="s">
        <v>147</v>
      </c>
      <c r="AO247" t="s">
        <v>95</v>
      </c>
      <c r="AP247" t="s">
        <v>96</v>
      </c>
      <c r="AQ247" t="s">
        <v>50</v>
      </c>
      <c r="AR247" t="s">
        <v>50</v>
      </c>
      <c r="AS247" t="s">
        <v>50</v>
      </c>
      <c r="AT247" t="s">
        <v>50</v>
      </c>
      <c r="AU247" t="s">
        <v>50</v>
      </c>
      <c r="AV247" t="s">
        <v>149</v>
      </c>
      <c r="AW247" t="str">
        <f t="shared" si="29"/>
        <v>A friend told me</v>
      </c>
      <c r="AX247" t="s">
        <v>129</v>
      </c>
      <c r="AY247" t="str">
        <f t="shared" si="30"/>
        <v>Family Outing</v>
      </c>
      <c r="AZ247" t="s">
        <v>180</v>
      </c>
      <c r="BA247" t="s">
        <v>107</v>
      </c>
      <c r="BB247" t="s">
        <v>104</v>
      </c>
      <c r="BC247" t="s">
        <v>64</v>
      </c>
      <c r="BD247" t="s">
        <v>88</v>
      </c>
      <c r="BE247" t="s">
        <v>67</v>
      </c>
      <c r="BF247" t="s">
        <v>89</v>
      </c>
      <c r="BG247" t="s">
        <v>114</v>
      </c>
      <c r="BH247" t="s">
        <v>78</v>
      </c>
      <c r="BI247" t="s">
        <v>122</v>
      </c>
      <c r="BJ247" t="s">
        <v>69</v>
      </c>
    </row>
    <row r="248" spans="1:62" x14ac:dyDescent="0.3">
      <c r="A248">
        <v>248</v>
      </c>
      <c r="B248" s="1">
        <v>45837.65625</v>
      </c>
      <c r="C248" s="6">
        <v>45837.668749999997</v>
      </c>
      <c r="D248" s="2">
        <f>INT(FC_Road___Aradhana[[#This Row],[Completion time]])</f>
        <v>45837</v>
      </c>
      <c r="E248" s="2" t="str">
        <f>TEXT(FC_Road___Aradhana[[#This Row],[Date]],"dddd")</f>
        <v>Sunday</v>
      </c>
      <c r="F248" s="2" t="str">
        <f>IF(WEEKDAY(FC_Road___Aradhana[[#This Row],[Date]],2)&gt;5,"Weekend","Weekday")</f>
        <v>Weekend</v>
      </c>
      <c r="G24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48" t="s">
        <v>49</v>
      </c>
      <c r="I248" t="s">
        <v>50</v>
      </c>
      <c r="J248" t="s">
        <v>51</v>
      </c>
      <c r="K248" t="s">
        <v>52</v>
      </c>
      <c r="L248" t="s">
        <v>80</v>
      </c>
      <c r="M248" t="s">
        <v>50</v>
      </c>
      <c r="N248" t="s">
        <v>50</v>
      </c>
      <c r="O248" t="s">
        <v>50</v>
      </c>
      <c r="P248" t="s">
        <v>50</v>
      </c>
      <c r="Q248" t="s">
        <v>127</v>
      </c>
      <c r="R248" t="str">
        <f t="shared" si="24"/>
        <v>Old City</v>
      </c>
      <c r="S248" t="s">
        <v>50</v>
      </c>
      <c r="T248" t="s">
        <v>50</v>
      </c>
      <c r="U248" t="s">
        <v>50</v>
      </c>
      <c r="V248" t="s">
        <v>50</v>
      </c>
      <c r="W248" t="s">
        <v>249</v>
      </c>
      <c r="X248" t="str">
        <f t="shared" si="25"/>
        <v>Guruwar peth</v>
      </c>
      <c r="Y248" t="str">
        <f t="shared" si="26"/>
        <v>Guruwar peth</v>
      </c>
      <c r="Z248" t="s">
        <v>166</v>
      </c>
      <c r="AA248" t="s">
        <v>50</v>
      </c>
      <c r="AB248" t="s">
        <v>165</v>
      </c>
      <c r="AC248" t="s">
        <v>50</v>
      </c>
      <c r="AD248" t="s">
        <v>50</v>
      </c>
      <c r="AE248" t="s">
        <v>50</v>
      </c>
      <c r="AF248" t="str">
        <f t="shared" si="27"/>
        <v>Pavillion Mall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tr">
        <f t="shared" si="28"/>
        <v/>
      </c>
      <c r="AM248" t="str">
        <f>IF(FC_Road___Aradhana[[#This Row],[2nd Level Departure]]="",FC_Road___Aradhana[[#This Row],[1st Level Departure]],FC_Road___Aradhana[[#This Row],[2nd Level Departure]])</f>
        <v>Pavillion Mall</v>
      </c>
      <c r="AN248" t="s">
        <v>147</v>
      </c>
      <c r="AO248" t="s">
        <v>109</v>
      </c>
      <c r="AP248" t="s">
        <v>58</v>
      </c>
      <c r="AQ248" t="s">
        <v>59</v>
      </c>
      <c r="AR248" t="s">
        <v>133</v>
      </c>
      <c r="AS248" t="s">
        <v>112</v>
      </c>
      <c r="AT248" t="s">
        <v>125</v>
      </c>
      <c r="AU248" t="s">
        <v>63</v>
      </c>
      <c r="AV248" t="s">
        <v>50</v>
      </c>
      <c r="AW248" t="str">
        <f t="shared" si="29"/>
        <v>Word of Mouth/ Recommendation</v>
      </c>
      <c r="AX248" t="s">
        <v>50</v>
      </c>
      <c r="AY248" t="str">
        <f t="shared" si="30"/>
        <v>Hangout with Friends</v>
      </c>
      <c r="AZ248" t="s">
        <v>50</v>
      </c>
      <c r="BA248" t="str">
        <f t="shared" si="31"/>
        <v>Pizza with Drinks sounded like a good combo</v>
      </c>
      <c r="BB248" t="s">
        <v>74</v>
      </c>
      <c r="BC248" t="s">
        <v>104</v>
      </c>
      <c r="BD248" t="s">
        <v>88</v>
      </c>
      <c r="BE248" t="s">
        <v>67</v>
      </c>
      <c r="BF248" t="s">
        <v>89</v>
      </c>
      <c r="BG248" t="s">
        <v>114</v>
      </c>
      <c r="BH248" t="s">
        <v>50</v>
      </c>
      <c r="BI248" t="s">
        <v>50</v>
      </c>
      <c r="BJ248" t="s">
        <v>69</v>
      </c>
    </row>
    <row r="249" spans="1:62" x14ac:dyDescent="0.3">
      <c r="A249">
        <v>249</v>
      </c>
      <c r="B249" s="1">
        <v>45837.668749999997</v>
      </c>
      <c r="C249" s="6">
        <v>45837.673611111109</v>
      </c>
      <c r="D249" s="2">
        <f>INT(FC_Road___Aradhana[[#This Row],[Completion time]])</f>
        <v>45837</v>
      </c>
      <c r="E249" s="2" t="str">
        <f>TEXT(FC_Road___Aradhana[[#This Row],[Date]],"dddd")</f>
        <v>Sunday</v>
      </c>
      <c r="F249" s="2" t="str">
        <f>IF(WEEKDAY(FC_Road___Aradhana[[#This Row],[Date]],2)&gt;5,"Weekend","Weekday")</f>
        <v>Weekend</v>
      </c>
      <c r="G24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49" t="s">
        <v>49</v>
      </c>
      <c r="I249" t="s">
        <v>50</v>
      </c>
      <c r="J249" t="s">
        <v>79</v>
      </c>
      <c r="K249" t="s">
        <v>92</v>
      </c>
      <c r="L249" t="s">
        <v>93</v>
      </c>
      <c r="M249" t="s">
        <v>50</v>
      </c>
      <c r="N249" t="s">
        <v>102</v>
      </c>
      <c r="O249" t="s">
        <v>50</v>
      </c>
      <c r="P249" t="s">
        <v>50</v>
      </c>
      <c r="Q249" t="s">
        <v>50</v>
      </c>
      <c r="R249" t="str">
        <f t="shared" si="24"/>
        <v>FC Road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tr">
        <f t="shared" si="25"/>
        <v/>
      </c>
      <c r="Y249" t="str">
        <f t="shared" si="26"/>
        <v>FC Road</v>
      </c>
      <c r="Z249" t="s">
        <v>83</v>
      </c>
      <c r="AA249" t="s">
        <v>127</v>
      </c>
      <c r="AB249" t="s">
        <v>50</v>
      </c>
      <c r="AC249" t="s">
        <v>50</v>
      </c>
      <c r="AD249" t="s">
        <v>50</v>
      </c>
      <c r="AE249" t="s">
        <v>50</v>
      </c>
      <c r="AF249" t="str">
        <f t="shared" si="27"/>
        <v>Old City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tr">
        <f t="shared" si="28"/>
        <v/>
      </c>
      <c r="AM249" t="str">
        <f>IF(FC_Road___Aradhana[[#This Row],[2nd Level Departure]]="",FC_Road___Aradhana[[#This Row],[1st Level Departure]],FC_Road___Aradhana[[#This Row],[2nd Level Departure]])</f>
        <v>Old City</v>
      </c>
      <c r="AN249" t="s">
        <v>56</v>
      </c>
      <c r="AO249" t="s">
        <v>57</v>
      </c>
      <c r="AP249" t="s">
        <v>58</v>
      </c>
      <c r="AQ249" t="s">
        <v>97</v>
      </c>
      <c r="AR249" t="s">
        <v>103</v>
      </c>
      <c r="AS249" t="s">
        <v>112</v>
      </c>
      <c r="AT249" t="s">
        <v>62</v>
      </c>
      <c r="AU249" t="s">
        <v>63</v>
      </c>
      <c r="AV249" t="s">
        <v>50</v>
      </c>
      <c r="AW249" t="str">
        <f t="shared" si="29"/>
        <v>Social Media Ad (Instagram/ Facebook)</v>
      </c>
      <c r="AX249" t="s">
        <v>50</v>
      </c>
      <c r="AY249" t="str">
        <f t="shared" si="30"/>
        <v>Hangout with Friends</v>
      </c>
      <c r="AZ249" t="s">
        <v>50</v>
      </c>
      <c r="BA249" t="str">
        <f t="shared" si="31"/>
        <v>I wanted to try Sourdough Pizza</v>
      </c>
      <c r="BB249" t="s">
        <v>64</v>
      </c>
      <c r="BC249" t="s">
        <v>65</v>
      </c>
      <c r="BD249" t="s">
        <v>75</v>
      </c>
      <c r="BE249" t="s">
        <v>67</v>
      </c>
      <c r="BF249" t="s">
        <v>89</v>
      </c>
      <c r="BG249" t="s">
        <v>68</v>
      </c>
      <c r="BH249" t="s">
        <v>118</v>
      </c>
      <c r="BI249" t="s">
        <v>115</v>
      </c>
      <c r="BJ249" t="s">
        <v>69</v>
      </c>
    </row>
    <row r="250" spans="1:62" x14ac:dyDescent="0.3">
      <c r="A250">
        <v>250</v>
      </c>
      <c r="B250" s="1">
        <v>45837.668055555558</v>
      </c>
      <c r="C250" s="6">
        <v>45837.679166666669</v>
      </c>
      <c r="D250" s="2">
        <f>INT(FC_Road___Aradhana[[#This Row],[Completion time]])</f>
        <v>45837</v>
      </c>
      <c r="E250" s="2" t="str">
        <f>TEXT(FC_Road___Aradhana[[#This Row],[Date]],"dddd")</f>
        <v>Sunday</v>
      </c>
      <c r="F250" s="2" t="str">
        <f>IF(WEEKDAY(FC_Road___Aradhana[[#This Row],[Date]],2)&gt;5,"Weekend","Weekday")</f>
        <v>Weekend</v>
      </c>
      <c r="G25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0" t="s">
        <v>49</v>
      </c>
      <c r="I250" t="s">
        <v>50</v>
      </c>
      <c r="J250" t="s">
        <v>79</v>
      </c>
      <c r="K250" t="s">
        <v>52</v>
      </c>
      <c r="L250" t="s">
        <v>80</v>
      </c>
      <c r="M250" t="s">
        <v>50</v>
      </c>
      <c r="N250" t="s">
        <v>50</v>
      </c>
      <c r="O250" t="s">
        <v>50</v>
      </c>
      <c r="P250" t="s">
        <v>50</v>
      </c>
      <c r="Q250" t="s">
        <v>81</v>
      </c>
      <c r="R250" t="str">
        <f t="shared" si="24"/>
        <v>Kothrud</v>
      </c>
      <c r="S250" t="s">
        <v>50</v>
      </c>
      <c r="T250" t="s">
        <v>50</v>
      </c>
      <c r="U250" t="s">
        <v>120</v>
      </c>
      <c r="V250" t="s">
        <v>50</v>
      </c>
      <c r="W250" t="s">
        <v>50</v>
      </c>
      <c r="X250" t="str">
        <f t="shared" si="25"/>
        <v>Mayur Colony / Ideal Colony</v>
      </c>
      <c r="Y250" t="str">
        <f t="shared" si="26"/>
        <v>Mayur Colony / Ideal Colony</v>
      </c>
      <c r="Z250" t="s">
        <v>83</v>
      </c>
      <c r="AA250" t="s">
        <v>84</v>
      </c>
      <c r="AB250" t="s">
        <v>50</v>
      </c>
      <c r="AC250" t="s">
        <v>50</v>
      </c>
      <c r="AD250" t="s">
        <v>50</v>
      </c>
      <c r="AE250" t="s">
        <v>50</v>
      </c>
      <c r="AF250" t="str">
        <f t="shared" si="27"/>
        <v>kothrud</v>
      </c>
      <c r="AG250" t="s">
        <v>50</v>
      </c>
      <c r="AH250" t="s">
        <v>50</v>
      </c>
      <c r="AI250" t="s">
        <v>120</v>
      </c>
      <c r="AJ250" t="s">
        <v>50</v>
      </c>
      <c r="AK250" t="s">
        <v>50</v>
      </c>
      <c r="AL250" t="str">
        <f t="shared" si="28"/>
        <v>Mayur Colony / Ideal Colony</v>
      </c>
      <c r="AM250" t="str">
        <f>IF(FC_Road___Aradhana[[#This Row],[2nd Level Departure]]="",FC_Road___Aradhana[[#This Row],[1st Level Departure]],FC_Road___Aradhana[[#This Row],[2nd Level Departure]])</f>
        <v>Mayur Colony / Ideal Colony</v>
      </c>
      <c r="AN250" t="s">
        <v>147</v>
      </c>
      <c r="AO250" t="s">
        <v>71</v>
      </c>
      <c r="AP250" t="s">
        <v>58</v>
      </c>
      <c r="AQ250" t="s">
        <v>72</v>
      </c>
      <c r="AR250" t="s">
        <v>73</v>
      </c>
      <c r="AS250" t="s">
        <v>112</v>
      </c>
      <c r="AT250" t="s">
        <v>107</v>
      </c>
      <c r="AU250" t="s">
        <v>87</v>
      </c>
      <c r="AV250" t="s">
        <v>50</v>
      </c>
      <c r="AW250" t="str">
        <f t="shared" si="29"/>
        <v>Walk-in/ Saw it while passing by</v>
      </c>
      <c r="AX250" t="s">
        <v>50</v>
      </c>
      <c r="AY250" t="str">
        <f t="shared" si="30"/>
        <v>Hangout with Friends</v>
      </c>
      <c r="AZ250" t="s">
        <v>50</v>
      </c>
      <c r="BA250" t="str">
        <f t="shared" si="31"/>
        <v>Nonna's famous Tiramisu </v>
      </c>
      <c r="BB250" t="s">
        <v>113</v>
      </c>
      <c r="BC250" t="s">
        <v>64</v>
      </c>
      <c r="BD250" t="s">
        <v>75</v>
      </c>
      <c r="BE250" t="s">
        <v>76</v>
      </c>
      <c r="BF250" t="s">
        <v>99</v>
      </c>
      <c r="BG250" t="s">
        <v>77</v>
      </c>
      <c r="BH250" t="s">
        <v>101</v>
      </c>
      <c r="BI250" t="s">
        <v>115</v>
      </c>
      <c r="BJ250" t="s">
        <v>69</v>
      </c>
    </row>
    <row r="251" spans="1:62" x14ac:dyDescent="0.3">
      <c r="A251">
        <v>251</v>
      </c>
      <c r="B251" s="1">
        <v>45837.682638888888</v>
      </c>
      <c r="C251" s="6">
        <v>45837.685416666667</v>
      </c>
      <c r="D251" s="2">
        <f>INT(FC_Road___Aradhana[[#This Row],[Completion time]])</f>
        <v>45837</v>
      </c>
      <c r="E251" s="2" t="str">
        <f>TEXT(FC_Road___Aradhana[[#This Row],[Date]],"dddd")</f>
        <v>Sunday</v>
      </c>
      <c r="F251" s="2" t="str">
        <f>IF(WEEKDAY(FC_Road___Aradhana[[#This Row],[Date]],2)&gt;5,"Weekend","Weekday")</f>
        <v>Weekend</v>
      </c>
      <c r="G25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1" t="s">
        <v>49</v>
      </c>
      <c r="I251" t="s">
        <v>50</v>
      </c>
      <c r="J251" t="s">
        <v>79</v>
      </c>
      <c r="K251" t="s">
        <v>52</v>
      </c>
      <c r="L251" t="s">
        <v>80</v>
      </c>
      <c r="M251" t="s">
        <v>50</v>
      </c>
      <c r="N251" t="s">
        <v>50</v>
      </c>
      <c r="O251" t="s">
        <v>50</v>
      </c>
      <c r="P251" t="s">
        <v>50</v>
      </c>
      <c r="Q251" t="s">
        <v>197</v>
      </c>
      <c r="R251" t="str">
        <f t="shared" si="24"/>
        <v>Hinjewadi</v>
      </c>
      <c r="S251" t="s">
        <v>50</v>
      </c>
      <c r="T251" t="s">
        <v>50</v>
      </c>
      <c r="U251" t="s">
        <v>50</v>
      </c>
      <c r="V251" t="s">
        <v>50</v>
      </c>
      <c r="W251" t="s">
        <v>50</v>
      </c>
      <c r="X251" t="str">
        <f t="shared" si="25"/>
        <v/>
      </c>
      <c r="Y251" t="str">
        <f t="shared" si="26"/>
        <v>Hinjewadi</v>
      </c>
      <c r="Z251" t="s">
        <v>83</v>
      </c>
      <c r="AA251" t="s">
        <v>488</v>
      </c>
      <c r="AB251" t="s">
        <v>50</v>
      </c>
      <c r="AC251" t="s">
        <v>50</v>
      </c>
      <c r="AD251" t="s">
        <v>50</v>
      </c>
      <c r="AE251" t="s">
        <v>50</v>
      </c>
      <c r="AF251" t="str">
        <f>IF(AA251&lt;&gt;"",AA251,IF(AB251&lt;&gt;"",AB251,IF(AC251&lt;&gt;"",AC251,IF(AD251&lt;&gt;"",AD251,IF(AE251&lt;&gt;"",AE251,"")))))</f>
        <v xml:space="preserve">Katraj 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tr">
        <f t="shared" si="28"/>
        <v/>
      </c>
      <c r="AM251" t="str">
        <f>IF(FC_Road___Aradhana[[#This Row],[2nd Level Departure]]="",FC_Road___Aradhana[[#This Row],[1st Level Departure]],FC_Road___Aradhana[[#This Row],[2nd Level Departure]])</f>
        <v xml:space="preserve">Katraj </v>
      </c>
      <c r="AN251" t="s">
        <v>94</v>
      </c>
      <c r="AO251" t="s">
        <v>109</v>
      </c>
      <c r="AP251" t="s">
        <v>58</v>
      </c>
      <c r="AQ251" t="s">
        <v>59</v>
      </c>
      <c r="AR251" t="s">
        <v>60</v>
      </c>
      <c r="AS251" t="s">
        <v>129</v>
      </c>
      <c r="AT251" t="s">
        <v>62</v>
      </c>
      <c r="AU251" t="s">
        <v>63</v>
      </c>
      <c r="AV251" t="s">
        <v>50</v>
      </c>
      <c r="AW251" t="str">
        <f t="shared" si="29"/>
        <v>Word of Mouth/ Recommendation</v>
      </c>
      <c r="AX251" t="s">
        <v>50</v>
      </c>
      <c r="AY251" t="str">
        <f t="shared" si="30"/>
        <v>Family Outing</v>
      </c>
      <c r="AZ251" t="s">
        <v>50</v>
      </c>
      <c r="BA251" t="str">
        <f t="shared" si="31"/>
        <v>I wanted to try Sourdough Pizza</v>
      </c>
      <c r="BB251" t="s">
        <v>87</v>
      </c>
      <c r="BC251" t="s">
        <v>64</v>
      </c>
      <c r="BD251" t="s">
        <v>75</v>
      </c>
      <c r="BE251" t="s">
        <v>76</v>
      </c>
      <c r="BF251" t="s">
        <v>99</v>
      </c>
      <c r="BG251" t="s">
        <v>68</v>
      </c>
      <c r="BH251" t="s">
        <v>78</v>
      </c>
      <c r="BI251" t="s">
        <v>115</v>
      </c>
      <c r="BJ251" t="s">
        <v>69</v>
      </c>
    </row>
    <row r="252" spans="1:62" x14ac:dyDescent="0.3">
      <c r="A252">
        <v>252</v>
      </c>
      <c r="B252" s="1">
        <v>45837.681250000001</v>
      </c>
      <c r="C252" s="6">
        <v>45837.688194444447</v>
      </c>
      <c r="D252" s="2">
        <f>INT(FC_Road___Aradhana[[#This Row],[Completion time]])</f>
        <v>45837</v>
      </c>
      <c r="E252" s="2" t="str">
        <f>TEXT(FC_Road___Aradhana[[#This Row],[Date]],"dddd")</f>
        <v>Sunday</v>
      </c>
      <c r="F252" s="2" t="str">
        <f>IF(WEEKDAY(FC_Road___Aradhana[[#This Row],[Date]],2)&gt;5,"Weekend","Weekday")</f>
        <v>Weekend</v>
      </c>
      <c r="G25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2" t="s">
        <v>49</v>
      </c>
      <c r="I252" t="s">
        <v>50</v>
      </c>
      <c r="J252" t="s">
        <v>51</v>
      </c>
      <c r="K252" t="s">
        <v>52</v>
      </c>
      <c r="L252" t="s">
        <v>156</v>
      </c>
      <c r="M252" t="s">
        <v>165</v>
      </c>
      <c r="N252" t="s">
        <v>50</v>
      </c>
      <c r="O252" t="s">
        <v>50</v>
      </c>
      <c r="P252" t="s">
        <v>50</v>
      </c>
      <c r="Q252" t="s">
        <v>50</v>
      </c>
      <c r="R252" t="str">
        <f t="shared" si="24"/>
        <v>Pavillion Mall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tr">
        <f t="shared" si="25"/>
        <v/>
      </c>
      <c r="Y252" t="str">
        <f t="shared" si="26"/>
        <v>Pavillion Mall</v>
      </c>
      <c r="Z252" t="s">
        <v>83</v>
      </c>
      <c r="AA252" t="s">
        <v>84</v>
      </c>
      <c r="AB252" t="s">
        <v>50</v>
      </c>
      <c r="AC252" t="s">
        <v>50</v>
      </c>
      <c r="AD252" t="s">
        <v>50</v>
      </c>
      <c r="AE252" t="s">
        <v>50</v>
      </c>
      <c r="AF252" t="str">
        <f t="shared" si="27"/>
        <v>kothrud</v>
      </c>
      <c r="AG252" t="s">
        <v>50</v>
      </c>
      <c r="AH252" t="s">
        <v>50</v>
      </c>
      <c r="AI252" t="s">
        <v>82</v>
      </c>
      <c r="AJ252" t="s">
        <v>50</v>
      </c>
      <c r="AK252" t="s">
        <v>50</v>
      </c>
      <c r="AL252" t="str">
        <f t="shared" si="28"/>
        <v>Bhusari Colony / Kothrud Depot</v>
      </c>
      <c r="AM252" t="str">
        <f>IF(FC_Road___Aradhana[[#This Row],[2nd Level Departure]]="",FC_Road___Aradhana[[#This Row],[1st Level Departure]],FC_Road___Aradhana[[#This Row],[2nd Level Departure]])</f>
        <v>Bhusari Colony / Kothrud Depot</v>
      </c>
      <c r="AN252" t="s">
        <v>94</v>
      </c>
      <c r="AO252" t="s">
        <v>71</v>
      </c>
      <c r="AP252" t="s">
        <v>58</v>
      </c>
      <c r="AQ252" t="s">
        <v>59</v>
      </c>
      <c r="AR252" t="s">
        <v>103</v>
      </c>
      <c r="AS252" t="s">
        <v>61</v>
      </c>
      <c r="AT252" t="s">
        <v>62</v>
      </c>
      <c r="AU252" t="s">
        <v>103</v>
      </c>
      <c r="AV252" t="s">
        <v>50</v>
      </c>
      <c r="AW252" t="str">
        <f t="shared" si="29"/>
        <v>Word of Mouth/ Recommendation</v>
      </c>
      <c r="AX252" t="s">
        <v>50</v>
      </c>
      <c r="AY252" t="str">
        <f t="shared" si="30"/>
        <v>Casual Meal</v>
      </c>
      <c r="AZ252" t="s">
        <v>50</v>
      </c>
      <c r="BA252" t="str">
        <f t="shared" si="31"/>
        <v>I wanted to try Sourdough Pizza</v>
      </c>
      <c r="BB252" t="s">
        <v>104</v>
      </c>
      <c r="BC252" t="s">
        <v>104</v>
      </c>
      <c r="BD252" t="s">
        <v>75</v>
      </c>
      <c r="BE252" t="s">
        <v>76</v>
      </c>
      <c r="BF252" t="s">
        <v>89</v>
      </c>
      <c r="BG252" t="s">
        <v>68</v>
      </c>
      <c r="BH252" t="s">
        <v>78</v>
      </c>
      <c r="BI252" t="s">
        <v>115</v>
      </c>
      <c r="BJ252" t="s">
        <v>69</v>
      </c>
    </row>
    <row r="253" spans="1:62" x14ac:dyDescent="0.3">
      <c r="A253">
        <v>253</v>
      </c>
      <c r="B253" s="1">
        <v>45837.6875</v>
      </c>
      <c r="C253" s="6">
        <v>45837.689583333333</v>
      </c>
      <c r="D253" s="2">
        <f>INT(FC_Road___Aradhana[[#This Row],[Completion time]])</f>
        <v>45837</v>
      </c>
      <c r="E253" s="2" t="str">
        <f>TEXT(FC_Road___Aradhana[[#This Row],[Date]],"dddd")</f>
        <v>Sunday</v>
      </c>
      <c r="F253" s="2" t="str">
        <f>IF(WEEKDAY(FC_Road___Aradhana[[#This Row],[Date]],2)&gt;5,"Weekend","Weekday")</f>
        <v>Weekend</v>
      </c>
      <c r="G25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3" t="s">
        <v>49</v>
      </c>
      <c r="I253" t="s">
        <v>50</v>
      </c>
      <c r="J253" t="s">
        <v>250</v>
      </c>
      <c r="K253" t="s">
        <v>52</v>
      </c>
      <c r="L253" t="s">
        <v>93</v>
      </c>
      <c r="M253" t="s">
        <v>50</v>
      </c>
      <c r="N253" t="s">
        <v>165</v>
      </c>
      <c r="O253" t="s">
        <v>50</v>
      </c>
      <c r="P253" t="s">
        <v>50</v>
      </c>
      <c r="Q253" t="s">
        <v>50</v>
      </c>
      <c r="R253" t="str">
        <f t="shared" si="24"/>
        <v>Pavillion Mall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tr">
        <f t="shared" si="25"/>
        <v/>
      </c>
      <c r="Y253" t="str">
        <f t="shared" si="26"/>
        <v>Pavillion Mall</v>
      </c>
      <c r="Z253" t="s">
        <v>166</v>
      </c>
      <c r="AA253" t="s">
        <v>50</v>
      </c>
      <c r="AB253" t="s">
        <v>165</v>
      </c>
      <c r="AC253" t="s">
        <v>50</v>
      </c>
      <c r="AD253" t="s">
        <v>50</v>
      </c>
      <c r="AE253" t="s">
        <v>50</v>
      </c>
      <c r="AF253" t="str">
        <f t="shared" si="27"/>
        <v>Pavillion Mall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tr">
        <f t="shared" si="28"/>
        <v/>
      </c>
      <c r="AM253" t="str">
        <f>IF(FC_Road___Aradhana[[#This Row],[2nd Level Departure]]="",FC_Road___Aradhana[[#This Row],[1st Level Departure]],FC_Road___Aradhana[[#This Row],[2nd Level Departure]])</f>
        <v>Pavillion Mall</v>
      </c>
      <c r="AN253" t="s">
        <v>85</v>
      </c>
      <c r="AO253" t="s">
        <v>95</v>
      </c>
      <c r="AP253" t="s">
        <v>96</v>
      </c>
      <c r="AQ253" t="s">
        <v>50</v>
      </c>
      <c r="AR253" t="s">
        <v>50</v>
      </c>
      <c r="AS253" t="s">
        <v>50</v>
      </c>
      <c r="AT253" t="s">
        <v>50</v>
      </c>
      <c r="AU253" t="s">
        <v>50</v>
      </c>
      <c r="AV253" t="s">
        <v>149</v>
      </c>
      <c r="AW253" t="str">
        <f t="shared" si="29"/>
        <v>A friend told me</v>
      </c>
      <c r="AX253" t="s">
        <v>61</v>
      </c>
      <c r="AY253" t="str">
        <f t="shared" si="30"/>
        <v>Casual Meal</v>
      </c>
      <c r="AZ253" t="s">
        <v>98</v>
      </c>
      <c r="BA253" t="s">
        <v>62</v>
      </c>
      <c r="BB253" t="s">
        <v>87</v>
      </c>
      <c r="BC253" t="s">
        <v>104</v>
      </c>
      <c r="BD253" t="s">
        <v>75</v>
      </c>
      <c r="BE253" t="s">
        <v>76</v>
      </c>
      <c r="BF253" t="s">
        <v>89</v>
      </c>
      <c r="BG253" t="s">
        <v>114</v>
      </c>
      <c r="BH253" t="s">
        <v>90</v>
      </c>
      <c r="BI253" t="s">
        <v>115</v>
      </c>
      <c r="BJ253" t="s">
        <v>69</v>
      </c>
    </row>
    <row r="254" spans="1:62" x14ac:dyDescent="0.3">
      <c r="A254">
        <v>254</v>
      </c>
      <c r="B254" s="1">
        <v>45837.688194444447</v>
      </c>
      <c r="C254" s="6">
        <v>45837.697916666664</v>
      </c>
      <c r="D254" s="2">
        <f>INT(FC_Road___Aradhana[[#This Row],[Completion time]])</f>
        <v>45837</v>
      </c>
      <c r="E254" s="2" t="str">
        <f>TEXT(FC_Road___Aradhana[[#This Row],[Date]],"dddd")</f>
        <v>Sunday</v>
      </c>
      <c r="F254" s="2" t="str">
        <f>IF(WEEKDAY(FC_Road___Aradhana[[#This Row],[Date]],2)&gt;5,"Weekend","Weekday")</f>
        <v>Weekend</v>
      </c>
      <c r="G25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4" t="s">
        <v>49</v>
      </c>
      <c r="I254" t="s">
        <v>50</v>
      </c>
      <c r="J254" t="s">
        <v>51</v>
      </c>
      <c r="K254" t="s">
        <v>52</v>
      </c>
      <c r="L254" t="s">
        <v>119</v>
      </c>
      <c r="M254" t="s">
        <v>50</v>
      </c>
      <c r="N254" t="s">
        <v>50</v>
      </c>
      <c r="O254" t="s">
        <v>50</v>
      </c>
      <c r="P254" t="s">
        <v>50</v>
      </c>
      <c r="Q254" t="s">
        <v>70</v>
      </c>
      <c r="R254" t="str">
        <f t="shared" si="24"/>
        <v>Shivajinagar</v>
      </c>
      <c r="S254" t="s">
        <v>50</v>
      </c>
      <c r="T254" t="s">
        <v>50</v>
      </c>
      <c r="U254" t="s">
        <v>50</v>
      </c>
      <c r="V254" t="s">
        <v>225</v>
      </c>
      <c r="W254" t="s">
        <v>251</v>
      </c>
      <c r="X254" t="str">
        <f t="shared" si="25"/>
        <v>Range Hills</v>
      </c>
      <c r="Y254" t="str">
        <f t="shared" si="26"/>
        <v>Range Hills</v>
      </c>
      <c r="Z254" t="s">
        <v>83</v>
      </c>
      <c r="AA254" t="s">
        <v>70</v>
      </c>
      <c r="AB254" t="s">
        <v>50</v>
      </c>
      <c r="AC254" t="s">
        <v>50</v>
      </c>
      <c r="AD254" t="s">
        <v>50</v>
      </c>
      <c r="AE254" t="s">
        <v>50</v>
      </c>
      <c r="AF254" t="str">
        <f t="shared" si="27"/>
        <v>Shivajinagar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tr">
        <f t="shared" si="28"/>
        <v/>
      </c>
      <c r="AM254" t="str">
        <f>IF(FC_Road___Aradhana[[#This Row],[2nd Level Departure]]="",FC_Road___Aradhana[[#This Row],[1st Level Departure]],FC_Road___Aradhana[[#This Row],[2nd Level Departure]])</f>
        <v>Shivajinagar</v>
      </c>
      <c r="AN254" t="s">
        <v>56</v>
      </c>
      <c r="AO254" t="s">
        <v>109</v>
      </c>
      <c r="AP254" t="s">
        <v>96</v>
      </c>
      <c r="AQ254" t="s">
        <v>50</v>
      </c>
      <c r="AR254" t="s">
        <v>50</v>
      </c>
      <c r="AS254" t="s">
        <v>50</v>
      </c>
      <c r="AT254" t="s">
        <v>50</v>
      </c>
      <c r="AU254" t="s">
        <v>50</v>
      </c>
      <c r="AV254" t="s">
        <v>144</v>
      </c>
      <c r="AW254" t="str">
        <f t="shared" si="29"/>
        <v>I was walking by and came in</v>
      </c>
      <c r="AX254" t="s">
        <v>61</v>
      </c>
      <c r="AY254" t="str">
        <f t="shared" si="30"/>
        <v>Casual Meal</v>
      </c>
      <c r="AZ254" t="s">
        <v>180</v>
      </c>
      <c r="BA254" t="s">
        <v>107</v>
      </c>
      <c r="BB254" t="s">
        <v>104</v>
      </c>
      <c r="BC254" t="s">
        <v>104</v>
      </c>
      <c r="BD254" t="s">
        <v>66</v>
      </c>
      <c r="BE254" t="s">
        <v>67</v>
      </c>
      <c r="BF254" t="s">
        <v>99</v>
      </c>
      <c r="BG254" t="s">
        <v>100</v>
      </c>
      <c r="BH254" t="s">
        <v>101</v>
      </c>
      <c r="BI254" t="s">
        <v>122</v>
      </c>
      <c r="BJ254" t="s">
        <v>69</v>
      </c>
    </row>
    <row r="255" spans="1:62" x14ac:dyDescent="0.3">
      <c r="A255">
        <v>255</v>
      </c>
      <c r="B255" s="1">
        <v>45837.690972222219</v>
      </c>
      <c r="C255" s="6">
        <v>45837.698611111111</v>
      </c>
      <c r="D255" s="2">
        <f>INT(FC_Road___Aradhana[[#This Row],[Completion time]])</f>
        <v>45837</v>
      </c>
      <c r="E255" s="2" t="str">
        <f>TEXT(FC_Road___Aradhana[[#This Row],[Date]],"dddd")</f>
        <v>Sunday</v>
      </c>
      <c r="F255" s="2" t="str">
        <f>IF(WEEKDAY(FC_Road___Aradhana[[#This Row],[Date]],2)&gt;5,"Weekend","Weekday")</f>
        <v>Weekend</v>
      </c>
      <c r="G25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5" t="s">
        <v>49</v>
      </c>
      <c r="I255" t="s">
        <v>50</v>
      </c>
      <c r="J255" t="s">
        <v>79</v>
      </c>
      <c r="K255" t="s">
        <v>92</v>
      </c>
      <c r="L255" t="s">
        <v>119</v>
      </c>
      <c r="M255" t="s">
        <v>50</v>
      </c>
      <c r="N255" t="s">
        <v>50</v>
      </c>
      <c r="O255" t="s">
        <v>50</v>
      </c>
      <c r="P255" t="s">
        <v>50</v>
      </c>
      <c r="Q255" t="s">
        <v>247</v>
      </c>
      <c r="R255" t="str">
        <f t="shared" si="24"/>
        <v xml:space="preserve">Vishrantwadi 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tr">
        <f t="shared" si="25"/>
        <v/>
      </c>
      <c r="Y255" t="str">
        <f t="shared" si="26"/>
        <v xml:space="preserve">Vishrantwadi </v>
      </c>
      <c r="Z255" t="s">
        <v>83</v>
      </c>
      <c r="AA255" t="s">
        <v>247</v>
      </c>
      <c r="AB255" t="s">
        <v>50</v>
      </c>
      <c r="AC255" t="s">
        <v>50</v>
      </c>
      <c r="AD255" t="s">
        <v>50</v>
      </c>
      <c r="AE255" t="s">
        <v>50</v>
      </c>
      <c r="AF255" t="str">
        <f t="shared" si="27"/>
        <v xml:space="preserve">Vishrantwadi 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tr">
        <f t="shared" si="28"/>
        <v/>
      </c>
      <c r="AM255" t="str">
        <f>IF(FC_Road___Aradhana[[#This Row],[2nd Level Departure]]="",FC_Road___Aradhana[[#This Row],[1st Level Departure]],FC_Road___Aradhana[[#This Row],[2nd Level Departure]])</f>
        <v xml:space="preserve">Vishrantwadi </v>
      </c>
      <c r="AN255" t="s">
        <v>56</v>
      </c>
      <c r="AO255" t="s">
        <v>71</v>
      </c>
      <c r="AP255" t="s">
        <v>58</v>
      </c>
      <c r="AQ255" t="s">
        <v>72</v>
      </c>
      <c r="AR255" t="s">
        <v>60</v>
      </c>
      <c r="AS255" t="s">
        <v>86</v>
      </c>
      <c r="AT255" t="s">
        <v>62</v>
      </c>
      <c r="AU255" t="s">
        <v>63</v>
      </c>
      <c r="AV255" t="s">
        <v>50</v>
      </c>
      <c r="AW255" t="str">
        <f t="shared" si="29"/>
        <v>Walk-in/ Saw it while passing by</v>
      </c>
      <c r="AX255" t="s">
        <v>50</v>
      </c>
      <c r="AY255" t="str">
        <f t="shared" si="30"/>
        <v>Date</v>
      </c>
      <c r="AZ255" t="s">
        <v>50</v>
      </c>
      <c r="BA255" t="str">
        <f t="shared" si="31"/>
        <v>I wanted to try Sourdough Pizza</v>
      </c>
      <c r="BB255" t="s">
        <v>74</v>
      </c>
      <c r="BC255" t="s">
        <v>104</v>
      </c>
      <c r="BD255" t="s">
        <v>75</v>
      </c>
      <c r="BE255" t="s">
        <v>76</v>
      </c>
      <c r="BF255" t="s">
        <v>89</v>
      </c>
      <c r="BG255" t="s">
        <v>68</v>
      </c>
      <c r="BH255" t="s">
        <v>118</v>
      </c>
      <c r="BI255" t="s">
        <v>122</v>
      </c>
      <c r="BJ255" t="s">
        <v>69</v>
      </c>
    </row>
    <row r="256" spans="1:62" x14ac:dyDescent="0.3">
      <c r="A256">
        <v>256</v>
      </c>
      <c r="B256" s="1">
        <v>45837.708333333336</v>
      </c>
      <c r="C256" s="6">
        <v>45837.76458333333</v>
      </c>
      <c r="D256" s="2">
        <f>INT(FC_Road___Aradhana[[#This Row],[Completion time]])</f>
        <v>45837</v>
      </c>
      <c r="E256" s="2" t="str">
        <f>TEXT(FC_Road___Aradhana[[#This Row],[Date]],"dddd")</f>
        <v>Sunday</v>
      </c>
      <c r="F256" s="2" t="str">
        <f>IF(WEEKDAY(FC_Road___Aradhana[[#This Row],[Date]],2)&gt;5,"Weekend","Weekday")</f>
        <v>Weekend</v>
      </c>
      <c r="G25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6" t="s">
        <v>49</v>
      </c>
      <c r="I256" t="s">
        <v>50</v>
      </c>
      <c r="J256" t="s">
        <v>51</v>
      </c>
      <c r="K256" t="s">
        <v>52</v>
      </c>
      <c r="L256" t="s">
        <v>80</v>
      </c>
      <c r="M256" t="s">
        <v>50</v>
      </c>
      <c r="N256" t="s">
        <v>50</v>
      </c>
      <c r="O256" t="s">
        <v>50</v>
      </c>
      <c r="P256" t="s">
        <v>50</v>
      </c>
      <c r="Q256" t="s">
        <v>70</v>
      </c>
      <c r="R256" t="str">
        <f t="shared" si="24"/>
        <v>Shivajinagar</v>
      </c>
      <c r="S256" t="s">
        <v>50</v>
      </c>
      <c r="T256" t="s">
        <v>50</v>
      </c>
      <c r="U256" t="s">
        <v>50</v>
      </c>
      <c r="V256" t="s">
        <v>225</v>
      </c>
      <c r="W256" t="s">
        <v>50</v>
      </c>
      <c r="X256" t="str">
        <f t="shared" si="25"/>
        <v>Range Hills</v>
      </c>
      <c r="Y256" t="str">
        <f t="shared" si="26"/>
        <v>Range Hills</v>
      </c>
      <c r="Z256" t="s">
        <v>83</v>
      </c>
      <c r="AA256" t="s">
        <v>70</v>
      </c>
      <c r="AB256" t="s">
        <v>50</v>
      </c>
      <c r="AC256" t="s">
        <v>50</v>
      </c>
      <c r="AD256" t="s">
        <v>50</v>
      </c>
      <c r="AE256" t="s">
        <v>50</v>
      </c>
      <c r="AF256" t="str">
        <f t="shared" si="27"/>
        <v>Shivajinagar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tr">
        <f t="shared" si="28"/>
        <v/>
      </c>
      <c r="AM256" t="str">
        <f>IF(FC_Road___Aradhana[[#This Row],[2nd Level Departure]]="",FC_Road___Aradhana[[#This Row],[1st Level Departure]],FC_Road___Aradhana[[#This Row],[2nd Level Departure]])</f>
        <v>Shivajinagar</v>
      </c>
      <c r="AN256" t="s">
        <v>56</v>
      </c>
      <c r="AO256" t="s">
        <v>109</v>
      </c>
      <c r="AP256" t="s">
        <v>58</v>
      </c>
      <c r="AQ256" t="s">
        <v>72</v>
      </c>
      <c r="AR256" t="s">
        <v>73</v>
      </c>
      <c r="AS256" t="s">
        <v>61</v>
      </c>
      <c r="AT256" t="s">
        <v>62</v>
      </c>
      <c r="AU256" t="s">
        <v>63</v>
      </c>
      <c r="AV256" t="s">
        <v>50</v>
      </c>
      <c r="AW256" t="str">
        <f t="shared" si="29"/>
        <v>Walk-in/ Saw it while passing by</v>
      </c>
      <c r="AX256" t="s">
        <v>50</v>
      </c>
      <c r="AY256" t="str">
        <f t="shared" si="30"/>
        <v>Casual Meal</v>
      </c>
      <c r="AZ256" t="s">
        <v>50</v>
      </c>
      <c r="BA256" t="str">
        <f t="shared" si="31"/>
        <v>I wanted to try Sourdough Pizza</v>
      </c>
      <c r="BB256" t="s">
        <v>64</v>
      </c>
      <c r="BC256" t="s">
        <v>104</v>
      </c>
      <c r="BD256" t="s">
        <v>75</v>
      </c>
      <c r="BE256" t="s">
        <v>76</v>
      </c>
      <c r="BF256" t="s">
        <v>50</v>
      </c>
      <c r="BG256" t="s">
        <v>68</v>
      </c>
      <c r="BH256" t="s">
        <v>50</v>
      </c>
      <c r="BI256" t="s">
        <v>115</v>
      </c>
      <c r="BJ256" t="s">
        <v>69</v>
      </c>
    </row>
    <row r="257" spans="1:62" x14ac:dyDescent="0.3">
      <c r="A257">
        <v>257</v>
      </c>
      <c r="B257" s="1">
        <v>45837.76458333333</v>
      </c>
      <c r="C257" s="6">
        <v>45837.772222222222</v>
      </c>
      <c r="D257" s="2">
        <f>INT(FC_Road___Aradhana[[#This Row],[Completion time]])</f>
        <v>45837</v>
      </c>
      <c r="E257" s="2" t="str">
        <f>TEXT(FC_Road___Aradhana[[#This Row],[Date]],"dddd")</f>
        <v>Sunday</v>
      </c>
      <c r="F257" s="2" t="str">
        <f>IF(WEEKDAY(FC_Road___Aradhana[[#This Row],[Date]],2)&gt;5,"Weekend","Weekday")</f>
        <v>Weekend</v>
      </c>
      <c r="G25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7" t="s">
        <v>49</v>
      </c>
      <c r="I257" t="s">
        <v>50</v>
      </c>
      <c r="J257" t="s">
        <v>51</v>
      </c>
      <c r="K257" t="s">
        <v>52</v>
      </c>
      <c r="L257" t="s">
        <v>53</v>
      </c>
      <c r="M257" t="s">
        <v>50</v>
      </c>
      <c r="N257" t="s">
        <v>50</v>
      </c>
      <c r="O257" t="s">
        <v>70</v>
      </c>
      <c r="P257" t="s">
        <v>50</v>
      </c>
      <c r="Q257" t="s">
        <v>50</v>
      </c>
      <c r="R257" t="str">
        <f t="shared" ref="R257:R319" si="32">IF(M257&lt;&gt;"",M257,IF(N257&lt;&gt;"",N257,IF(O257&lt;&gt;"",O257,IF(P257&lt;&gt;"",P257,IF(Q257&lt;&gt;"",Q257,"")))))</f>
        <v>Shivajinagar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tr">
        <f t="shared" ref="X257:X319" si="33">IF(S257&lt;&gt;"",S257,IF(T257&lt;&gt;"",T257,IF(U257&lt;&gt;"",U257,IF(V257&lt;&gt;"",V257,IF(W257&lt;&gt;"",W257,"")))))</f>
        <v/>
      </c>
      <c r="Y257" t="str">
        <f t="shared" ref="Y257:Y319" si="34">IF(X257&lt;&gt;"",X257,IF(R257&lt;&gt;"",R257,""))</f>
        <v>Shivajinagar</v>
      </c>
      <c r="Z257" t="s">
        <v>166</v>
      </c>
      <c r="AA257" t="s">
        <v>50</v>
      </c>
      <c r="AB257" t="s">
        <v>165</v>
      </c>
      <c r="AC257" t="s">
        <v>50</v>
      </c>
      <c r="AD257" t="s">
        <v>50</v>
      </c>
      <c r="AE257" t="s">
        <v>50</v>
      </c>
      <c r="AF257" t="str">
        <f t="shared" ref="AF257:AF319" si="35">IF(AA257&lt;&gt;"",AA257,IF(AB257&lt;&gt;"",AB257,IF(AC257&lt;&gt;"",AC257,IF(AD257&lt;&gt;"",AD257,IF(AE257&lt;&gt;"",AE257,"")))))</f>
        <v>Pavillion Mall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tr">
        <f t="shared" ref="AL257:AL319" si="36">IF(AG257&lt;&gt;"",AG257,IF(AH257&lt;&gt;"",AH257,IF(AI257&lt;&gt;"",AI257,IF(AJ257&lt;&gt;"",AJ257,IF(AK257&lt;&gt;"",AK257,"")))))</f>
        <v/>
      </c>
      <c r="AM257" t="str">
        <f>IF(FC_Road___Aradhana[[#This Row],[2nd Level Departure]]="",FC_Road___Aradhana[[#This Row],[1st Level Departure]],FC_Road___Aradhana[[#This Row],[2nd Level Departure]])</f>
        <v>Pavillion Mall</v>
      </c>
      <c r="AN257" t="s">
        <v>128</v>
      </c>
      <c r="AO257" t="s">
        <v>71</v>
      </c>
      <c r="AP257" t="s">
        <v>96</v>
      </c>
      <c r="AQ257" t="s">
        <v>50</v>
      </c>
      <c r="AR257" t="s">
        <v>50</v>
      </c>
      <c r="AS257" t="s">
        <v>50</v>
      </c>
      <c r="AT257" t="s">
        <v>50</v>
      </c>
      <c r="AU257" t="s">
        <v>50</v>
      </c>
      <c r="AV257" t="s">
        <v>149</v>
      </c>
      <c r="AW257" t="str">
        <f t="shared" ref="AW257:AW319" si="37">IF(AQ257="",AV257,AQ257)</f>
        <v>A friend told me</v>
      </c>
      <c r="AX257" t="s">
        <v>61</v>
      </c>
      <c r="AY257" t="str">
        <f t="shared" ref="AY257:AY319" si="38">IF(AS257="",AX257,AS257)</f>
        <v>Casual Meal</v>
      </c>
      <c r="AZ257" t="s">
        <v>98</v>
      </c>
      <c r="BA257" t="s">
        <v>62</v>
      </c>
      <c r="BB257" t="s">
        <v>87</v>
      </c>
      <c r="BC257" t="s">
        <v>64</v>
      </c>
      <c r="BD257" t="s">
        <v>88</v>
      </c>
      <c r="BE257" t="s">
        <v>76</v>
      </c>
      <c r="BF257" t="s">
        <v>89</v>
      </c>
      <c r="BG257" t="s">
        <v>100</v>
      </c>
      <c r="BH257" t="s">
        <v>50</v>
      </c>
      <c r="BI257" t="s">
        <v>50</v>
      </c>
      <c r="BJ257" t="s">
        <v>69</v>
      </c>
    </row>
    <row r="258" spans="1:62" x14ac:dyDescent="0.3">
      <c r="A258">
        <v>258</v>
      </c>
      <c r="B258" s="1">
        <v>45837.772916666669</v>
      </c>
      <c r="C258" s="6">
        <v>45837.79583333333</v>
      </c>
      <c r="D258" s="2">
        <f>INT(FC_Road___Aradhana[[#This Row],[Completion time]])</f>
        <v>45837</v>
      </c>
      <c r="E258" s="2" t="str">
        <f>TEXT(FC_Road___Aradhana[[#This Row],[Date]],"dddd")</f>
        <v>Sunday</v>
      </c>
      <c r="F258" s="2" t="str">
        <f>IF(WEEKDAY(FC_Road___Aradhana[[#This Row],[Date]],2)&gt;5,"Weekend","Weekday")</f>
        <v>Weekend</v>
      </c>
      <c r="G25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8" t="s">
        <v>49</v>
      </c>
      <c r="I258" t="s">
        <v>50</v>
      </c>
      <c r="J258" t="s">
        <v>79</v>
      </c>
      <c r="K258" t="s">
        <v>52</v>
      </c>
      <c r="L258" t="s">
        <v>80</v>
      </c>
      <c r="M258" t="s">
        <v>50</v>
      </c>
      <c r="N258" t="s">
        <v>50</v>
      </c>
      <c r="O258" t="s">
        <v>50</v>
      </c>
      <c r="P258" t="s">
        <v>50</v>
      </c>
      <c r="Q258" t="s">
        <v>70</v>
      </c>
      <c r="R258" t="str">
        <f t="shared" si="32"/>
        <v>Shivajinagar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tr">
        <f t="shared" si="33"/>
        <v/>
      </c>
      <c r="Y258" t="str">
        <f t="shared" si="34"/>
        <v>Shivajinagar</v>
      </c>
      <c r="Z258" t="s">
        <v>163</v>
      </c>
      <c r="AA258" t="s">
        <v>70</v>
      </c>
      <c r="AB258" t="s">
        <v>50</v>
      </c>
      <c r="AC258" t="s">
        <v>50</v>
      </c>
      <c r="AD258" t="s">
        <v>50</v>
      </c>
      <c r="AE258" t="s">
        <v>50</v>
      </c>
      <c r="AF258" t="str">
        <f t="shared" si="35"/>
        <v>Shivajinagar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tr">
        <f t="shared" si="36"/>
        <v/>
      </c>
      <c r="AM258" t="str">
        <f>IF(FC_Road___Aradhana[[#This Row],[2nd Level Departure]]="",FC_Road___Aradhana[[#This Row],[1st Level Departure]],FC_Road___Aradhana[[#This Row],[2nd Level Departure]])</f>
        <v>Shivajinagar</v>
      </c>
      <c r="AN258" t="s">
        <v>56</v>
      </c>
      <c r="AO258" t="s">
        <v>71</v>
      </c>
      <c r="AP258" t="s">
        <v>96</v>
      </c>
      <c r="AQ258" t="s">
        <v>50</v>
      </c>
      <c r="AR258" t="s">
        <v>50</v>
      </c>
      <c r="AS258" t="s">
        <v>50</v>
      </c>
      <c r="AT258" t="s">
        <v>50</v>
      </c>
      <c r="AU258" t="s">
        <v>50</v>
      </c>
      <c r="AV258" t="s">
        <v>149</v>
      </c>
      <c r="AW258" t="str">
        <f t="shared" si="37"/>
        <v>A friend told me</v>
      </c>
      <c r="AX258" t="s">
        <v>61</v>
      </c>
      <c r="AY258" t="str">
        <f t="shared" si="38"/>
        <v>Casual Meal</v>
      </c>
      <c r="AZ258" t="s">
        <v>98</v>
      </c>
      <c r="BA258" t="s">
        <v>62</v>
      </c>
      <c r="BB258" t="s">
        <v>87</v>
      </c>
      <c r="BC258" t="s">
        <v>104</v>
      </c>
      <c r="BD258" t="s">
        <v>88</v>
      </c>
      <c r="BE258" t="s">
        <v>76</v>
      </c>
      <c r="BF258" t="s">
        <v>89</v>
      </c>
      <c r="BG258" t="s">
        <v>114</v>
      </c>
      <c r="BH258" t="s">
        <v>50</v>
      </c>
      <c r="BI258" t="s">
        <v>50</v>
      </c>
      <c r="BJ258" t="s">
        <v>69</v>
      </c>
    </row>
    <row r="259" spans="1:62" x14ac:dyDescent="0.3">
      <c r="A259">
        <v>259</v>
      </c>
      <c r="B259" s="1">
        <v>45837.801388888889</v>
      </c>
      <c r="C259" s="6">
        <v>45837.805555555555</v>
      </c>
      <c r="D259" s="2">
        <f>INT(FC_Road___Aradhana[[#This Row],[Completion time]])</f>
        <v>45837</v>
      </c>
      <c r="E259" s="2" t="str">
        <f>TEXT(FC_Road___Aradhana[[#This Row],[Date]],"dddd")</f>
        <v>Sunday</v>
      </c>
      <c r="F259" s="2" t="str">
        <f>IF(WEEKDAY(FC_Road___Aradhana[[#This Row],[Date]],2)&gt;5,"Weekend","Weekday")</f>
        <v>Weekend</v>
      </c>
      <c r="G25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59" t="s">
        <v>49</v>
      </c>
      <c r="I259" t="s">
        <v>50</v>
      </c>
      <c r="J259" t="s">
        <v>51</v>
      </c>
      <c r="K259" t="s">
        <v>92</v>
      </c>
      <c r="L259" t="s">
        <v>80</v>
      </c>
      <c r="M259" t="s">
        <v>50</v>
      </c>
      <c r="N259" t="s">
        <v>50</v>
      </c>
      <c r="O259" t="s">
        <v>50</v>
      </c>
      <c r="P259" t="s">
        <v>50</v>
      </c>
      <c r="Q259" t="s">
        <v>81</v>
      </c>
      <c r="R259" t="str">
        <f t="shared" si="32"/>
        <v>Kothrud</v>
      </c>
      <c r="S259" t="s">
        <v>50</v>
      </c>
      <c r="T259" t="s">
        <v>50</v>
      </c>
      <c r="U259" t="s">
        <v>120</v>
      </c>
      <c r="V259" t="s">
        <v>50</v>
      </c>
      <c r="W259" t="s">
        <v>50</v>
      </c>
      <c r="X259" t="str">
        <f t="shared" si="33"/>
        <v>Mayur Colony / Ideal Colony</v>
      </c>
      <c r="Y259" t="str">
        <f t="shared" si="34"/>
        <v>Mayur Colony / Ideal Colony</v>
      </c>
      <c r="Z259" t="s">
        <v>83</v>
      </c>
      <c r="AA259" t="s">
        <v>84</v>
      </c>
      <c r="AB259" t="s">
        <v>50</v>
      </c>
      <c r="AC259" t="s">
        <v>50</v>
      </c>
      <c r="AD259" t="s">
        <v>50</v>
      </c>
      <c r="AE259" t="s">
        <v>50</v>
      </c>
      <c r="AF259" t="str">
        <f t="shared" si="35"/>
        <v>kothrud</v>
      </c>
      <c r="AG259" t="s">
        <v>50</v>
      </c>
      <c r="AH259" t="s">
        <v>50</v>
      </c>
      <c r="AI259" t="s">
        <v>162</v>
      </c>
      <c r="AJ259" t="s">
        <v>50</v>
      </c>
      <c r="AK259" t="s">
        <v>50</v>
      </c>
      <c r="AL259" t="str">
        <f t="shared" si="36"/>
        <v>Dahanukar Colony / Kothrud Bus Stand</v>
      </c>
      <c r="AM259" t="str">
        <f>IF(FC_Road___Aradhana[[#This Row],[2nd Level Departure]]="",FC_Road___Aradhana[[#This Row],[1st Level Departure]],FC_Road___Aradhana[[#This Row],[2nd Level Departure]])</f>
        <v>Dahanukar Colony / Kothrud Bus Stand</v>
      </c>
      <c r="AN259" t="s">
        <v>56</v>
      </c>
      <c r="AO259" t="s">
        <v>109</v>
      </c>
      <c r="AP259" t="s">
        <v>96</v>
      </c>
      <c r="AQ259" t="s">
        <v>50</v>
      </c>
      <c r="AR259" t="s">
        <v>50</v>
      </c>
      <c r="AS259" t="s">
        <v>50</v>
      </c>
      <c r="AT259" t="s">
        <v>50</v>
      </c>
      <c r="AU259" t="s">
        <v>50</v>
      </c>
      <c r="AV259" t="s">
        <v>97</v>
      </c>
      <c r="AW259" t="str">
        <f t="shared" si="37"/>
        <v>Social Media Ad (Instagram/ Facebook)</v>
      </c>
      <c r="AX259" t="s">
        <v>61</v>
      </c>
      <c r="AY259" t="str">
        <f t="shared" si="38"/>
        <v>Casual Meal</v>
      </c>
      <c r="AZ259" t="s">
        <v>98</v>
      </c>
      <c r="BA259" t="s">
        <v>62</v>
      </c>
      <c r="BB259" t="s">
        <v>64</v>
      </c>
      <c r="BC259" t="s">
        <v>65</v>
      </c>
      <c r="BD259" t="s">
        <v>66</v>
      </c>
      <c r="BE259" t="s">
        <v>76</v>
      </c>
      <c r="BF259" t="s">
        <v>131</v>
      </c>
      <c r="BG259" t="s">
        <v>68</v>
      </c>
      <c r="BH259" t="s">
        <v>101</v>
      </c>
      <c r="BI259" t="s">
        <v>115</v>
      </c>
      <c r="BJ259" t="s">
        <v>69</v>
      </c>
    </row>
    <row r="260" spans="1:62" x14ac:dyDescent="0.3">
      <c r="A260">
        <v>260</v>
      </c>
      <c r="B260" s="1">
        <v>45837.808333333334</v>
      </c>
      <c r="C260" s="6">
        <v>45837.80972222222</v>
      </c>
      <c r="D260" s="2">
        <f>INT(FC_Road___Aradhana[[#This Row],[Completion time]])</f>
        <v>45837</v>
      </c>
      <c r="E260" s="2" t="str">
        <f>TEXT(FC_Road___Aradhana[[#This Row],[Date]],"dddd")</f>
        <v>Sunday</v>
      </c>
      <c r="F260" s="2" t="str">
        <f>IF(WEEKDAY(FC_Road___Aradhana[[#This Row],[Date]],2)&gt;5,"Weekend","Weekday")</f>
        <v>Weekend</v>
      </c>
      <c r="G26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60" t="s">
        <v>49</v>
      </c>
      <c r="I260" t="s">
        <v>50</v>
      </c>
      <c r="J260" t="s">
        <v>79</v>
      </c>
      <c r="K260" t="s">
        <v>52</v>
      </c>
      <c r="L260" t="s">
        <v>93</v>
      </c>
      <c r="M260" t="s">
        <v>50</v>
      </c>
      <c r="N260" t="s">
        <v>102</v>
      </c>
      <c r="O260" t="s">
        <v>50</v>
      </c>
      <c r="P260" t="s">
        <v>50</v>
      </c>
      <c r="Q260" t="s">
        <v>50</v>
      </c>
      <c r="R260" t="str">
        <f t="shared" si="32"/>
        <v>FC Road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tr">
        <f t="shared" si="33"/>
        <v/>
      </c>
      <c r="Y260" t="str">
        <f t="shared" si="34"/>
        <v>FC Road</v>
      </c>
      <c r="Z260" t="s">
        <v>83</v>
      </c>
      <c r="AA260" t="s">
        <v>84</v>
      </c>
      <c r="AB260" t="s">
        <v>50</v>
      </c>
      <c r="AC260" t="s">
        <v>50</v>
      </c>
      <c r="AD260" t="s">
        <v>50</v>
      </c>
      <c r="AE260" t="s">
        <v>50</v>
      </c>
      <c r="AF260" t="str">
        <f t="shared" si="35"/>
        <v>kothrud</v>
      </c>
      <c r="AG260" t="s">
        <v>50</v>
      </c>
      <c r="AH260" t="s">
        <v>50</v>
      </c>
      <c r="AI260" t="s">
        <v>120</v>
      </c>
      <c r="AJ260" t="s">
        <v>50</v>
      </c>
      <c r="AK260" t="s">
        <v>50</v>
      </c>
      <c r="AL260" t="str">
        <f t="shared" si="36"/>
        <v>Mayur Colony / Ideal Colony</v>
      </c>
      <c r="AM260" t="str">
        <f>IF(FC_Road___Aradhana[[#This Row],[2nd Level Departure]]="",FC_Road___Aradhana[[#This Row],[1st Level Departure]],FC_Road___Aradhana[[#This Row],[2nd Level Departure]])</f>
        <v>Mayur Colony / Ideal Colony</v>
      </c>
      <c r="AN260" t="s">
        <v>94</v>
      </c>
      <c r="AO260" t="s">
        <v>71</v>
      </c>
      <c r="AP260" t="s">
        <v>96</v>
      </c>
      <c r="AQ260" t="s">
        <v>50</v>
      </c>
      <c r="AR260" t="s">
        <v>50</v>
      </c>
      <c r="AS260" t="s">
        <v>50</v>
      </c>
      <c r="AT260" t="s">
        <v>50</v>
      </c>
      <c r="AU260" t="s">
        <v>50</v>
      </c>
      <c r="AV260" t="s">
        <v>97</v>
      </c>
      <c r="AW260" t="str">
        <f t="shared" si="37"/>
        <v>Social Media Ad (Instagram/ Facebook)</v>
      </c>
      <c r="AX260" t="s">
        <v>61</v>
      </c>
      <c r="AY260" t="str">
        <f t="shared" si="38"/>
        <v>Casual Meal</v>
      </c>
      <c r="AZ260" t="s">
        <v>168</v>
      </c>
      <c r="BA260" t="s">
        <v>125</v>
      </c>
      <c r="BB260" t="s">
        <v>74</v>
      </c>
      <c r="BC260" t="s">
        <v>108</v>
      </c>
      <c r="BD260" t="s">
        <v>88</v>
      </c>
      <c r="BE260" t="s">
        <v>76</v>
      </c>
      <c r="BF260" t="s">
        <v>89</v>
      </c>
      <c r="BG260" t="s">
        <v>114</v>
      </c>
      <c r="BH260" t="s">
        <v>101</v>
      </c>
      <c r="BI260" t="s">
        <v>263</v>
      </c>
      <c r="BJ260" t="s">
        <v>69</v>
      </c>
    </row>
    <row r="261" spans="1:62" x14ac:dyDescent="0.3">
      <c r="A261">
        <v>261</v>
      </c>
      <c r="B261" s="1">
        <v>45837.775000000001</v>
      </c>
      <c r="C261" s="6">
        <v>45837.8125</v>
      </c>
      <c r="D261" s="2">
        <f>INT(FC_Road___Aradhana[[#This Row],[Completion time]])</f>
        <v>45837</v>
      </c>
      <c r="E261" s="2" t="str">
        <f>TEXT(FC_Road___Aradhana[[#This Row],[Date]],"dddd")</f>
        <v>Sunday</v>
      </c>
      <c r="F261" s="2" t="str">
        <f>IF(WEEKDAY(FC_Road___Aradhana[[#This Row],[Date]],2)&gt;5,"Weekend","Weekday")</f>
        <v>Weekend</v>
      </c>
      <c r="G26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61" t="s">
        <v>49</v>
      </c>
      <c r="I261" t="s">
        <v>50</v>
      </c>
      <c r="J261" t="s">
        <v>51</v>
      </c>
      <c r="K261" t="s">
        <v>92</v>
      </c>
      <c r="L261" t="s">
        <v>93</v>
      </c>
      <c r="M261" t="s">
        <v>50</v>
      </c>
      <c r="N261" t="s">
        <v>165</v>
      </c>
      <c r="O261" t="s">
        <v>50</v>
      </c>
      <c r="P261" t="s">
        <v>50</v>
      </c>
      <c r="Q261" t="s">
        <v>50</v>
      </c>
      <c r="R261" t="str">
        <f t="shared" si="32"/>
        <v>Pavillion Mall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tr">
        <f t="shared" si="33"/>
        <v/>
      </c>
      <c r="Y261" t="str">
        <f t="shared" si="34"/>
        <v>Pavillion Mall</v>
      </c>
      <c r="Z261" t="s">
        <v>83</v>
      </c>
      <c r="AA261" t="s">
        <v>84</v>
      </c>
      <c r="AB261" t="s">
        <v>50</v>
      </c>
      <c r="AC261" t="s">
        <v>50</v>
      </c>
      <c r="AD261" t="s">
        <v>50</v>
      </c>
      <c r="AE261" t="s">
        <v>50</v>
      </c>
      <c r="AF261" t="str">
        <f t="shared" si="35"/>
        <v>kothrud</v>
      </c>
      <c r="AG261" t="s">
        <v>50</v>
      </c>
      <c r="AH261" t="s">
        <v>50</v>
      </c>
      <c r="AI261" t="s">
        <v>82</v>
      </c>
      <c r="AJ261" t="s">
        <v>50</v>
      </c>
      <c r="AK261" t="s">
        <v>50</v>
      </c>
      <c r="AL261" t="str">
        <f t="shared" si="36"/>
        <v>Bhusari Colony / Kothrud Depot</v>
      </c>
      <c r="AM261" t="str">
        <f>IF(FC_Road___Aradhana[[#This Row],[2nd Level Departure]]="",FC_Road___Aradhana[[#This Row],[1st Level Departure]],FC_Road___Aradhana[[#This Row],[2nd Level Departure]])</f>
        <v>Bhusari Colony / Kothrud Depot</v>
      </c>
      <c r="AN261" t="s">
        <v>85</v>
      </c>
      <c r="AO261" t="s">
        <v>95</v>
      </c>
      <c r="AP261" t="s">
        <v>58</v>
      </c>
      <c r="AQ261" t="s">
        <v>97</v>
      </c>
      <c r="AR261" t="s">
        <v>60</v>
      </c>
      <c r="AS261" t="s">
        <v>129</v>
      </c>
      <c r="AT261" t="s">
        <v>62</v>
      </c>
      <c r="AU261" t="s">
        <v>63</v>
      </c>
      <c r="AV261" t="s">
        <v>50</v>
      </c>
      <c r="AW261" t="str">
        <f t="shared" si="37"/>
        <v>Social Media Ad (Instagram/ Facebook)</v>
      </c>
      <c r="AX261" t="s">
        <v>50</v>
      </c>
      <c r="AY261" t="str">
        <f t="shared" si="38"/>
        <v>Family Outing</v>
      </c>
      <c r="AZ261" t="s">
        <v>50</v>
      </c>
      <c r="BA261" t="str">
        <f t="shared" ref="BA261:BA318" si="39">IF(AT261="",AZ261,AT261)</f>
        <v>I wanted to try Sourdough Pizza</v>
      </c>
      <c r="BB261" t="s">
        <v>65</v>
      </c>
      <c r="BC261" t="s">
        <v>65</v>
      </c>
      <c r="BD261" t="s">
        <v>75</v>
      </c>
      <c r="BE261" t="s">
        <v>67</v>
      </c>
      <c r="BF261" t="s">
        <v>50</v>
      </c>
      <c r="BG261" t="s">
        <v>68</v>
      </c>
      <c r="BH261" t="s">
        <v>50</v>
      </c>
      <c r="BI261" t="s">
        <v>50</v>
      </c>
      <c r="BJ261" t="s">
        <v>69</v>
      </c>
    </row>
    <row r="262" spans="1:62" x14ac:dyDescent="0.3">
      <c r="A262">
        <v>262</v>
      </c>
      <c r="B262" s="1">
        <v>45837.813194444447</v>
      </c>
      <c r="C262" s="6">
        <v>45837.815972222219</v>
      </c>
      <c r="D262" s="2">
        <f>INT(FC_Road___Aradhana[[#This Row],[Completion time]])</f>
        <v>45837</v>
      </c>
      <c r="E262" s="2" t="str">
        <f>TEXT(FC_Road___Aradhana[[#This Row],[Date]],"dddd")</f>
        <v>Sunday</v>
      </c>
      <c r="F262" s="2" t="str">
        <f>IF(WEEKDAY(FC_Road___Aradhana[[#This Row],[Date]],2)&gt;5,"Weekend","Weekday")</f>
        <v>Weekend</v>
      </c>
      <c r="G26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62" t="s">
        <v>49</v>
      </c>
      <c r="I262" t="s">
        <v>50</v>
      </c>
      <c r="J262" t="s">
        <v>51</v>
      </c>
      <c r="K262" t="s">
        <v>52</v>
      </c>
      <c r="L262" t="s">
        <v>80</v>
      </c>
      <c r="M262" t="s">
        <v>50</v>
      </c>
      <c r="N262" t="s">
        <v>50</v>
      </c>
      <c r="O262" t="s">
        <v>50</v>
      </c>
      <c r="P262" t="s">
        <v>50</v>
      </c>
      <c r="Q262" t="s">
        <v>70</v>
      </c>
      <c r="R262" t="str">
        <f t="shared" si="32"/>
        <v>Shivajinagar</v>
      </c>
      <c r="S262" t="s">
        <v>50</v>
      </c>
      <c r="T262" t="s">
        <v>50</v>
      </c>
      <c r="U262" t="s">
        <v>50</v>
      </c>
      <c r="V262" t="s">
        <v>173</v>
      </c>
      <c r="W262" t="s">
        <v>169</v>
      </c>
      <c r="X262" t="str">
        <f t="shared" si="33"/>
        <v>Senapati Bapat Road</v>
      </c>
      <c r="Y262" t="str">
        <f t="shared" si="34"/>
        <v>Senapati Bapat Road</v>
      </c>
      <c r="Z262" t="s">
        <v>166</v>
      </c>
      <c r="AA262" t="s">
        <v>50</v>
      </c>
      <c r="AB262" t="s">
        <v>157</v>
      </c>
      <c r="AC262" t="s">
        <v>50</v>
      </c>
      <c r="AD262" t="s">
        <v>50</v>
      </c>
      <c r="AE262" t="s">
        <v>50</v>
      </c>
      <c r="AF262" t="str">
        <f t="shared" si="35"/>
        <v>R Deccan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tr">
        <f t="shared" si="36"/>
        <v/>
      </c>
      <c r="AM262" t="str">
        <f>IF(FC_Road___Aradhana[[#This Row],[2nd Level Departure]]="",FC_Road___Aradhana[[#This Row],[1st Level Departure]],FC_Road___Aradhana[[#This Row],[2nd Level Departure]])</f>
        <v>R Deccan</v>
      </c>
      <c r="AN262" t="s">
        <v>147</v>
      </c>
      <c r="AO262" t="s">
        <v>109</v>
      </c>
      <c r="AP262" t="s">
        <v>96</v>
      </c>
      <c r="AQ262" t="s">
        <v>50</v>
      </c>
      <c r="AR262" t="s">
        <v>50</v>
      </c>
      <c r="AS262" t="s">
        <v>50</v>
      </c>
      <c r="AT262" t="s">
        <v>50</v>
      </c>
      <c r="AU262" t="s">
        <v>50</v>
      </c>
      <c r="AV262" t="s">
        <v>97</v>
      </c>
      <c r="AW262" t="str">
        <f t="shared" si="37"/>
        <v>Social Media Ad (Instagram/ Facebook)</v>
      </c>
      <c r="AX262" t="s">
        <v>61</v>
      </c>
      <c r="AY262" t="str">
        <f t="shared" si="38"/>
        <v>Casual Meal</v>
      </c>
      <c r="AZ262" t="s">
        <v>98</v>
      </c>
      <c r="BA262" t="s">
        <v>62</v>
      </c>
      <c r="BB262" t="s">
        <v>87</v>
      </c>
      <c r="BC262" t="s">
        <v>104</v>
      </c>
      <c r="BD262" t="s">
        <v>75</v>
      </c>
      <c r="BE262" t="s">
        <v>76</v>
      </c>
      <c r="BF262" t="s">
        <v>89</v>
      </c>
      <c r="BG262" t="s">
        <v>68</v>
      </c>
      <c r="BH262" t="s">
        <v>90</v>
      </c>
      <c r="BI262" t="s">
        <v>91</v>
      </c>
      <c r="BJ262" t="s">
        <v>69</v>
      </c>
    </row>
    <row r="263" spans="1:62" x14ac:dyDescent="0.3">
      <c r="A263">
        <v>263</v>
      </c>
      <c r="B263" s="1">
        <v>45837.816666666666</v>
      </c>
      <c r="C263" s="6">
        <v>45837.818749999999</v>
      </c>
      <c r="D263" s="2">
        <f>INT(FC_Road___Aradhana[[#This Row],[Completion time]])</f>
        <v>45837</v>
      </c>
      <c r="E263" s="2" t="str">
        <f>TEXT(FC_Road___Aradhana[[#This Row],[Date]],"dddd")</f>
        <v>Sunday</v>
      </c>
      <c r="F263" s="2" t="str">
        <f>IF(WEEKDAY(FC_Road___Aradhana[[#This Row],[Date]],2)&gt;5,"Weekend","Weekday")</f>
        <v>Weekend</v>
      </c>
      <c r="G26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63" t="s">
        <v>49</v>
      </c>
      <c r="I263" t="s">
        <v>50</v>
      </c>
      <c r="J263" t="s">
        <v>51</v>
      </c>
      <c r="K263" t="s">
        <v>52</v>
      </c>
      <c r="L263" t="s">
        <v>80</v>
      </c>
      <c r="M263" t="s">
        <v>50</v>
      </c>
      <c r="N263" t="s">
        <v>50</v>
      </c>
      <c r="O263" t="s">
        <v>50</v>
      </c>
      <c r="P263" t="s">
        <v>50</v>
      </c>
      <c r="Q263" t="s">
        <v>247</v>
      </c>
      <c r="R263" t="str">
        <f t="shared" si="32"/>
        <v xml:space="preserve">Vishrantwadi 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tr">
        <f t="shared" si="33"/>
        <v/>
      </c>
      <c r="Y263" t="str">
        <f t="shared" si="34"/>
        <v xml:space="preserve">Vishrantwadi </v>
      </c>
      <c r="Z263" t="s">
        <v>166</v>
      </c>
      <c r="AA263" t="s">
        <v>50</v>
      </c>
      <c r="AB263" t="s">
        <v>252</v>
      </c>
      <c r="AC263" t="s">
        <v>50</v>
      </c>
      <c r="AD263" t="s">
        <v>50</v>
      </c>
      <c r="AE263" t="s">
        <v>50</v>
      </c>
      <c r="AF263" t="str">
        <f t="shared" si="35"/>
        <v xml:space="preserve">Law college road 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tr">
        <f t="shared" si="36"/>
        <v/>
      </c>
      <c r="AM263" t="str">
        <f>IF(FC_Road___Aradhana[[#This Row],[2nd Level Departure]]="",FC_Road___Aradhana[[#This Row],[1st Level Departure]],FC_Road___Aradhana[[#This Row],[2nd Level Departure]])</f>
        <v xml:space="preserve">Law college road </v>
      </c>
      <c r="AN263" t="s">
        <v>85</v>
      </c>
      <c r="AO263" t="s">
        <v>109</v>
      </c>
      <c r="AP263" t="s">
        <v>96</v>
      </c>
      <c r="AQ263" t="s">
        <v>50</v>
      </c>
      <c r="AR263" t="s">
        <v>50</v>
      </c>
      <c r="AS263" t="s">
        <v>50</v>
      </c>
      <c r="AT263" t="s">
        <v>50</v>
      </c>
      <c r="AU263" t="s">
        <v>50</v>
      </c>
      <c r="AV263" t="s">
        <v>144</v>
      </c>
      <c r="AW263" t="str">
        <f t="shared" si="37"/>
        <v>I was walking by and came in</v>
      </c>
      <c r="AX263" t="s">
        <v>86</v>
      </c>
      <c r="AY263" t="str">
        <f t="shared" si="38"/>
        <v>Date</v>
      </c>
      <c r="AZ263" t="s">
        <v>98</v>
      </c>
      <c r="BA263" t="s">
        <v>62</v>
      </c>
      <c r="BB263" t="s">
        <v>74</v>
      </c>
      <c r="BC263" t="s">
        <v>64</v>
      </c>
      <c r="BD263" t="s">
        <v>88</v>
      </c>
      <c r="BE263" t="s">
        <v>76</v>
      </c>
      <c r="BF263" t="s">
        <v>89</v>
      </c>
      <c r="BG263" t="s">
        <v>68</v>
      </c>
      <c r="BH263" t="s">
        <v>78</v>
      </c>
      <c r="BI263" t="s">
        <v>122</v>
      </c>
      <c r="BJ263" t="s">
        <v>69</v>
      </c>
    </row>
    <row r="264" spans="1:62" x14ac:dyDescent="0.3">
      <c r="A264">
        <v>264</v>
      </c>
      <c r="B264" s="1">
        <v>45837.821527777778</v>
      </c>
      <c r="C264" s="6">
        <v>45837.822916666664</v>
      </c>
      <c r="D264" s="2">
        <f>INT(FC_Road___Aradhana[[#This Row],[Completion time]])</f>
        <v>45837</v>
      </c>
      <c r="E264" s="2" t="str">
        <f>TEXT(FC_Road___Aradhana[[#This Row],[Date]],"dddd")</f>
        <v>Sunday</v>
      </c>
      <c r="F264" s="2" t="str">
        <f>IF(WEEKDAY(FC_Road___Aradhana[[#This Row],[Date]],2)&gt;5,"Weekend","Weekday")</f>
        <v>Weekend</v>
      </c>
      <c r="G26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64" t="s">
        <v>49</v>
      </c>
      <c r="I264" t="s">
        <v>50</v>
      </c>
      <c r="J264" t="s">
        <v>79</v>
      </c>
      <c r="K264" t="s">
        <v>52</v>
      </c>
      <c r="L264" t="s">
        <v>119</v>
      </c>
      <c r="M264" t="s">
        <v>50</v>
      </c>
      <c r="N264" t="s">
        <v>50</v>
      </c>
      <c r="O264" t="s">
        <v>50</v>
      </c>
      <c r="P264" t="s">
        <v>50</v>
      </c>
      <c r="Q264" t="s">
        <v>190</v>
      </c>
      <c r="R264" t="str">
        <f t="shared" si="32"/>
        <v xml:space="preserve">Hadapsar 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tr">
        <f t="shared" si="33"/>
        <v/>
      </c>
      <c r="Y264" t="str">
        <f t="shared" si="34"/>
        <v xml:space="preserve">Hadapsar </v>
      </c>
      <c r="Z264" t="s">
        <v>83</v>
      </c>
      <c r="AA264" t="s">
        <v>190</v>
      </c>
      <c r="AB264" t="s">
        <v>50</v>
      </c>
      <c r="AC264" t="s">
        <v>50</v>
      </c>
      <c r="AD264" t="s">
        <v>50</v>
      </c>
      <c r="AE264" t="s">
        <v>50</v>
      </c>
      <c r="AF264" t="str">
        <f t="shared" si="35"/>
        <v xml:space="preserve">Hadapsar 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tr">
        <f t="shared" si="36"/>
        <v/>
      </c>
      <c r="AM264" t="str">
        <f>IF(FC_Road___Aradhana[[#This Row],[2nd Level Departure]]="",FC_Road___Aradhana[[#This Row],[1st Level Departure]],FC_Road___Aradhana[[#This Row],[2nd Level Departure]])</f>
        <v xml:space="preserve">Hadapsar </v>
      </c>
      <c r="AN264" t="s">
        <v>56</v>
      </c>
      <c r="AO264" t="s">
        <v>57</v>
      </c>
      <c r="AP264" t="s">
        <v>96</v>
      </c>
      <c r="AQ264" t="s">
        <v>50</v>
      </c>
      <c r="AR264" t="s">
        <v>50</v>
      </c>
      <c r="AS264" t="s">
        <v>50</v>
      </c>
      <c r="AT264" t="s">
        <v>50</v>
      </c>
      <c r="AU264" t="s">
        <v>50</v>
      </c>
      <c r="AV264" t="s">
        <v>144</v>
      </c>
      <c r="AW264" t="str">
        <f t="shared" si="37"/>
        <v>I was walking by and came in</v>
      </c>
      <c r="AX264" t="s">
        <v>111</v>
      </c>
      <c r="AY264" t="str">
        <f t="shared" si="38"/>
        <v>Hangout with friends</v>
      </c>
      <c r="AZ264" t="s">
        <v>98</v>
      </c>
      <c r="BA264" t="s">
        <v>62</v>
      </c>
      <c r="BB264" t="s">
        <v>64</v>
      </c>
      <c r="BC264" t="s">
        <v>65</v>
      </c>
      <c r="BD264" t="s">
        <v>88</v>
      </c>
      <c r="BE264" t="s">
        <v>76</v>
      </c>
      <c r="BF264" t="s">
        <v>89</v>
      </c>
      <c r="BG264" t="s">
        <v>68</v>
      </c>
      <c r="BH264" t="s">
        <v>78</v>
      </c>
      <c r="BI264" t="s">
        <v>91</v>
      </c>
      <c r="BJ264" t="s">
        <v>69</v>
      </c>
    </row>
    <row r="265" spans="1:62" x14ac:dyDescent="0.3">
      <c r="A265">
        <v>265</v>
      </c>
      <c r="B265" s="1">
        <v>45837.80972222222</v>
      </c>
      <c r="C265" s="6">
        <v>45837.823611111111</v>
      </c>
      <c r="D265" s="2">
        <f>INT(FC_Road___Aradhana[[#This Row],[Completion time]])</f>
        <v>45837</v>
      </c>
      <c r="E265" s="2" t="str">
        <f>TEXT(FC_Road___Aradhana[[#This Row],[Date]],"dddd")</f>
        <v>Sunday</v>
      </c>
      <c r="F265" s="2" t="str">
        <f>IF(WEEKDAY(FC_Road___Aradhana[[#This Row],[Date]],2)&gt;5,"Weekend","Weekday")</f>
        <v>Weekend</v>
      </c>
      <c r="G26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65" t="s">
        <v>49</v>
      </c>
      <c r="I265" t="s">
        <v>50</v>
      </c>
      <c r="J265" t="s">
        <v>79</v>
      </c>
      <c r="K265" t="s">
        <v>52</v>
      </c>
      <c r="L265" t="s">
        <v>119</v>
      </c>
      <c r="M265" t="s">
        <v>50</v>
      </c>
      <c r="N265" t="s">
        <v>50</v>
      </c>
      <c r="O265" t="s">
        <v>50</v>
      </c>
      <c r="P265" t="s">
        <v>50</v>
      </c>
      <c r="Q265" t="s">
        <v>253</v>
      </c>
      <c r="R265" t="str">
        <f t="shared" si="32"/>
        <v>Lohegoan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tr">
        <f t="shared" si="33"/>
        <v/>
      </c>
      <c r="Y265" t="str">
        <f t="shared" si="34"/>
        <v>Lohegoan</v>
      </c>
      <c r="Z265" t="s">
        <v>83</v>
      </c>
      <c r="AA265" t="s">
        <v>487</v>
      </c>
      <c r="AB265" t="s">
        <v>50</v>
      </c>
      <c r="AC265" t="s">
        <v>50</v>
      </c>
      <c r="AD265" t="s">
        <v>50</v>
      </c>
      <c r="AE265" t="s">
        <v>50</v>
      </c>
      <c r="AF265" t="str">
        <f t="shared" si="35"/>
        <v>Lohegaon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tr">
        <f t="shared" si="36"/>
        <v/>
      </c>
      <c r="AM265" t="str">
        <f>IF(FC_Road___Aradhana[[#This Row],[2nd Level Departure]]="",FC_Road___Aradhana[[#This Row],[1st Level Departure]],FC_Road___Aradhana[[#This Row],[2nd Level Departure]])</f>
        <v>Lohegaon</v>
      </c>
      <c r="AN265" t="s">
        <v>56</v>
      </c>
      <c r="AO265" t="s">
        <v>71</v>
      </c>
      <c r="AP265" t="s">
        <v>96</v>
      </c>
      <c r="AQ265" t="s">
        <v>50</v>
      </c>
      <c r="AR265" t="s">
        <v>50</v>
      </c>
      <c r="AS265" t="s">
        <v>50</v>
      </c>
      <c r="AT265" t="s">
        <v>50</v>
      </c>
      <c r="AU265" t="s">
        <v>50</v>
      </c>
      <c r="AV265" t="s">
        <v>144</v>
      </c>
      <c r="AW265" t="str">
        <f t="shared" si="37"/>
        <v>I was walking by and came in</v>
      </c>
      <c r="AX265" t="s">
        <v>61</v>
      </c>
      <c r="AY265" t="str">
        <f t="shared" si="38"/>
        <v>Casual Meal</v>
      </c>
      <c r="AZ265" t="s">
        <v>98</v>
      </c>
      <c r="BA265" t="s">
        <v>62</v>
      </c>
      <c r="BB265" t="s">
        <v>74</v>
      </c>
      <c r="BC265" t="s">
        <v>108</v>
      </c>
      <c r="BD265" t="s">
        <v>75</v>
      </c>
      <c r="BE265" t="s">
        <v>67</v>
      </c>
      <c r="BF265" t="s">
        <v>89</v>
      </c>
      <c r="BG265" t="s">
        <v>68</v>
      </c>
      <c r="BH265" t="s">
        <v>78</v>
      </c>
      <c r="BI265" t="s">
        <v>263</v>
      </c>
      <c r="BJ265" t="s">
        <v>69</v>
      </c>
    </row>
    <row r="266" spans="1:62" x14ac:dyDescent="0.3">
      <c r="A266">
        <v>266</v>
      </c>
      <c r="B266" s="1">
        <v>45837.823611111111</v>
      </c>
      <c r="C266" s="6">
        <v>45837.828472222223</v>
      </c>
      <c r="D266" s="2">
        <f>INT(FC_Road___Aradhana[[#This Row],[Completion time]])</f>
        <v>45837</v>
      </c>
      <c r="E266" s="2" t="str">
        <f>TEXT(FC_Road___Aradhana[[#This Row],[Date]],"dddd")</f>
        <v>Sunday</v>
      </c>
      <c r="F266" s="2" t="str">
        <f>IF(WEEKDAY(FC_Road___Aradhana[[#This Row],[Date]],2)&gt;5,"Weekend","Weekday")</f>
        <v>Weekend</v>
      </c>
      <c r="G26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266" t="s">
        <v>49</v>
      </c>
      <c r="I266" t="s">
        <v>50</v>
      </c>
      <c r="J266" t="s">
        <v>79</v>
      </c>
      <c r="K266" t="s">
        <v>52</v>
      </c>
      <c r="L266" t="s">
        <v>156</v>
      </c>
      <c r="M266" t="s">
        <v>157</v>
      </c>
      <c r="N266" t="s">
        <v>50</v>
      </c>
      <c r="O266" t="s">
        <v>50</v>
      </c>
      <c r="P266" t="s">
        <v>50</v>
      </c>
      <c r="Q266" t="s">
        <v>50</v>
      </c>
      <c r="R266" t="str">
        <f t="shared" si="32"/>
        <v>R Deccan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tr">
        <f t="shared" si="33"/>
        <v/>
      </c>
      <c r="Y266" t="str">
        <f t="shared" si="34"/>
        <v>R Deccan</v>
      </c>
      <c r="Z266" t="s">
        <v>83</v>
      </c>
      <c r="AA266" t="s">
        <v>54</v>
      </c>
      <c r="AB266" t="s">
        <v>50</v>
      </c>
      <c r="AC266" t="s">
        <v>50</v>
      </c>
      <c r="AD266" t="s">
        <v>50</v>
      </c>
      <c r="AE266" t="s">
        <v>50</v>
      </c>
      <c r="AF266" t="str">
        <f t="shared" si="35"/>
        <v>Deccan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tr">
        <f t="shared" si="36"/>
        <v/>
      </c>
      <c r="AM266" t="str">
        <f>IF(FC_Road___Aradhana[[#This Row],[2nd Level Departure]]="",FC_Road___Aradhana[[#This Row],[1st Level Departure]],FC_Road___Aradhana[[#This Row],[2nd Level Departure]])</f>
        <v>Deccan</v>
      </c>
      <c r="AN266" t="s">
        <v>85</v>
      </c>
      <c r="AO266" t="s">
        <v>71</v>
      </c>
      <c r="AP266" t="s">
        <v>58</v>
      </c>
      <c r="AQ266" t="s">
        <v>59</v>
      </c>
      <c r="AR266" t="s">
        <v>60</v>
      </c>
      <c r="AS266" t="s">
        <v>61</v>
      </c>
      <c r="AT266" t="s">
        <v>62</v>
      </c>
      <c r="AU266" t="s">
        <v>63</v>
      </c>
      <c r="AV266" t="s">
        <v>50</v>
      </c>
      <c r="AW266" t="str">
        <f t="shared" si="37"/>
        <v>Word of Mouth/ Recommendation</v>
      </c>
      <c r="AX266" t="s">
        <v>50</v>
      </c>
      <c r="AY266" t="str">
        <f t="shared" si="38"/>
        <v>Casual Meal</v>
      </c>
      <c r="AZ266" t="s">
        <v>50</v>
      </c>
      <c r="BA266" t="str">
        <f t="shared" si="39"/>
        <v>I wanted to try Sourdough Pizza</v>
      </c>
      <c r="BB266" t="s">
        <v>104</v>
      </c>
      <c r="BC266" t="s">
        <v>64</v>
      </c>
      <c r="BD266" t="s">
        <v>75</v>
      </c>
      <c r="BE266" t="s">
        <v>76</v>
      </c>
      <c r="BF266" t="s">
        <v>89</v>
      </c>
      <c r="BG266" t="s">
        <v>68</v>
      </c>
      <c r="BH266" t="s">
        <v>118</v>
      </c>
      <c r="BI266" t="s">
        <v>115</v>
      </c>
      <c r="BJ266" t="s">
        <v>69</v>
      </c>
    </row>
    <row r="267" spans="1:62" x14ac:dyDescent="0.3">
      <c r="A267">
        <v>267</v>
      </c>
      <c r="B267" s="1">
        <v>45837.836805555555</v>
      </c>
      <c r="C267" s="6">
        <v>45837.836805555555</v>
      </c>
      <c r="D267" s="2">
        <f>INT(FC_Road___Aradhana[[#This Row],[Completion time]])</f>
        <v>45837</v>
      </c>
      <c r="E267" s="2" t="str">
        <f>TEXT(FC_Road___Aradhana[[#This Row],[Date]],"dddd")</f>
        <v>Sunday</v>
      </c>
      <c r="F267" s="2" t="str">
        <f>IF(WEEKDAY(FC_Road___Aradhana[[#This Row],[Date]],2)&gt;5,"Weekend","Weekday")</f>
        <v>Weekend</v>
      </c>
      <c r="G26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67" t="s">
        <v>49</v>
      </c>
      <c r="I267" t="s">
        <v>50</v>
      </c>
      <c r="J267" t="s">
        <v>51</v>
      </c>
      <c r="K267" t="s">
        <v>52</v>
      </c>
      <c r="L267" t="s">
        <v>80</v>
      </c>
      <c r="M267" t="s">
        <v>50</v>
      </c>
      <c r="N267" t="s">
        <v>50</v>
      </c>
      <c r="O267" t="s">
        <v>50</v>
      </c>
      <c r="P267" t="s">
        <v>50</v>
      </c>
      <c r="Q267" t="s">
        <v>135</v>
      </c>
      <c r="R267" t="str">
        <f t="shared" si="32"/>
        <v>Erandawne</v>
      </c>
      <c r="S267" t="s">
        <v>50</v>
      </c>
      <c r="T267" t="s">
        <v>254</v>
      </c>
      <c r="U267" t="s">
        <v>50</v>
      </c>
      <c r="V267" t="s">
        <v>50</v>
      </c>
      <c r="W267" t="s">
        <v>50</v>
      </c>
      <c r="X267" t="str">
        <f t="shared" si="33"/>
        <v>Prabhat road</v>
      </c>
      <c r="Y267" t="str">
        <f t="shared" si="34"/>
        <v>Prabhat road</v>
      </c>
      <c r="Z267" t="s">
        <v>83</v>
      </c>
      <c r="AA267" t="s">
        <v>135</v>
      </c>
      <c r="AB267" t="s">
        <v>50</v>
      </c>
      <c r="AC267" t="s">
        <v>50</v>
      </c>
      <c r="AD267" t="s">
        <v>50</v>
      </c>
      <c r="AE267" t="s">
        <v>50</v>
      </c>
      <c r="AF267" t="str">
        <f t="shared" si="35"/>
        <v>Erandawne</v>
      </c>
      <c r="AG267" t="s">
        <v>50</v>
      </c>
      <c r="AH267" t="s">
        <v>255</v>
      </c>
      <c r="AI267" t="s">
        <v>50</v>
      </c>
      <c r="AJ267" t="s">
        <v>50</v>
      </c>
      <c r="AK267" t="s">
        <v>50</v>
      </c>
      <c r="AL267" t="str">
        <f t="shared" si="36"/>
        <v>PRABHAT ROAD</v>
      </c>
      <c r="AM267" t="str">
        <f>IF(FC_Road___Aradhana[[#This Row],[2nd Level Departure]]="",FC_Road___Aradhana[[#This Row],[1st Level Departure]],FC_Road___Aradhana[[#This Row],[2nd Level Departure]])</f>
        <v>PRABHAT ROAD</v>
      </c>
      <c r="AN267" t="s">
        <v>147</v>
      </c>
      <c r="AO267" t="s">
        <v>109</v>
      </c>
      <c r="AP267" t="s">
        <v>58</v>
      </c>
      <c r="AQ267" t="s">
        <v>59</v>
      </c>
      <c r="AR267" t="s">
        <v>60</v>
      </c>
      <c r="AS267" t="s">
        <v>129</v>
      </c>
      <c r="AT267" t="s">
        <v>224</v>
      </c>
      <c r="AU267" t="s">
        <v>63</v>
      </c>
      <c r="AV267" t="s">
        <v>50</v>
      </c>
      <c r="AW267" t="str">
        <f t="shared" si="37"/>
        <v>Word of Mouth/ Recommendation</v>
      </c>
      <c r="AX267" t="s">
        <v>50</v>
      </c>
      <c r="AY267" t="str">
        <f t="shared" si="38"/>
        <v>Family Outing</v>
      </c>
      <c r="AZ267" t="s">
        <v>50</v>
      </c>
      <c r="BA267" t="str">
        <f t="shared" si="39"/>
        <v>I like si nonna's pizza</v>
      </c>
      <c r="BB267" t="s">
        <v>104</v>
      </c>
      <c r="BC267" t="s">
        <v>104</v>
      </c>
      <c r="BD267" t="s">
        <v>66</v>
      </c>
      <c r="BE267" t="s">
        <v>76</v>
      </c>
      <c r="BF267" t="s">
        <v>184</v>
      </c>
      <c r="BG267" t="s">
        <v>100</v>
      </c>
      <c r="BH267" t="s">
        <v>78</v>
      </c>
      <c r="BI267" t="s">
        <v>243</v>
      </c>
      <c r="BJ267" t="s">
        <v>69</v>
      </c>
    </row>
    <row r="268" spans="1:62" x14ac:dyDescent="0.3">
      <c r="A268">
        <v>268</v>
      </c>
      <c r="B268" s="1">
        <v>45837.822916666664</v>
      </c>
      <c r="C268" s="6">
        <v>45837.838194444441</v>
      </c>
      <c r="D268" s="2">
        <f>INT(FC_Road___Aradhana[[#This Row],[Completion time]])</f>
        <v>45837</v>
      </c>
      <c r="E268" s="2" t="str">
        <f>TEXT(FC_Road___Aradhana[[#This Row],[Date]],"dddd")</f>
        <v>Sunday</v>
      </c>
      <c r="F268" s="2" t="str">
        <f>IF(WEEKDAY(FC_Road___Aradhana[[#This Row],[Date]],2)&gt;5,"Weekend","Weekday")</f>
        <v>Weekend</v>
      </c>
      <c r="G26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68" t="s">
        <v>49</v>
      </c>
      <c r="I268" t="s">
        <v>50</v>
      </c>
      <c r="J268" t="s">
        <v>51</v>
      </c>
      <c r="K268" t="s">
        <v>213</v>
      </c>
      <c r="L268" t="s">
        <v>80</v>
      </c>
      <c r="M268" t="s">
        <v>50</v>
      </c>
      <c r="N268" t="s">
        <v>50</v>
      </c>
      <c r="O268" t="s">
        <v>50</v>
      </c>
      <c r="P268" t="s">
        <v>50</v>
      </c>
      <c r="Q268" t="s">
        <v>201</v>
      </c>
      <c r="R268" t="str">
        <f t="shared" si="32"/>
        <v>Hadapsar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tr">
        <f t="shared" si="33"/>
        <v/>
      </c>
      <c r="Y268" t="str">
        <f t="shared" si="34"/>
        <v>Hadapsar</v>
      </c>
      <c r="Z268" t="s">
        <v>83</v>
      </c>
      <c r="AA268" t="s">
        <v>190</v>
      </c>
      <c r="AB268" t="s">
        <v>50</v>
      </c>
      <c r="AC268" t="s">
        <v>50</v>
      </c>
      <c r="AD268" t="s">
        <v>50</v>
      </c>
      <c r="AE268" t="s">
        <v>50</v>
      </c>
      <c r="AF268" t="str">
        <f t="shared" si="35"/>
        <v xml:space="preserve">Hadapsar 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tr">
        <f t="shared" si="36"/>
        <v/>
      </c>
      <c r="AM268" t="str">
        <f>IF(FC_Road___Aradhana[[#This Row],[2nd Level Departure]]="",FC_Road___Aradhana[[#This Row],[1st Level Departure]],FC_Road___Aradhana[[#This Row],[2nd Level Departure]])</f>
        <v xml:space="preserve">Hadapsar </v>
      </c>
      <c r="AN268" t="s">
        <v>85</v>
      </c>
      <c r="AO268" t="s">
        <v>95</v>
      </c>
      <c r="AP268" t="s">
        <v>58</v>
      </c>
      <c r="AQ268" t="s">
        <v>59</v>
      </c>
      <c r="AR268" t="s">
        <v>60</v>
      </c>
      <c r="AS268" t="s">
        <v>86</v>
      </c>
      <c r="AT268" t="s">
        <v>62</v>
      </c>
      <c r="AU268" t="s">
        <v>60</v>
      </c>
      <c r="AV268" t="s">
        <v>50</v>
      </c>
      <c r="AW268" t="str">
        <f t="shared" si="37"/>
        <v>Word of Mouth/ Recommendation</v>
      </c>
      <c r="AX268" t="s">
        <v>50</v>
      </c>
      <c r="AY268" t="str">
        <f t="shared" si="38"/>
        <v>Date</v>
      </c>
      <c r="AZ268" t="s">
        <v>50</v>
      </c>
      <c r="BA268" t="str">
        <f t="shared" si="39"/>
        <v>I wanted to try Sourdough Pizza</v>
      </c>
      <c r="BB268" t="s">
        <v>64</v>
      </c>
      <c r="BC268" t="s">
        <v>64</v>
      </c>
      <c r="BD268" t="s">
        <v>75</v>
      </c>
      <c r="BE268" t="s">
        <v>67</v>
      </c>
      <c r="BF268" t="s">
        <v>99</v>
      </c>
      <c r="BG268" t="s">
        <v>68</v>
      </c>
      <c r="BH268" t="s">
        <v>118</v>
      </c>
      <c r="BI268" t="s">
        <v>115</v>
      </c>
      <c r="BJ268" t="s">
        <v>69</v>
      </c>
    </row>
    <row r="269" spans="1:62" x14ac:dyDescent="0.3">
      <c r="A269">
        <v>269</v>
      </c>
      <c r="B269" s="1">
        <v>45837.837500000001</v>
      </c>
      <c r="C269" s="6">
        <v>45837.847916666666</v>
      </c>
      <c r="D269" s="2">
        <f>INT(FC_Road___Aradhana[[#This Row],[Completion time]])</f>
        <v>45837</v>
      </c>
      <c r="E269" s="2" t="str">
        <f>TEXT(FC_Road___Aradhana[[#This Row],[Date]],"dddd")</f>
        <v>Sunday</v>
      </c>
      <c r="F269" s="2" t="str">
        <f>IF(WEEKDAY(FC_Road___Aradhana[[#This Row],[Date]],2)&gt;5,"Weekend","Weekday")</f>
        <v>Weekend</v>
      </c>
      <c r="G26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69" t="s">
        <v>49</v>
      </c>
      <c r="I269" t="s">
        <v>50</v>
      </c>
      <c r="J269" t="s">
        <v>79</v>
      </c>
      <c r="K269" t="s">
        <v>92</v>
      </c>
      <c r="L269" t="s">
        <v>93</v>
      </c>
      <c r="M269" t="s">
        <v>50</v>
      </c>
      <c r="N269" t="s">
        <v>102</v>
      </c>
      <c r="O269" t="s">
        <v>50</v>
      </c>
      <c r="P269" t="s">
        <v>50</v>
      </c>
      <c r="Q269" t="s">
        <v>50</v>
      </c>
      <c r="R269" t="str">
        <f t="shared" si="32"/>
        <v>FC Road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tr">
        <f t="shared" si="33"/>
        <v/>
      </c>
      <c r="Y269" t="str">
        <f t="shared" si="34"/>
        <v>FC Road</v>
      </c>
      <c r="Z269" t="s">
        <v>93</v>
      </c>
      <c r="AA269" t="s">
        <v>50</v>
      </c>
      <c r="AB269" t="s">
        <v>50</v>
      </c>
      <c r="AC269" t="s">
        <v>102</v>
      </c>
      <c r="AD269" t="s">
        <v>50</v>
      </c>
      <c r="AE269" t="s">
        <v>50</v>
      </c>
      <c r="AF269" t="str">
        <f t="shared" si="35"/>
        <v>FC Road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tr">
        <f t="shared" si="36"/>
        <v/>
      </c>
      <c r="AM269" t="str">
        <f>IF(FC_Road___Aradhana[[#This Row],[2nd Level Departure]]="",FC_Road___Aradhana[[#This Row],[1st Level Departure]],FC_Road___Aradhana[[#This Row],[2nd Level Departure]])</f>
        <v>FC Road</v>
      </c>
      <c r="AN269" t="s">
        <v>56</v>
      </c>
      <c r="AO269" t="s">
        <v>109</v>
      </c>
      <c r="AP269" t="s">
        <v>96</v>
      </c>
      <c r="AQ269" t="s">
        <v>50</v>
      </c>
      <c r="AR269" t="s">
        <v>50</v>
      </c>
      <c r="AS269" t="s">
        <v>50</v>
      </c>
      <c r="AT269" t="s">
        <v>50</v>
      </c>
      <c r="AU269" t="s">
        <v>50</v>
      </c>
      <c r="AV269" t="s">
        <v>149</v>
      </c>
      <c r="AW269" t="str">
        <f t="shared" si="37"/>
        <v>A friend told me</v>
      </c>
      <c r="AX269" t="s">
        <v>111</v>
      </c>
      <c r="AY269" t="str">
        <f t="shared" si="38"/>
        <v>Hangout with friends</v>
      </c>
      <c r="AZ269" t="s">
        <v>222</v>
      </c>
      <c r="BA269" t="str">
        <f t="shared" si="39"/>
        <v>I love the alcohol with Pizza offer at Nonna's</v>
      </c>
      <c r="BB269" t="s">
        <v>74</v>
      </c>
      <c r="BC269" t="s">
        <v>108</v>
      </c>
      <c r="BD269" t="s">
        <v>75</v>
      </c>
      <c r="BE269" t="s">
        <v>76</v>
      </c>
      <c r="BF269" t="s">
        <v>89</v>
      </c>
      <c r="BG269" t="s">
        <v>68</v>
      </c>
      <c r="BH269" t="s">
        <v>78</v>
      </c>
      <c r="BI269" t="s">
        <v>122</v>
      </c>
      <c r="BJ269" t="s">
        <v>69</v>
      </c>
    </row>
    <row r="270" spans="1:62" x14ac:dyDescent="0.3">
      <c r="A270">
        <v>270</v>
      </c>
      <c r="B270" s="1">
        <v>45837.852083333331</v>
      </c>
      <c r="C270" s="6">
        <v>45837.854861111111</v>
      </c>
      <c r="D270" s="2">
        <f>INT(FC_Road___Aradhana[[#This Row],[Completion time]])</f>
        <v>45837</v>
      </c>
      <c r="E270" s="2" t="str">
        <f>TEXT(FC_Road___Aradhana[[#This Row],[Date]],"dddd")</f>
        <v>Sunday</v>
      </c>
      <c r="F270" s="2" t="str">
        <f>IF(WEEKDAY(FC_Road___Aradhana[[#This Row],[Date]],2)&gt;5,"Weekend","Weekday")</f>
        <v>Weekend</v>
      </c>
      <c r="G27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0" t="s">
        <v>49</v>
      </c>
      <c r="I270" t="s">
        <v>50</v>
      </c>
      <c r="J270" t="s">
        <v>79</v>
      </c>
      <c r="K270" t="s">
        <v>52</v>
      </c>
      <c r="L270" t="s">
        <v>80</v>
      </c>
      <c r="M270" t="s">
        <v>50</v>
      </c>
      <c r="N270" t="s">
        <v>50</v>
      </c>
      <c r="O270" t="s">
        <v>50</v>
      </c>
      <c r="P270" t="s">
        <v>50</v>
      </c>
      <c r="Q270" t="s">
        <v>54</v>
      </c>
      <c r="R270" t="str">
        <f t="shared" si="32"/>
        <v>Deccan</v>
      </c>
      <c r="S270" t="s">
        <v>132</v>
      </c>
      <c r="T270" t="s">
        <v>50</v>
      </c>
      <c r="U270" t="s">
        <v>50</v>
      </c>
      <c r="V270" t="s">
        <v>50</v>
      </c>
      <c r="W270" t="s">
        <v>50</v>
      </c>
      <c r="X270" t="str">
        <f t="shared" si="33"/>
        <v>Prabhat Road/Bhandarkar Road</v>
      </c>
      <c r="Y270" t="str">
        <f t="shared" si="34"/>
        <v>Prabhat Road/Bhandarkar Road</v>
      </c>
      <c r="Z270" t="s">
        <v>83</v>
      </c>
      <c r="AA270" t="s">
        <v>54</v>
      </c>
      <c r="AB270" t="s">
        <v>50</v>
      </c>
      <c r="AC270" t="s">
        <v>50</v>
      </c>
      <c r="AD270" t="s">
        <v>50</v>
      </c>
      <c r="AE270" t="s">
        <v>50</v>
      </c>
      <c r="AF270" t="str">
        <f t="shared" si="35"/>
        <v>Deccan</v>
      </c>
      <c r="AG270" t="s">
        <v>132</v>
      </c>
      <c r="AH270" t="s">
        <v>50</v>
      </c>
      <c r="AI270" t="s">
        <v>50</v>
      </c>
      <c r="AJ270" t="s">
        <v>50</v>
      </c>
      <c r="AK270" t="s">
        <v>50</v>
      </c>
      <c r="AL270" t="str">
        <f t="shared" si="36"/>
        <v>Prabhat Road/Bhandarkar Road</v>
      </c>
      <c r="AM270" t="str">
        <f>IF(FC_Road___Aradhana[[#This Row],[2nd Level Departure]]="",FC_Road___Aradhana[[#This Row],[1st Level Departure]],FC_Road___Aradhana[[#This Row],[2nd Level Departure]])</f>
        <v>Prabhat Road/Bhandarkar Road</v>
      </c>
      <c r="AN270" t="s">
        <v>56</v>
      </c>
      <c r="AO270" t="s">
        <v>71</v>
      </c>
      <c r="AP270" t="s">
        <v>58</v>
      </c>
      <c r="AQ270" t="s">
        <v>72</v>
      </c>
      <c r="AR270" t="s">
        <v>103</v>
      </c>
      <c r="AS270" t="s">
        <v>61</v>
      </c>
      <c r="AT270" t="s">
        <v>62</v>
      </c>
      <c r="AU270" t="s">
        <v>63</v>
      </c>
      <c r="AV270" t="s">
        <v>50</v>
      </c>
      <c r="AW270" t="str">
        <f t="shared" si="37"/>
        <v>Walk-in/ Saw it while passing by</v>
      </c>
      <c r="AX270" t="s">
        <v>50</v>
      </c>
      <c r="AY270" t="str">
        <f t="shared" si="38"/>
        <v>Casual Meal</v>
      </c>
      <c r="AZ270" t="s">
        <v>50</v>
      </c>
      <c r="BA270" t="str">
        <f t="shared" si="39"/>
        <v>I wanted to try Sourdough Pizza</v>
      </c>
      <c r="BB270" t="s">
        <v>74</v>
      </c>
      <c r="BC270" t="s">
        <v>64</v>
      </c>
      <c r="BD270" t="s">
        <v>130</v>
      </c>
      <c r="BE270" t="s">
        <v>67</v>
      </c>
      <c r="BF270" t="s">
        <v>131</v>
      </c>
      <c r="BG270" t="s">
        <v>137</v>
      </c>
      <c r="BH270" t="s">
        <v>78</v>
      </c>
      <c r="BI270" t="s">
        <v>122</v>
      </c>
      <c r="BJ270" t="s">
        <v>69</v>
      </c>
    </row>
    <row r="271" spans="1:62" x14ac:dyDescent="0.3">
      <c r="A271">
        <v>271</v>
      </c>
      <c r="B271" s="1">
        <v>45837.838194444441</v>
      </c>
      <c r="C271" s="6">
        <v>45837.856249999997</v>
      </c>
      <c r="D271" s="2">
        <f>INT(FC_Road___Aradhana[[#This Row],[Completion time]])</f>
        <v>45837</v>
      </c>
      <c r="E271" s="2" t="str">
        <f>TEXT(FC_Road___Aradhana[[#This Row],[Date]],"dddd")</f>
        <v>Sunday</v>
      </c>
      <c r="F271" s="2" t="str">
        <f>IF(WEEKDAY(FC_Road___Aradhana[[#This Row],[Date]],2)&gt;5,"Weekend","Weekday")</f>
        <v>Weekend</v>
      </c>
      <c r="G27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1" t="s">
        <v>49</v>
      </c>
      <c r="I271" t="s">
        <v>50</v>
      </c>
      <c r="J271" t="s">
        <v>51</v>
      </c>
      <c r="K271" t="s">
        <v>52</v>
      </c>
      <c r="L271" t="s">
        <v>156</v>
      </c>
      <c r="M271" t="s">
        <v>256</v>
      </c>
      <c r="N271" t="s">
        <v>50</v>
      </c>
      <c r="O271" t="s">
        <v>50</v>
      </c>
      <c r="P271" t="s">
        <v>50</v>
      </c>
      <c r="Q271" t="s">
        <v>50</v>
      </c>
      <c r="R271" t="str">
        <f t="shared" si="32"/>
        <v>City pride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tr">
        <f t="shared" si="33"/>
        <v/>
      </c>
      <c r="Y271" t="str">
        <f t="shared" si="34"/>
        <v>City pride</v>
      </c>
      <c r="Z271" t="s">
        <v>163</v>
      </c>
      <c r="AA271" t="s">
        <v>54</v>
      </c>
      <c r="AB271" t="s">
        <v>50</v>
      </c>
      <c r="AC271" t="s">
        <v>50</v>
      </c>
      <c r="AD271" t="s">
        <v>50</v>
      </c>
      <c r="AE271" t="s">
        <v>50</v>
      </c>
      <c r="AF271" t="str">
        <f t="shared" si="35"/>
        <v>Deccan</v>
      </c>
      <c r="AG271" t="s">
        <v>54</v>
      </c>
      <c r="AH271" t="s">
        <v>50</v>
      </c>
      <c r="AI271" t="s">
        <v>50</v>
      </c>
      <c r="AJ271" t="s">
        <v>50</v>
      </c>
      <c r="AK271" t="s">
        <v>50</v>
      </c>
      <c r="AL271" t="str">
        <f t="shared" si="36"/>
        <v>Deccan</v>
      </c>
      <c r="AM271" t="str">
        <f>IF(FC_Road___Aradhana[[#This Row],[2nd Level Departure]]="",FC_Road___Aradhana[[#This Row],[1st Level Departure]],FC_Road___Aradhana[[#This Row],[2nd Level Departure]])</f>
        <v>Deccan</v>
      </c>
      <c r="AN271" t="s">
        <v>147</v>
      </c>
      <c r="AO271" t="s">
        <v>109</v>
      </c>
      <c r="AP271" t="s">
        <v>96</v>
      </c>
      <c r="AQ271" t="s">
        <v>50</v>
      </c>
      <c r="AR271" t="s">
        <v>50</v>
      </c>
      <c r="AS271" t="s">
        <v>50</v>
      </c>
      <c r="AT271" t="s">
        <v>50</v>
      </c>
      <c r="AU271" t="s">
        <v>50</v>
      </c>
      <c r="AV271" t="s">
        <v>144</v>
      </c>
      <c r="AW271" t="str">
        <f t="shared" si="37"/>
        <v>I was walking by and came in</v>
      </c>
      <c r="AX271" t="s">
        <v>129</v>
      </c>
      <c r="AY271" t="str">
        <f t="shared" si="38"/>
        <v>Family Outing</v>
      </c>
      <c r="AZ271" t="s">
        <v>98</v>
      </c>
      <c r="BA271" t="s">
        <v>62</v>
      </c>
      <c r="BB271" t="s">
        <v>104</v>
      </c>
      <c r="BC271" t="s">
        <v>64</v>
      </c>
      <c r="BD271" t="s">
        <v>75</v>
      </c>
      <c r="BE271" t="s">
        <v>67</v>
      </c>
      <c r="BF271" t="s">
        <v>99</v>
      </c>
      <c r="BG271" t="s">
        <v>68</v>
      </c>
      <c r="BH271" t="s">
        <v>118</v>
      </c>
      <c r="BI271" t="s">
        <v>115</v>
      </c>
      <c r="BJ271" t="s">
        <v>69</v>
      </c>
    </row>
    <row r="272" spans="1:62" x14ac:dyDescent="0.3">
      <c r="A272">
        <v>272</v>
      </c>
      <c r="B272" s="1">
        <v>45837.854861111111</v>
      </c>
      <c r="C272" s="6">
        <v>45837.856944444444</v>
      </c>
      <c r="D272" s="2">
        <f>INT(FC_Road___Aradhana[[#This Row],[Completion time]])</f>
        <v>45837</v>
      </c>
      <c r="E272" s="2" t="str">
        <f>TEXT(FC_Road___Aradhana[[#This Row],[Date]],"dddd")</f>
        <v>Sunday</v>
      </c>
      <c r="F272" s="2" t="str">
        <f>IF(WEEKDAY(FC_Road___Aradhana[[#This Row],[Date]],2)&gt;5,"Weekend","Weekday")</f>
        <v>Weekend</v>
      </c>
      <c r="G27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2" t="s">
        <v>49</v>
      </c>
      <c r="I272" t="s">
        <v>50</v>
      </c>
      <c r="J272" t="s">
        <v>51</v>
      </c>
      <c r="K272" t="s">
        <v>92</v>
      </c>
      <c r="L272" t="s">
        <v>80</v>
      </c>
      <c r="M272" t="s">
        <v>50</v>
      </c>
      <c r="N272" t="s">
        <v>50</v>
      </c>
      <c r="O272" t="s">
        <v>50</v>
      </c>
      <c r="P272" t="s">
        <v>50</v>
      </c>
      <c r="Q272" t="s">
        <v>70</v>
      </c>
      <c r="R272" t="str">
        <f t="shared" si="32"/>
        <v>Shivajinagar</v>
      </c>
      <c r="S272" t="s">
        <v>50</v>
      </c>
      <c r="T272" t="s">
        <v>50</v>
      </c>
      <c r="U272" t="s">
        <v>50</v>
      </c>
      <c r="V272" t="s">
        <v>173</v>
      </c>
      <c r="W272" t="s">
        <v>174</v>
      </c>
      <c r="X272" t="str">
        <f t="shared" si="33"/>
        <v>Senapati Bapat Road</v>
      </c>
      <c r="Y272" t="str">
        <f t="shared" si="34"/>
        <v>Senapati Bapat Road</v>
      </c>
      <c r="Z272" t="s">
        <v>83</v>
      </c>
      <c r="AA272" t="s">
        <v>84</v>
      </c>
      <c r="AB272" t="s">
        <v>50</v>
      </c>
      <c r="AC272" t="s">
        <v>50</v>
      </c>
      <c r="AD272" t="s">
        <v>50</v>
      </c>
      <c r="AE272" t="s">
        <v>50</v>
      </c>
      <c r="AF272" t="str">
        <f t="shared" si="35"/>
        <v>kothrud</v>
      </c>
      <c r="AG272" t="s">
        <v>50</v>
      </c>
      <c r="AH272" t="s">
        <v>50</v>
      </c>
      <c r="AI272" t="s">
        <v>162</v>
      </c>
      <c r="AJ272" t="s">
        <v>50</v>
      </c>
      <c r="AK272" t="s">
        <v>50</v>
      </c>
      <c r="AL272" t="str">
        <f t="shared" si="36"/>
        <v>Dahanukar Colony / Kothrud Bus Stand</v>
      </c>
      <c r="AM272" t="str">
        <f>IF(FC_Road___Aradhana[[#This Row],[2nd Level Departure]]="",FC_Road___Aradhana[[#This Row],[1st Level Departure]],FC_Road___Aradhana[[#This Row],[2nd Level Departure]])</f>
        <v>Dahanukar Colony / Kothrud Bus Stand</v>
      </c>
      <c r="AN272" t="s">
        <v>85</v>
      </c>
      <c r="AO272" t="s">
        <v>71</v>
      </c>
      <c r="AP272" t="s">
        <v>58</v>
      </c>
      <c r="AQ272" t="s">
        <v>72</v>
      </c>
      <c r="AR272" t="s">
        <v>103</v>
      </c>
      <c r="AS272" t="s">
        <v>86</v>
      </c>
      <c r="AT272" t="s">
        <v>125</v>
      </c>
      <c r="AU272" t="s">
        <v>63</v>
      </c>
      <c r="AV272" t="s">
        <v>50</v>
      </c>
      <c r="AW272" t="str">
        <f t="shared" si="37"/>
        <v>Walk-in/ Saw it while passing by</v>
      </c>
      <c r="AX272" t="s">
        <v>50</v>
      </c>
      <c r="AY272" t="str">
        <f t="shared" si="38"/>
        <v>Date</v>
      </c>
      <c r="AZ272" t="s">
        <v>50</v>
      </c>
      <c r="BA272" t="str">
        <f t="shared" si="39"/>
        <v>Pizza with Drinks sounded like a good combo</v>
      </c>
      <c r="BB272" t="s">
        <v>87</v>
      </c>
      <c r="BC272" t="s">
        <v>104</v>
      </c>
      <c r="BD272" t="s">
        <v>88</v>
      </c>
      <c r="BE272" t="s">
        <v>67</v>
      </c>
      <c r="BF272" t="s">
        <v>89</v>
      </c>
      <c r="BG272" t="s">
        <v>114</v>
      </c>
      <c r="BH272" t="s">
        <v>90</v>
      </c>
      <c r="BI272" t="s">
        <v>115</v>
      </c>
      <c r="BJ272" t="s">
        <v>69</v>
      </c>
    </row>
    <row r="273" spans="1:62" x14ac:dyDescent="0.3">
      <c r="A273">
        <v>273</v>
      </c>
      <c r="B273" s="1">
        <v>45837.857638888891</v>
      </c>
      <c r="C273" s="6">
        <v>45837.862500000003</v>
      </c>
      <c r="D273" s="2">
        <f>INT(FC_Road___Aradhana[[#This Row],[Completion time]])</f>
        <v>45837</v>
      </c>
      <c r="E273" s="2" t="str">
        <f>TEXT(FC_Road___Aradhana[[#This Row],[Date]],"dddd")</f>
        <v>Sunday</v>
      </c>
      <c r="F273" s="2" t="str">
        <f>IF(WEEKDAY(FC_Road___Aradhana[[#This Row],[Date]],2)&gt;5,"Weekend","Weekday")</f>
        <v>Weekend</v>
      </c>
      <c r="G27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3" t="s">
        <v>49</v>
      </c>
      <c r="I273" t="s">
        <v>50</v>
      </c>
      <c r="J273" t="s">
        <v>79</v>
      </c>
      <c r="K273" t="s">
        <v>92</v>
      </c>
      <c r="L273" t="s">
        <v>93</v>
      </c>
      <c r="M273" t="s">
        <v>50</v>
      </c>
      <c r="N273" t="s">
        <v>102</v>
      </c>
      <c r="O273" t="s">
        <v>50</v>
      </c>
      <c r="P273" t="s">
        <v>50</v>
      </c>
      <c r="Q273" t="s">
        <v>50</v>
      </c>
      <c r="R273" t="str">
        <f t="shared" si="32"/>
        <v>FC Road</v>
      </c>
      <c r="S273" t="s">
        <v>50</v>
      </c>
      <c r="T273" t="s">
        <v>50</v>
      </c>
      <c r="U273" t="s">
        <v>50</v>
      </c>
      <c r="V273" t="s">
        <v>50</v>
      </c>
      <c r="W273" t="s">
        <v>50</v>
      </c>
      <c r="X273" t="str">
        <f t="shared" si="33"/>
        <v/>
      </c>
      <c r="Y273" t="str">
        <f t="shared" si="34"/>
        <v>FC Road</v>
      </c>
      <c r="Z273" t="s">
        <v>83</v>
      </c>
      <c r="AA273" t="s">
        <v>549</v>
      </c>
      <c r="AB273" t="s">
        <v>50</v>
      </c>
      <c r="AC273" t="s">
        <v>50</v>
      </c>
      <c r="AD273" t="s">
        <v>50</v>
      </c>
      <c r="AE273" t="s">
        <v>50</v>
      </c>
      <c r="AF273" t="str">
        <f t="shared" si="35"/>
        <v>PImpri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tr">
        <f t="shared" si="36"/>
        <v/>
      </c>
      <c r="AM273" t="str">
        <f>IF(FC_Road___Aradhana[[#This Row],[2nd Level Departure]]="",FC_Road___Aradhana[[#This Row],[1st Level Departure]],FC_Road___Aradhana[[#This Row],[2nd Level Departure]])</f>
        <v>PImpri</v>
      </c>
      <c r="AN273" t="s">
        <v>85</v>
      </c>
      <c r="AO273" t="s">
        <v>57</v>
      </c>
      <c r="AP273" t="s">
        <v>96</v>
      </c>
      <c r="AQ273" t="s">
        <v>50</v>
      </c>
      <c r="AR273" t="s">
        <v>50</v>
      </c>
      <c r="AS273" t="s">
        <v>50</v>
      </c>
      <c r="AT273" t="s">
        <v>50</v>
      </c>
      <c r="AU273" t="s">
        <v>50</v>
      </c>
      <c r="AV273" t="s">
        <v>149</v>
      </c>
      <c r="AW273" t="str">
        <f t="shared" si="37"/>
        <v>A friend told me</v>
      </c>
      <c r="AX273" t="s">
        <v>86</v>
      </c>
      <c r="AY273" t="str">
        <f t="shared" si="38"/>
        <v>Date</v>
      </c>
      <c r="AZ273" t="s">
        <v>98</v>
      </c>
      <c r="BA273" t="s">
        <v>62</v>
      </c>
      <c r="BB273" t="s">
        <v>87</v>
      </c>
      <c r="BC273" t="s">
        <v>108</v>
      </c>
      <c r="BD273" t="s">
        <v>75</v>
      </c>
      <c r="BE273" t="s">
        <v>67</v>
      </c>
      <c r="BF273" t="s">
        <v>89</v>
      </c>
      <c r="BG273" t="s">
        <v>68</v>
      </c>
      <c r="BH273" t="s">
        <v>90</v>
      </c>
      <c r="BI273" t="s">
        <v>91</v>
      </c>
      <c r="BJ273" t="s">
        <v>69</v>
      </c>
    </row>
    <row r="274" spans="1:62" x14ac:dyDescent="0.3">
      <c r="A274">
        <v>274</v>
      </c>
      <c r="B274" s="1">
        <v>45837.856249999997</v>
      </c>
      <c r="C274" s="6">
        <v>45837.863888888889</v>
      </c>
      <c r="D274" s="2">
        <f>INT(FC_Road___Aradhana[[#This Row],[Completion time]])</f>
        <v>45837</v>
      </c>
      <c r="E274" s="2" t="str">
        <f>TEXT(FC_Road___Aradhana[[#This Row],[Date]],"dddd")</f>
        <v>Sunday</v>
      </c>
      <c r="F274" s="2" t="str">
        <f>IF(WEEKDAY(FC_Road___Aradhana[[#This Row],[Date]],2)&gt;5,"Weekend","Weekday")</f>
        <v>Weekend</v>
      </c>
      <c r="G27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4" t="s">
        <v>49</v>
      </c>
      <c r="I274" t="s">
        <v>50</v>
      </c>
      <c r="J274" t="s">
        <v>51</v>
      </c>
      <c r="K274" t="s">
        <v>52</v>
      </c>
      <c r="L274" t="s">
        <v>93</v>
      </c>
      <c r="M274" t="s">
        <v>50</v>
      </c>
      <c r="N274" t="s">
        <v>165</v>
      </c>
      <c r="O274" t="s">
        <v>50</v>
      </c>
      <c r="P274" t="s">
        <v>50</v>
      </c>
      <c r="Q274" t="s">
        <v>50</v>
      </c>
      <c r="R274" t="str">
        <f t="shared" si="32"/>
        <v>Pavillion Mall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tr">
        <f t="shared" si="33"/>
        <v/>
      </c>
      <c r="Y274" t="str">
        <f t="shared" si="34"/>
        <v>Pavillion Mall</v>
      </c>
      <c r="Z274" t="s">
        <v>83</v>
      </c>
      <c r="AA274" t="s">
        <v>127</v>
      </c>
      <c r="AB274" t="s">
        <v>50</v>
      </c>
      <c r="AC274" t="s">
        <v>50</v>
      </c>
      <c r="AD274" t="s">
        <v>50</v>
      </c>
      <c r="AE274" t="s">
        <v>50</v>
      </c>
      <c r="AF274" t="str">
        <f t="shared" si="35"/>
        <v>Old City</v>
      </c>
      <c r="AG274" t="s">
        <v>50</v>
      </c>
      <c r="AH274" t="s">
        <v>50</v>
      </c>
      <c r="AI274" t="s">
        <v>50</v>
      </c>
      <c r="AJ274" t="s">
        <v>50</v>
      </c>
      <c r="AK274" t="s">
        <v>50</v>
      </c>
      <c r="AL274" t="str">
        <f t="shared" si="36"/>
        <v/>
      </c>
      <c r="AM274" t="str">
        <f>IF(FC_Road___Aradhana[[#This Row],[2nd Level Departure]]="",FC_Road___Aradhana[[#This Row],[1st Level Departure]],FC_Road___Aradhana[[#This Row],[2nd Level Departure]])</f>
        <v>Old City</v>
      </c>
      <c r="AN274" t="s">
        <v>85</v>
      </c>
      <c r="AO274" t="s">
        <v>71</v>
      </c>
      <c r="AP274" t="s">
        <v>96</v>
      </c>
      <c r="AQ274" t="s">
        <v>50</v>
      </c>
      <c r="AR274" t="s">
        <v>50</v>
      </c>
      <c r="AS274" t="s">
        <v>50</v>
      </c>
      <c r="AT274" t="s">
        <v>50</v>
      </c>
      <c r="AU274" t="s">
        <v>50</v>
      </c>
      <c r="AV274" t="s">
        <v>149</v>
      </c>
      <c r="AW274" t="str">
        <f t="shared" si="37"/>
        <v>A friend told me</v>
      </c>
      <c r="AX274" t="s">
        <v>129</v>
      </c>
      <c r="AY274" t="str">
        <f t="shared" si="38"/>
        <v>Family Outing</v>
      </c>
      <c r="AZ274" t="s">
        <v>222</v>
      </c>
      <c r="BA274" t="str">
        <f t="shared" si="39"/>
        <v>I love the alcohol with Pizza offer at Nonna's</v>
      </c>
      <c r="BB274" t="s">
        <v>87</v>
      </c>
      <c r="BC274" t="s">
        <v>64</v>
      </c>
      <c r="BD274" t="s">
        <v>88</v>
      </c>
      <c r="BE274" t="s">
        <v>76</v>
      </c>
      <c r="BF274" t="s">
        <v>89</v>
      </c>
      <c r="BG274" t="s">
        <v>114</v>
      </c>
      <c r="BH274" t="s">
        <v>78</v>
      </c>
      <c r="BI274" t="s">
        <v>122</v>
      </c>
      <c r="BJ274" t="s">
        <v>69</v>
      </c>
    </row>
    <row r="275" spans="1:62" x14ac:dyDescent="0.3">
      <c r="A275">
        <v>275</v>
      </c>
      <c r="B275" s="1">
        <v>45837.862500000003</v>
      </c>
      <c r="C275" s="6">
        <v>45837.870138888888</v>
      </c>
      <c r="D275" s="2">
        <f>INT(FC_Road___Aradhana[[#This Row],[Completion time]])</f>
        <v>45837</v>
      </c>
      <c r="E275" s="2" t="str">
        <f>TEXT(FC_Road___Aradhana[[#This Row],[Date]],"dddd")</f>
        <v>Sunday</v>
      </c>
      <c r="F275" s="2" t="str">
        <f>IF(WEEKDAY(FC_Road___Aradhana[[#This Row],[Date]],2)&gt;5,"Weekend","Weekday")</f>
        <v>Weekend</v>
      </c>
      <c r="G27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5" t="s">
        <v>49</v>
      </c>
      <c r="I275" t="s">
        <v>50</v>
      </c>
      <c r="J275" t="s">
        <v>79</v>
      </c>
      <c r="K275" t="s">
        <v>52</v>
      </c>
      <c r="L275" t="s">
        <v>80</v>
      </c>
      <c r="M275" t="s">
        <v>50</v>
      </c>
      <c r="N275" t="s">
        <v>50</v>
      </c>
      <c r="O275" t="s">
        <v>50</v>
      </c>
      <c r="P275" t="s">
        <v>50</v>
      </c>
      <c r="Q275" t="s">
        <v>235</v>
      </c>
      <c r="R275" t="str">
        <f t="shared" si="32"/>
        <v>Sinhgad Road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tr">
        <f t="shared" si="33"/>
        <v/>
      </c>
      <c r="Y275" t="str">
        <f t="shared" si="34"/>
        <v>Sinhgad Road</v>
      </c>
      <c r="Z275" t="s">
        <v>83</v>
      </c>
      <c r="AA275" t="s">
        <v>257</v>
      </c>
      <c r="AB275" t="s">
        <v>50</v>
      </c>
      <c r="AC275" t="s">
        <v>50</v>
      </c>
      <c r="AD275" t="s">
        <v>50</v>
      </c>
      <c r="AE275" t="s">
        <v>50</v>
      </c>
      <c r="AF275" t="str">
        <f t="shared" si="35"/>
        <v xml:space="preserve">Sinhgad Road 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tr">
        <f t="shared" si="36"/>
        <v/>
      </c>
      <c r="AM275" t="str">
        <f>IF(FC_Road___Aradhana[[#This Row],[2nd Level Departure]]="",FC_Road___Aradhana[[#This Row],[1st Level Departure]],FC_Road___Aradhana[[#This Row],[2nd Level Departure]])</f>
        <v xml:space="preserve">Sinhgad Road </v>
      </c>
      <c r="AN275" t="s">
        <v>56</v>
      </c>
      <c r="AO275" t="s">
        <v>71</v>
      </c>
      <c r="AP275" t="s">
        <v>96</v>
      </c>
      <c r="AQ275" t="s">
        <v>50</v>
      </c>
      <c r="AR275" t="s">
        <v>50</v>
      </c>
      <c r="AS275" t="s">
        <v>50</v>
      </c>
      <c r="AT275" t="s">
        <v>50</v>
      </c>
      <c r="AU275" t="s">
        <v>50</v>
      </c>
      <c r="AV275" t="s">
        <v>149</v>
      </c>
      <c r="AW275" t="str">
        <f t="shared" si="37"/>
        <v>A friend told me</v>
      </c>
      <c r="AX275" t="s">
        <v>61</v>
      </c>
      <c r="AY275" t="str">
        <f t="shared" si="38"/>
        <v>Casual Meal</v>
      </c>
      <c r="AZ275" t="s">
        <v>98</v>
      </c>
      <c r="BA275" t="s">
        <v>62</v>
      </c>
      <c r="BB275" t="s">
        <v>74</v>
      </c>
      <c r="BC275" t="s">
        <v>104</v>
      </c>
      <c r="BD275" t="s">
        <v>75</v>
      </c>
      <c r="BE275" t="s">
        <v>76</v>
      </c>
      <c r="BF275" t="s">
        <v>99</v>
      </c>
      <c r="BG275" t="s">
        <v>68</v>
      </c>
      <c r="BH275" t="s">
        <v>118</v>
      </c>
      <c r="BI275" t="s">
        <v>115</v>
      </c>
      <c r="BJ275" t="s">
        <v>69</v>
      </c>
    </row>
    <row r="276" spans="1:62" x14ac:dyDescent="0.3">
      <c r="A276">
        <v>276</v>
      </c>
      <c r="B276" s="1">
        <v>45837.863888888889</v>
      </c>
      <c r="C276" s="6">
        <v>45837.874305555553</v>
      </c>
      <c r="D276" s="2">
        <f>INT(FC_Road___Aradhana[[#This Row],[Completion time]])</f>
        <v>45837</v>
      </c>
      <c r="E276" s="2" t="str">
        <f>TEXT(FC_Road___Aradhana[[#This Row],[Date]],"dddd")</f>
        <v>Sunday</v>
      </c>
      <c r="F276" s="2" t="str">
        <f>IF(WEEKDAY(FC_Road___Aradhana[[#This Row],[Date]],2)&gt;5,"Weekend","Weekday")</f>
        <v>Weekend</v>
      </c>
      <c r="G27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6" t="s">
        <v>49</v>
      </c>
      <c r="I276" t="s">
        <v>50</v>
      </c>
      <c r="J276" t="s">
        <v>51</v>
      </c>
      <c r="K276" t="s">
        <v>52</v>
      </c>
      <c r="L276" t="s">
        <v>80</v>
      </c>
      <c r="M276" t="s">
        <v>50</v>
      </c>
      <c r="N276" t="s">
        <v>50</v>
      </c>
      <c r="O276" t="s">
        <v>50</v>
      </c>
      <c r="P276" t="s">
        <v>50</v>
      </c>
      <c r="Q276" t="s">
        <v>81</v>
      </c>
      <c r="R276" t="str">
        <f t="shared" si="32"/>
        <v>Kothrud</v>
      </c>
      <c r="S276" t="s">
        <v>50</v>
      </c>
      <c r="T276" t="s">
        <v>50</v>
      </c>
      <c r="U276" t="s">
        <v>82</v>
      </c>
      <c r="V276" t="s">
        <v>50</v>
      </c>
      <c r="W276" t="s">
        <v>50</v>
      </c>
      <c r="X276" t="str">
        <f t="shared" si="33"/>
        <v>Bhusari Colony / Kothrud Depot</v>
      </c>
      <c r="Y276" t="str">
        <f t="shared" si="34"/>
        <v>Bhusari Colony / Kothrud Depot</v>
      </c>
      <c r="Z276" t="s">
        <v>83</v>
      </c>
      <c r="AA276" t="s">
        <v>84</v>
      </c>
      <c r="AB276" t="s">
        <v>50</v>
      </c>
      <c r="AC276" t="s">
        <v>50</v>
      </c>
      <c r="AD276" t="s">
        <v>50</v>
      </c>
      <c r="AE276" t="s">
        <v>50</v>
      </c>
      <c r="AF276" t="str">
        <f t="shared" si="35"/>
        <v>kothrud</v>
      </c>
      <c r="AG276" t="s">
        <v>50</v>
      </c>
      <c r="AH276" t="s">
        <v>50</v>
      </c>
      <c r="AI276" t="s">
        <v>82</v>
      </c>
      <c r="AJ276" t="s">
        <v>50</v>
      </c>
      <c r="AK276" t="s">
        <v>50</v>
      </c>
      <c r="AL276" t="str">
        <f t="shared" si="36"/>
        <v>Bhusari Colony / Kothrud Depot</v>
      </c>
      <c r="AM276" t="str">
        <f>IF(FC_Road___Aradhana[[#This Row],[2nd Level Departure]]="",FC_Road___Aradhana[[#This Row],[1st Level Departure]],FC_Road___Aradhana[[#This Row],[2nd Level Departure]])</f>
        <v>Bhusari Colony / Kothrud Depot</v>
      </c>
      <c r="AN276" t="s">
        <v>94</v>
      </c>
      <c r="AO276" t="s">
        <v>109</v>
      </c>
      <c r="AP276" t="s">
        <v>58</v>
      </c>
      <c r="AQ276" t="s">
        <v>97</v>
      </c>
      <c r="AR276" t="s">
        <v>103</v>
      </c>
      <c r="AS276" t="s">
        <v>61</v>
      </c>
      <c r="AT276" t="s">
        <v>224</v>
      </c>
      <c r="AU276" t="s">
        <v>60</v>
      </c>
      <c r="AV276" t="s">
        <v>50</v>
      </c>
      <c r="AW276" t="str">
        <f t="shared" si="37"/>
        <v>Social Media Ad (Instagram/ Facebook)</v>
      </c>
      <c r="AX276" t="s">
        <v>50</v>
      </c>
      <c r="AY276" t="str">
        <f t="shared" si="38"/>
        <v>Casual Meal</v>
      </c>
      <c r="AZ276" t="s">
        <v>50</v>
      </c>
      <c r="BA276" t="str">
        <f t="shared" si="39"/>
        <v>I like si nonna's pizza</v>
      </c>
      <c r="BB276" t="s">
        <v>104</v>
      </c>
      <c r="BC276" t="s">
        <v>104</v>
      </c>
      <c r="BD276" t="s">
        <v>75</v>
      </c>
      <c r="BE276" t="s">
        <v>76</v>
      </c>
      <c r="BF276" t="s">
        <v>99</v>
      </c>
      <c r="BG276" t="s">
        <v>68</v>
      </c>
      <c r="BH276" t="s">
        <v>101</v>
      </c>
      <c r="BI276" t="s">
        <v>122</v>
      </c>
      <c r="BJ276" t="s">
        <v>69</v>
      </c>
    </row>
    <row r="277" spans="1:62" x14ac:dyDescent="0.3">
      <c r="A277">
        <v>277</v>
      </c>
      <c r="B277" s="1">
        <v>45837.875</v>
      </c>
      <c r="C277" s="6">
        <v>45837.87777777778</v>
      </c>
      <c r="D277" s="2">
        <f>INT(FC_Road___Aradhana[[#This Row],[Completion time]])</f>
        <v>45837</v>
      </c>
      <c r="E277" s="2" t="str">
        <f>TEXT(FC_Road___Aradhana[[#This Row],[Date]],"dddd")</f>
        <v>Sunday</v>
      </c>
      <c r="F277" s="2" t="str">
        <f>IF(WEEKDAY(FC_Road___Aradhana[[#This Row],[Date]],2)&gt;5,"Weekend","Weekday")</f>
        <v>Weekend</v>
      </c>
      <c r="G27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7" t="s">
        <v>49</v>
      </c>
      <c r="I277" t="s">
        <v>50</v>
      </c>
      <c r="J277" t="s">
        <v>79</v>
      </c>
      <c r="K277" t="s">
        <v>52</v>
      </c>
      <c r="L277" t="s">
        <v>119</v>
      </c>
      <c r="M277" t="s">
        <v>50</v>
      </c>
      <c r="N277" t="s">
        <v>50</v>
      </c>
      <c r="O277" t="s">
        <v>50</v>
      </c>
      <c r="P277" t="s">
        <v>50</v>
      </c>
      <c r="Q277" t="s">
        <v>177</v>
      </c>
      <c r="R277" t="str">
        <f t="shared" si="32"/>
        <v>Baner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tr">
        <f t="shared" si="33"/>
        <v/>
      </c>
      <c r="Y277" t="str">
        <f t="shared" si="34"/>
        <v>Baner</v>
      </c>
      <c r="Z277" t="s">
        <v>83</v>
      </c>
      <c r="AA277" t="s">
        <v>177</v>
      </c>
      <c r="AB277" t="s">
        <v>50</v>
      </c>
      <c r="AC277" t="s">
        <v>50</v>
      </c>
      <c r="AD277" t="s">
        <v>50</v>
      </c>
      <c r="AE277" t="s">
        <v>50</v>
      </c>
      <c r="AF277" t="str">
        <f t="shared" si="35"/>
        <v>Baner</v>
      </c>
      <c r="AG277" t="s">
        <v>50</v>
      </c>
      <c r="AH277" t="s">
        <v>50</v>
      </c>
      <c r="AI277" t="s">
        <v>50</v>
      </c>
      <c r="AJ277" t="s">
        <v>50</v>
      </c>
      <c r="AK277" t="s">
        <v>50</v>
      </c>
      <c r="AL277" t="str">
        <f t="shared" si="36"/>
        <v/>
      </c>
      <c r="AM277" t="str">
        <f>IF(FC_Road___Aradhana[[#This Row],[2nd Level Departure]]="",FC_Road___Aradhana[[#This Row],[1st Level Departure]],FC_Road___Aradhana[[#This Row],[2nd Level Departure]])</f>
        <v>Baner</v>
      </c>
      <c r="AN277" t="s">
        <v>94</v>
      </c>
      <c r="AO277" t="s">
        <v>71</v>
      </c>
      <c r="AP277" t="s">
        <v>96</v>
      </c>
      <c r="AQ277" t="s">
        <v>50</v>
      </c>
      <c r="AR277" t="s">
        <v>50</v>
      </c>
      <c r="AS277" t="s">
        <v>50</v>
      </c>
      <c r="AT277" t="s">
        <v>50</v>
      </c>
      <c r="AU277" t="s">
        <v>50</v>
      </c>
      <c r="AV277" t="s">
        <v>144</v>
      </c>
      <c r="AW277" t="str">
        <f t="shared" si="37"/>
        <v>I was walking by and came in</v>
      </c>
      <c r="AX277" t="s">
        <v>111</v>
      </c>
      <c r="AY277" t="str">
        <f t="shared" si="38"/>
        <v>Hangout with friends</v>
      </c>
      <c r="AZ277" t="s">
        <v>98</v>
      </c>
      <c r="BA277" t="s">
        <v>62</v>
      </c>
      <c r="BB277" t="s">
        <v>104</v>
      </c>
      <c r="BC277" t="s">
        <v>104</v>
      </c>
      <c r="BD277" t="s">
        <v>75</v>
      </c>
      <c r="BE277" t="s">
        <v>76</v>
      </c>
      <c r="BF277" t="s">
        <v>99</v>
      </c>
      <c r="BG277" t="s">
        <v>68</v>
      </c>
      <c r="BH277" t="s">
        <v>101</v>
      </c>
      <c r="BI277" t="s">
        <v>115</v>
      </c>
      <c r="BJ277" t="s">
        <v>69</v>
      </c>
    </row>
    <row r="278" spans="1:62" x14ac:dyDescent="0.3">
      <c r="A278">
        <v>278</v>
      </c>
      <c r="B278" s="1">
        <v>45837.871527777781</v>
      </c>
      <c r="C278" s="6">
        <v>45837.880555555559</v>
      </c>
      <c r="D278" s="2">
        <f>INT(FC_Road___Aradhana[[#This Row],[Completion time]])</f>
        <v>45837</v>
      </c>
      <c r="E278" s="2" t="str">
        <f>TEXT(FC_Road___Aradhana[[#This Row],[Date]],"dddd")</f>
        <v>Sunday</v>
      </c>
      <c r="F278" s="2" t="str">
        <f>IF(WEEKDAY(FC_Road___Aradhana[[#This Row],[Date]],2)&gt;5,"Weekend","Weekday")</f>
        <v>Weekend</v>
      </c>
      <c r="G27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8" t="s">
        <v>49</v>
      </c>
      <c r="I278" t="s">
        <v>50</v>
      </c>
      <c r="J278" t="s">
        <v>51</v>
      </c>
      <c r="K278" t="s">
        <v>52</v>
      </c>
      <c r="L278" t="s">
        <v>80</v>
      </c>
      <c r="M278" t="s">
        <v>50</v>
      </c>
      <c r="N278" t="s">
        <v>50</v>
      </c>
      <c r="O278" t="s">
        <v>50</v>
      </c>
      <c r="P278" t="s">
        <v>50</v>
      </c>
      <c r="Q278" t="s">
        <v>127</v>
      </c>
      <c r="R278" t="str">
        <f t="shared" si="32"/>
        <v>Old City</v>
      </c>
      <c r="S278" t="s">
        <v>50</v>
      </c>
      <c r="T278" t="s">
        <v>50</v>
      </c>
      <c r="U278" t="s">
        <v>50</v>
      </c>
      <c r="V278" t="s">
        <v>50</v>
      </c>
      <c r="W278" t="s">
        <v>169</v>
      </c>
      <c r="X278" t="str">
        <f t="shared" si="33"/>
        <v>Sadashiv Peth</v>
      </c>
      <c r="Y278" t="str">
        <f t="shared" si="34"/>
        <v>Sadashiv Peth</v>
      </c>
      <c r="Z278" t="s">
        <v>93</v>
      </c>
      <c r="AA278" t="s">
        <v>50</v>
      </c>
      <c r="AB278" t="s">
        <v>50</v>
      </c>
      <c r="AC278" t="s">
        <v>54</v>
      </c>
      <c r="AD278" t="s">
        <v>50</v>
      </c>
      <c r="AE278" t="s">
        <v>50</v>
      </c>
      <c r="AF278" t="str">
        <f t="shared" si="35"/>
        <v>Deccan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tr">
        <f t="shared" si="36"/>
        <v/>
      </c>
      <c r="AM278" t="str">
        <f>IF(FC_Road___Aradhana[[#This Row],[2nd Level Departure]]="",FC_Road___Aradhana[[#This Row],[1st Level Departure]],FC_Road___Aradhana[[#This Row],[2nd Level Departure]])</f>
        <v>Deccan</v>
      </c>
      <c r="AN278" t="s">
        <v>56</v>
      </c>
      <c r="AO278" t="s">
        <v>109</v>
      </c>
      <c r="AP278" t="s">
        <v>58</v>
      </c>
      <c r="AQ278" t="s">
        <v>59</v>
      </c>
      <c r="AR278" t="s">
        <v>103</v>
      </c>
      <c r="AS278" t="s">
        <v>129</v>
      </c>
      <c r="AT278" t="s">
        <v>62</v>
      </c>
      <c r="AU278" t="s">
        <v>63</v>
      </c>
      <c r="AV278" t="s">
        <v>50</v>
      </c>
      <c r="AW278" t="str">
        <f t="shared" si="37"/>
        <v>Word of Mouth/ Recommendation</v>
      </c>
      <c r="AX278" t="s">
        <v>50</v>
      </c>
      <c r="AY278" t="str">
        <f t="shared" si="38"/>
        <v>Family Outing</v>
      </c>
      <c r="AZ278" t="s">
        <v>50</v>
      </c>
      <c r="BA278" t="str">
        <f t="shared" si="39"/>
        <v>I wanted to try Sourdough Pizza</v>
      </c>
      <c r="BB278" t="s">
        <v>64</v>
      </c>
      <c r="BC278" t="s">
        <v>104</v>
      </c>
      <c r="BD278" t="s">
        <v>88</v>
      </c>
      <c r="BE278" t="s">
        <v>76</v>
      </c>
      <c r="BF278" t="s">
        <v>89</v>
      </c>
      <c r="BG278" t="s">
        <v>114</v>
      </c>
      <c r="BH278" t="s">
        <v>78</v>
      </c>
      <c r="BI278" t="s">
        <v>50</v>
      </c>
      <c r="BJ278" t="s">
        <v>69</v>
      </c>
    </row>
    <row r="279" spans="1:62" x14ac:dyDescent="0.3">
      <c r="A279">
        <v>279</v>
      </c>
      <c r="B279" s="1">
        <v>45837.87777777778</v>
      </c>
      <c r="C279" s="6">
        <v>45837.881249999999</v>
      </c>
      <c r="D279" s="2">
        <f>INT(FC_Road___Aradhana[[#This Row],[Completion time]])</f>
        <v>45837</v>
      </c>
      <c r="E279" s="2" t="str">
        <f>TEXT(FC_Road___Aradhana[[#This Row],[Date]],"dddd")</f>
        <v>Sunday</v>
      </c>
      <c r="F279" s="2" t="str">
        <f>IF(WEEKDAY(FC_Road___Aradhana[[#This Row],[Date]],2)&gt;5,"Weekend","Weekday")</f>
        <v>Weekend</v>
      </c>
      <c r="G27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79" t="s">
        <v>49</v>
      </c>
      <c r="I279" t="s">
        <v>50</v>
      </c>
      <c r="J279" t="s">
        <v>79</v>
      </c>
      <c r="K279" t="s">
        <v>52</v>
      </c>
      <c r="L279" t="s">
        <v>80</v>
      </c>
      <c r="M279" t="s">
        <v>50</v>
      </c>
      <c r="N279" t="s">
        <v>50</v>
      </c>
      <c r="O279" t="s">
        <v>50</v>
      </c>
      <c r="P279" t="s">
        <v>50</v>
      </c>
      <c r="Q279" t="s">
        <v>70</v>
      </c>
      <c r="R279" t="str">
        <f t="shared" si="32"/>
        <v>Shivajinagar</v>
      </c>
      <c r="S279" t="s">
        <v>50</v>
      </c>
      <c r="T279" t="s">
        <v>50</v>
      </c>
      <c r="U279" t="s">
        <v>50</v>
      </c>
      <c r="V279" t="s">
        <v>146</v>
      </c>
      <c r="W279" t="s">
        <v>50</v>
      </c>
      <c r="X279" t="str">
        <f t="shared" si="33"/>
        <v>Model Colony</v>
      </c>
      <c r="Y279" t="str">
        <f t="shared" si="34"/>
        <v>Model Colony</v>
      </c>
      <c r="Z279" t="s">
        <v>83</v>
      </c>
      <c r="AA279" t="s">
        <v>70</v>
      </c>
      <c r="AB279" t="s">
        <v>50</v>
      </c>
      <c r="AC279" t="s">
        <v>50</v>
      </c>
      <c r="AD279" t="s">
        <v>50</v>
      </c>
      <c r="AE279" t="s">
        <v>50</v>
      </c>
      <c r="AF279" t="str">
        <f t="shared" si="35"/>
        <v>Shivajinagar</v>
      </c>
      <c r="AG279" t="s">
        <v>50</v>
      </c>
      <c r="AH279" t="s">
        <v>50</v>
      </c>
      <c r="AI279" t="s">
        <v>50</v>
      </c>
      <c r="AJ279" t="s">
        <v>50</v>
      </c>
      <c r="AK279" t="s">
        <v>50</v>
      </c>
      <c r="AL279" t="str">
        <f t="shared" si="36"/>
        <v/>
      </c>
      <c r="AM279" t="str">
        <f>IF(FC_Road___Aradhana[[#This Row],[2nd Level Departure]]="",FC_Road___Aradhana[[#This Row],[1st Level Departure]],FC_Road___Aradhana[[#This Row],[2nd Level Departure]])</f>
        <v>Shivajinagar</v>
      </c>
      <c r="AN279" t="s">
        <v>128</v>
      </c>
      <c r="AO279" t="s">
        <v>95</v>
      </c>
      <c r="AP279" t="s">
        <v>96</v>
      </c>
      <c r="AQ279" t="s">
        <v>50</v>
      </c>
      <c r="AR279" t="s">
        <v>50</v>
      </c>
      <c r="AS279" t="s">
        <v>50</v>
      </c>
      <c r="AT279" t="s">
        <v>50</v>
      </c>
      <c r="AU279" t="s">
        <v>50</v>
      </c>
      <c r="AV279" t="s">
        <v>149</v>
      </c>
      <c r="AW279" t="str">
        <f t="shared" si="37"/>
        <v>A friend told me</v>
      </c>
      <c r="AX279" t="s">
        <v>129</v>
      </c>
      <c r="AY279" t="str">
        <f t="shared" si="38"/>
        <v>Family Outing</v>
      </c>
      <c r="AZ279" t="s">
        <v>180</v>
      </c>
      <c r="BA279" t="s">
        <v>107</v>
      </c>
      <c r="BB279" t="s">
        <v>87</v>
      </c>
      <c r="BC279" t="s">
        <v>104</v>
      </c>
      <c r="BD279" t="s">
        <v>88</v>
      </c>
      <c r="BE279" t="s">
        <v>76</v>
      </c>
      <c r="BF279" t="s">
        <v>89</v>
      </c>
      <c r="BG279" t="s">
        <v>114</v>
      </c>
      <c r="BH279" t="s">
        <v>78</v>
      </c>
      <c r="BI279" t="s">
        <v>122</v>
      </c>
      <c r="BJ279" t="s">
        <v>69</v>
      </c>
    </row>
    <row r="280" spans="1:62" x14ac:dyDescent="0.3">
      <c r="A280">
        <v>280</v>
      </c>
      <c r="B280" s="1">
        <v>45837.881944444445</v>
      </c>
      <c r="C280" s="6">
        <v>45837.883333333331</v>
      </c>
      <c r="D280" s="2">
        <f>INT(FC_Road___Aradhana[[#This Row],[Completion time]])</f>
        <v>45837</v>
      </c>
      <c r="E280" s="2" t="str">
        <f>TEXT(FC_Road___Aradhana[[#This Row],[Date]],"dddd")</f>
        <v>Sunday</v>
      </c>
      <c r="F280" s="2" t="str">
        <f>IF(WEEKDAY(FC_Road___Aradhana[[#This Row],[Date]],2)&gt;5,"Weekend","Weekday")</f>
        <v>Weekend</v>
      </c>
      <c r="G28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0" t="s">
        <v>49</v>
      </c>
      <c r="I280" t="s">
        <v>50</v>
      </c>
      <c r="J280" t="s">
        <v>51</v>
      </c>
      <c r="K280" t="s">
        <v>52</v>
      </c>
      <c r="L280" t="s">
        <v>156</v>
      </c>
      <c r="M280" t="s">
        <v>227</v>
      </c>
      <c r="N280" t="s">
        <v>50</v>
      </c>
      <c r="O280" t="s">
        <v>50</v>
      </c>
      <c r="P280" t="s">
        <v>50</v>
      </c>
      <c r="Q280" t="s">
        <v>50</v>
      </c>
      <c r="R280" t="str">
        <f t="shared" si="32"/>
        <v>Sambhaji Park</v>
      </c>
      <c r="S280" t="s">
        <v>50</v>
      </c>
      <c r="T280" t="s">
        <v>50</v>
      </c>
      <c r="U280" t="s">
        <v>50</v>
      </c>
      <c r="V280" t="s">
        <v>50</v>
      </c>
      <c r="W280" t="s">
        <v>50</v>
      </c>
      <c r="X280" t="str">
        <f t="shared" si="33"/>
        <v/>
      </c>
      <c r="Y280" t="str">
        <f t="shared" si="34"/>
        <v>Sambhaji Park</v>
      </c>
      <c r="Z280" t="s">
        <v>83</v>
      </c>
      <c r="AA280" t="s">
        <v>54</v>
      </c>
      <c r="AB280" t="s">
        <v>50</v>
      </c>
      <c r="AC280" t="s">
        <v>50</v>
      </c>
      <c r="AD280" t="s">
        <v>50</v>
      </c>
      <c r="AE280" t="s">
        <v>50</v>
      </c>
      <c r="AF280" t="str">
        <f t="shared" si="35"/>
        <v>Deccan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tr">
        <f t="shared" si="36"/>
        <v/>
      </c>
      <c r="AM280" t="str">
        <f>IF(FC_Road___Aradhana[[#This Row],[2nd Level Departure]]="",FC_Road___Aradhana[[#This Row],[1st Level Departure]],FC_Road___Aradhana[[#This Row],[2nd Level Departure]])</f>
        <v>Deccan</v>
      </c>
      <c r="AN280" t="s">
        <v>85</v>
      </c>
      <c r="AO280" t="s">
        <v>71</v>
      </c>
      <c r="AP280" t="s">
        <v>58</v>
      </c>
      <c r="AQ280" t="s">
        <v>72</v>
      </c>
      <c r="AR280" t="s">
        <v>103</v>
      </c>
      <c r="AS280" t="s">
        <v>61</v>
      </c>
      <c r="AT280" t="s">
        <v>107</v>
      </c>
      <c r="AU280" t="s">
        <v>63</v>
      </c>
      <c r="AV280" t="s">
        <v>50</v>
      </c>
      <c r="AW280" t="str">
        <f t="shared" si="37"/>
        <v>Walk-in/ Saw it while passing by</v>
      </c>
      <c r="AX280" t="s">
        <v>50</v>
      </c>
      <c r="AY280" t="str">
        <f t="shared" si="38"/>
        <v>Casual Meal</v>
      </c>
      <c r="AZ280" t="s">
        <v>50</v>
      </c>
      <c r="BA280" t="str">
        <f t="shared" si="39"/>
        <v>Nonna's famous Tiramisu </v>
      </c>
      <c r="BB280" t="s">
        <v>87</v>
      </c>
      <c r="BC280" t="s">
        <v>104</v>
      </c>
      <c r="BD280" t="s">
        <v>75</v>
      </c>
      <c r="BE280" t="s">
        <v>76</v>
      </c>
      <c r="BF280" t="s">
        <v>99</v>
      </c>
      <c r="BG280" t="s">
        <v>68</v>
      </c>
      <c r="BH280" t="s">
        <v>78</v>
      </c>
      <c r="BI280" t="s">
        <v>115</v>
      </c>
      <c r="BJ280" t="s">
        <v>69</v>
      </c>
    </row>
    <row r="281" spans="1:62" x14ac:dyDescent="0.3">
      <c r="A281">
        <v>281</v>
      </c>
      <c r="B281" s="1">
        <v>45837.883333333331</v>
      </c>
      <c r="C281" s="6">
        <v>45837.888888888891</v>
      </c>
      <c r="D281" s="2">
        <f>INT(FC_Road___Aradhana[[#This Row],[Completion time]])</f>
        <v>45837</v>
      </c>
      <c r="E281" s="2" t="str">
        <f>TEXT(FC_Road___Aradhana[[#This Row],[Date]],"dddd")</f>
        <v>Sunday</v>
      </c>
      <c r="F281" s="2" t="str">
        <f>IF(WEEKDAY(FC_Road___Aradhana[[#This Row],[Date]],2)&gt;5,"Weekend","Weekday")</f>
        <v>Weekend</v>
      </c>
      <c r="G28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1" t="s">
        <v>49</v>
      </c>
      <c r="I281" t="s">
        <v>50</v>
      </c>
      <c r="J281" t="s">
        <v>51</v>
      </c>
      <c r="K281" t="s">
        <v>52</v>
      </c>
      <c r="L281" t="s">
        <v>80</v>
      </c>
      <c r="M281" t="s">
        <v>50</v>
      </c>
      <c r="N281" t="s">
        <v>50</v>
      </c>
      <c r="O281" t="s">
        <v>50</v>
      </c>
      <c r="P281" t="s">
        <v>50</v>
      </c>
      <c r="Q281" t="s">
        <v>127</v>
      </c>
      <c r="R281" t="str">
        <f t="shared" si="32"/>
        <v>Old City</v>
      </c>
      <c r="S281" t="s">
        <v>50</v>
      </c>
      <c r="T281" t="s">
        <v>50</v>
      </c>
      <c r="U281" t="s">
        <v>50</v>
      </c>
      <c r="V281" t="s">
        <v>50</v>
      </c>
      <c r="W281" t="s">
        <v>258</v>
      </c>
      <c r="X281" t="str">
        <f t="shared" si="33"/>
        <v>Kasaba peth</v>
      </c>
      <c r="Y281" t="str">
        <f t="shared" si="34"/>
        <v>Kasaba peth</v>
      </c>
      <c r="Z281" t="s">
        <v>83</v>
      </c>
      <c r="AA281" t="s">
        <v>127</v>
      </c>
      <c r="AB281" t="s">
        <v>50</v>
      </c>
      <c r="AC281" t="s">
        <v>50</v>
      </c>
      <c r="AD281" t="s">
        <v>50</v>
      </c>
      <c r="AE281" t="s">
        <v>50</v>
      </c>
      <c r="AF281" t="str">
        <f t="shared" si="35"/>
        <v>Old City</v>
      </c>
      <c r="AG281" t="s">
        <v>50</v>
      </c>
      <c r="AH281" t="s">
        <v>50</v>
      </c>
      <c r="AI281" t="s">
        <v>50</v>
      </c>
      <c r="AJ281" t="s">
        <v>50</v>
      </c>
      <c r="AK281" t="s">
        <v>50</v>
      </c>
      <c r="AL281" t="str">
        <f t="shared" si="36"/>
        <v/>
      </c>
      <c r="AM281" t="str">
        <f>IF(FC_Road___Aradhana[[#This Row],[2nd Level Departure]]="",FC_Road___Aradhana[[#This Row],[1st Level Departure]],FC_Road___Aradhana[[#This Row],[2nd Level Departure]])</f>
        <v>Old City</v>
      </c>
      <c r="AN281" t="s">
        <v>94</v>
      </c>
      <c r="AO281" t="s">
        <v>109</v>
      </c>
      <c r="AP281" t="s">
        <v>96</v>
      </c>
      <c r="AQ281" t="s">
        <v>50</v>
      </c>
      <c r="AR281" t="s">
        <v>50</v>
      </c>
      <c r="AS281" t="s">
        <v>50</v>
      </c>
      <c r="AT281" t="s">
        <v>50</v>
      </c>
      <c r="AU281" t="s">
        <v>50</v>
      </c>
      <c r="AV281" t="s">
        <v>149</v>
      </c>
      <c r="AW281" t="str">
        <f t="shared" si="37"/>
        <v>A friend told me</v>
      </c>
      <c r="AX281" t="s">
        <v>111</v>
      </c>
      <c r="AY281" t="str">
        <f t="shared" si="38"/>
        <v>Hangout with friends</v>
      </c>
      <c r="AZ281" t="s">
        <v>168</v>
      </c>
      <c r="BA281" t="s">
        <v>125</v>
      </c>
      <c r="BB281" t="s">
        <v>74</v>
      </c>
      <c r="BC281" t="s">
        <v>108</v>
      </c>
      <c r="BD281" t="s">
        <v>75</v>
      </c>
      <c r="BE281" t="s">
        <v>76</v>
      </c>
      <c r="BF281" t="s">
        <v>89</v>
      </c>
      <c r="BG281" t="s">
        <v>68</v>
      </c>
      <c r="BH281" t="s">
        <v>101</v>
      </c>
      <c r="BI281" t="s">
        <v>115</v>
      </c>
      <c r="BJ281" t="s">
        <v>69</v>
      </c>
    </row>
    <row r="282" spans="1:62" x14ac:dyDescent="0.3">
      <c r="A282">
        <v>282</v>
      </c>
      <c r="B282" s="1">
        <v>45837.881249999999</v>
      </c>
      <c r="C282" s="6">
        <v>45837.88958333333</v>
      </c>
      <c r="D282" s="2">
        <f>INT(FC_Road___Aradhana[[#This Row],[Completion time]])</f>
        <v>45837</v>
      </c>
      <c r="E282" s="2" t="str">
        <f>TEXT(FC_Road___Aradhana[[#This Row],[Date]],"dddd")</f>
        <v>Sunday</v>
      </c>
      <c r="F282" s="2" t="str">
        <f>IF(WEEKDAY(FC_Road___Aradhana[[#This Row],[Date]],2)&gt;5,"Weekend","Weekday")</f>
        <v>Weekend</v>
      </c>
      <c r="G28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2" t="s">
        <v>49</v>
      </c>
      <c r="I282" t="s">
        <v>50</v>
      </c>
      <c r="J282" t="s">
        <v>79</v>
      </c>
      <c r="K282" t="s">
        <v>52</v>
      </c>
      <c r="L282" t="s">
        <v>80</v>
      </c>
      <c r="M282" t="s">
        <v>50</v>
      </c>
      <c r="N282" t="s">
        <v>50</v>
      </c>
      <c r="O282" t="s">
        <v>50</v>
      </c>
      <c r="P282" t="s">
        <v>50</v>
      </c>
      <c r="Q282" t="s">
        <v>259</v>
      </c>
      <c r="R282" t="str">
        <f t="shared" si="32"/>
        <v xml:space="preserve">Bibwewadi </v>
      </c>
      <c r="S282" t="s">
        <v>50</v>
      </c>
      <c r="T282" t="s">
        <v>50</v>
      </c>
      <c r="U282" t="s">
        <v>50</v>
      </c>
      <c r="V282" t="s">
        <v>50</v>
      </c>
      <c r="W282" t="s">
        <v>50</v>
      </c>
      <c r="X282" t="str">
        <f t="shared" si="33"/>
        <v/>
      </c>
      <c r="Y282" t="str">
        <f t="shared" si="34"/>
        <v xml:space="preserve">Bibwewadi </v>
      </c>
      <c r="Z282" t="s">
        <v>166</v>
      </c>
      <c r="AA282" t="s">
        <v>50</v>
      </c>
      <c r="AB282" t="s">
        <v>165</v>
      </c>
      <c r="AC282" t="s">
        <v>50</v>
      </c>
      <c r="AD282" t="s">
        <v>50</v>
      </c>
      <c r="AE282" t="s">
        <v>50</v>
      </c>
      <c r="AF282" t="str">
        <f t="shared" si="35"/>
        <v>Pavillion Mall</v>
      </c>
      <c r="AG282" t="s">
        <v>50</v>
      </c>
      <c r="AH282" t="s">
        <v>50</v>
      </c>
      <c r="AI282" t="s">
        <v>50</v>
      </c>
      <c r="AJ282" t="s">
        <v>50</v>
      </c>
      <c r="AK282" t="s">
        <v>50</v>
      </c>
      <c r="AL282" t="str">
        <f t="shared" si="36"/>
        <v/>
      </c>
      <c r="AM282" t="str">
        <f>IF(FC_Road___Aradhana[[#This Row],[2nd Level Departure]]="",FC_Road___Aradhana[[#This Row],[1st Level Departure]],FC_Road___Aradhana[[#This Row],[2nd Level Departure]])</f>
        <v>Pavillion Mall</v>
      </c>
      <c r="AN282" t="s">
        <v>147</v>
      </c>
      <c r="AO282" t="s">
        <v>109</v>
      </c>
      <c r="AP282" t="s">
        <v>96</v>
      </c>
      <c r="AQ282" t="s">
        <v>50</v>
      </c>
      <c r="AR282" t="s">
        <v>50</v>
      </c>
      <c r="AS282" t="s">
        <v>50</v>
      </c>
      <c r="AT282" t="s">
        <v>50</v>
      </c>
      <c r="AU282" t="s">
        <v>50</v>
      </c>
      <c r="AV282" t="s">
        <v>149</v>
      </c>
      <c r="AW282" t="str">
        <f t="shared" si="37"/>
        <v>A friend told me</v>
      </c>
      <c r="AX282" t="s">
        <v>61</v>
      </c>
      <c r="AY282" t="str">
        <f t="shared" si="38"/>
        <v>Casual Meal</v>
      </c>
      <c r="AZ282" t="s">
        <v>98</v>
      </c>
      <c r="BA282" t="s">
        <v>62</v>
      </c>
      <c r="BB282" t="s">
        <v>74</v>
      </c>
      <c r="BC282" t="s">
        <v>104</v>
      </c>
      <c r="BD282" t="s">
        <v>75</v>
      </c>
      <c r="BE282" t="s">
        <v>67</v>
      </c>
      <c r="BF282" t="s">
        <v>99</v>
      </c>
      <c r="BG282" t="s">
        <v>100</v>
      </c>
      <c r="BH282" t="s">
        <v>101</v>
      </c>
      <c r="BI282" t="s">
        <v>115</v>
      </c>
      <c r="BJ282" t="s">
        <v>69</v>
      </c>
    </row>
    <row r="283" spans="1:62" x14ac:dyDescent="0.3">
      <c r="A283">
        <v>283</v>
      </c>
      <c r="B283" s="1">
        <v>45837.888888888891</v>
      </c>
      <c r="C283" s="6">
        <v>45837.890972222223</v>
      </c>
      <c r="D283" s="2">
        <f>INT(FC_Road___Aradhana[[#This Row],[Completion time]])</f>
        <v>45837</v>
      </c>
      <c r="E283" s="2" t="str">
        <f>TEXT(FC_Road___Aradhana[[#This Row],[Date]],"dddd")</f>
        <v>Sunday</v>
      </c>
      <c r="F283" s="2" t="str">
        <f>IF(WEEKDAY(FC_Road___Aradhana[[#This Row],[Date]],2)&gt;5,"Weekend","Weekday")</f>
        <v>Weekend</v>
      </c>
      <c r="G28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3" t="s">
        <v>49</v>
      </c>
      <c r="I283" t="s">
        <v>50</v>
      </c>
      <c r="J283" t="s">
        <v>51</v>
      </c>
      <c r="K283" t="s">
        <v>52</v>
      </c>
      <c r="L283" t="s">
        <v>93</v>
      </c>
      <c r="M283" t="s">
        <v>50</v>
      </c>
      <c r="N283" t="s">
        <v>102</v>
      </c>
      <c r="O283" t="s">
        <v>50</v>
      </c>
      <c r="P283" t="s">
        <v>50</v>
      </c>
      <c r="Q283" t="s">
        <v>50</v>
      </c>
      <c r="R283" t="str">
        <f t="shared" si="32"/>
        <v>FC Road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tr">
        <f t="shared" si="33"/>
        <v/>
      </c>
      <c r="Y283" t="str">
        <f t="shared" si="34"/>
        <v>FC Road</v>
      </c>
      <c r="Z283" t="s">
        <v>83</v>
      </c>
      <c r="AA283" t="s">
        <v>84</v>
      </c>
      <c r="AB283" t="s">
        <v>50</v>
      </c>
      <c r="AC283" t="s">
        <v>50</v>
      </c>
      <c r="AD283" t="s">
        <v>50</v>
      </c>
      <c r="AE283" t="s">
        <v>50</v>
      </c>
      <c r="AF283" t="str">
        <f t="shared" si="35"/>
        <v>kothrud</v>
      </c>
      <c r="AG283" t="s">
        <v>50</v>
      </c>
      <c r="AH283" t="s">
        <v>50</v>
      </c>
      <c r="AI283" t="s">
        <v>148</v>
      </c>
      <c r="AJ283" t="s">
        <v>50</v>
      </c>
      <c r="AK283" t="s">
        <v>50</v>
      </c>
      <c r="AL283" t="str">
        <f t="shared" si="36"/>
        <v>MIT College / Anand Nagar</v>
      </c>
      <c r="AM283" t="str">
        <f>IF(FC_Road___Aradhana[[#This Row],[2nd Level Departure]]="",FC_Road___Aradhana[[#This Row],[1st Level Departure]],FC_Road___Aradhana[[#This Row],[2nd Level Departure]])</f>
        <v>MIT College / Anand Nagar</v>
      </c>
      <c r="AN283" t="s">
        <v>56</v>
      </c>
      <c r="AO283" t="s">
        <v>71</v>
      </c>
      <c r="AP283" t="s">
        <v>96</v>
      </c>
      <c r="AQ283" t="s">
        <v>50</v>
      </c>
      <c r="AR283" t="s">
        <v>50</v>
      </c>
      <c r="AS283" t="s">
        <v>50</v>
      </c>
      <c r="AT283" t="s">
        <v>50</v>
      </c>
      <c r="AU283" t="s">
        <v>50</v>
      </c>
      <c r="AV283" t="s">
        <v>144</v>
      </c>
      <c r="AW283" t="str">
        <f t="shared" si="37"/>
        <v>I was walking by and came in</v>
      </c>
      <c r="AX283" t="s">
        <v>129</v>
      </c>
      <c r="AY283" t="str">
        <f t="shared" si="38"/>
        <v>Family Outing</v>
      </c>
      <c r="AZ283" t="s">
        <v>98</v>
      </c>
      <c r="BA283" t="s">
        <v>62</v>
      </c>
      <c r="BB283" t="s">
        <v>65</v>
      </c>
      <c r="BC283" t="s">
        <v>65</v>
      </c>
      <c r="BD283" t="s">
        <v>66</v>
      </c>
      <c r="BE283" t="s">
        <v>76</v>
      </c>
      <c r="BF283" t="s">
        <v>184</v>
      </c>
      <c r="BG283" t="s">
        <v>68</v>
      </c>
      <c r="BH283" t="s">
        <v>118</v>
      </c>
      <c r="BI283" t="s">
        <v>115</v>
      </c>
      <c r="BJ283" t="s">
        <v>189</v>
      </c>
    </row>
    <row r="284" spans="1:62" x14ac:dyDescent="0.3">
      <c r="A284">
        <v>284</v>
      </c>
      <c r="B284" s="1">
        <v>45837.88958333333</v>
      </c>
      <c r="C284" s="6">
        <v>45837.893055555556</v>
      </c>
      <c r="D284" s="2">
        <f>INT(FC_Road___Aradhana[[#This Row],[Completion time]])</f>
        <v>45837</v>
      </c>
      <c r="E284" s="2" t="str">
        <f>TEXT(FC_Road___Aradhana[[#This Row],[Date]],"dddd")</f>
        <v>Sunday</v>
      </c>
      <c r="F284" s="2" t="str">
        <f>IF(WEEKDAY(FC_Road___Aradhana[[#This Row],[Date]],2)&gt;5,"Weekend","Weekday")</f>
        <v>Weekend</v>
      </c>
      <c r="G28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4" t="s">
        <v>49</v>
      </c>
      <c r="I284" t="s">
        <v>50</v>
      </c>
      <c r="J284" t="s">
        <v>79</v>
      </c>
      <c r="K284" t="s">
        <v>52</v>
      </c>
      <c r="L284" t="s">
        <v>80</v>
      </c>
      <c r="M284" t="s">
        <v>50</v>
      </c>
      <c r="N284" t="s">
        <v>50</v>
      </c>
      <c r="O284" t="s">
        <v>50</v>
      </c>
      <c r="P284" t="s">
        <v>50</v>
      </c>
      <c r="Q284" t="s">
        <v>81</v>
      </c>
      <c r="R284" t="str">
        <f t="shared" si="32"/>
        <v>Kothrud</v>
      </c>
      <c r="S284" t="s">
        <v>50</v>
      </c>
      <c r="T284" t="s">
        <v>50</v>
      </c>
      <c r="U284" t="s">
        <v>260</v>
      </c>
      <c r="V284" t="s">
        <v>50</v>
      </c>
      <c r="W284" t="s">
        <v>50</v>
      </c>
      <c r="X284" t="str">
        <f t="shared" si="33"/>
        <v xml:space="preserve">Mahatma society </v>
      </c>
      <c r="Y284" t="str">
        <f t="shared" si="34"/>
        <v xml:space="preserve">Mahatma society </v>
      </c>
      <c r="Z284" t="s">
        <v>83</v>
      </c>
      <c r="AA284" t="s">
        <v>84</v>
      </c>
      <c r="AB284" t="s">
        <v>50</v>
      </c>
      <c r="AC284" t="s">
        <v>50</v>
      </c>
      <c r="AD284" t="s">
        <v>50</v>
      </c>
      <c r="AE284" t="s">
        <v>50</v>
      </c>
      <c r="AF284" t="str">
        <f t="shared" si="35"/>
        <v>kothrud</v>
      </c>
      <c r="AG284" t="s">
        <v>50</v>
      </c>
      <c r="AH284" t="s">
        <v>50</v>
      </c>
      <c r="AI284" t="s">
        <v>260</v>
      </c>
      <c r="AJ284" t="s">
        <v>50</v>
      </c>
      <c r="AK284" t="s">
        <v>50</v>
      </c>
      <c r="AL284" t="str">
        <f t="shared" si="36"/>
        <v xml:space="preserve">Mahatma society </v>
      </c>
      <c r="AM284" t="str">
        <f>IF(FC_Road___Aradhana[[#This Row],[2nd Level Departure]]="",FC_Road___Aradhana[[#This Row],[1st Level Departure]],FC_Road___Aradhana[[#This Row],[2nd Level Departure]])</f>
        <v xml:space="preserve">Mahatma society </v>
      </c>
      <c r="AN284" t="s">
        <v>56</v>
      </c>
      <c r="AO284" t="s">
        <v>57</v>
      </c>
      <c r="AP284" t="s">
        <v>96</v>
      </c>
      <c r="AQ284" t="s">
        <v>50</v>
      </c>
      <c r="AR284" t="s">
        <v>50</v>
      </c>
      <c r="AS284" t="s">
        <v>50</v>
      </c>
      <c r="AT284" t="s">
        <v>50</v>
      </c>
      <c r="AU284" t="s">
        <v>50</v>
      </c>
      <c r="AV284" t="s">
        <v>97</v>
      </c>
      <c r="AW284" t="str">
        <f t="shared" si="37"/>
        <v>Social Media Ad (Instagram/ Facebook)</v>
      </c>
      <c r="AX284" t="s">
        <v>61</v>
      </c>
      <c r="AY284" t="str">
        <f t="shared" si="38"/>
        <v>Casual Meal</v>
      </c>
      <c r="AZ284" t="s">
        <v>98</v>
      </c>
      <c r="BA284" t="s">
        <v>62</v>
      </c>
      <c r="BB284" t="s">
        <v>104</v>
      </c>
      <c r="BC284" t="s">
        <v>65</v>
      </c>
      <c r="BD284" t="s">
        <v>75</v>
      </c>
      <c r="BE284" t="s">
        <v>76</v>
      </c>
      <c r="BF284" t="s">
        <v>184</v>
      </c>
      <c r="BG284" t="s">
        <v>100</v>
      </c>
      <c r="BH284" t="s">
        <v>78</v>
      </c>
      <c r="BI284" t="s">
        <v>193</v>
      </c>
      <c r="BJ284" t="s">
        <v>69</v>
      </c>
    </row>
    <row r="285" spans="1:62" x14ac:dyDescent="0.3">
      <c r="A285">
        <v>285</v>
      </c>
      <c r="B285" s="1">
        <v>45837.89166666667</v>
      </c>
      <c r="C285" s="6">
        <v>45837.896527777775</v>
      </c>
      <c r="D285" s="2">
        <f>INT(FC_Road___Aradhana[[#This Row],[Completion time]])</f>
        <v>45837</v>
      </c>
      <c r="E285" s="2" t="str">
        <f>TEXT(FC_Road___Aradhana[[#This Row],[Date]],"dddd")</f>
        <v>Sunday</v>
      </c>
      <c r="F285" s="2" t="str">
        <f>IF(WEEKDAY(FC_Road___Aradhana[[#This Row],[Date]],2)&gt;5,"Weekend","Weekday")</f>
        <v>Weekend</v>
      </c>
      <c r="G28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5" t="s">
        <v>49</v>
      </c>
      <c r="I285" t="s">
        <v>50</v>
      </c>
      <c r="J285" t="s">
        <v>51</v>
      </c>
      <c r="K285" t="s">
        <v>52</v>
      </c>
      <c r="L285" t="s">
        <v>80</v>
      </c>
      <c r="M285" t="s">
        <v>50</v>
      </c>
      <c r="N285" t="s">
        <v>50</v>
      </c>
      <c r="O285" t="s">
        <v>50</v>
      </c>
      <c r="P285" t="s">
        <v>50</v>
      </c>
      <c r="Q285" t="s">
        <v>261</v>
      </c>
      <c r="R285" t="str">
        <f t="shared" si="32"/>
        <v>Camp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tr">
        <f t="shared" si="33"/>
        <v/>
      </c>
      <c r="Y285" t="str">
        <f t="shared" si="34"/>
        <v>Camp</v>
      </c>
      <c r="Z285" t="s">
        <v>83</v>
      </c>
      <c r="AA285" t="s">
        <v>261</v>
      </c>
      <c r="AB285" t="s">
        <v>50</v>
      </c>
      <c r="AC285" t="s">
        <v>50</v>
      </c>
      <c r="AD285" t="s">
        <v>50</v>
      </c>
      <c r="AE285" t="s">
        <v>50</v>
      </c>
      <c r="AF285" t="str">
        <f t="shared" si="35"/>
        <v>Camp</v>
      </c>
      <c r="AG285" t="s">
        <v>50</v>
      </c>
      <c r="AH285" t="s">
        <v>50</v>
      </c>
      <c r="AI285" t="s">
        <v>50</v>
      </c>
      <c r="AJ285" t="s">
        <v>50</v>
      </c>
      <c r="AK285" t="s">
        <v>50</v>
      </c>
      <c r="AL285" t="str">
        <f t="shared" si="36"/>
        <v/>
      </c>
      <c r="AM285" t="str">
        <f>IF(FC_Road___Aradhana[[#This Row],[2nd Level Departure]]="",FC_Road___Aradhana[[#This Row],[1st Level Departure]],FC_Road___Aradhana[[#This Row],[2nd Level Departure]])</f>
        <v>Camp</v>
      </c>
      <c r="AN285" t="s">
        <v>56</v>
      </c>
      <c r="AO285" t="s">
        <v>71</v>
      </c>
      <c r="AP285" t="s">
        <v>58</v>
      </c>
      <c r="AQ285" t="s">
        <v>97</v>
      </c>
      <c r="AR285" t="s">
        <v>133</v>
      </c>
      <c r="AS285" t="s">
        <v>61</v>
      </c>
      <c r="AT285" t="s">
        <v>62</v>
      </c>
      <c r="AU285" t="s">
        <v>63</v>
      </c>
      <c r="AV285" t="s">
        <v>50</v>
      </c>
      <c r="AW285" t="str">
        <f t="shared" si="37"/>
        <v>Social Media Ad (Instagram/ Facebook)</v>
      </c>
      <c r="AX285" t="s">
        <v>50</v>
      </c>
      <c r="AY285" t="str">
        <f t="shared" si="38"/>
        <v>Casual Meal</v>
      </c>
      <c r="AZ285" t="s">
        <v>50</v>
      </c>
      <c r="BA285" t="str">
        <f t="shared" si="39"/>
        <v>I wanted to try Sourdough Pizza</v>
      </c>
      <c r="BB285" t="s">
        <v>65</v>
      </c>
      <c r="BC285" t="s">
        <v>65</v>
      </c>
      <c r="BD285" t="s">
        <v>88</v>
      </c>
      <c r="BE285" t="s">
        <v>76</v>
      </c>
      <c r="BF285" t="s">
        <v>50</v>
      </c>
      <c r="BG285" t="s">
        <v>114</v>
      </c>
      <c r="BH285" t="s">
        <v>50</v>
      </c>
      <c r="BI285" t="s">
        <v>50</v>
      </c>
      <c r="BJ285" t="s">
        <v>69</v>
      </c>
    </row>
    <row r="286" spans="1:62" x14ac:dyDescent="0.3">
      <c r="A286">
        <v>286</v>
      </c>
      <c r="B286" s="1">
        <v>45837.895138888889</v>
      </c>
      <c r="C286" s="6">
        <v>45837.897222222222</v>
      </c>
      <c r="D286" s="2">
        <f>INT(FC_Road___Aradhana[[#This Row],[Completion time]])</f>
        <v>45837</v>
      </c>
      <c r="E286" s="2" t="str">
        <f>TEXT(FC_Road___Aradhana[[#This Row],[Date]],"dddd")</f>
        <v>Sunday</v>
      </c>
      <c r="F286" s="2" t="str">
        <f>IF(WEEKDAY(FC_Road___Aradhana[[#This Row],[Date]],2)&gt;5,"Weekend","Weekday")</f>
        <v>Weekend</v>
      </c>
      <c r="G28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6" t="s">
        <v>49</v>
      </c>
      <c r="I286" t="s">
        <v>50</v>
      </c>
      <c r="J286" t="s">
        <v>51</v>
      </c>
      <c r="K286" t="s">
        <v>52</v>
      </c>
      <c r="L286" t="s">
        <v>93</v>
      </c>
      <c r="M286" t="s">
        <v>50</v>
      </c>
      <c r="N286" t="s">
        <v>165</v>
      </c>
      <c r="O286" t="s">
        <v>50</v>
      </c>
      <c r="P286" t="s">
        <v>50</v>
      </c>
      <c r="Q286" t="s">
        <v>50</v>
      </c>
      <c r="R286" t="str">
        <f t="shared" si="32"/>
        <v>Pavillion Mall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tr">
        <f t="shared" si="33"/>
        <v/>
      </c>
      <c r="Y286" t="str">
        <f t="shared" si="34"/>
        <v>Pavillion Mall</v>
      </c>
      <c r="Z286" t="s">
        <v>83</v>
      </c>
      <c r="AA286" t="s">
        <v>70</v>
      </c>
      <c r="AB286" t="s">
        <v>50</v>
      </c>
      <c r="AC286" t="s">
        <v>50</v>
      </c>
      <c r="AD286" t="s">
        <v>50</v>
      </c>
      <c r="AE286" t="s">
        <v>50</v>
      </c>
      <c r="AF286" t="str">
        <f t="shared" si="35"/>
        <v>Shivajinagar</v>
      </c>
      <c r="AG286" t="s">
        <v>50</v>
      </c>
      <c r="AH286" t="s">
        <v>50</v>
      </c>
      <c r="AI286" t="s">
        <v>50</v>
      </c>
      <c r="AJ286" t="s">
        <v>50</v>
      </c>
      <c r="AK286" t="s">
        <v>50</v>
      </c>
      <c r="AL286" t="str">
        <f t="shared" si="36"/>
        <v/>
      </c>
      <c r="AM286" t="str">
        <f>IF(FC_Road___Aradhana[[#This Row],[2nd Level Departure]]="",FC_Road___Aradhana[[#This Row],[1st Level Departure]],FC_Road___Aradhana[[#This Row],[2nd Level Departure]])</f>
        <v>Shivajinagar</v>
      </c>
      <c r="AN286" t="s">
        <v>85</v>
      </c>
      <c r="AO286" t="s">
        <v>57</v>
      </c>
      <c r="AP286" t="s">
        <v>58</v>
      </c>
      <c r="AQ286" t="s">
        <v>72</v>
      </c>
      <c r="AR286" t="s">
        <v>73</v>
      </c>
      <c r="AS286" t="s">
        <v>86</v>
      </c>
      <c r="AT286" t="s">
        <v>125</v>
      </c>
      <c r="AU286" t="s">
        <v>60</v>
      </c>
      <c r="AV286" t="s">
        <v>50</v>
      </c>
      <c r="AW286" t="str">
        <f t="shared" si="37"/>
        <v>Walk-in/ Saw it while passing by</v>
      </c>
      <c r="AX286" t="s">
        <v>50</v>
      </c>
      <c r="AY286" t="str">
        <f t="shared" si="38"/>
        <v>Date</v>
      </c>
      <c r="AZ286" t="s">
        <v>50</v>
      </c>
      <c r="BA286" t="str">
        <f t="shared" si="39"/>
        <v>Pizza with Drinks sounded like a good combo</v>
      </c>
      <c r="BB286" t="s">
        <v>87</v>
      </c>
      <c r="BC286" t="s">
        <v>64</v>
      </c>
      <c r="BD286" t="s">
        <v>88</v>
      </c>
      <c r="BE286" t="s">
        <v>76</v>
      </c>
      <c r="BF286" t="s">
        <v>89</v>
      </c>
      <c r="BG286" t="s">
        <v>68</v>
      </c>
      <c r="BH286" t="s">
        <v>78</v>
      </c>
      <c r="BI286" t="s">
        <v>115</v>
      </c>
      <c r="BJ286" t="s">
        <v>69</v>
      </c>
    </row>
    <row r="287" spans="1:62" x14ac:dyDescent="0.3">
      <c r="A287">
        <v>287</v>
      </c>
      <c r="B287" s="1">
        <v>45837.897222222222</v>
      </c>
      <c r="C287" s="6">
        <v>45837.901388888888</v>
      </c>
      <c r="D287" s="2">
        <f>INT(FC_Road___Aradhana[[#This Row],[Completion time]])</f>
        <v>45837</v>
      </c>
      <c r="E287" s="2" t="str">
        <f>TEXT(FC_Road___Aradhana[[#This Row],[Date]],"dddd")</f>
        <v>Sunday</v>
      </c>
      <c r="F287" s="2" t="str">
        <f>IF(WEEKDAY(FC_Road___Aradhana[[#This Row],[Date]],2)&gt;5,"Weekend","Weekday")</f>
        <v>Weekend</v>
      </c>
      <c r="G28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7" t="s">
        <v>49</v>
      </c>
      <c r="I287" t="s">
        <v>50</v>
      </c>
      <c r="J287" t="s">
        <v>79</v>
      </c>
      <c r="K287" t="s">
        <v>52</v>
      </c>
      <c r="L287" t="s">
        <v>80</v>
      </c>
      <c r="M287" t="s">
        <v>50</v>
      </c>
      <c r="N287" t="s">
        <v>50</v>
      </c>
      <c r="O287" t="s">
        <v>50</v>
      </c>
      <c r="P287" t="s">
        <v>50</v>
      </c>
      <c r="Q287" t="s">
        <v>81</v>
      </c>
      <c r="R287" t="str">
        <f t="shared" si="32"/>
        <v>Kothrud</v>
      </c>
      <c r="S287" t="s">
        <v>50</v>
      </c>
      <c r="T287" t="s">
        <v>50</v>
      </c>
      <c r="U287" t="s">
        <v>120</v>
      </c>
      <c r="V287" t="s">
        <v>50</v>
      </c>
      <c r="W287" t="s">
        <v>50</v>
      </c>
      <c r="X287" t="str">
        <f t="shared" si="33"/>
        <v>Mayur Colony / Ideal Colony</v>
      </c>
      <c r="Y287" t="str">
        <f t="shared" si="34"/>
        <v>Mayur Colony / Ideal Colony</v>
      </c>
      <c r="Z287" t="s">
        <v>83</v>
      </c>
      <c r="AA287" t="s">
        <v>84</v>
      </c>
      <c r="AB287" t="s">
        <v>50</v>
      </c>
      <c r="AC287" t="s">
        <v>50</v>
      </c>
      <c r="AD287" t="s">
        <v>50</v>
      </c>
      <c r="AE287" t="s">
        <v>50</v>
      </c>
      <c r="AF287" t="str">
        <f t="shared" si="35"/>
        <v>kothrud</v>
      </c>
      <c r="AG287" t="s">
        <v>50</v>
      </c>
      <c r="AH287" t="s">
        <v>50</v>
      </c>
      <c r="AI287" t="s">
        <v>120</v>
      </c>
      <c r="AJ287" t="s">
        <v>50</v>
      </c>
      <c r="AK287" t="s">
        <v>50</v>
      </c>
      <c r="AL287" t="str">
        <f t="shared" si="36"/>
        <v>Mayur Colony / Ideal Colony</v>
      </c>
      <c r="AM287" t="str">
        <f>IF(FC_Road___Aradhana[[#This Row],[2nd Level Departure]]="",FC_Road___Aradhana[[#This Row],[1st Level Departure]],FC_Road___Aradhana[[#This Row],[2nd Level Departure]])</f>
        <v>Mayur Colony / Ideal Colony</v>
      </c>
      <c r="AN287" t="s">
        <v>147</v>
      </c>
      <c r="AO287" t="s">
        <v>95</v>
      </c>
      <c r="AP287" t="s">
        <v>58</v>
      </c>
      <c r="AQ287" t="s">
        <v>59</v>
      </c>
      <c r="AR287" t="s">
        <v>60</v>
      </c>
      <c r="AS287" t="s">
        <v>129</v>
      </c>
      <c r="AT287" t="s">
        <v>62</v>
      </c>
      <c r="AU287" t="s">
        <v>63</v>
      </c>
      <c r="AV287" t="s">
        <v>50</v>
      </c>
      <c r="AW287" t="str">
        <f t="shared" si="37"/>
        <v>Word of Mouth/ Recommendation</v>
      </c>
      <c r="AX287" t="s">
        <v>50</v>
      </c>
      <c r="AY287" t="str">
        <f t="shared" si="38"/>
        <v>Family Outing</v>
      </c>
      <c r="AZ287" t="s">
        <v>50</v>
      </c>
      <c r="BA287" t="str">
        <f t="shared" si="39"/>
        <v>I wanted to try Sourdough Pizza</v>
      </c>
      <c r="BB287" t="s">
        <v>74</v>
      </c>
      <c r="BC287" t="s">
        <v>64</v>
      </c>
      <c r="BD287" t="s">
        <v>75</v>
      </c>
      <c r="BE287" t="s">
        <v>76</v>
      </c>
      <c r="BF287" t="s">
        <v>99</v>
      </c>
      <c r="BG287" t="s">
        <v>100</v>
      </c>
      <c r="BH287" t="s">
        <v>101</v>
      </c>
      <c r="BI287" t="s">
        <v>122</v>
      </c>
      <c r="BJ287" t="s">
        <v>69</v>
      </c>
    </row>
    <row r="288" spans="1:62" x14ac:dyDescent="0.3">
      <c r="A288">
        <v>288</v>
      </c>
      <c r="B288" s="1">
        <v>45837.896527777775</v>
      </c>
      <c r="C288" s="6">
        <v>45837.902083333334</v>
      </c>
      <c r="D288" s="2">
        <f>INT(FC_Road___Aradhana[[#This Row],[Completion time]])</f>
        <v>45837</v>
      </c>
      <c r="E288" s="2" t="str">
        <f>TEXT(FC_Road___Aradhana[[#This Row],[Date]],"dddd")</f>
        <v>Sunday</v>
      </c>
      <c r="F288" s="2" t="str">
        <f>IF(WEEKDAY(FC_Road___Aradhana[[#This Row],[Date]],2)&gt;5,"Weekend","Weekday")</f>
        <v>Weekend</v>
      </c>
      <c r="G28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8" t="s">
        <v>49</v>
      </c>
      <c r="I288" t="s">
        <v>50</v>
      </c>
      <c r="J288" t="s">
        <v>51</v>
      </c>
      <c r="K288" t="s">
        <v>52</v>
      </c>
      <c r="L288" t="s">
        <v>80</v>
      </c>
      <c r="M288" t="s">
        <v>50</v>
      </c>
      <c r="N288" t="s">
        <v>50</v>
      </c>
      <c r="O288" t="s">
        <v>50</v>
      </c>
      <c r="P288" t="s">
        <v>50</v>
      </c>
      <c r="Q288" t="s">
        <v>127</v>
      </c>
      <c r="R288" t="str">
        <f t="shared" si="32"/>
        <v>Old City</v>
      </c>
      <c r="S288" t="s">
        <v>50</v>
      </c>
      <c r="T288" t="s">
        <v>50</v>
      </c>
      <c r="U288" t="s">
        <v>50</v>
      </c>
      <c r="V288" t="s">
        <v>50</v>
      </c>
      <c r="W288" t="s">
        <v>169</v>
      </c>
      <c r="X288" t="str">
        <f t="shared" si="33"/>
        <v>Sadashiv Peth</v>
      </c>
      <c r="Y288" t="str">
        <f t="shared" si="34"/>
        <v>Sadashiv Peth</v>
      </c>
      <c r="Z288" t="s">
        <v>83</v>
      </c>
      <c r="AA288" t="s">
        <v>127</v>
      </c>
      <c r="AB288" t="s">
        <v>50</v>
      </c>
      <c r="AC288" t="s">
        <v>50</v>
      </c>
      <c r="AD288" t="s">
        <v>50</v>
      </c>
      <c r="AE288" t="s">
        <v>50</v>
      </c>
      <c r="AF288" t="str">
        <f t="shared" si="35"/>
        <v>Old City</v>
      </c>
      <c r="AG288" t="s">
        <v>50</v>
      </c>
      <c r="AH288" t="s">
        <v>50</v>
      </c>
      <c r="AI288" t="s">
        <v>50</v>
      </c>
      <c r="AJ288" t="s">
        <v>50</v>
      </c>
      <c r="AK288" t="s">
        <v>50</v>
      </c>
      <c r="AL288" t="str">
        <f t="shared" si="36"/>
        <v/>
      </c>
      <c r="AM288" t="str">
        <f>IF(FC_Road___Aradhana[[#This Row],[2nd Level Departure]]="",FC_Road___Aradhana[[#This Row],[1st Level Departure]],FC_Road___Aradhana[[#This Row],[2nd Level Departure]])</f>
        <v>Old City</v>
      </c>
      <c r="AN288" t="s">
        <v>56</v>
      </c>
      <c r="AO288" t="s">
        <v>71</v>
      </c>
      <c r="AP288" t="s">
        <v>58</v>
      </c>
      <c r="AQ288" t="s">
        <v>72</v>
      </c>
      <c r="AR288" t="s">
        <v>103</v>
      </c>
      <c r="AS288" t="s">
        <v>61</v>
      </c>
      <c r="AT288" t="s">
        <v>125</v>
      </c>
      <c r="AU288" t="s">
        <v>63</v>
      </c>
      <c r="AV288" t="s">
        <v>50</v>
      </c>
      <c r="AW288" t="str">
        <f t="shared" si="37"/>
        <v>Walk-in/ Saw it while passing by</v>
      </c>
      <c r="AX288" t="s">
        <v>50</v>
      </c>
      <c r="AY288" t="str">
        <f t="shared" si="38"/>
        <v>Casual Meal</v>
      </c>
      <c r="AZ288" t="s">
        <v>50</v>
      </c>
      <c r="BA288" t="str">
        <f t="shared" si="39"/>
        <v>Pizza with Drinks sounded like a good combo</v>
      </c>
      <c r="BB288" t="s">
        <v>74</v>
      </c>
      <c r="BC288" t="s">
        <v>64</v>
      </c>
      <c r="BD288" t="s">
        <v>130</v>
      </c>
      <c r="BE288" t="s">
        <v>76</v>
      </c>
      <c r="BF288" t="s">
        <v>131</v>
      </c>
      <c r="BG288" t="s">
        <v>100</v>
      </c>
      <c r="BH288" t="s">
        <v>78</v>
      </c>
      <c r="BI288" t="s">
        <v>193</v>
      </c>
      <c r="BJ288" t="s">
        <v>69</v>
      </c>
    </row>
    <row r="289" spans="1:62" x14ac:dyDescent="0.3">
      <c r="A289">
        <v>289</v>
      </c>
      <c r="B289" s="1">
        <v>45837.90902777778</v>
      </c>
      <c r="C289" s="6">
        <v>45837.911111111112</v>
      </c>
      <c r="D289" s="2">
        <f>INT(FC_Road___Aradhana[[#This Row],[Completion time]])</f>
        <v>45837</v>
      </c>
      <c r="E289" s="2" t="str">
        <f>TEXT(FC_Road___Aradhana[[#This Row],[Date]],"dddd")</f>
        <v>Sunday</v>
      </c>
      <c r="F289" s="2" t="str">
        <f>IF(WEEKDAY(FC_Road___Aradhana[[#This Row],[Date]],2)&gt;5,"Weekend","Weekday")</f>
        <v>Weekend</v>
      </c>
      <c r="G28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89" t="s">
        <v>49</v>
      </c>
      <c r="I289" t="s">
        <v>50</v>
      </c>
      <c r="J289" t="s">
        <v>51</v>
      </c>
      <c r="K289" t="s">
        <v>52</v>
      </c>
      <c r="L289" t="s">
        <v>80</v>
      </c>
      <c r="M289" t="s">
        <v>50</v>
      </c>
      <c r="N289" t="s">
        <v>50</v>
      </c>
      <c r="O289" t="s">
        <v>50</v>
      </c>
      <c r="P289" t="s">
        <v>50</v>
      </c>
      <c r="Q289" t="s">
        <v>81</v>
      </c>
      <c r="R289" t="str">
        <f t="shared" si="32"/>
        <v>Kothrud</v>
      </c>
      <c r="S289" t="s">
        <v>50</v>
      </c>
      <c r="T289" t="s">
        <v>50</v>
      </c>
      <c r="U289" t="s">
        <v>162</v>
      </c>
      <c r="V289" t="s">
        <v>50</v>
      </c>
      <c r="W289" t="s">
        <v>50</v>
      </c>
      <c r="X289" t="str">
        <f t="shared" si="33"/>
        <v>Dahanukar Colony / Kothrud Bus Stand</v>
      </c>
      <c r="Y289" t="str">
        <f t="shared" si="34"/>
        <v>Dahanukar Colony / Kothrud Bus Stand</v>
      </c>
      <c r="Z289" t="s">
        <v>83</v>
      </c>
      <c r="AA289" t="s">
        <v>84</v>
      </c>
      <c r="AB289" t="s">
        <v>50</v>
      </c>
      <c r="AC289" t="s">
        <v>50</v>
      </c>
      <c r="AD289" t="s">
        <v>50</v>
      </c>
      <c r="AE289" t="s">
        <v>50</v>
      </c>
      <c r="AF289" t="str">
        <f t="shared" si="35"/>
        <v>kothrud</v>
      </c>
      <c r="AG289" t="s">
        <v>50</v>
      </c>
      <c r="AH289" t="s">
        <v>50</v>
      </c>
      <c r="AI289" t="s">
        <v>162</v>
      </c>
      <c r="AJ289" t="s">
        <v>50</v>
      </c>
      <c r="AK289" t="s">
        <v>50</v>
      </c>
      <c r="AL289" t="str">
        <f t="shared" si="36"/>
        <v>Dahanukar Colony / Kothrud Bus Stand</v>
      </c>
      <c r="AM289" t="str">
        <f>IF(FC_Road___Aradhana[[#This Row],[2nd Level Departure]]="",FC_Road___Aradhana[[#This Row],[1st Level Departure]],FC_Road___Aradhana[[#This Row],[2nd Level Departure]])</f>
        <v>Dahanukar Colony / Kothrud Bus Stand</v>
      </c>
      <c r="AN289" t="s">
        <v>147</v>
      </c>
      <c r="AO289" t="s">
        <v>95</v>
      </c>
      <c r="AP289" t="s">
        <v>96</v>
      </c>
      <c r="AQ289" t="s">
        <v>50</v>
      </c>
      <c r="AR289" t="s">
        <v>50</v>
      </c>
      <c r="AS289" t="s">
        <v>50</v>
      </c>
      <c r="AT289" t="s">
        <v>50</v>
      </c>
      <c r="AU289" t="s">
        <v>50</v>
      </c>
      <c r="AV289" t="s">
        <v>149</v>
      </c>
      <c r="AW289" t="str">
        <f t="shared" si="37"/>
        <v>A friend told me</v>
      </c>
      <c r="AX289" t="s">
        <v>129</v>
      </c>
      <c r="AY289" t="str">
        <f t="shared" si="38"/>
        <v>Family Outing</v>
      </c>
      <c r="AZ289" t="s">
        <v>98</v>
      </c>
      <c r="BA289" t="s">
        <v>62</v>
      </c>
      <c r="BB289" t="s">
        <v>87</v>
      </c>
      <c r="BC289" t="s">
        <v>108</v>
      </c>
      <c r="BD289" t="s">
        <v>75</v>
      </c>
      <c r="BE289" t="s">
        <v>67</v>
      </c>
      <c r="BF289" t="s">
        <v>89</v>
      </c>
      <c r="BG289" t="s">
        <v>68</v>
      </c>
      <c r="BH289" t="s">
        <v>101</v>
      </c>
      <c r="BI289" t="s">
        <v>115</v>
      </c>
      <c r="BJ289" t="s">
        <v>189</v>
      </c>
    </row>
    <row r="290" spans="1:62" x14ac:dyDescent="0.3">
      <c r="A290">
        <v>290</v>
      </c>
      <c r="B290" s="1">
        <v>45837.902083333334</v>
      </c>
      <c r="C290" s="6">
        <v>45837.912499999999</v>
      </c>
      <c r="D290" s="2">
        <f>INT(FC_Road___Aradhana[[#This Row],[Completion time]])</f>
        <v>45837</v>
      </c>
      <c r="E290" s="2" t="str">
        <f>TEXT(FC_Road___Aradhana[[#This Row],[Date]],"dddd")</f>
        <v>Sunday</v>
      </c>
      <c r="F290" s="2" t="str">
        <f>IF(WEEKDAY(FC_Road___Aradhana[[#This Row],[Date]],2)&gt;5,"Weekend","Weekday")</f>
        <v>Weekend</v>
      </c>
      <c r="G29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0" t="s">
        <v>49</v>
      </c>
      <c r="I290" t="s">
        <v>50</v>
      </c>
      <c r="J290" t="s">
        <v>79</v>
      </c>
      <c r="K290" t="s">
        <v>92</v>
      </c>
      <c r="L290" t="s">
        <v>93</v>
      </c>
      <c r="M290" t="s">
        <v>50</v>
      </c>
      <c r="N290" t="s">
        <v>102</v>
      </c>
      <c r="O290" t="s">
        <v>50</v>
      </c>
      <c r="P290" t="s">
        <v>50</v>
      </c>
      <c r="Q290" t="s">
        <v>50</v>
      </c>
      <c r="R290" t="str">
        <f t="shared" si="32"/>
        <v>FC Road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tr">
        <f t="shared" si="33"/>
        <v/>
      </c>
      <c r="Y290" t="str">
        <f t="shared" si="34"/>
        <v>FC Road</v>
      </c>
      <c r="Z290" t="s">
        <v>83</v>
      </c>
      <c r="AA290" t="s">
        <v>127</v>
      </c>
      <c r="AB290" t="s">
        <v>50</v>
      </c>
      <c r="AC290" t="s">
        <v>50</v>
      </c>
      <c r="AD290" t="s">
        <v>50</v>
      </c>
      <c r="AE290" t="s">
        <v>50</v>
      </c>
      <c r="AF290" t="str">
        <f t="shared" si="35"/>
        <v>Old City</v>
      </c>
      <c r="AG290" t="s">
        <v>50</v>
      </c>
      <c r="AH290" t="s">
        <v>50</v>
      </c>
      <c r="AI290" t="s">
        <v>50</v>
      </c>
      <c r="AJ290" t="s">
        <v>50</v>
      </c>
      <c r="AK290" t="s">
        <v>50</v>
      </c>
      <c r="AL290" t="str">
        <f t="shared" si="36"/>
        <v/>
      </c>
      <c r="AM290" t="str">
        <f>IF(FC_Road___Aradhana[[#This Row],[2nd Level Departure]]="",FC_Road___Aradhana[[#This Row],[1st Level Departure]],FC_Road___Aradhana[[#This Row],[2nd Level Departure]])</f>
        <v>Old City</v>
      </c>
      <c r="AN290" t="s">
        <v>85</v>
      </c>
      <c r="AO290" t="s">
        <v>109</v>
      </c>
      <c r="AP290" t="s">
        <v>58</v>
      </c>
      <c r="AQ290" t="s">
        <v>72</v>
      </c>
      <c r="AR290" t="s">
        <v>87</v>
      </c>
      <c r="AS290" t="s">
        <v>112</v>
      </c>
      <c r="AT290" t="s">
        <v>62</v>
      </c>
      <c r="AU290" t="s">
        <v>87</v>
      </c>
      <c r="AV290" t="s">
        <v>50</v>
      </c>
      <c r="AW290" t="str">
        <f t="shared" si="37"/>
        <v>Walk-in/ Saw it while passing by</v>
      </c>
      <c r="AX290" t="s">
        <v>50</v>
      </c>
      <c r="AY290" t="str">
        <f t="shared" si="38"/>
        <v>Hangout with Friends</v>
      </c>
      <c r="AZ290" t="s">
        <v>50</v>
      </c>
      <c r="BA290" t="str">
        <f t="shared" si="39"/>
        <v>I wanted to try Sourdough Pizza</v>
      </c>
      <c r="BB290" t="s">
        <v>113</v>
      </c>
      <c r="BC290" t="s">
        <v>74</v>
      </c>
      <c r="BD290" t="s">
        <v>88</v>
      </c>
      <c r="BE290" t="s">
        <v>67</v>
      </c>
      <c r="BF290" t="s">
        <v>89</v>
      </c>
      <c r="BG290" t="s">
        <v>68</v>
      </c>
      <c r="BH290" t="s">
        <v>90</v>
      </c>
      <c r="BI290" t="s">
        <v>122</v>
      </c>
      <c r="BJ290" t="s">
        <v>69</v>
      </c>
    </row>
    <row r="291" spans="1:62" x14ac:dyDescent="0.3">
      <c r="A291">
        <v>291</v>
      </c>
      <c r="B291" s="1">
        <v>45837.912499999999</v>
      </c>
      <c r="C291" s="6">
        <v>45837.915277777778</v>
      </c>
      <c r="D291" s="2">
        <f>INT(FC_Road___Aradhana[[#This Row],[Completion time]])</f>
        <v>45837</v>
      </c>
      <c r="E291" s="2" t="str">
        <f>TEXT(FC_Road___Aradhana[[#This Row],[Date]],"dddd")</f>
        <v>Sunday</v>
      </c>
      <c r="F291" s="2" t="str">
        <f>IF(WEEKDAY(FC_Road___Aradhana[[#This Row],[Date]],2)&gt;5,"Weekend","Weekday")</f>
        <v>Weekend</v>
      </c>
      <c r="G29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1" t="s">
        <v>49</v>
      </c>
      <c r="I291" t="s">
        <v>50</v>
      </c>
      <c r="J291" t="s">
        <v>51</v>
      </c>
      <c r="K291" t="s">
        <v>52</v>
      </c>
      <c r="L291" t="s">
        <v>80</v>
      </c>
      <c r="M291" t="s">
        <v>50</v>
      </c>
      <c r="N291" t="s">
        <v>50</v>
      </c>
      <c r="O291" t="s">
        <v>50</v>
      </c>
      <c r="P291" t="s">
        <v>50</v>
      </c>
      <c r="Q291" t="s">
        <v>262</v>
      </c>
      <c r="R291" t="str">
        <f t="shared" si="32"/>
        <v>Sahakarnagar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tr">
        <f t="shared" si="33"/>
        <v/>
      </c>
      <c r="Y291" t="str">
        <f t="shared" si="34"/>
        <v>Sahakarnagar</v>
      </c>
      <c r="Z291" t="s">
        <v>83</v>
      </c>
      <c r="AA291" t="s">
        <v>84</v>
      </c>
      <c r="AB291" t="s">
        <v>50</v>
      </c>
      <c r="AC291" t="s">
        <v>50</v>
      </c>
      <c r="AD291" t="s">
        <v>50</v>
      </c>
      <c r="AE291" t="s">
        <v>50</v>
      </c>
      <c r="AF291" t="str">
        <f t="shared" si="35"/>
        <v>kothrud</v>
      </c>
      <c r="AG291" t="s">
        <v>50</v>
      </c>
      <c r="AH291" t="s">
        <v>50</v>
      </c>
      <c r="AI291" t="s">
        <v>120</v>
      </c>
      <c r="AJ291" t="s">
        <v>50</v>
      </c>
      <c r="AK291" t="s">
        <v>50</v>
      </c>
      <c r="AL291" t="str">
        <f t="shared" si="36"/>
        <v>Mayur Colony / Ideal Colony</v>
      </c>
      <c r="AM291" t="str">
        <f>IF(FC_Road___Aradhana[[#This Row],[2nd Level Departure]]="",FC_Road___Aradhana[[#This Row],[1st Level Departure]],FC_Road___Aradhana[[#This Row],[2nd Level Departure]])</f>
        <v>Mayur Colony / Ideal Colony</v>
      </c>
      <c r="AN291" t="s">
        <v>128</v>
      </c>
      <c r="AO291" t="s">
        <v>95</v>
      </c>
      <c r="AP291" t="s">
        <v>58</v>
      </c>
      <c r="AQ291" t="s">
        <v>97</v>
      </c>
      <c r="AR291" t="s">
        <v>133</v>
      </c>
      <c r="AS291" t="s">
        <v>61</v>
      </c>
      <c r="AT291" t="s">
        <v>62</v>
      </c>
      <c r="AU291" t="s">
        <v>63</v>
      </c>
      <c r="AV291" t="s">
        <v>50</v>
      </c>
      <c r="AW291" t="str">
        <f t="shared" si="37"/>
        <v>Social Media Ad (Instagram/ Facebook)</v>
      </c>
      <c r="AX291" t="s">
        <v>50</v>
      </c>
      <c r="AY291" t="str">
        <f t="shared" si="38"/>
        <v>Casual Meal</v>
      </c>
      <c r="AZ291" t="s">
        <v>50</v>
      </c>
      <c r="BA291" t="str">
        <f t="shared" si="39"/>
        <v>I wanted to try Sourdough Pizza</v>
      </c>
      <c r="BB291" t="s">
        <v>104</v>
      </c>
      <c r="BC291" t="s">
        <v>104</v>
      </c>
      <c r="BD291" t="s">
        <v>75</v>
      </c>
      <c r="BE291" t="s">
        <v>76</v>
      </c>
      <c r="BF291" t="s">
        <v>89</v>
      </c>
      <c r="BG291" t="s">
        <v>68</v>
      </c>
      <c r="BH291" t="s">
        <v>101</v>
      </c>
      <c r="BI291" t="s">
        <v>263</v>
      </c>
      <c r="BJ291" t="s">
        <v>69</v>
      </c>
    </row>
    <row r="292" spans="1:62" x14ac:dyDescent="0.3">
      <c r="A292">
        <v>292</v>
      </c>
      <c r="B292" s="1">
        <v>45837.919444444444</v>
      </c>
      <c r="C292" s="6">
        <v>45837.92083333333</v>
      </c>
      <c r="D292" s="2">
        <f>INT(FC_Road___Aradhana[[#This Row],[Completion time]])</f>
        <v>45837</v>
      </c>
      <c r="E292" s="2" t="str">
        <f>TEXT(FC_Road___Aradhana[[#This Row],[Date]],"dddd")</f>
        <v>Sunday</v>
      </c>
      <c r="F292" s="2" t="str">
        <f>IF(WEEKDAY(FC_Road___Aradhana[[#This Row],[Date]],2)&gt;5,"Weekend","Weekday")</f>
        <v>Weekend</v>
      </c>
      <c r="G29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2" t="s">
        <v>49</v>
      </c>
      <c r="I292" t="s">
        <v>50</v>
      </c>
      <c r="J292" t="s">
        <v>79</v>
      </c>
      <c r="K292" t="s">
        <v>52</v>
      </c>
      <c r="L292" t="s">
        <v>80</v>
      </c>
      <c r="M292" t="s">
        <v>50</v>
      </c>
      <c r="N292" t="s">
        <v>50</v>
      </c>
      <c r="O292" t="s">
        <v>50</v>
      </c>
      <c r="P292" t="s">
        <v>50</v>
      </c>
      <c r="Q292" t="s">
        <v>127</v>
      </c>
      <c r="R292" t="str">
        <f t="shared" si="32"/>
        <v>Old City</v>
      </c>
      <c r="S292" t="s">
        <v>50</v>
      </c>
      <c r="T292" t="s">
        <v>50</v>
      </c>
      <c r="U292" t="s">
        <v>50</v>
      </c>
      <c r="V292" t="s">
        <v>50</v>
      </c>
      <c r="W292" t="s">
        <v>169</v>
      </c>
      <c r="X292" t="str">
        <f t="shared" si="33"/>
        <v>Sadashiv Peth</v>
      </c>
      <c r="Y292" t="str">
        <f t="shared" si="34"/>
        <v>Sadashiv Peth</v>
      </c>
      <c r="Z292" t="s">
        <v>83</v>
      </c>
      <c r="AA292" t="s">
        <v>127</v>
      </c>
      <c r="AB292" t="s">
        <v>50</v>
      </c>
      <c r="AC292" t="s">
        <v>50</v>
      </c>
      <c r="AD292" t="s">
        <v>50</v>
      </c>
      <c r="AE292" t="s">
        <v>50</v>
      </c>
      <c r="AF292" t="str">
        <f t="shared" si="35"/>
        <v>Old City</v>
      </c>
      <c r="AG292" t="s">
        <v>50</v>
      </c>
      <c r="AH292" t="s">
        <v>50</v>
      </c>
      <c r="AI292" t="s">
        <v>50</v>
      </c>
      <c r="AJ292" t="s">
        <v>50</v>
      </c>
      <c r="AK292" t="s">
        <v>50</v>
      </c>
      <c r="AL292" t="str">
        <f t="shared" si="36"/>
        <v/>
      </c>
      <c r="AM292" t="str">
        <f>IF(FC_Road___Aradhana[[#This Row],[2nd Level Departure]]="",FC_Road___Aradhana[[#This Row],[1st Level Departure]],FC_Road___Aradhana[[#This Row],[2nd Level Departure]])</f>
        <v>Old City</v>
      </c>
      <c r="AN292" t="s">
        <v>94</v>
      </c>
      <c r="AO292" t="s">
        <v>71</v>
      </c>
      <c r="AP292" t="s">
        <v>96</v>
      </c>
      <c r="AQ292" t="s">
        <v>50</v>
      </c>
      <c r="AR292" t="s">
        <v>50</v>
      </c>
      <c r="AS292" t="s">
        <v>50</v>
      </c>
      <c r="AT292" t="s">
        <v>50</v>
      </c>
      <c r="AU292" t="s">
        <v>50</v>
      </c>
      <c r="AV292" t="s">
        <v>264</v>
      </c>
      <c r="AW292" t="str">
        <f t="shared" si="37"/>
        <v>Offer Leaflets/ Coupons</v>
      </c>
      <c r="AX292" t="s">
        <v>167</v>
      </c>
      <c r="AY292" t="str">
        <f t="shared" si="38"/>
        <v>Special Celebration (Birthday, Anniversary, etc.)</v>
      </c>
      <c r="AZ292" t="s">
        <v>168</v>
      </c>
      <c r="BA292" t="s">
        <v>125</v>
      </c>
      <c r="BB292" t="s">
        <v>113</v>
      </c>
      <c r="BC292" t="s">
        <v>108</v>
      </c>
      <c r="BD292" t="s">
        <v>88</v>
      </c>
      <c r="BE292" t="s">
        <v>76</v>
      </c>
      <c r="BF292" t="s">
        <v>184</v>
      </c>
      <c r="BG292" t="s">
        <v>77</v>
      </c>
      <c r="BH292" t="s">
        <v>101</v>
      </c>
      <c r="BI292" t="s">
        <v>122</v>
      </c>
      <c r="BJ292" t="s">
        <v>69</v>
      </c>
    </row>
    <row r="293" spans="1:62" x14ac:dyDescent="0.3">
      <c r="A293">
        <v>293</v>
      </c>
      <c r="B293" s="1">
        <v>45837.911805555559</v>
      </c>
      <c r="C293" s="6">
        <v>45837.922222222223</v>
      </c>
      <c r="D293" s="2">
        <f>INT(FC_Road___Aradhana[[#This Row],[Completion time]])</f>
        <v>45837</v>
      </c>
      <c r="E293" s="2" t="str">
        <f>TEXT(FC_Road___Aradhana[[#This Row],[Date]],"dddd")</f>
        <v>Sunday</v>
      </c>
      <c r="F293" s="2" t="str">
        <f>IF(WEEKDAY(FC_Road___Aradhana[[#This Row],[Date]],2)&gt;5,"Weekend","Weekday")</f>
        <v>Weekend</v>
      </c>
      <c r="G29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3" t="s">
        <v>49</v>
      </c>
      <c r="I293" t="s">
        <v>50</v>
      </c>
      <c r="J293" t="s">
        <v>51</v>
      </c>
      <c r="K293" t="s">
        <v>92</v>
      </c>
      <c r="L293" t="s">
        <v>160</v>
      </c>
      <c r="M293" t="s">
        <v>50</v>
      </c>
      <c r="N293" t="s">
        <v>50</v>
      </c>
      <c r="O293" t="s">
        <v>50</v>
      </c>
      <c r="P293" t="s">
        <v>265</v>
      </c>
      <c r="Q293" t="s">
        <v>50</v>
      </c>
      <c r="R293" t="str">
        <f t="shared" si="32"/>
        <v>Narhegaon</v>
      </c>
      <c r="S293" t="s">
        <v>50</v>
      </c>
      <c r="T293" t="s">
        <v>50</v>
      </c>
      <c r="U293" t="s">
        <v>50</v>
      </c>
      <c r="V293" t="s">
        <v>50</v>
      </c>
      <c r="W293" t="s">
        <v>50</v>
      </c>
      <c r="X293" t="str">
        <f t="shared" si="33"/>
        <v/>
      </c>
      <c r="Y293" t="str">
        <f t="shared" si="34"/>
        <v>Narhegaon</v>
      </c>
      <c r="Z293" t="s">
        <v>93</v>
      </c>
      <c r="AA293" t="s">
        <v>50</v>
      </c>
      <c r="AB293" t="s">
        <v>50</v>
      </c>
      <c r="AC293" t="s">
        <v>102</v>
      </c>
      <c r="AD293" t="s">
        <v>50</v>
      </c>
      <c r="AE293" t="s">
        <v>50</v>
      </c>
      <c r="AF293" t="str">
        <f t="shared" si="35"/>
        <v>FC Road</v>
      </c>
      <c r="AG293" t="s">
        <v>50</v>
      </c>
      <c r="AH293" t="s">
        <v>50</v>
      </c>
      <c r="AI293" t="s">
        <v>50</v>
      </c>
      <c r="AJ293" t="s">
        <v>50</v>
      </c>
      <c r="AK293" t="s">
        <v>50</v>
      </c>
      <c r="AL293" t="str">
        <f t="shared" si="36"/>
        <v/>
      </c>
      <c r="AM293" t="str">
        <f>IF(FC_Road___Aradhana[[#This Row],[2nd Level Departure]]="",FC_Road___Aradhana[[#This Row],[1st Level Departure]],FC_Road___Aradhana[[#This Row],[2nd Level Departure]])</f>
        <v>FC Road</v>
      </c>
      <c r="AN293" t="s">
        <v>147</v>
      </c>
      <c r="AO293" t="s">
        <v>109</v>
      </c>
      <c r="AP293" t="s">
        <v>96</v>
      </c>
      <c r="AQ293" t="s">
        <v>50</v>
      </c>
      <c r="AR293" t="s">
        <v>50</v>
      </c>
      <c r="AS293" t="s">
        <v>50</v>
      </c>
      <c r="AT293" t="s">
        <v>50</v>
      </c>
      <c r="AU293" t="s">
        <v>50</v>
      </c>
      <c r="AV293" t="s">
        <v>97</v>
      </c>
      <c r="AW293" t="str">
        <f t="shared" si="37"/>
        <v>Social Media Ad (Instagram/ Facebook)</v>
      </c>
      <c r="AX293" t="s">
        <v>111</v>
      </c>
      <c r="AY293" t="str">
        <f t="shared" si="38"/>
        <v>Hangout with friends</v>
      </c>
      <c r="AZ293" t="s">
        <v>98</v>
      </c>
      <c r="BA293" t="s">
        <v>62</v>
      </c>
      <c r="BB293" t="s">
        <v>113</v>
      </c>
      <c r="BC293" t="s">
        <v>64</v>
      </c>
      <c r="BD293" t="s">
        <v>88</v>
      </c>
      <c r="BE293" t="s">
        <v>67</v>
      </c>
      <c r="BF293" t="s">
        <v>89</v>
      </c>
      <c r="BG293" t="s">
        <v>114</v>
      </c>
      <c r="BH293" t="s">
        <v>78</v>
      </c>
      <c r="BI293" t="s">
        <v>124</v>
      </c>
      <c r="BJ293" t="s">
        <v>189</v>
      </c>
    </row>
    <row r="294" spans="1:62" x14ac:dyDescent="0.3">
      <c r="A294">
        <v>294</v>
      </c>
      <c r="B294" s="1">
        <v>45837.92291666667</v>
      </c>
      <c r="C294" s="6">
        <v>45837.925000000003</v>
      </c>
      <c r="D294" s="2">
        <f>INT(FC_Road___Aradhana[[#This Row],[Completion time]])</f>
        <v>45837</v>
      </c>
      <c r="E294" s="2" t="str">
        <f>TEXT(FC_Road___Aradhana[[#This Row],[Date]],"dddd")</f>
        <v>Sunday</v>
      </c>
      <c r="F294" s="2" t="str">
        <f>IF(WEEKDAY(FC_Road___Aradhana[[#This Row],[Date]],2)&gt;5,"Weekend","Weekday")</f>
        <v>Weekend</v>
      </c>
      <c r="G29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4" t="s">
        <v>49</v>
      </c>
      <c r="I294" t="s">
        <v>50</v>
      </c>
      <c r="J294" t="s">
        <v>51</v>
      </c>
      <c r="K294" t="s">
        <v>140</v>
      </c>
      <c r="L294" t="s">
        <v>80</v>
      </c>
      <c r="M294" t="s">
        <v>50</v>
      </c>
      <c r="N294" t="s">
        <v>50</v>
      </c>
      <c r="O294" t="s">
        <v>50</v>
      </c>
      <c r="P294" t="s">
        <v>50</v>
      </c>
      <c r="Q294" t="s">
        <v>70</v>
      </c>
      <c r="R294" t="str">
        <f t="shared" si="32"/>
        <v>Shivajinagar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tr">
        <f t="shared" si="33"/>
        <v/>
      </c>
      <c r="Y294" t="str">
        <f t="shared" si="34"/>
        <v>Shivajinagar</v>
      </c>
      <c r="Z294" t="s">
        <v>83</v>
      </c>
      <c r="AA294" t="s">
        <v>70</v>
      </c>
      <c r="AB294" t="s">
        <v>50</v>
      </c>
      <c r="AC294" t="s">
        <v>50</v>
      </c>
      <c r="AD294" t="s">
        <v>50</v>
      </c>
      <c r="AE294" t="s">
        <v>50</v>
      </c>
      <c r="AF294" t="str">
        <f t="shared" si="35"/>
        <v>Shivajinagar</v>
      </c>
      <c r="AG294" t="s">
        <v>50</v>
      </c>
      <c r="AH294" t="s">
        <v>50</v>
      </c>
      <c r="AI294" t="s">
        <v>50</v>
      </c>
      <c r="AJ294" t="s">
        <v>50</v>
      </c>
      <c r="AK294" t="s">
        <v>50</v>
      </c>
      <c r="AL294" t="str">
        <f t="shared" si="36"/>
        <v/>
      </c>
      <c r="AM294" t="str">
        <f>IF(FC_Road___Aradhana[[#This Row],[2nd Level Departure]]="",FC_Road___Aradhana[[#This Row],[1st Level Departure]],FC_Road___Aradhana[[#This Row],[2nd Level Departure]])</f>
        <v>Shivajinagar</v>
      </c>
      <c r="AN294" t="s">
        <v>56</v>
      </c>
      <c r="AO294" t="s">
        <v>71</v>
      </c>
      <c r="AP294" t="s">
        <v>58</v>
      </c>
      <c r="AQ294" t="s">
        <v>72</v>
      </c>
      <c r="AR294" t="s">
        <v>133</v>
      </c>
      <c r="AS294" t="s">
        <v>61</v>
      </c>
      <c r="AT294" t="s">
        <v>62</v>
      </c>
      <c r="AU294" t="s">
        <v>63</v>
      </c>
      <c r="AV294" t="s">
        <v>50</v>
      </c>
      <c r="AW294" t="str">
        <f t="shared" si="37"/>
        <v>Walk-in/ Saw it while passing by</v>
      </c>
      <c r="AX294" t="s">
        <v>50</v>
      </c>
      <c r="AY294" t="str">
        <f t="shared" si="38"/>
        <v>Casual Meal</v>
      </c>
      <c r="AZ294" t="s">
        <v>50</v>
      </c>
      <c r="BA294" t="str">
        <f t="shared" si="39"/>
        <v>I wanted to try Sourdough Pizza</v>
      </c>
      <c r="BB294" t="s">
        <v>74</v>
      </c>
      <c r="BC294" t="s">
        <v>104</v>
      </c>
      <c r="BD294" t="s">
        <v>66</v>
      </c>
      <c r="BE294" t="s">
        <v>76</v>
      </c>
      <c r="BF294" t="s">
        <v>131</v>
      </c>
      <c r="BG294" t="s">
        <v>68</v>
      </c>
      <c r="BH294" t="s">
        <v>78</v>
      </c>
      <c r="BI294" t="s">
        <v>115</v>
      </c>
      <c r="BJ294" t="s">
        <v>69</v>
      </c>
    </row>
    <row r="295" spans="1:62" x14ac:dyDescent="0.3">
      <c r="A295">
        <v>295</v>
      </c>
      <c r="B295" s="1">
        <v>45837.925000000003</v>
      </c>
      <c r="C295" s="6">
        <v>45837.927083333336</v>
      </c>
      <c r="D295" s="2">
        <f>INT(FC_Road___Aradhana[[#This Row],[Completion time]])</f>
        <v>45837</v>
      </c>
      <c r="E295" s="2" t="str">
        <f>TEXT(FC_Road___Aradhana[[#This Row],[Date]],"dddd")</f>
        <v>Sunday</v>
      </c>
      <c r="F295" s="2" t="str">
        <f>IF(WEEKDAY(FC_Road___Aradhana[[#This Row],[Date]],2)&gt;5,"Weekend","Weekday")</f>
        <v>Weekend</v>
      </c>
      <c r="G29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5" t="s">
        <v>49</v>
      </c>
      <c r="I295" t="s">
        <v>50</v>
      </c>
      <c r="J295" t="s">
        <v>51</v>
      </c>
      <c r="K295" t="s">
        <v>52</v>
      </c>
      <c r="L295" t="s">
        <v>156</v>
      </c>
      <c r="M295" t="s">
        <v>227</v>
      </c>
      <c r="N295" t="s">
        <v>50</v>
      </c>
      <c r="O295" t="s">
        <v>50</v>
      </c>
      <c r="P295" t="s">
        <v>50</v>
      </c>
      <c r="Q295" t="s">
        <v>50</v>
      </c>
      <c r="R295" t="str">
        <f t="shared" si="32"/>
        <v>Sambhaji Park</v>
      </c>
      <c r="S295" t="s">
        <v>50</v>
      </c>
      <c r="T295" t="s">
        <v>50</v>
      </c>
      <c r="U295" t="s">
        <v>50</v>
      </c>
      <c r="V295" t="s">
        <v>50</v>
      </c>
      <c r="W295" t="s">
        <v>50</v>
      </c>
      <c r="X295" t="str">
        <f t="shared" si="33"/>
        <v/>
      </c>
      <c r="Y295" t="str">
        <f t="shared" si="34"/>
        <v>Sambhaji Park</v>
      </c>
      <c r="Z295" t="s">
        <v>83</v>
      </c>
      <c r="AA295" t="s">
        <v>54</v>
      </c>
      <c r="AB295" t="s">
        <v>50</v>
      </c>
      <c r="AC295" t="s">
        <v>50</v>
      </c>
      <c r="AD295" t="s">
        <v>50</v>
      </c>
      <c r="AE295" t="s">
        <v>50</v>
      </c>
      <c r="AF295" t="str">
        <f t="shared" si="35"/>
        <v>Deccan</v>
      </c>
      <c r="AG295" t="s">
        <v>50</v>
      </c>
      <c r="AH295" t="s">
        <v>50</v>
      </c>
      <c r="AI295" t="s">
        <v>50</v>
      </c>
      <c r="AJ295" t="s">
        <v>50</v>
      </c>
      <c r="AK295" t="s">
        <v>50</v>
      </c>
      <c r="AL295" t="str">
        <f t="shared" si="36"/>
        <v/>
      </c>
      <c r="AM295" t="str">
        <f>IF(FC_Road___Aradhana[[#This Row],[2nd Level Departure]]="",FC_Road___Aradhana[[#This Row],[1st Level Departure]],FC_Road___Aradhana[[#This Row],[2nd Level Departure]])</f>
        <v>Deccan</v>
      </c>
      <c r="AN295" t="s">
        <v>94</v>
      </c>
      <c r="AO295" t="s">
        <v>71</v>
      </c>
      <c r="AP295" t="s">
        <v>58</v>
      </c>
      <c r="AQ295" t="s">
        <v>72</v>
      </c>
      <c r="AR295" t="s">
        <v>60</v>
      </c>
      <c r="AS295" t="s">
        <v>61</v>
      </c>
      <c r="AT295" t="s">
        <v>62</v>
      </c>
      <c r="AU295" t="s">
        <v>63</v>
      </c>
      <c r="AV295" t="s">
        <v>50</v>
      </c>
      <c r="AW295" t="str">
        <f t="shared" si="37"/>
        <v>Walk-in/ Saw it while passing by</v>
      </c>
      <c r="AX295" t="s">
        <v>50</v>
      </c>
      <c r="AY295" t="str">
        <f t="shared" si="38"/>
        <v>Casual Meal</v>
      </c>
      <c r="AZ295" t="s">
        <v>50</v>
      </c>
      <c r="BA295" t="str">
        <f t="shared" si="39"/>
        <v>I wanted to try Sourdough Pizza</v>
      </c>
      <c r="BB295" t="s">
        <v>87</v>
      </c>
      <c r="BC295" t="s">
        <v>108</v>
      </c>
      <c r="BD295" t="s">
        <v>75</v>
      </c>
      <c r="BE295" t="s">
        <v>76</v>
      </c>
      <c r="BF295" t="s">
        <v>89</v>
      </c>
      <c r="BG295" t="s">
        <v>68</v>
      </c>
      <c r="BH295" t="s">
        <v>90</v>
      </c>
      <c r="BI295" t="s">
        <v>115</v>
      </c>
      <c r="BJ295" t="s">
        <v>69</v>
      </c>
    </row>
    <row r="296" spans="1:62" x14ac:dyDescent="0.3">
      <c r="A296">
        <v>296</v>
      </c>
      <c r="B296" s="1">
        <v>45837.922222222223</v>
      </c>
      <c r="C296" s="6">
        <v>45837.93472222222</v>
      </c>
      <c r="D296" s="2">
        <f>INT(FC_Road___Aradhana[[#This Row],[Completion time]])</f>
        <v>45837</v>
      </c>
      <c r="E296" s="2" t="str">
        <f>TEXT(FC_Road___Aradhana[[#This Row],[Date]],"dddd")</f>
        <v>Sunday</v>
      </c>
      <c r="F296" s="2" t="str">
        <f>IF(WEEKDAY(FC_Road___Aradhana[[#This Row],[Date]],2)&gt;5,"Weekend","Weekday")</f>
        <v>Weekend</v>
      </c>
      <c r="G29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6" t="s">
        <v>49</v>
      </c>
      <c r="I296" t="s">
        <v>50</v>
      </c>
      <c r="J296" t="s">
        <v>79</v>
      </c>
      <c r="K296" t="s">
        <v>52</v>
      </c>
      <c r="L296" t="s">
        <v>119</v>
      </c>
      <c r="M296" t="s">
        <v>50</v>
      </c>
      <c r="N296" t="s">
        <v>50</v>
      </c>
      <c r="O296" t="s">
        <v>50</v>
      </c>
      <c r="P296" t="s">
        <v>50</v>
      </c>
      <c r="Q296" t="s">
        <v>266</v>
      </c>
      <c r="R296" t="str">
        <f t="shared" si="32"/>
        <v>Bibwewadi</v>
      </c>
      <c r="S296" t="s">
        <v>50</v>
      </c>
      <c r="T296" t="s">
        <v>50</v>
      </c>
      <c r="U296" t="s">
        <v>50</v>
      </c>
      <c r="V296" t="s">
        <v>50</v>
      </c>
      <c r="W296" t="s">
        <v>50</v>
      </c>
      <c r="X296" t="str">
        <f t="shared" si="33"/>
        <v/>
      </c>
      <c r="Y296" t="str">
        <f t="shared" si="34"/>
        <v>Bibwewadi</v>
      </c>
      <c r="Z296" t="s">
        <v>83</v>
      </c>
      <c r="AA296" t="s">
        <v>259</v>
      </c>
      <c r="AB296" t="s">
        <v>50</v>
      </c>
      <c r="AC296" t="s">
        <v>50</v>
      </c>
      <c r="AD296" t="s">
        <v>50</v>
      </c>
      <c r="AE296" t="s">
        <v>50</v>
      </c>
      <c r="AF296" t="str">
        <f t="shared" si="35"/>
        <v xml:space="preserve">Bibwewadi </v>
      </c>
      <c r="AG296" t="s">
        <v>50</v>
      </c>
      <c r="AH296" t="s">
        <v>50</v>
      </c>
      <c r="AI296" t="s">
        <v>50</v>
      </c>
      <c r="AJ296" t="s">
        <v>50</v>
      </c>
      <c r="AK296" t="s">
        <v>50</v>
      </c>
      <c r="AL296" t="str">
        <f t="shared" si="36"/>
        <v/>
      </c>
      <c r="AM296" t="str">
        <f>IF(FC_Road___Aradhana[[#This Row],[2nd Level Departure]]="",FC_Road___Aradhana[[#This Row],[1st Level Departure]],FC_Road___Aradhana[[#This Row],[2nd Level Departure]])</f>
        <v xml:space="preserve">Bibwewadi </v>
      </c>
      <c r="AN296" t="s">
        <v>56</v>
      </c>
      <c r="AO296" t="s">
        <v>71</v>
      </c>
      <c r="AP296" t="s">
        <v>58</v>
      </c>
      <c r="AQ296" t="s">
        <v>72</v>
      </c>
      <c r="AR296" t="s">
        <v>60</v>
      </c>
      <c r="AS296" t="s">
        <v>129</v>
      </c>
      <c r="AT296" t="s">
        <v>62</v>
      </c>
      <c r="AU296" t="s">
        <v>63</v>
      </c>
      <c r="AV296" t="s">
        <v>50</v>
      </c>
      <c r="AW296" t="str">
        <f t="shared" si="37"/>
        <v>Walk-in/ Saw it while passing by</v>
      </c>
      <c r="AX296" t="s">
        <v>50</v>
      </c>
      <c r="AY296" t="str">
        <f t="shared" si="38"/>
        <v>Family Outing</v>
      </c>
      <c r="AZ296" t="s">
        <v>50</v>
      </c>
      <c r="BA296" t="str">
        <f t="shared" si="39"/>
        <v>I wanted to try Sourdough Pizza</v>
      </c>
      <c r="BB296" t="s">
        <v>87</v>
      </c>
      <c r="BC296" t="s">
        <v>104</v>
      </c>
      <c r="BD296" t="s">
        <v>75</v>
      </c>
      <c r="BE296" t="s">
        <v>67</v>
      </c>
      <c r="BF296" t="s">
        <v>89</v>
      </c>
      <c r="BG296" t="s">
        <v>100</v>
      </c>
      <c r="BH296" t="s">
        <v>78</v>
      </c>
      <c r="BI296" t="s">
        <v>115</v>
      </c>
      <c r="BJ296" t="s">
        <v>69</v>
      </c>
    </row>
    <row r="297" spans="1:62" x14ac:dyDescent="0.3">
      <c r="A297">
        <v>297</v>
      </c>
      <c r="B297" s="1">
        <v>45837.927083333336</v>
      </c>
      <c r="C297" s="6">
        <v>45837.9375</v>
      </c>
      <c r="D297" s="2">
        <f>INT(FC_Road___Aradhana[[#This Row],[Completion time]])</f>
        <v>45837</v>
      </c>
      <c r="E297" s="2" t="str">
        <f>TEXT(FC_Road___Aradhana[[#This Row],[Date]],"dddd")</f>
        <v>Sunday</v>
      </c>
      <c r="F297" s="2" t="str">
        <f>IF(WEEKDAY(FC_Road___Aradhana[[#This Row],[Date]],2)&gt;5,"Weekend","Weekday")</f>
        <v>Weekend</v>
      </c>
      <c r="G29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7" t="s">
        <v>49</v>
      </c>
      <c r="I297" t="s">
        <v>50</v>
      </c>
      <c r="J297" t="s">
        <v>51</v>
      </c>
      <c r="K297" t="s">
        <v>52</v>
      </c>
      <c r="L297" t="s">
        <v>93</v>
      </c>
      <c r="M297" t="s">
        <v>50</v>
      </c>
      <c r="N297" t="s">
        <v>267</v>
      </c>
      <c r="O297" t="s">
        <v>50</v>
      </c>
      <c r="P297" t="s">
        <v>50</v>
      </c>
      <c r="Q297" t="s">
        <v>50</v>
      </c>
      <c r="R297" t="str">
        <f t="shared" si="32"/>
        <v>Karve road</v>
      </c>
      <c r="S297" t="s">
        <v>50</v>
      </c>
      <c r="T297" t="s">
        <v>50</v>
      </c>
      <c r="U297" t="s">
        <v>50</v>
      </c>
      <c r="V297" t="s">
        <v>50</v>
      </c>
      <c r="W297" t="s">
        <v>50</v>
      </c>
      <c r="X297" t="str">
        <f t="shared" si="33"/>
        <v/>
      </c>
      <c r="Y297" t="str">
        <f t="shared" si="34"/>
        <v>Karve road</v>
      </c>
      <c r="Z297" t="s">
        <v>166</v>
      </c>
      <c r="AA297" t="s">
        <v>50</v>
      </c>
      <c r="AC297" t="s">
        <v>50</v>
      </c>
      <c r="AD297" t="s">
        <v>50</v>
      </c>
      <c r="AE297" t="s">
        <v>50</v>
      </c>
      <c r="AF297" t="str">
        <f t="shared" si="35"/>
        <v/>
      </c>
      <c r="AG297" t="s">
        <v>50</v>
      </c>
      <c r="AH297" t="s">
        <v>50</v>
      </c>
      <c r="AI297" t="s">
        <v>50</v>
      </c>
      <c r="AJ297" t="s">
        <v>50</v>
      </c>
      <c r="AK297" t="s">
        <v>50</v>
      </c>
      <c r="AL297" t="str">
        <f t="shared" si="36"/>
        <v/>
      </c>
      <c r="AM297" t="str">
        <f>IF(FC_Road___Aradhana[[#This Row],[2nd Level Departure]]="",FC_Road___Aradhana[[#This Row],[1st Level Departure]],FC_Road___Aradhana[[#This Row],[2nd Level Departure]])</f>
        <v/>
      </c>
      <c r="AN297" t="s">
        <v>147</v>
      </c>
      <c r="AO297" t="s">
        <v>109</v>
      </c>
      <c r="AP297" t="s">
        <v>58</v>
      </c>
      <c r="AQ297" t="s">
        <v>72</v>
      </c>
      <c r="AR297" t="s">
        <v>103</v>
      </c>
      <c r="AS297" t="s">
        <v>61</v>
      </c>
      <c r="AT297" t="s">
        <v>125</v>
      </c>
      <c r="AU297" t="s">
        <v>103</v>
      </c>
      <c r="AV297" t="s">
        <v>50</v>
      </c>
      <c r="AW297" t="str">
        <f t="shared" si="37"/>
        <v>Walk-in/ Saw it while passing by</v>
      </c>
      <c r="AX297" t="s">
        <v>50</v>
      </c>
      <c r="AY297" t="str">
        <f t="shared" si="38"/>
        <v>Casual Meal</v>
      </c>
      <c r="AZ297" t="s">
        <v>50</v>
      </c>
      <c r="BA297" t="str">
        <f t="shared" si="39"/>
        <v>Pizza with Drinks sounded like a good combo</v>
      </c>
      <c r="BB297" t="s">
        <v>65</v>
      </c>
      <c r="BC297" t="s">
        <v>65</v>
      </c>
      <c r="BD297" t="s">
        <v>75</v>
      </c>
      <c r="BE297" t="s">
        <v>188</v>
      </c>
      <c r="BF297" t="s">
        <v>99</v>
      </c>
      <c r="BG297" t="s">
        <v>68</v>
      </c>
      <c r="BH297" t="s">
        <v>90</v>
      </c>
      <c r="BJ297" t="s">
        <v>69</v>
      </c>
    </row>
    <row r="298" spans="1:62" x14ac:dyDescent="0.3">
      <c r="A298">
        <v>298</v>
      </c>
      <c r="B298" s="1">
        <v>45837.936111111114</v>
      </c>
      <c r="C298" s="6">
        <v>45837.938194444447</v>
      </c>
      <c r="D298" s="2">
        <f>INT(FC_Road___Aradhana[[#This Row],[Completion time]])</f>
        <v>45837</v>
      </c>
      <c r="E298" s="2" t="str">
        <f>TEXT(FC_Road___Aradhana[[#This Row],[Date]],"dddd")</f>
        <v>Sunday</v>
      </c>
      <c r="F298" s="2" t="str">
        <f>IF(WEEKDAY(FC_Road___Aradhana[[#This Row],[Date]],2)&gt;5,"Weekend","Weekday")</f>
        <v>Weekend</v>
      </c>
      <c r="G29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8" t="s">
        <v>49</v>
      </c>
      <c r="I298" t="s">
        <v>50</v>
      </c>
      <c r="J298" t="s">
        <v>79</v>
      </c>
      <c r="K298" t="s">
        <v>52</v>
      </c>
      <c r="L298" t="s">
        <v>80</v>
      </c>
      <c r="M298" t="s">
        <v>50</v>
      </c>
      <c r="N298" t="s">
        <v>50</v>
      </c>
      <c r="O298" t="s">
        <v>50</v>
      </c>
      <c r="P298" t="s">
        <v>50</v>
      </c>
      <c r="Q298" t="s">
        <v>235</v>
      </c>
      <c r="R298" t="str">
        <f t="shared" si="32"/>
        <v>Sinhgad Road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tr">
        <f t="shared" si="33"/>
        <v/>
      </c>
      <c r="Y298" t="str">
        <f t="shared" si="34"/>
        <v>Sinhgad Road</v>
      </c>
      <c r="Z298" t="s">
        <v>83</v>
      </c>
      <c r="AA298" t="s">
        <v>134</v>
      </c>
      <c r="AB298" t="s">
        <v>50</v>
      </c>
      <c r="AC298" t="s">
        <v>50</v>
      </c>
      <c r="AD298" t="s">
        <v>50</v>
      </c>
      <c r="AE298" t="s">
        <v>50</v>
      </c>
      <c r="AF298" t="str">
        <f t="shared" si="35"/>
        <v>Narayan Peth</v>
      </c>
      <c r="AG298" t="s">
        <v>50</v>
      </c>
      <c r="AH298" t="s">
        <v>50</v>
      </c>
      <c r="AI298" t="s">
        <v>50</v>
      </c>
      <c r="AJ298" t="s">
        <v>50</v>
      </c>
      <c r="AK298" t="s">
        <v>50</v>
      </c>
      <c r="AL298" t="str">
        <f t="shared" si="36"/>
        <v/>
      </c>
      <c r="AM298" t="str">
        <f>IF(FC_Road___Aradhana[[#This Row],[2nd Level Departure]]="",FC_Road___Aradhana[[#This Row],[1st Level Departure]],FC_Road___Aradhana[[#This Row],[2nd Level Departure]])</f>
        <v>Narayan Peth</v>
      </c>
      <c r="AN298" t="s">
        <v>85</v>
      </c>
      <c r="AO298" t="s">
        <v>71</v>
      </c>
      <c r="AP298" t="s">
        <v>96</v>
      </c>
      <c r="AQ298" t="s">
        <v>50</v>
      </c>
      <c r="AR298" t="s">
        <v>50</v>
      </c>
      <c r="AS298" t="s">
        <v>50</v>
      </c>
      <c r="AT298" t="s">
        <v>50</v>
      </c>
      <c r="AU298" t="s">
        <v>50</v>
      </c>
      <c r="AV298" t="s">
        <v>144</v>
      </c>
      <c r="AW298" t="str">
        <f t="shared" si="37"/>
        <v>I was walking by and came in</v>
      </c>
      <c r="AX298" t="s">
        <v>61</v>
      </c>
      <c r="AY298" t="str">
        <f t="shared" si="38"/>
        <v>Casual Meal</v>
      </c>
      <c r="AZ298" t="s">
        <v>98</v>
      </c>
      <c r="BA298" t="s">
        <v>62</v>
      </c>
      <c r="BB298" t="s">
        <v>104</v>
      </c>
      <c r="BC298" t="s">
        <v>104</v>
      </c>
      <c r="BD298" t="s">
        <v>75</v>
      </c>
      <c r="BE298" t="s">
        <v>76</v>
      </c>
      <c r="BF298" t="s">
        <v>89</v>
      </c>
      <c r="BG298" t="s">
        <v>68</v>
      </c>
      <c r="BH298" t="s">
        <v>78</v>
      </c>
      <c r="BI298" t="s">
        <v>115</v>
      </c>
      <c r="BJ298" t="s">
        <v>69</v>
      </c>
    </row>
    <row r="299" spans="1:62" x14ac:dyDescent="0.3">
      <c r="A299">
        <v>299</v>
      </c>
      <c r="B299" s="1">
        <v>45837.9375</v>
      </c>
      <c r="C299" s="6">
        <v>45837.949305555558</v>
      </c>
      <c r="D299" s="2">
        <f>INT(FC_Road___Aradhana[[#This Row],[Completion time]])</f>
        <v>45837</v>
      </c>
      <c r="E299" s="2" t="str">
        <f>TEXT(FC_Road___Aradhana[[#This Row],[Date]],"dddd")</f>
        <v>Sunday</v>
      </c>
      <c r="F299" s="2" t="str">
        <f>IF(WEEKDAY(FC_Road___Aradhana[[#This Row],[Date]],2)&gt;5,"Weekend","Weekday")</f>
        <v>Weekend</v>
      </c>
      <c r="G29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299" t="s">
        <v>49</v>
      </c>
      <c r="I299" t="s">
        <v>50</v>
      </c>
      <c r="J299" t="s">
        <v>51</v>
      </c>
      <c r="K299" t="s">
        <v>92</v>
      </c>
      <c r="L299" t="s">
        <v>156</v>
      </c>
      <c r="M299" t="s">
        <v>268</v>
      </c>
      <c r="N299" t="s">
        <v>50</v>
      </c>
      <c r="O299" t="s">
        <v>50</v>
      </c>
      <c r="P299" t="s">
        <v>50</v>
      </c>
      <c r="Q299" t="s">
        <v>50</v>
      </c>
      <c r="R299" t="str">
        <f t="shared" si="32"/>
        <v xml:space="preserve">Viman nagar 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tr">
        <f t="shared" si="33"/>
        <v/>
      </c>
      <c r="Y299" t="str">
        <f t="shared" si="34"/>
        <v xml:space="preserve">Viman nagar </v>
      </c>
      <c r="Z299" t="s">
        <v>83</v>
      </c>
      <c r="AA299" t="s">
        <v>269</v>
      </c>
      <c r="AB299" t="s">
        <v>50</v>
      </c>
      <c r="AC299" t="s">
        <v>50</v>
      </c>
      <c r="AD299" t="s">
        <v>50</v>
      </c>
      <c r="AE299" t="s">
        <v>50</v>
      </c>
      <c r="AF299" t="str">
        <f t="shared" si="35"/>
        <v>Tingle nagar</v>
      </c>
      <c r="AG299" t="s">
        <v>50</v>
      </c>
      <c r="AH299" t="s">
        <v>50</v>
      </c>
      <c r="AI299" t="s">
        <v>50</v>
      </c>
      <c r="AJ299" t="s">
        <v>50</v>
      </c>
      <c r="AK299" t="s">
        <v>50</v>
      </c>
      <c r="AL299" t="str">
        <f t="shared" si="36"/>
        <v/>
      </c>
      <c r="AM299" t="str">
        <f>IF(FC_Road___Aradhana[[#This Row],[2nd Level Departure]]="",FC_Road___Aradhana[[#This Row],[1st Level Departure]],FC_Road___Aradhana[[#This Row],[2nd Level Departure]])</f>
        <v>Tingle nagar</v>
      </c>
      <c r="AN299" t="s">
        <v>56</v>
      </c>
      <c r="AO299" t="s">
        <v>71</v>
      </c>
      <c r="AP299" t="s">
        <v>96</v>
      </c>
      <c r="AQ299" t="s">
        <v>50</v>
      </c>
      <c r="AR299" t="s">
        <v>50</v>
      </c>
      <c r="AS299" t="s">
        <v>50</v>
      </c>
      <c r="AT299" t="s">
        <v>50</v>
      </c>
      <c r="AU299" t="s">
        <v>50</v>
      </c>
      <c r="AV299" t="s">
        <v>144</v>
      </c>
      <c r="AW299" t="str">
        <f t="shared" si="37"/>
        <v>I was walking by and came in</v>
      </c>
      <c r="AX299" t="s">
        <v>111</v>
      </c>
      <c r="AY299" t="str">
        <f t="shared" si="38"/>
        <v>Hangout with friends</v>
      </c>
      <c r="AZ299" t="s">
        <v>336</v>
      </c>
      <c r="BA299" t="str">
        <f t="shared" si="39"/>
        <v>Others</v>
      </c>
      <c r="BB299" t="s">
        <v>87</v>
      </c>
      <c r="BC299" t="s">
        <v>64</v>
      </c>
      <c r="BD299" t="s">
        <v>75</v>
      </c>
      <c r="BE299" t="s">
        <v>76</v>
      </c>
      <c r="BF299" t="s">
        <v>89</v>
      </c>
      <c r="BG299" t="s">
        <v>68</v>
      </c>
      <c r="BH299" t="s">
        <v>90</v>
      </c>
      <c r="BI299" t="s">
        <v>122</v>
      </c>
      <c r="BJ299" t="s">
        <v>69</v>
      </c>
    </row>
    <row r="300" spans="1:62" x14ac:dyDescent="0.3">
      <c r="A300">
        <v>300</v>
      </c>
      <c r="B300" s="1">
        <v>45837.94027777778</v>
      </c>
      <c r="C300" s="6">
        <v>45837.949305555558</v>
      </c>
      <c r="D300" s="2">
        <f>INT(FC_Road___Aradhana[[#This Row],[Completion time]])</f>
        <v>45837</v>
      </c>
      <c r="E300" s="2" t="str">
        <f>TEXT(FC_Road___Aradhana[[#This Row],[Date]],"dddd")</f>
        <v>Sunday</v>
      </c>
      <c r="F300" s="2" t="str">
        <f>IF(WEEKDAY(FC_Road___Aradhana[[#This Row],[Date]],2)&gt;5,"Weekend","Weekday")</f>
        <v>Weekend</v>
      </c>
      <c r="G30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00" t="s">
        <v>49</v>
      </c>
      <c r="I300" t="s">
        <v>50</v>
      </c>
      <c r="J300" t="s">
        <v>51</v>
      </c>
      <c r="K300" t="s">
        <v>52</v>
      </c>
      <c r="L300" t="s">
        <v>119</v>
      </c>
      <c r="M300" t="s">
        <v>50</v>
      </c>
      <c r="N300" t="s">
        <v>50</v>
      </c>
      <c r="O300" t="s">
        <v>50</v>
      </c>
      <c r="P300" t="s">
        <v>50</v>
      </c>
      <c r="Q300" t="s">
        <v>270</v>
      </c>
      <c r="R300" t="str">
        <f t="shared" si="32"/>
        <v>Dhole patil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tr">
        <f t="shared" si="33"/>
        <v/>
      </c>
      <c r="Y300" t="str">
        <f t="shared" si="34"/>
        <v>Dhole patil</v>
      </c>
      <c r="Z300" t="s">
        <v>83</v>
      </c>
      <c r="AA300" t="s">
        <v>271</v>
      </c>
      <c r="AB300" t="s">
        <v>50</v>
      </c>
      <c r="AC300" t="s">
        <v>50</v>
      </c>
      <c r="AD300" t="s">
        <v>50</v>
      </c>
      <c r="AE300" t="s">
        <v>50</v>
      </c>
      <c r="AF300" t="str">
        <f t="shared" si="35"/>
        <v>Aundh</v>
      </c>
      <c r="AG300" t="s">
        <v>50</v>
      </c>
      <c r="AH300" t="s">
        <v>50</v>
      </c>
      <c r="AI300" t="s">
        <v>50</v>
      </c>
      <c r="AJ300" t="s">
        <v>50</v>
      </c>
      <c r="AK300" t="s">
        <v>50</v>
      </c>
      <c r="AL300" t="str">
        <f t="shared" si="36"/>
        <v/>
      </c>
      <c r="AM300" t="str">
        <f>IF(FC_Road___Aradhana[[#This Row],[2nd Level Departure]]="",FC_Road___Aradhana[[#This Row],[1st Level Departure]],FC_Road___Aradhana[[#This Row],[2nd Level Departure]])</f>
        <v>Aundh</v>
      </c>
      <c r="AN300" t="s">
        <v>94</v>
      </c>
      <c r="AO300" t="s">
        <v>109</v>
      </c>
      <c r="AP300" t="s">
        <v>96</v>
      </c>
      <c r="AQ300" t="s">
        <v>50</v>
      </c>
      <c r="AR300" t="s">
        <v>50</v>
      </c>
      <c r="AS300" t="s">
        <v>50</v>
      </c>
      <c r="AT300" t="s">
        <v>50</v>
      </c>
      <c r="AU300" t="s">
        <v>50</v>
      </c>
      <c r="AV300" t="s">
        <v>149</v>
      </c>
      <c r="AW300" t="str">
        <f t="shared" si="37"/>
        <v>A friend told me</v>
      </c>
      <c r="AX300" t="s">
        <v>111</v>
      </c>
      <c r="AY300" t="str">
        <f t="shared" si="38"/>
        <v>Hangout with friends</v>
      </c>
      <c r="AZ300" t="s">
        <v>98</v>
      </c>
      <c r="BA300" t="s">
        <v>62</v>
      </c>
      <c r="BB300" t="s">
        <v>74</v>
      </c>
      <c r="BC300" t="s">
        <v>108</v>
      </c>
      <c r="BD300" t="s">
        <v>75</v>
      </c>
      <c r="BE300" t="s">
        <v>76</v>
      </c>
      <c r="BF300" t="s">
        <v>89</v>
      </c>
      <c r="BG300" t="s">
        <v>68</v>
      </c>
      <c r="BH300" t="s">
        <v>78</v>
      </c>
      <c r="BI300" t="s">
        <v>115</v>
      </c>
      <c r="BJ300" t="s">
        <v>69</v>
      </c>
    </row>
    <row r="301" spans="1:62" x14ac:dyDescent="0.3">
      <c r="A301">
        <v>301</v>
      </c>
      <c r="B301" s="1">
        <v>45837.95</v>
      </c>
      <c r="C301" s="6">
        <v>45837.951388888891</v>
      </c>
      <c r="D301" s="2">
        <f>INT(FC_Road___Aradhana[[#This Row],[Completion time]])</f>
        <v>45837</v>
      </c>
      <c r="E301" s="2" t="str">
        <f>TEXT(FC_Road___Aradhana[[#This Row],[Date]],"dddd")</f>
        <v>Sunday</v>
      </c>
      <c r="F301" s="2" t="str">
        <f>IF(WEEKDAY(FC_Road___Aradhana[[#This Row],[Date]],2)&gt;5,"Weekend","Weekday")</f>
        <v>Weekend</v>
      </c>
      <c r="G30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01" t="s">
        <v>49</v>
      </c>
      <c r="I301" t="s">
        <v>50</v>
      </c>
      <c r="J301" t="s">
        <v>79</v>
      </c>
      <c r="K301" t="s">
        <v>140</v>
      </c>
      <c r="L301" t="s">
        <v>156</v>
      </c>
      <c r="M301" t="s">
        <v>157</v>
      </c>
      <c r="N301" t="s">
        <v>50</v>
      </c>
      <c r="O301" t="s">
        <v>50</v>
      </c>
      <c r="P301" t="s">
        <v>50</v>
      </c>
      <c r="Q301" t="s">
        <v>50</v>
      </c>
      <c r="R301" t="str">
        <f t="shared" si="32"/>
        <v>R Deccan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tr">
        <f t="shared" si="33"/>
        <v/>
      </c>
      <c r="Y301" t="str">
        <f t="shared" si="34"/>
        <v>R Deccan</v>
      </c>
      <c r="Z301" t="s">
        <v>83</v>
      </c>
      <c r="AA301" t="s">
        <v>272</v>
      </c>
      <c r="AB301" t="s">
        <v>50</v>
      </c>
      <c r="AC301" t="s">
        <v>50</v>
      </c>
      <c r="AD301" t="s">
        <v>50</v>
      </c>
      <c r="AE301" t="s">
        <v>50</v>
      </c>
      <c r="AF301" t="str">
        <f t="shared" si="35"/>
        <v>Bhugaon</v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tr">
        <f t="shared" si="36"/>
        <v/>
      </c>
      <c r="AM301" t="str">
        <f>IF(FC_Road___Aradhana[[#This Row],[2nd Level Departure]]="",FC_Road___Aradhana[[#This Row],[1st Level Departure]],FC_Road___Aradhana[[#This Row],[2nd Level Departure]])</f>
        <v>Bhugaon</v>
      </c>
      <c r="AN301" t="s">
        <v>56</v>
      </c>
      <c r="AO301" t="s">
        <v>71</v>
      </c>
      <c r="AP301" t="s">
        <v>96</v>
      </c>
      <c r="AQ301" t="s">
        <v>50</v>
      </c>
      <c r="AR301" t="s">
        <v>50</v>
      </c>
      <c r="AS301" t="s">
        <v>50</v>
      </c>
      <c r="AT301" t="s">
        <v>50</v>
      </c>
      <c r="AU301" t="s">
        <v>50</v>
      </c>
      <c r="AV301" t="s">
        <v>144</v>
      </c>
      <c r="AW301" t="str">
        <f t="shared" si="37"/>
        <v>I was walking by and came in</v>
      </c>
      <c r="AX301" t="s">
        <v>61</v>
      </c>
      <c r="AY301" t="str">
        <f t="shared" si="38"/>
        <v>Casual Meal</v>
      </c>
      <c r="AZ301" t="s">
        <v>336</v>
      </c>
      <c r="BA301" t="str">
        <f t="shared" si="39"/>
        <v>Others</v>
      </c>
      <c r="BB301" t="s">
        <v>104</v>
      </c>
      <c r="BC301" t="s">
        <v>64</v>
      </c>
      <c r="BD301" t="s">
        <v>88</v>
      </c>
      <c r="BE301" t="s">
        <v>67</v>
      </c>
      <c r="BF301" t="s">
        <v>89</v>
      </c>
      <c r="BG301" t="s">
        <v>68</v>
      </c>
      <c r="BH301" t="s">
        <v>90</v>
      </c>
      <c r="BI301" t="s">
        <v>91</v>
      </c>
      <c r="BJ301" t="s">
        <v>69</v>
      </c>
    </row>
    <row r="302" spans="1:62" x14ac:dyDescent="0.3">
      <c r="A302">
        <v>302</v>
      </c>
      <c r="B302" s="1">
        <v>45837.95</v>
      </c>
      <c r="C302" s="6">
        <v>45837.951388888891</v>
      </c>
      <c r="D302" s="2">
        <f>INT(FC_Road___Aradhana[[#This Row],[Completion time]])</f>
        <v>45837</v>
      </c>
      <c r="E302" s="2" t="str">
        <f>TEXT(FC_Road___Aradhana[[#This Row],[Date]],"dddd")</f>
        <v>Sunday</v>
      </c>
      <c r="F302" s="2" t="str">
        <f>IF(WEEKDAY(FC_Road___Aradhana[[#This Row],[Date]],2)&gt;5,"Weekend","Weekday")</f>
        <v>Weekend</v>
      </c>
      <c r="G30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02" t="s">
        <v>49</v>
      </c>
      <c r="I302" t="s">
        <v>50</v>
      </c>
      <c r="J302" t="s">
        <v>51</v>
      </c>
      <c r="K302" t="s">
        <v>92</v>
      </c>
      <c r="L302" t="s">
        <v>156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tr">
        <f t="shared" si="32"/>
        <v/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tr">
        <f t="shared" si="33"/>
        <v/>
      </c>
      <c r="Y302" t="str">
        <f t="shared" si="34"/>
        <v/>
      </c>
      <c r="Z302" t="s">
        <v>83</v>
      </c>
      <c r="AA302" t="s">
        <v>273</v>
      </c>
      <c r="AB302" t="s">
        <v>50</v>
      </c>
      <c r="AC302" t="s">
        <v>50</v>
      </c>
      <c r="AD302" t="s">
        <v>50</v>
      </c>
      <c r="AE302" t="s">
        <v>50</v>
      </c>
      <c r="AF302" t="str">
        <f t="shared" si="35"/>
        <v>Viman Nagar</v>
      </c>
      <c r="AG302" t="s">
        <v>50</v>
      </c>
      <c r="AH302" t="s">
        <v>50</v>
      </c>
      <c r="AI302" t="s">
        <v>50</v>
      </c>
      <c r="AJ302" t="s">
        <v>50</v>
      </c>
      <c r="AK302" t="s">
        <v>50</v>
      </c>
      <c r="AL302" t="str">
        <f t="shared" si="36"/>
        <v/>
      </c>
      <c r="AM302" t="str">
        <f>IF(FC_Road___Aradhana[[#This Row],[2nd Level Departure]]="",FC_Road___Aradhana[[#This Row],[1st Level Departure]],FC_Road___Aradhana[[#This Row],[2nd Level Departure]])</f>
        <v>Viman Nagar</v>
      </c>
      <c r="AN302" t="s">
        <v>56</v>
      </c>
      <c r="AO302" t="s">
        <v>109</v>
      </c>
      <c r="AP302" t="s">
        <v>96</v>
      </c>
      <c r="AQ302" t="s">
        <v>50</v>
      </c>
      <c r="AR302" t="s">
        <v>50</v>
      </c>
      <c r="AS302" t="s">
        <v>50</v>
      </c>
      <c r="AT302" t="s">
        <v>50</v>
      </c>
      <c r="AU302" t="s">
        <v>50</v>
      </c>
      <c r="AV302" t="s">
        <v>110</v>
      </c>
      <c r="AW302" t="str">
        <f t="shared" si="37"/>
        <v>Reservation Apps - DineOut/ Zomato Gold</v>
      </c>
      <c r="AX302" t="s">
        <v>61</v>
      </c>
      <c r="AY302" t="str">
        <f t="shared" si="38"/>
        <v>Casual Meal</v>
      </c>
      <c r="AZ302" t="s">
        <v>98</v>
      </c>
      <c r="BA302" t="s">
        <v>62</v>
      </c>
      <c r="BB302" t="s">
        <v>104</v>
      </c>
      <c r="BC302" t="s">
        <v>64</v>
      </c>
      <c r="BD302" t="s">
        <v>75</v>
      </c>
      <c r="BE302" t="s">
        <v>76</v>
      </c>
      <c r="BF302" t="s">
        <v>99</v>
      </c>
      <c r="BG302" t="s">
        <v>68</v>
      </c>
      <c r="BH302" t="s">
        <v>90</v>
      </c>
      <c r="BI302" t="s">
        <v>115</v>
      </c>
      <c r="BJ302" t="s">
        <v>69</v>
      </c>
    </row>
    <row r="303" spans="1:62" x14ac:dyDescent="0.3">
      <c r="A303">
        <v>303</v>
      </c>
      <c r="B303" s="1">
        <v>45837.952777777777</v>
      </c>
      <c r="C303" s="6">
        <v>45837.954861111109</v>
      </c>
      <c r="D303" s="2">
        <f>INT(FC_Road___Aradhana[[#This Row],[Completion time]])</f>
        <v>45837</v>
      </c>
      <c r="E303" s="2" t="str">
        <f>TEXT(FC_Road___Aradhana[[#This Row],[Date]],"dddd")</f>
        <v>Sunday</v>
      </c>
      <c r="F303" s="2" t="str">
        <f>IF(WEEKDAY(FC_Road___Aradhana[[#This Row],[Date]],2)&gt;5,"Weekend","Weekday")</f>
        <v>Weekend</v>
      </c>
      <c r="G30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03" t="s">
        <v>49</v>
      </c>
      <c r="I303" t="s">
        <v>50</v>
      </c>
      <c r="J303" t="s">
        <v>79</v>
      </c>
      <c r="K303" t="s">
        <v>52</v>
      </c>
      <c r="L303" t="s">
        <v>119</v>
      </c>
      <c r="M303" t="s">
        <v>50</v>
      </c>
      <c r="N303" t="s">
        <v>50</v>
      </c>
      <c r="O303" t="s">
        <v>50</v>
      </c>
      <c r="P303" t="s">
        <v>50</v>
      </c>
      <c r="Q303" t="s">
        <v>127</v>
      </c>
      <c r="R303" t="str">
        <f t="shared" si="32"/>
        <v>Old City</v>
      </c>
      <c r="S303" t="s">
        <v>50</v>
      </c>
      <c r="T303" t="s">
        <v>50</v>
      </c>
      <c r="U303" t="s">
        <v>50</v>
      </c>
      <c r="V303" t="s">
        <v>50</v>
      </c>
      <c r="W303" t="s">
        <v>226</v>
      </c>
      <c r="X303" t="str">
        <f t="shared" si="33"/>
        <v xml:space="preserve">Swargate </v>
      </c>
      <c r="Y303" t="str">
        <f t="shared" si="34"/>
        <v xml:space="preserve">Swargate </v>
      </c>
      <c r="Z303" t="s">
        <v>83</v>
      </c>
      <c r="AA303" t="s">
        <v>226</v>
      </c>
      <c r="AB303" t="s">
        <v>50</v>
      </c>
      <c r="AC303" t="s">
        <v>50</v>
      </c>
      <c r="AD303" t="s">
        <v>50</v>
      </c>
      <c r="AE303" t="s">
        <v>50</v>
      </c>
      <c r="AF303" t="str">
        <f t="shared" si="35"/>
        <v xml:space="preserve">Swargate </v>
      </c>
      <c r="AG303" t="s">
        <v>50</v>
      </c>
      <c r="AH303" t="s">
        <v>50</v>
      </c>
      <c r="AI303" t="s">
        <v>50</v>
      </c>
      <c r="AJ303" t="s">
        <v>50</v>
      </c>
      <c r="AK303" t="s">
        <v>50</v>
      </c>
      <c r="AL303" t="str">
        <f t="shared" si="36"/>
        <v/>
      </c>
      <c r="AM303" t="str">
        <f>IF(FC_Road___Aradhana[[#This Row],[2nd Level Departure]]="",FC_Road___Aradhana[[#This Row],[1st Level Departure]],FC_Road___Aradhana[[#This Row],[2nd Level Departure]])</f>
        <v xml:space="preserve">Swargate </v>
      </c>
      <c r="AN303" t="s">
        <v>147</v>
      </c>
      <c r="AO303" t="s">
        <v>71</v>
      </c>
      <c r="AP303" t="s">
        <v>58</v>
      </c>
      <c r="AQ303" t="s">
        <v>97</v>
      </c>
      <c r="AR303" t="s">
        <v>103</v>
      </c>
      <c r="AS303" t="s">
        <v>112</v>
      </c>
      <c r="AT303" t="s">
        <v>107</v>
      </c>
      <c r="AU303" t="s">
        <v>63</v>
      </c>
      <c r="AV303" t="s">
        <v>50</v>
      </c>
      <c r="AW303" t="str">
        <f t="shared" si="37"/>
        <v>Social Media Ad (Instagram/ Facebook)</v>
      </c>
      <c r="AX303" t="s">
        <v>50</v>
      </c>
      <c r="AY303" t="str">
        <f t="shared" si="38"/>
        <v>Hangout with Friends</v>
      </c>
      <c r="AZ303" t="s">
        <v>50</v>
      </c>
      <c r="BA303" t="str">
        <f t="shared" si="39"/>
        <v>Nonna's famous Tiramisu </v>
      </c>
      <c r="BB303" t="s">
        <v>104</v>
      </c>
      <c r="BC303" t="s">
        <v>65</v>
      </c>
      <c r="BD303" t="s">
        <v>88</v>
      </c>
      <c r="BE303" t="s">
        <v>188</v>
      </c>
      <c r="BF303" t="s">
        <v>89</v>
      </c>
      <c r="BG303" t="s">
        <v>114</v>
      </c>
      <c r="BH303" t="s">
        <v>78</v>
      </c>
      <c r="BI303" t="s">
        <v>193</v>
      </c>
      <c r="BJ303" t="s">
        <v>69</v>
      </c>
    </row>
    <row r="304" spans="1:62" x14ac:dyDescent="0.3">
      <c r="A304">
        <v>304</v>
      </c>
      <c r="B304" s="1">
        <v>45837.959722222222</v>
      </c>
      <c r="C304" s="6">
        <v>45837.961111111108</v>
      </c>
      <c r="D304" s="2">
        <f>INT(FC_Road___Aradhana[[#This Row],[Completion time]])</f>
        <v>45837</v>
      </c>
      <c r="E304" s="2" t="str">
        <f>TEXT(FC_Road___Aradhana[[#This Row],[Date]],"dddd")</f>
        <v>Sunday</v>
      </c>
      <c r="F304" s="2" t="str">
        <f>IF(WEEKDAY(FC_Road___Aradhana[[#This Row],[Date]],2)&gt;5,"Weekend","Weekday")</f>
        <v>Weekend</v>
      </c>
      <c r="G30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04" t="s">
        <v>49</v>
      </c>
      <c r="I304" t="s">
        <v>50</v>
      </c>
      <c r="J304" t="s">
        <v>79</v>
      </c>
      <c r="K304" t="s">
        <v>52</v>
      </c>
      <c r="L304" t="s">
        <v>80</v>
      </c>
      <c r="M304" t="s">
        <v>50</v>
      </c>
      <c r="N304" t="s">
        <v>50</v>
      </c>
      <c r="O304" t="s">
        <v>50</v>
      </c>
      <c r="P304" t="s">
        <v>50</v>
      </c>
      <c r="Q304" t="s">
        <v>70</v>
      </c>
      <c r="R304" t="str">
        <f t="shared" si="32"/>
        <v>Shivajinagar</v>
      </c>
      <c r="S304" t="s">
        <v>50</v>
      </c>
      <c r="T304" t="s">
        <v>50</v>
      </c>
      <c r="U304" t="s">
        <v>50</v>
      </c>
      <c r="V304" t="s">
        <v>186</v>
      </c>
      <c r="W304" t="s">
        <v>50</v>
      </c>
      <c r="X304" t="str">
        <f t="shared" si="33"/>
        <v>Modern College</v>
      </c>
      <c r="Y304" t="str">
        <f t="shared" si="34"/>
        <v>Modern College</v>
      </c>
      <c r="Z304" t="s">
        <v>83</v>
      </c>
      <c r="AA304" t="s">
        <v>70</v>
      </c>
      <c r="AB304" t="s">
        <v>50</v>
      </c>
      <c r="AC304" t="s">
        <v>50</v>
      </c>
      <c r="AD304" t="s">
        <v>50</v>
      </c>
      <c r="AE304" t="s">
        <v>50</v>
      </c>
      <c r="AF304" t="str">
        <f t="shared" si="35"/>
        <v>Shivajinagar</v>
      </c>
      <c r="AG304" t="s">
        <v>50</v>
      </c>
      <c r="AH304" t="s">
        <v>50</v>
      </c>
      <c r="AI304" t="s">
        <v>50</v>
      </c>
      <c r="AJ304" t="s">
        <v>50</v>
      </c>
      <c r="AK304" t="s">
        <v>50</v>
      </c>
      <c r="AL304" t="str">
        <f t="shared" si="36"/>
        <v/>
      </c>
      <c r="AM304" t="str">
        <f>IF(FC_Road___Aradhana[[#This Row],[2nd Level Departure]]="",FC_Road___Aradhana[[#This Row],[1st Level Departure]],FC_Road___Aradhana[[#This Row],[2nd Level Departure]])</f>
        <v>Shivajinagar</v>
      </c>
      <c r="AN304" t="s">
        <v>56</v>
      </c>
      <c r="AO304" t="s">
        <v>71</v>
      </c>
      <c r="AP304" t="s">
        <v>58</v>
      </c>
      <c r="AQ304" t="s">
        <v>59</v>
      </c>
      <c r="AR304" t="s">
        <v>103</v>
      </c>
      <c r="AS304" t="s">
        <v>61</v>
      </c>
      <c r="AT304" t="s">
        <v>62</v>
      </c>
      <c r="AU304" t="s">
        <v>63</v>
      </c>
      <c r="AV304" t="s">
        <v>50</v>
      </c>
      <c r="AW304" t="str">
        <f t="shared" si="37"/>
        <v>Word of Mouth/ Recommendation</v>
      </c>
      <c r="AX304" t="s">
        <v>50</v>
      </c>
      <c r="AY304" t="str">
        <f t="shared" si="38"/>
        <v>Casual Meal</v>
      </c>
      <c r="AZ304" t="s">
        <v>50</v>
      </c>
      <c r="BA304" t="str">
        <f t="shared" si="39"/>
        <v>I wanted to try Sourdough Pizza</v>
      </c>
      <c r="BB304" t="s">
        <v>74</v>
      </c>
      <c r="BC304" t="s">
        <v>104</v>
      </c>
      <c r="BD304" t="s">
        <v>75</v>
      </c>
      <c r="BE304" t="s">
        <v>67</v>
      </c>
      <c r="BF304" t="s">
        <v>89</v>
      </c>
      <c r="BG304" t="s">
        <v>114</v>
      </c>
      <c r="BH304" t="s">
        <v>78</v>
      </c>
      <c r="BI304" t="s">
        <v>115</v>
      </c>
      <c r="BJ304" t="s">
        <v>69</v>
      </c>
    </row>
    <row r="305" spans="1:62" x14ac:dyDescent="0.3">
      <c r="A305">
        <v>305</v>
      </c>
      <c r="B305" s="1">
        <v>45837.956944444442</v>
      </c>
      <c r="C305" s="6">
        <v>45837.96597222222</v>
      </c>
      <c r="D305" s="2">
        <f>INT(FC_Road___Aradhana[[#This Row],[Completion time]])</f>
        <v>45837</v>
      </c>
      <c r="E305" s="2" t="str">
        <f>TEXT(FC_Road___Aradhana[[#This Row],[Date]],"dddd")</f>
        <v>Sunday</v>
      </c>
      <c r="F305" s="2" t="str">
        <f>IF(WEEKDAY(FC_Road___Aradhana[[#This Row],[Date]],2)&gt;5,"Weekend","Weekday")</f>
        <v>Weekend</v>
      </c>
      <c r="G30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05" t="s">
        <v>49</v>
      </c>
      <c r="I305" t="s">
        <v>50</v>
      </c>
      <c r="J305" t="s">
        <v>51</v>
      </c>
      <c r="K305" t="s">
        <v>52</v>
      </c>
      <c r="L305" t="s">
        <v>53</v>
      </c>
      <c r="M305" t="s">
        <v>50</v>
      </c>
      <c r="N305" t="s">
        <v>50</v>
      </c>
      <c r="O305" t="s">
        <v>126</v>
      </c>
      <c r="P305" t="s">
        <v>50</v>
      </c>
      <c r="Q305" t="s">
        <v>50</v>
      </c>
      <c r="R305" t="str">
        <f t="shared" si="32"/>
        <v>ICC/ Senapati Bapat Road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tr">
        <f t="shared" si="33"/>
        <v/>
      </c>
      <c r="Y305" t="str">
        <f t="shared" si="34"/>
        <v>ICC/ Senapati Bapat Road</v>
      </c>
      <c r="Z305" t="s">
        <v>55</v>
      </c>
      <c r="AA305" t="s">
        <v>50</v>
      </c>
      <c r="AB305" t="s">
        <v>50</v>
      </c>
      <c r="AC305" t="s">
        <v>50</v>
      </c>
      <c r="AD305" t="s">
        <v>274</v>
      </c>
      <c r="AE305" t="s">
        <v>50</v>
      </c>
      <c r="AF305" t="str">
        <f t="shared" si="35"/>
        <v xml:space="preserve">Viman Nagar </v>
      </c>
      <c r="AG305" t="s">
        <v>50</v>
      </c>
      <c r="AH305" t="s">
        <v>50</v>
      </c>
      <c r="AI305" t="s">
        <v>50</v>
      </c>
      <c r="AJ305" t="s">
        <v>50</v>
      </c>
      <c r="AK305" t="s">
        <v>50</v>
      </c>
      <c r="AL305" t="str">
        <f t="shared" si="36"/>
        <v/>
      </c>
      <c r="AM305" t="str">
        <f>IF(FC_Road___Aradhana[[#This Row],[2nd Level Departure]]="",FC_Road___Aradhana[[#This Row],[1st Level Departure]],FC_Road___Aradhana[[#This Row],[2nd Level Departure]])</f>
        <v xml:space="preserve">Viman Nagar </v>
      </c>
      <c r="AN305" t="s">
        <v>94</v>
      </c>
      <c r="AO305" t="s">
        <v>71</v>
      </c>
      <c r="AP305" t="s">
        <v>58</v>
      </c>
      <c r="AQ305" t="s">
        <v>97</v>
      </c>
      <c r="AR305" t="s">
        <v>60</v>
      </c>
      <c r="AS305" t="s">
        <v>129</v>
      </c>
      <c r="AT305" t="s">
        <v>62</v>
      </c>
      <c r="AU305" t="s">
        <v>63</v>
      </c>
      <c r="AV305" t="s">
        <v>50</v>
      </c>
      <c r="AW305" t="str">
        <f t="shared" si="37"/>
        <v>Social Media Ad (Instagram/ Facebook)</v>
      </c>
      <c r="AX305" t="s">
        <v>50</v>
      </c>
      <c r="AY305" t="str">
        <f t="shared" si="38"/>
        <v>Family Outing</v>
      </c>
      <c r="AZ305" t="s">
        <v>50</v>
      </c>
      <c r="BA305" t="str">
        <f t="shared" si="39"/>
        <v>I wanted to try Sourdough Pizza</v>
      </c>
      <c r="BB305" t="s">
        <v>104</v>
      </c>
      <c r="BC305" t="s">
        <v>104</v>
      </c>
      <c r="BD305" t="s">
        <v>75</v>
      </c>
      <c r="BE305" t="s">
        <v>67</v>
      </c>
      <c r="BF305" t="s">
        <v>50</v>
      </c>
      <c r="BG305" t="s">
        <v>68</v>
      </c>
      <c r="BH305" t="s">
        <v>50</v>
      </c>
      <c r="BI305" t="s">
        <v>50</v>
      </c>
      <c r="BJ305" t="s">
        <v>69</v>
      </c>
    </row>
    <row r="306" spans="1:62" x14ac:dyDescent="0.3">
      <c r="A306">
        <v>306</v>
      </c>
      <c r="B306" s="1">
        <v>45838.583333333336</v>
      </c>
      <c r="C306" s="6">
        <v>45838.595138888886</v>
      </c>
      <c r="D306" s="2">
        <f>INT(FC_Road___Aradhana[[#This Row],[Completion time]])</f>
        <v>45838</v>
      </c>
      <c r="E306" s="2" t="str">
        <f>TEXT(FC_Road___Aradhana[[#This Row],[Date]],"dddd")</f>
        <v>Monday</v>
      </c>
      <c r="F306" s="2" t="str">
        <f>IF(WEEKDAY(FC_Road___Aradhana[[#This Row],[Date]],2)&gt;5,"Weekend","Weekday")</f>
        <v>Weekday</v>
      </c>
      <c r="G30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06" t="s">
        <v>49</v>
      </c>
      <c r="I306" t="s">
        <v>50</v>
      </c>
      <c r="J306" t="s">
        <v>79</v>
      </c>
      <c r="K306" t="s">
        <v>92</v>
      </c>
      <c r="L306" t="s">
        <v>53</v>
      </c>
      <c r="M306" t="s">
        <v>50</v>
      </c>
      <c r="N306" t="s">
        <v>50</v>
      </c>
      <c r="O306" t="s">
        <v>70</v>
      </c>
      <c r="P306" t="s">
        <v>50</v>
      </c>
      <c r="Q306" t="s">
        <v>50</v>
      </c>
      <c r="R306" t="str">
        <f t="shared" si="32"/>
        <v>Shivajinagar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tr">
        <f t="shared" si="33"/>
        <v/>
      </c>
      <c r="Y306" t="str">
        <f t="shared" si="34"/>
        <v>Shivajinagar</v>
      </c>
      <c r="Z306" t="s">
        <v>55</v>
      </c>
      <c r="AA306" t="s">
        <v>50</v>
      </c>
      <c r="AB306" t="s">
        <v>50</v>
      </c>
      <c r="AC306" t="s">
        <v>50</v>
      </c>
      <c r="AD306" t="s">
        <v>70</v>
      </c>
      <c r="AE306" t="s">
        <v>50</v>
      </c>
      <c r="AF306" t="str">
        <f t="shared" si="35"/>
        <v>Shivajinagar</v>
      </c>
      <c r="AG306" t="s">
        <v>50</v>
      </c>
      <c r="AH306" t="s">
        <v>50</v>
      </c>
      <c r="AI306" t="s">
        <v>50</v>
      </c>
      <c r="AJ306" t="s">
        <v>50</v>
      </c>
      <c r="AK306" t="s">
        <v>50</v>
      </c>
      <c r="AL306" t="str">
        <f t="shared" si="36"/>
        <v/>
      </c>
      <c r="AM306" t="str">
        <f>IF(FC_Road___Aradhana[[#This Row],[2nd Level Departure]]="",FC_Road___Aradhana[[#This Row],[1st Level Departure]],FC_Road___Aradhana[[#This Row],[2nd Level Departure]])</f>
        <v>Shivajinagar</v>
      </c>
      <c r="AN306" t="s">
        <v>85</v>
      </c>
      <c r="AO306" t="s">
        <v>71</v>
      </c>
      <c r="AP306" t="s">
        <v>58</v>
      </c>
      <c r="AQ306" t="s">
        <v>72</v>
      </c>
      <c r="AR306" t="s">
        <v>103</v>
      </c>
      <c r="AS306" t="s">
        <v>61</v>
      </c>
      <c r="AT306" t="s">
        <v>62</v>
      </c>
      <c r="AU306" t="s">
        <v>63</v>
      </c>
      <c r="AV306" t="s">
        <v>50</v>
      </c>
      <c r="AW306" t="str">
        <f t="shared" si="37"/>
        <v>Walk-in/ Saw it while passing by</v>
      </c>
      <c r="AX306" t="s">
        <v>50</v>
      </c>
      <c r="AY306" t="str">
        <f t="shared" si="38"/>
        <v>Casual Meal</v>
      </c>
      <c r="AZ306" t="s">
        <v>50</v>
      </c>
      <c r="BA306" t="str">
        <f t="shared" si="39"/>
        <v>I wanted to try Sourdough Pizza</v>
      </c>
      <c r="BB306" t="s">
        <v>64</v>
      </c>
      <c r="BC306" t="s">
        <v>104</v>
      </c>
      <c r="BD306" t="s">
        <v>75</v>
      </c>
      <c r="BE306" t="s">
        <v>67</v>
      </c>
      <c r="BF306" t="s">
        <v>89</v>
      </c>
      <c r="BG306" t="s">
        <v>68</v>
      </c>
      <c r="BH306" t="s">
        <v>78</v>
      </c>
      <c r="BI306" t="s">
        <v>115</v>
      </c>
      <c r="BJ306" t="s">
        <v>69</v>
      </c>
    </row>
    <row r="307" spans="1:62" x14ac:dyDescent="0.3">
      <c r="A307">
        <v>307</v>
      </c>
      <c r="B307" s="1">
        <v>45838.595138888886</v>
      </c>
      <c r="C307" s="6">
        <v>45838.619444444441</v>
      </c>
      <c r="D307" s="2">
        <f>INT(FC_Road___Aradhana[[#This Row],[Completion time]])</f>
        <v>45838</v>
      </c>
      <c r="E307" s="2" t="str">
        <f>TEXT(FC_Road___Aradhana[[#This Row],[Date]],"dddd")</f>
        <v>Monday</v>
      </c>
      <c r="F307" s="2" t="str">
        <f>IF(WEEKDAY(FC_Road___Aradhana[[#This Row],[Date]],2)&gt;5,"Weekend","Weekday")</f>
        <v>Weekday</v>
      </c>
      <c r="G30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07" t="s">
        <v>49</v>
      </c>
      <c r="I307" t="s">
        <v>50</v>
      </c>
      <c r="J307" t="s">
        <v>51</v>
      </c>
      <c r="K307" t="s">
        <v>52</v>
      </c>
      <c r="L307" t="s">
        <v>80</v>
      </c>
      <c r="M307" t="s">
        <v>50</v>
      </c>
      <c r="N307" t="s">
        <v>50</v>
      </c>
      <c r="O307" t="s">
        <v>50</v>
      </c>
      <c r="P307" t="s">
        <v>50</v>
      </c>
      <c r="Q307" t="s">
        <v>81</v>
      </c>
      <c r="R307" t="str">
        <f t="shared" si="32"/>
        <v>Kothrud</v>
      </c>
      <c r="S307" t="s">
        <v>50</v>
      </c>
      <c r="T307" t="s">
        <v>50</v>
      </c>
      <c r="U307" t="s">
        <v>148</v>
      </c>
      <c r="V307" t="s">
        <v>50</v>
      </c>
      <c r="W307" t="s">
        <v>50</v>
      </c>
      <c r="X307" t="str">
        <f t="shared" si="33"/>
        <v>MIT College / Anand Nagar</v>
      </c>
      <c r="Y307" t="str">
        <f t="shared" si="34"/>
        <v>MIT College / Anand Nagar</v>
      </c>
      <c r="Z307" t="s">
        <v>166</v>
      </c>
      <c r="AA307" t="s">
        <v>50</v>
      </c>
      <c r="AB307" t="s">
        <v>165</v>
      </c>
      <c r="AC307" t="s">
        <v>50</v>
      </c>
      <c r="AD307" t="s">
        <v>50</v>
      </c>
      <c r="AE307" t="s">
        <v>50</v>
      </c>
      <c r="AF307" t="str">
        <f t="shared" si="35"/>
        <v>Pavillion Mall</v>
      </c>
      <c r="AG307" t="s">
        <v>50</v>
      </c>
      <c r="AH307" t="s">
        <v>50</v>
      </c>
      <c r="AI307" t="s">
        <v>50</v>
      </c>
      <c r="AJ307" t="s">
        <v>50</v>
      </c>
      <c r="AK307" t="s">
        <v>50</v>
      </c>
      <c r="AL307" t="str">
        <f t="shared" si="36"/>
        <v/>
      </c>
      <c r="AM307" t="str">
        <f>IF(FC_Road___Aradhana[[#This Row],[2nd Level Departure]]="",FC_Road___Aradhana[[#This Row],[1st Level Departure]],FC_Road___Aradhana[[#This Row],[2nd Level Departure]])</f>
        <v>Pavillion Mall</v>
      </c>
      <c r="AN307" t="s">
        <v>94</v>
      </c>
      <c r="AO307" t="s">
        <v>109</v>
      </c>
      <c r="AP307" t="s">
        <v>96</v>
      </c>
      <c r="AQ307" t="s">
        <v>50</v>
      </c>
      <c r="AR307" t="s">
        <v>50</v>
      </c>
      <c r="AS307" t="s">
        <v>50</v>
      </c>
      <c r="AT307" t="s">
        <v>50</v>
      </c>
      <c r="AU307" t="s">
        <v>50</v>
      </c>
      <c r="AV307" t="s">
        <v>149</v>
      </c>
      <c r="AW307" t="str">
        <f t="shared" si="37"/>
        <v>A friend told me</v>
      </c>
      <c r="AX307" t="s">
        <v>111</v>
      </c>
      <c r="AY307" t="str">
        <f t="shared" si="38"/>
        <v>Hangout with friends</v>
      </c>
      <c r="AZ307" t="s">
        <v>168</v>
      </c>
      <c r="BA307" t="s">
        <v>125</v>
      </c>
      <c r="BB307" t="s">
        <v>87</v>
      </c>
      <c r="BC307" t="s">
        <v>104</v>
      </c>
      <c r="BD307" t="s">
        <v>88</v>
      </c>
      <c r="BE307" t="s">
        <v>67</v>
      </c>
      <c r="BF307" t="s">
        <v>89</v>
      </c>
      <c r="BG307" t="s">
        <v>114</v>
      </c>
      <c r="BH307" t="s">
        <v>90</v>
      </c>
      <c r="BI307" t="s">
        <v>122</v>
      </c>
      <c r="BJ307" t="s">
        <v>69</v>
      </c>
    </row>
    <row r="308" spans="1:62" x14ac:dyDescent="0.3">
      <c r="A308">
        <v>308</v>
      </c>
      <c r="B308" s="1">
        <v>45838.621527777781</v>
      </c>
      <c r="C308" s="6">
        <v>45838.623611111114</v>
      </c>
      <c r="D308" s="2">
        <f>INT(FC_Road___Aradhana[[#This Row],[Completion time]])</f>
        <v>45838</v>
      </c>
      <c r="E308" s="2" t="str">
        <f>TEXT(FC_Road___Aradhana[[#This Row],[Date]],"dddd")</f>
        <v>Monday</v>
      </c>
      <c r="F308" s="2" t="str">
        <f>IF(WEEKDAY(FC_Road___Aradhana[[#This Row],[Date]],2)&gt;5,"Weekend","Weekday")</f>
        <v>Weekday</v>
      </c>
      <c r="G30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08" t="s">
        <v>49</v>
      </c>
      <c r="I308" t="s">
        <v>50</v>
      </c>
      <c r="J308" t="s">
        <v>79</v>
      </c>
      <c r="K308" t="s">
        <v>52</v>
      </c>
      <c r="L308" t="s">
        <v>80</v>
      </c>
      <c r="M308" t="s">
        <v>50</v>
      </c>
      <c r="N308" t="s">
        <v>50</v>
      </c>
      <c r="O308" t="s">
        <v>50</v>
      </c>
      <c r="P308" t="s">
        <v>50</v>
      </c>
      <c r="Q308" t="s">
        <v>275</v>
      </c>
      <c r="R308" t="str">
        <f t="shared" si="32"/>
        <v>Dhayari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tr">
        <f t="shared" si="33"/>
        <v/>
      </c>
      <c r="Y308" t="str">
        <f t="shared" si="34"/>
        <v>Dhayari</v>
      </c>
      <c r="Z308" t="s">
        <v>93</v>
      </c>
      <c r="AA308" t="s">
        <v>50</v>
      </c>
      <c r="AB308" t="s">
        <v>50</v>
      </c>
      <c r="AC308" t="s">
        <v>102</v>
      </c>
      <c r="AD308" t="s">
        <v>50</v>
      </c>
      <c r="AE308" t="s">
        <v>50</v>
      </c>
      <c r="AF308" t="str">
        <f t="shared" si="35"/>
        <v>FC Road</v>
      </c>
      <c r="AG308" t="s">
        <v>50</v>
      </c>
      <c r="AH308" t="s">
        <v>50</v>
      </c>
      <c r="AI308" t="s">
        <v>50</v>
      </c>
      <c r="AJ308" t="s">
        <v>50</v>
      </c>
      <c r="AK308" t="s">
        <v>50</v>
      </c>
      <c r="AL308" t="str">
        <f t="shared" si="36"/>
        <v/>
      </c>
      <c r="AM308" t="str">
        <f>IF(FC_Road___Aradhana[[#This Row],[2nd Level Departure]]="",FC_Road___Aradhana[[#This Row],[1st Level Departure]],FC_Road___Aradhana[[#This Row],[2nd Level Departure]])</f>
        <v>FC Road</v>
      </c>
      <c r="AN308" t="s">
        <v>147</v>
      </c>
      <c r="AO308" t="s">
        <v>95</v>
      </c>
      <c r="AP308" t="s">
        <v>96</v>
      </c>
      <c r="AQ308" t="s">
        <v>50</v>
      </c>
      <c r="AR308" t="s">
        <v>50</v>
      </c>
      <c r="AS308" t="s">
        <v>50</v>
      </c>
      <c r="AT308" t="s">
        <v>50</v>
      </c>
      <c r="AU308" t="s">
        <v>50</v>
      </c>
      <c r="AV308" t="s">
        <v>149</v>
      </c>
      <c r="AW308" t="str">
        <f t="shared" si="37"/>
        <v>A friend told me</v>
      </c>
      <c r="AX308" t="s">
        <v>167</v>
      </c>
      <c r="AY308" t="str">
        <f t="shared" si="38"/>
        <v>Special Celebration (Birthday, Anniversary, etc.)</v>
      </c>
      <c r="AZ308" t="s">
        <v>98</v>
      </c>
      <c r="BA308" t="s">
        <v>62</v>
      </c>
      <c r="BB308" t="s">
        <v>104</v>
      </c>
      <c r="BC308" t="s">
        <v>65</v>
      </c>
      <c r="BD308" t="s">
        <v>66</v>
      </c>
      <c r="BE308" t="s">
        <v>67</v>
      </c>
      <c r="BF308" t="s">
        <v>184</v>
      </c>
      <c r="BG308" t="s">
        <v>77</v>
      </c>
      <c r="BH308" t="s">
        <v>101</v>
      </c>
      <c r="BI308" t="s">
        <v>115</v>
      </c>
      <c r="BJ308" t="s">
        <v>69</v>
      </c>
    </row>
    <row r="309" spans="1:62" x14ac:dyDescent="0.3">
      <c r="A309">
        <v>309</v>
      </c>
      <c r="B309" s="1">
        <v>45838.623611111114</v>
      </c>
      <c r="C309" s="6">
        <v>45838.636111111111</v>
      </c>
      <c r="D309" s="2">
        <f>INT(FC_Road___Aradhana[[#This Row],[Completion time]])</f>
        <v>45838</v>
      </c>
      <c r="E309" s="2" t="str">
        <f>TEXT(FC_Road___Aradhana[[#This Row],[Date]],"dddd")</f>
        <v>Monday</v>
      </c>
      <c r="F309" s="2" t="str">
        <f>IF(WEEKDAY(FC_Road___Aradhana[[#This Row],[Date]],2)&gt;5,"Weekend","Weekday")</f>
        <v>Weekday</v>
      </c>
      <c r="G30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09" t="s">
        <v>49</v>
      </c>
      <c r="I309" t="s">
        <v>50</v>
      </c>
      <c r="J309" t="s">
        <v>51</v>
      </c>
      <c r="K309" t="s">
        <v>52</v>
      </c>
      <c r="L309" t="s">
        <v>93</v>
      </c>
      <c r="M309" t="s">
        <v>50</v>
      </c>
      <c r="N309" t="s">
        <v>102</v>
      </c>
      <c r="O309" t="s">
        <v>50</v>
      </c>
      <c r="P309" t="s">
        <v>50</v>
      </c>
      <c r="Q309" t="s">
        <v>50</v>
      </c>
      <c r="R309" t="str">
        <f t="shared" si="32"/>
        <v>FC Road</v>
      </c>
      <c r="S309" t="s">
        <v>50</v>
      </c>
      <c r="T309" t="s">
        <v>50</v>
      </c>
      <c r="U309" t="s">
        <v>50</v>
      </c>
      <c r="V309" t="s">
        <v>50</v>
      </c>
      <c r="W309" t="s">
        <v>50</v>
      </c>
      <c r="X309" t="str">
        <f t="shared" si="33"/>
        <v/>
      </c>
      <c r="Y309" t="str">
        <f t="shared" si="34"/>
        <v>FC Road</v>
      </c>
      <c r="Z309" t="s">
        <v>83</v>
      </c>
      <c r="AA309" t="s">
        <v>70</v>
      </c>
      <c r="AB309" t="s">
        <v>50</v>
      </c>
      <c r="AC309" t="s">
        <v>50</v>
      </c>
      <c r="AD309" t="s">
        <v>50</v>
      </c>
      <c r="AE309" t="s">
        <v>50</v>
      </c>
      <c r="AF309" t="str">
        <f t="shared" si="35"/>
        <v>Shivajinagar</v>
      </c>
      <c r="AG309" t="s">
        <v>50</v>
      </c>
      <c r="AH309" t="s">
        <v>50</v>
      </c>
      <c r="AI309" t="s">
        <v>50</v>
      </c>
      <c r="AJ309" t="s">
        <v>50</v>
      </c>
      <c r="AK309" t="s">
        <v>50</v>
      </c>
      <c r="AL309" t="str">
        <f t="shared" si="36"/>
        <v/>
      </c>
      <c r="AM309" t="str">
        <f>IF(FC_Road___Aradhana[[#This Row],[2nd Level Departure]]="",FC_Road___Aradhana[[#This Row],[1st Level Departure]],FC_Road___Aradhana[[#This Row],[2nd Level Departure]])</f>
        <v>Shivajinagar</v>
      </c>
      <c r="AN309" t="s">
        <v>85</v>
      </c>
      <c r="AO309" t="s">
        <v>71</v>
      </c>
      <c r="AP309" t="s">
        <v>58</v>
      </c>
      <c r="AQ309" t="s">
        <v>59</v>
      </c>
      <c r="AR309" t="s">
        <v>73</v>
      </c>
      <c r="AS309" t="s">
        <v>61</v>
      </c>
      <c r="AT309" t="s">
        <v>62</v>
      </c>
      <c r="AU309" t="s">
        <v>63</v>
      </c>
      <c r="AV309" t="s">
        <v>50</v>
      </c>
      <c r="AW309" t="str">
        <f t="shared" si="37"/>
        <v>Word of Mouth/ Recommendation</v>
      </c>
      <c r="AX309" t="s">
        <v>50</v>
      </c>
      <c r="AY309" t="str">
        <f t="shared" si="38"/>
        <v>Casual Meal</v>
      </c>
      <c r="AZ309" t="s">
        <v>50</v>
      </c>
      <c r="BA309" t="str">
        <f t="shared" si="39"/>
        <v>I wanted to try Sourdough Pizza</v>
      </c>
      <c r="BB309" t="s">
        <v>74</v>
      </c>
      <c r="BC309" t="s">
        <v>104</v>
      </c>
      <c r="BD309" t="s">
        <v>75</v>
      </c>
      <c r="BE309" t="s">
        <v>76</v>
      </c>
      <c r="BF309" t="s">
        <v>89</v>
      </c>
      <c r="BG309" t="s">
        <v>68</v>
      </c>
      <c r="BH309" t="s">
        <v>78</v>
      </c>
      <c r="BI309" t="s">
        <v>115</v>
      </c>
      <c r="BJ309" t="s">
        <v>69</v>
      </c>
    </row>
    <row r="310" spans="1:62" x14ac:dyDescent="0.3">
      <c r="A310">
        <v>310</v>
      </c>
      <c r="B310" s="1">
        <v>45838.670138888891</v>
      </c>
      <c r="C310" s="6">
        <v>45838.67083333333</v>
      </c>
      <c r="D310" s="2">
        <f>INT(FC_Road___Aradhana[[#This Row],[Completion time]])</f>
        <v>45838</v>
      </c>
      <c r="E310" s="2" t="str">
        <f>TEXT(FC_Road___Aradhana[[#This Row],[Date]],"dddd")</f>
        <v>Monday</v>
      </c>
      <c r="F310" s="2" t="str">
        <f>IF(WEEKDAY(FC_Road___Aradhana[[#This Row],[Date]],2)&gt;5,"Weekend","Weekday")</f>
        <v>Weekday</v>
      </c>
      <c r="G31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10" t="s">
        <v>49</v>
      </c>
      <c r="I310" t="s">
        <v>50</v>
      </c>
      <c r="J310" t="s">
        <v>51</v>
      </c>
      <c r="K310" t="s">
        <v>52</v>
      </c>
      <c r="L310" t="s">
        <v>156</v>
      </c>
      <c r="M310" t="s">
        <v>227</v>
      </c>
      <c r="N310" t="s">
        <v>50</v>
      </c>
      <c r="O310" t="s">
        <v>50</v>
      </c>
      <c r="P310" t="s">
        <v>50</v>
      </c>
      <c r="Q310" t="s">
        <v>50</v>
      </c>
      <c r="R310" t="str">
        <f t="shared" si="32"/>
        <v>Sambhaji Park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tr">
        <f t="shared" si="33"/>
        <v/>
      </c>
      <c r="Y310" t="str">
        <f t="shared" si="34"/>
        <v>Sambhaji Park</v>
      </c>
      <c r="Z310" t="s">
        <v>83</v>
      </c>
      <c r="AA310" t="s">
        <v>70</v>
      </c>
      <c r="AB310" t="s">
        <v>50</v>
      </c>
      <c r="AC310" t="s">
        <v>50</v>
      </c>
      <c r="AD310" t="s">
        <v>50</v>
      </c>
      <c r="AE310" t="s">
        <v>50</v>
      </c>
      <c r="AF310" t="str">
        <f t="shared" si="35"/>
        <v>Shivajinagar</v>
      </c>
      <c r="AG310" t="s">
        <v>50</v>
      </c>
      <c r="AH310" t="s">
        <v>50</v>
      </c>
      <c r="AI310" t="s">
        <v>50</v>
      </c>
      <c r="AJ310" t="s">
        <v>50</v>
      </c>
      <c r="AK310" t="s">
        <v>50</v>
      </c>
      <c r="AL310" t="str">
        <f t="shared" si="36"/>
        <v/>
      </c>
      <c r="AM310" t="str">
        <f>IF(FC_Road___Aradhana[[#This Row],[2nd Level Departure]]="",FC_Road___Aradhana[[#This Row],[1st Level Departure]],FC_Road___Aradhana[[#This Row],[2nd Level Departure]])</f>
        <v>Shivajinagar</v>
      </c>
      <c r="AN310" t="s">
        <v>85</v>
      </c>
      <c r="AO310" t="s">
        <v>71</v>
      </c>
      <c r="AP310" t="s">
        <v>58</v>
      </c>
      <c r="AQ310" t="s">
        <v>72</v>
      </c>
      <c r="AR310" t="s">
        <v>73</v>
      </c>
      <c r="AS310" t="s">
        <v>61</v>
      </c>
      <c r="AT310" t="s">
        <v>62</v>
      </c>
      <c r="AU310" t="s">
        <v>63</v>
      </c>
      <c r="AV310" t="s">
        <v>50</v>
      </c>
      <c r="AW310" t="str">
        <f t="shared" si="37"/>
        <v>Walk-in/ Saw it while passing by</v>
      </c>
      <c r="AX310" t="s">
        <v>50</v>
      </c>
      <c r="AY310" t="str">
        <f t="shared" si="38"/>
        <v>Casual Meal</v>
      </c>
      <c r="AZ310" t="s">
        <v>50</v>
      </c>
      <c r="BA310" t="str">
        <f t="shared" si="39"/>
        <v>I wanted to try Sourdough Pizza</v>
      </c>
      <c r="BB310" t="s">
        <v>74</v>
      </c>
      <c r="BC310" t="s">
        <v>104</v>
      </c>
      <c r="BD310" t="s">
        <v>75</v>
      </c>
      <c r="BE310" t="s">
        <v>76</v>
      </c>
      <c r="BF310" t="s">
        <v>50</v>
      </c>
      <c r="BG310" t="s">
        <v>68</v>
      </c>
      <c r="BH310" t="s">
        <v>78</v>
      </c>
      <c r="BI310" t="s">
        <v>115</v>
      </c>
      <c r="BJ310" t="s">
        <v>69</v>
      </c>
    </row>
    <row r="311" spans="1:62" x14ac:dyDescent="0.3">
      <c r="A311">
        <v>311</v>
      </c>
      <c r="B311" s="1">
        <v>45838.67083333333</v>
      </c>
      <c r="C311" s="6">
        <v>45838.674305555556</v>
      </c>
      <c r="D311" s="2">
        <f>INT(FC_Road___Aradhana[[#This Row],[Completion time]])</f>
        <v>45838</v>
      </c>
      <c r="E311" s="2" t="str">
        <f>TEXT(FC_Road___Aradhana[[#This Row],[Date]],"dddd")</f>
        <v>Monday</v>
      </c>
      <c r="F311" s="2" t="str">
        <f>IF(WEEKDAY(FC_Road___Aradhana[[#This Row],[Date]],2)&gt;5,"Weekend","Weekday")</f>
        <v>Weekday</v>
      </c>
      <c r="G31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11" t="s">
        <v>49</v>
      </c>
      <c r="I311" t="s">
        <v>50</v>
      </c>
      <c r="J311" t="s">
        <v>51</v>
      </c>
      <c r="K311" t="s">
        <v>52</v>
      </c>
      <c r="L311" t="s">
        <v>53</v>
      </c>
      <c r="M311" t="s">
        <v>50</v>
      </c>
      <c r="N311" t="s">
        <v>50</v>
      </c>
      <c r="O311" t="s">
        <v>70</v>
      </c>
      <c r="P311" t="s">
        <v>50</v>
      </c>
      <c r="Q311" t="s">
        <v>50</v>
      </c>
      <c r="R311" t="str">
        <f t="shared" si="32"/>
        <v>Shivajinagar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tr">
        <f t="shared" si="33"/>
        <v/>
      </c>
      <c r="Y311" t="str">
        <f t="shared" si="34"/>
        <v>Shivajinagar</v>
      </c>
      <c r="Z311" t="s">
        <v>55</v>
      </c>
      <c r="AA311" t="s">
        <v>50</v>
      </c>
      <c r="AB311" t="s">
        <v>50</v>
      </c>
      <c r="AC311" t="s">
        <v>50</v>
      </c>
      <c r="AD311" t="s">
        <v>70</v>
      </c>
      <c r="AE311" t="s">
        <v>50</v>
      </c>
      <c r="AF311" t="str">
        <f t="shared" si="35"/>
        <v>Shivajinagar</v>
      </c>
      <c r="AG311" t="s">
        <v>50</v>
      </c>
      <c r="AH311" t="s">
        <v>50</v>
      </c>
      <c r="AI311" t="s">
        <v>50</v>
      </c>
      <c r="AJ311" t="s">
        <v>50</v>
      </c>
      <c r="AK311" t="s">
        <v>50</v>
      </c>
      <c r="AL311" t="str">
        <f t="shared" si="36"/>
        <v/>
      </c>
      <c r="AM311" t="str">
        <f>IF(FC_Road___Aradhana[[#This Row],[2nd Level Departure]]="",FC_Road___Aradhana[[#This Row],[1st Level Departure]],FC_Road___Aradhana[[#This Row],[2nd Level Departure]])</f>
        <v>Shivajinagar</v>
      </c>
      <c r="AN311" t="s">
        <v>56</v>
      </c>
      <c r="AO311" t="s">
        <v>71</v>
      </c>
      <c r="AP311" t="s">
        <v>96</v>
      </c>
      <c r="AQ311" t="s">
        <v>50</v>
      </c>
      <c r="AR311" t="s">
        <v>50</v>
      </c>
      <c r="AS311" t="s">
        <v>50</v>
      </c>
      <c r="AT311" t="s">
        <v>50</v>
      </c>
      <c r="AU311" t="s">
        <v>50</v>
      </c>
      <c r="AV311" t="s">
        <v>144</v>
      </c>
      <c r="AW311" t="str">
        <f t="shared" si="37"/>
        <v>I was walking by and came in</v>
      </c>
      <c r="AX311" t="s">
        <v>86</v>
      </c>
      <c r="AY311" t="str">
        <f t="shared" si="38"/>
        <v>Date</v>
      </c>
      <c r="AZ311" t="s">
        <v>168</v>
      </c>
      <c r="BA311" t="s">
        <v>125</v>
      </c>
      <c r="BB311" t="s">
        <v>113</v>
      </c>
      <c r="BC311" t="s">
        <v>74</v>
      </c>
      <c r="BD311" t="s">
        <v>75</v>
      </c>
      <c r="BE311" t="s">
        <v>76</v>
      </c>
      <c r="BF311" t="s">
        <v>89</v>
      </c>
      <c r="BG311" t="s">
        <v>100</v>
      </c>
      <c r="BH311" t="s">
        <v>101</v>
      </c>
      <c r="BI311" t="s">
        <v>91</v>
      </c>
      <c r="BJ311" t="s">
        <v>69</v>
      </c>
    </row>
    <row r="312" spans="1:62" x14ac:dyDescent="0.3">
      <c r="A312">
        <v>312</v>
      </c>
      <c r="B312" s="1">
        <v>45838.684027777781</v>
      </c>
      <c r="C312" s="6">
        <v>45838.688888888886</v>
      </c>
      <c r="D312" s="2">
        <f>INT(FC_Road___Aradhana[[#This Row],[Completion time]])</f>
        <v>45838</v>
      </c>
      <c r="E312" s="2" t="str">
        <f>TEXT(FC_Road___Aradhana[[#This Row],[Date]],"dddd")</f>
        <v>Monday</v>
      </c>
      <c r="F312" s="2" t="str">
        <f>IF(WEEKDAY(FC_Road___Aradhana[[#This Row],[Date]],2)&gt;5,"Weekend","Weekday")</f>
        <v>Weekday</v>
      </c>
      <c r="G31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12" t="s">
        <v>49</v>
      </c>
      <c r="I312" t="s">
        <v>50</v>
      </c>
      <c r="J312" t="s">
        <v>79</v>
      </c>
      <c r="K312" t="s">
        <v>92</v>
      </c>
      <c r="L312" t="s">
        <v>156</v>
      </c>
      <c r="M312" t="s">
        <v>165</v>
      </c>
      <c r="N312" t="s">
        <v>50</v>
      </c>
      <c r="O312" t="s">
        <v>50</v>
      </c>
      <c r="P312" t="s">
        <v>50</v>
      </c>
      <c r="Q312" t="s">
        <v>50</v>
      </c>
      <c r="R312" t="str">
        <f t="shared" si="32"/>
        <v>Pavillion Mall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tr">
        <f t="shared" si="33"/>
        <v/>
      </c>
      <c r="Y312" t="str">
        <f t="shared" si="34"/>
        <v>Pavillion Mall</v>
      </c>
      <c r="Z312" t="s">
        <v>336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tr">
        <f t="shared" si="35"/>
        <v/>
      </c>
      <c r="AG312" t="s">
        <v>50</v>
      </c>
      <c r="AH312" t="s">
        <v>50</v>
      </c>
      <c r="AI312" t="s">
        <v>50</v>
      </c>
      <c r="AJ312" t="s">
        <v>50</v>
      </c>
      <c r="AK312" t="s">
        <v>50</v>
      </c>
      <c r="AL312" t="str">
        <f t="shared" si="36"/>
        <v/>
      </c>
      <c r="AM312" t="str">
        <f>IF(FC_Road___Aradhana[[#This Row],[2nd Level Departure]]="",FC_Road___Aradhana[[#This Row],[1st Level Departure]],FC_Road___Aradhana[[#This Row],[2nd Level Departure]])</f>
        <v/>
      </c>
      <c r="AN312" t="s">
        <v>94</v>
      </c>
      <c r="AO312" t="s">
        <v>71</v>
      </c>
      <c r="AP312" t="s">
        <v>58</v>
      </c>
      <c r="AQ312" t="s">
        <v>72</v>
      </c>
      <c r="AR312" t="s">
        <v>133</v>
      </c>
      <c r="AS312" t="s">
        <v>86</v>
      </c>
      <c r="AT312" t="s">
        <v>222</v>
      </c>
      <c r="AU312" t="s">
        <v>63</v>
      </c>
      <c r="AV312" t="s">
        <v>50</v>
      </c>
      <c r="AW312" t="str">
        <f t="shared" si="37"/>
        <v>Walk-in/ Saw it while passing by</v>
      </c>
      <c r="AX312" t="s">
        <v>50</v>
      </c>
      <c r="AY312" t="str">
        <f t="shared" si="38"/>
        <v>Date</v>
      </c>
      <c r="AZ312" t="s">
        <v>50</v>
      </c>
      <c r="BA312" t="str">
        <f t="shared" si="39"/>
        <v>I love the alcohol with Pizza offer at Nonna's</v>
      </c>
      <c r="BB312" t="s">
        <v>74</v>
      </c>
      <c r="BC312" t="s">
        <v>104</v>
      </c>
      <c r="BD312" t="s">
        <v>88</v>
      </c>
      <c r="BE312" t="s">
        <v>67</v>
      </c>
      <c r="BF312" t="s">
        <v>89</v>
      </c>
      <c r="BG312" t="s">
        <v>114</v>
      </c>
      <c r="BH312" t="s">
        <v>78</v>
      </c>
      <c r="BI312" t="s">
        <v>115</v>
      </c>
      <c r="BJ312" t="s">
        <v>69</v>
      </c>
    </row>
    <row r="313" spans="1:62" x14ac:dyDescent="0.3">
      <c r="A313">
        <v>313</v>
      </c>
      <c r="B313" s="1">
        <v>45838.688888888886</v>
      </c>
      <c r="C313" s="6">
        <v>45838.705555555556</v>
      </c>
      <c r="D313" s="2">
        <f>INT(FC_Road___Aradhana[[#This Row],[Completion time]])</f>
        <v>45838</v>
      </c>
      <c r="E313" s="2" t="str">
        <f>TEXT(FC_Road___Aradhana[[#This Row],[Date]],"dddd")</f>
        <v>Monday</v>
      </c>
      <c r="F313" s="2" t="str">
        <f>IF(WEEKDAY(FC_Road___Aradhana[[#This Row],[Date]],2)&gt;5,"Weekend","Weekday")</f>
        <v>Weekday</v>
      </c>
      <c r="G31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13" t="s">
        <v>49</v>
      </c>
      <c r="I313" t="s">
        <v>50</v>
      </c>
      <c r="J313" t="s">
        <v>79</v>
      </c>
      <c r="K313" t="s">
        <v>52</v>
      </c>
      <c r="L313" t="s">
        <v>160</v>
      </c>
      <c r="M313" t="s">
        <v>50</v>
      </c>
      <c r="N313" t="s">
        <v>50</v>
      </c>
      <c r="O313" t="s">
        <v>50</v>
      </c>
      <c r="P313" t="s">
        <v>161</v>
      </c>
      <c r="Q313" t="s">
        <v>50</v>
      </c>
      <c r="R313" t="str">
        <f t="shared" si="32"/>
        <v>Fergusson / BMCC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tr">
        <f t="shared" si="33"/>
        <v/>
      </c>
      <c r="Y313" t="str">
        <f t="shared" si="34"/>
        <v>Fergusson / BMCC</v>
      </c>
      <c r="Z313" t="s">
        <v>142</v>
      </c>
      <c r="AA313" t="s">
        <v>50</v>
      </c>
      <c r="AB313" t="s">
        <v>50</v>
      </c>
      <c r="AC313" t="s">
        <v>50</v>
      </c>
      <c r="AD313" t="s">
        <v>50</v>
      </c>
      <c r="AE313" t="s">
        <v>161</v>
      </c>
      <c r="AF313" t="str">
        <f t="shared" si="35"/>
        <v>Fergusson / BMCC</v>
      </c>
      <c r="AG313" t="s">
        <v>50</v>
      </c>
      <c r="AH313" t="s">
        <v>50</v>
      </c>
      <c r="AI313" t="s">
        <v>50</v>
      </c>
      <c r="AJ313" t="s">
        <v>50</v>
      </c>
      <c r="AK313" t="s">
        <v>50</v>
      </c>
      <c r="AL313" t="str">
        <f t="shared" si="36"/>
        <v/>
      </c>
      <c r="AM313" t="str">
        <f>IF(FC_Road___Aradhana[[#This Row],[2nd Level Departure]]="",FC_Road___Aradhana[[#This Row],[1st Level Departure]],FC_Road___Aradhana[[#This Row],[2nd Level Departure]])</f>
        <v>Fergusson / BMCC</v>
      </c>
      <c r="AN313" t="s">
        <v>85</v>
      </c>
      <c r="AO313" t="s">
        <v>71</v>
      </c>
      <c r="AP313" t="s">
        <v>96</v>
      </c>
      <c r="AQ313" t="s">
        <v>50</v>
      </c>
      <c r="AR313" t="s">
        <v>50</v>
      </c>
      <c r="AS313" t="s">
        <v>50</v>
      </c>
      <c r="AT313" t="s">
        <v>50</v>
      </c>
      <c r="AU313" t="s">
        <v>50</v>
      </c>
      <c r="AV313" t="s">
        <v>97</v>
      </c>
      <c r="AW313" t="str">
        <f t="shared" si="37"/>
        <v>Social Media Ad (Instagram/ Facebook)</v>
      </c>
      <c r="AX313" t="s">
        <v>61</v>
      </c>
      <c r="AY313" t="str">
        <f t="shared" si="38"/>
        <v>Casual Meal</v>
      </c>
      <c r="AZ313" t="s">
        <v>98</v>
      </c>
      <c r="BA313" t="s">
        <v>62</v>
      </c>
      <c r="BB313" t="s">
        <v>65</v>
      </c>
      <c r="BC313" t="s">
        <v>108</v>
      </c>
      <c r="BD313" t="s">
        <v>88</v>
      </c>
      <c r="BE313" t="s">
        <v>188</v>
      </c>
      <c r="BF313" t="s">
        <v>99</v>
      </c>
      <c r="BG313" t="s">
        <v>77</v>
      </c>
      <c r="BH313" t="s">
        <v>101</v>
      </c>
      <c r="BI313" t="s">
        <v>276</v>
      </c>
      <c r="BJ313" t="s">
        <v>69</v>
      </c>
    </row>
    <row r="314" spans="1:62" x14ac:dyDescent="0.3">
      <c r="A314">
        <v>314</v>
      </c>
      <c r="B314" s="1">
        <v>45838.745833333334</v>
      </c>
      <c r="C314" s="6">
        <v>45838.747916666667</v>
      </c>
      <c r="D314" s="2">
        <f>INT(FC_Road___Aradhana[[#This Row],[Completion time]])</f>
        <v>45838</v>
      </c>
      <c r="E314" s="2" t="str">
        <f>TEXT(FC_Road___Aradhana[[#This Row],[Date]],"dddd")</f>
        <v>Monday</v>
      </c>
      <c r="F314" s="2" t="str">
        <f>IF(WEEKDAY(FC_Road___Aradhana[[#This Row],[Date]],2)&gt;5,"Weekend","Weekday")</f>
        <v>Weekday</v>
      </c>
      <c r="G31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14" t="s">
        <v>49</v>
      </c>
      <c r="I314" t="s">
        <v>50</v>
      </c>
      <c r="J314" t="s">
        <v>51</v>
      </c>
      <c r="K314" t="s">
        <v>52</v>
      </c>
      <c r="L314" t="s">
        <v>156</v>
      </c>
      <c r="M314" t="s">
        <v>81</v>
      </c>
      <c r="N314" t="s">
        <v>50</v>
      </c>
      <c r="O314" t="s">
        <v>50</v>
      </c>
      <c r="P314" t="s">
        <v>50</v>
      </c>
      <c r="Q314" t="s">
        <v>50</v>
      </c>
      <c r="R314" t="str">
        <f t="shared" si="32"/>
        <v>Kothrud</v>
      </c>
      <c r="S314" t="s">
        <v>50</v>
      </c>
      <c r="T314" t="s">
        <v>50</v>
      </c>
      <c r="U314" t="s">
        <v>50</v>
      </c>
      <c r="V314" t="s">
        <v>50</v>
      </c>
      <c r="W314" t="s">
        <v>50</v>
      </c>
      <c r="X314" t="str">
        <f t="shared" si="33"/>
        <v/>
      </c>
      <c r="Y314" t="str">
        <f t="shared" si="34"/>
        <v>Kothrud</v>
      </c>
      <c r="Z314" t="s">
        <v>93</v>
      </c>
      <c r="AA314" t="s">
        <v>50</v>
      </c>
      <c r="AB314" t="s">
        <v>50</v>
      </c>
      <c r="AC314" t="s">
        <v>165</v>
      </c>
      <c r="AD314" t="s">
        <v>50</v>
      </c>
      <c r="AE314" t="s">
        <v>50</v>
      </c>
      <c r="AF314" t="str">
        <f t="shared" si="35"/>
        <v>Pavillion Mall</v>
      </c>
      <c r="AG314" t="s">
        <v>50</v>
      </c>
      <c r="AH314" t="s">
        <v>50</v>
      </c>
      <c r="AI314" t="s">
        <v>50</v>
      </c>
      <c r="AJ314" t="s">
        <v>50</v>
      </c>
      <c r="AK314" t="s">
        <v>50</v>
      </c>
      <c r="AL314" t="str">
        <f t="shared" si="36"/>
        <v/>
      </c>
      <c r="AM314" t="str">
        <f>IF(FC_Road___Aradhana[[#This Row],[2nd Level Departure]]="",FC_Road___Aradhana[[#This Row],[1st Level Departure]],FC_Road___Aradhana[[#This Row],[2nd Level Departure]])</f>
        <v>Pavillion Mall</v>
      </c>
      <c r="AN314" t="s">
        <v>56</v>
      </c>
      <c r="AO314" t="s">
        <v>71</v>
      </c>
      <c r="AP314" t="s">
        <v>96</v>
      </c>
      <c r="AQ314" t="s">
        <v>50</v>
      </c>
      <c r="AR314" t="s">
        <v>50</v>
      </c>
      <c r="AS314" t="s">
        <v>50</v>
      </c>
      <c r="AT314" t="s">
        <v>50</v>
      </c>
      <c r="AU314" t="s">
        <v>50</v>
      </c>
      <c r="AV314" t="s">
        <v>97</v>
      </c>
      <c r="AW314" t="str">
        <f t="shared" si="37"/>
        <v>Social Media Ad (Instagram/ Facebook)</v>
      </c>
      <c r="AX314" t="s">
        <v>61</v>
      </c>
      <c r="AY314" t="str">
        <f t="shared" si="38"/>
        <v>Casual Meal</v>
      </c>
      <c r="AZ314" t="s">
        <v>98</v>
      </c>
      <c r="BA314" t="s">
        <v>62</v>
      </c>
      <c r="BB314" t="s">
        <v>104</v>
      </c>
      <c r="BC314" t="s">
        <v>64</v>
      </c>
      <c r="BD314" t="s">
        <v>88</v>
      </c>
      <c r="BE314" t="s">
        <v>76</v>
      </c>
      <c r="BF314" t="s">
        <v>89</v>
      </c>
      <c r="BG314" t="s">
        <v>114</v>
      </c>
      <c r="BH314" t="s">
        <v>101</v>
      </c>
      <c r="BI314" t="s">
        <v>122</v>
      </c>
      <c r="BJ314" t="s">
        <v>69</v>
      </c>
    </row>
    <row r="315" spans="1:62" x14ac:dyDescent="0.3">
      <c r="A315">
        <v>315</v>
      </c>
      <c r="B315" s="1">
        <v>45838.789583333331</v>
      </c>
      <c r="C315" s="6">
        <v>45838.790972222225</v>
      </c>
      <c r="D315" s="2">
        <f>INT(FC_Road___Aradhana[[#This Row],[Completion time]])</f>
        <v>45838</v>
      </c>
      <c r="E315" s="2" t="str">
        <f>TEXT(FC_Road___Aradhana[[#This Row],[Date]],"dddd")</f>
        <v>Monday</v>
      </c>
      <c r="F315" s="2" t="str">
        <f>IF(WEEKDAY(FC_Road___Aradhana[[#This Row],[Date]],2)&gt;5,"Weekend","Weekday")</f>
        <v>Weekday</v>
      </c>
      <c r="G31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15" t="s">
        <v>49</v>
      </c>
      <c r="I315" t="s">
        <v>50</v>
      </c>
      <c r="J315" t="s">
        <v>79</v>
      </c>
      <c r="K315" t="s">
        <v>52</v>
      </c>
      <c r="L315" t="s">
        <v>156</v>
      </c>
      <c r="M315" t="s">
        <v>165</v>
      </c>
      <c r="N315" t="s">
        <v>50</v>
      </c>
      <c r="O315" t="s">
        <v>50</v>
      </c>
      <c r="P315" t="s">
        <v>50</v>
      </c>
      <c r="Q315" t="s">
        <v>50</v>
      </c>
      <c r="R315" t="str">
        <f t="shared" si="32"/>
        <v>Pavillion Mall</v>
      </c>
      <c r="S315" t="s">
        <v>50</v>
      </c>
      <c r="T315" t="s">
        <v>50</v>
      </c>
      <c r="U315" t="s">
        <v>50</v>
      </c>
      <c r="V315" t="s">
        <v>50</v>
      </c>
      <c r="W315" t="s">
        <v>50</v>
      </c>
      <c r="X315" t="str">
        <f t="shared" si="33"/>
        <v/>
      </c>
      <c r="Y315" t="str">
        <f t="shared" si="34"/>
        <v>Pavillion Mall</v>
      </c>
      <c r="Z315" t="s">
        <v>83</v>
      </c>
      <c r="AA315" t="s">
        <v>70</v>
      </c>
      <c r="AB315" t="s">
        <v>50</v>
      </c>
      <c r="AC315" t="s">
        <v>50</v>
      </c>
      <c r="AD315" t="s">
        <v>50</v>
      </c>
      <c r="AE315" t="s">
        <v>50</v>
      </c>
      <c r="AF315" t="str">
        <f t="shared" si="35"/>
        <v>Shivajinagar</v>
      </c>
      <c r="AG315" t="s">
        <v>50</v>
      </c>
      <c r="AH315" t="s">
        <v>50</v>
      </c>
      <c r="AI315" t="s">
        <v>50</v>
      </c>
      <c r="AJ315" t="s">
        <v>50</v>
      </c>
      <c r="AK315" t="s">
        <v>50</v>
      </c>
      <c r="AL315" t="str">
        <f t="shared" si="36"/>
        <v/>
      </c>
      <c r="AM315" t="str">
        <f>IF(FC_Road___Aradhana[[#This Row],[2nd Level Departure]]="",FC_Road___Aradhana[[#This Row],[1st Level Departure]],FC_Road___Aradhana[[#This Row],[2nd Level Departure]])</f>
        <v>Shivajinagar</v>
      </c>
      <c r="AN315" t="s">
        <v>56</v>
      </c>
      <c r="AO315" t="s">
        <v>71</v>
      </c>
      <c r="AP315" t="s">
        <v>58</v>
      </c>
      <c r="AQ315" t="s">
        <v>105</v>
      </c>
      <c r="AR315" t="s">
        <v>60</v>
      </c>
      <c r="AS315" t="s">
        <v>86</v>
      </c>
      <c r="AT315" t="s">
        <v>62</v>
      </c>
      <c r="AU315" t="s">
        <v>63</v>
      </c>
      <c r="AV315" t="s">
        <v>50</v>
      </c>
      <c r="AW315" t="str">
        <f t="shared" si="37"/>
        <v>Food Blogger/ Influencer</v>
      </c>
      <c r="AX315" t="s">
        <v>50</v>
      </c>
      <c r="AY315" t="str">
        <f t="shared" si="38"/>
        <v>Date</v>
      </c>
      <c r="AZ315" t="s">
        <v>50</v>
      </c>
      <c r="BA315" t="str">
        <f t="shared" si="39"/>
        <v>I wanted to try Sourdough Pizza</v>
      </c>
      <c r="BB315" t="s">
        <v>104</v>
      </c>
      <c r="BC315" t="s">
        <v>104</v>
      </c>
      <c r="BD315" t="s">
        <v>75</v>
      </c>
      <c r="BE315" t="s">
        <v>67</v>
      </c>
      <c r="BF315" t="s">
        <v>99</v>
      </c>
      <c r="BG315" t="s">
        <v>77</v>
      </c>
      <c r="BH315" t="s">
        <v>101</v>
      </c>
      <c r="BI315" t="s">
        <v>122</v>
      </c>
      <c r="BJ315" t="s">
        <v>69</v>
      </c>
    </row>
    <row r="316" spans="1:62" x14ac:dyDescent="0.3">
      <c r="A316">
        <v>317</v>
      </c>
      <c r="B316" s="1">
        <v>45838.834027777775</v>
      </c>
      <c r="C316" s="6">
        <v>45838.845138888886</v>
      </c>
      <c r="D316" s="2">
        <f>INT(FC_Road___Aradhana[[#This Row],[Completion time]])</f>
        <v>45838</v>
      </c>
      <c r="E316" s="2" t="str">
        <f>TEXT(FC_Road___Aradhana[[#This Row],[Date]],"dddd")</f>
        <v>Monday</v>
      </c>
      <c r="F316" s="2" t="str">
        <f>IF(WEEKDAY(FC_Road___Aradhana[[#This Row],[Date]],2)&gt;5,"Weekend","Weekday")</f>
        <v>Weekday</v>
      </c>
      <c r="G31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16" t="s">
        <v>49</v>
      </c>
      <c r="I316" t="s">
        <v>50</v>
      </c>
      <c r="J316" t="s">
        <v>79</v>
      </c>
      <c r="K316" t="s">
        <v>52</v>
      </c>
      <c r="L316" t="s">
        <v>93</v>
      </c>
      <c r="M316" t="s">
        <v>50</v>
      </c>
      <c r="N316" t="s">
        <v>204</v>
      </c>
      <c r="O316" t="s">
        <v>50</v>
      </c>
      <c r="P316" t="s">
        <v>50</v>
      </c>
      <c r="Q316" t="s">
        <v>50</v>
      </c>
      <c r="R316" t="str">
        <f t="shared" si="32"/>
        <v>JM Road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tr">
        <f t="shared" si="33"/>
        <v/>
      </c>
      <c r="Y316" t="str">
        <f t="shared" si="34"/>
        <v>JM Road</v>
      </c>
      <c r="Z316" t="s">
        <v>166</v>
      </c>
      <c r="AA316" t="s">
        <v>50</v>
      </c>
      <c r="AB316" t="s">
        <v>165</v>
      </c>
      <c r="AC316" t="s">
        <v>50</v>
      </c>
      <c r="AD316" t="s">
        <v>50</v>
      </c>
      <c r="AE316" t="s">
        <v>50</v>
      </c>
      <c r="AF316" t="str">
        <f t="shared" si="35"/>
        <v>Pavillion Mall</v>
      </c>
      <c r="AG316" t="s">
        <v>50</v>
      </c>
      <c r="AH316" t="s">
        <v>50</v>
      </c>
      <c r="AI316" t="s">
        <v>50</v>
      </c>
      <c r="AJ316" t="s">
        <v>50</v>
      </c>
      <c r="AK316" t="s">
        <v>50</v>
      </c>
      <c r="AL316" t="str">
        <f t="shared" si="36"/>
        <v/>
      </c>
      <c r="AM316" t="str">
        <f>IF(FC_Road___Aradhana[[#This Row],[2nd Level Departure]]="",FC_Road___Aradhana[[#This Row],[1st Level Departure]],FC_Road___Aradhana[[#This Row],[2nd Level Departure]])</f>
        <v>Pavillion Mall</v>
      </c>
      <c r="AN316" t="s">
        <v>56</v>
      </c>
      <c r="AO316" t="s">
        <v>71</v>
      </c>
      <c r="AP316" t="s">
        <v>58</v>
      </c>
      <c r="AQ316" t="s">
        <v>59</v>
      </c>
      <c r="AR316" t="s">
        <v>103</v>
      </c>
      <c r="AS316" t="s">
        <v>112</v>
      </c>
      <c r="AT316" t="s">
        <v>62</v>
      </c>
      <c r="AU316" t="s">
        <v>103</v>
      </c>
      <c r="AV316" t="s">
        <v>50</v>
      </c>
      <c r="AW316" t="str">
        <f t="shared" si="37"/>
        <v>Word of Mouth/ Recommendation</v>
      </c>
      <c r="AX316" t="s">
        <v>50</v>
      </c>
      <c r="AY316" t="str">
        <f t="shared" si="38"/>
        <v>Hangout with Friends</v>
      </c>
      <c r="AZ316" t="s">
        <v>50</v>
      </c>
      <c r="BA316" t="str">
        <f t="shared" si="39"/>
        <v>I wanted to try Sourdough Pizza</v>
      </c>
      <c r="BB316" t="s">
        <v>64</v>
      </c>
      <c r="BC316" t="s">
        <v>74</v>
      </c>
      <c r="BD316" t="s">
        <v>75</v>
      </c>
      <c r="BE316" t="s">
        <v>76</v>
      </c>
      <c r="BF316" t="s">
        <v>89</v>
      </c>
      <c r="BG316" t="s">
        <v>100</v>
      </c>
      <c r="BH316" t="s">
        <v>90</v>
      </c>
      <c r="BJ316" t="s">
        <v>69</v>
      </c>
    </row>
    <row r="317" spans="1:62" x14ac:dyDescent="0.3">
      <c r="A317">
        <v>318</v>
      </c>
      <c r="B317" s="1">
        <v>45838.845138888886</v>
      </c>
      <c r="C317" s="6">
        <v>45838.84652777778</v>
      </c>
      <c r="D317" s="2">
        <f>INT(FC_Road___Aradhana[[#This Row],[Completion time]])</f>
        <v>45838</v>
      </c>
      <c r="E317" s="2" t="str">
        <f>TEXT(FC_Road___Aradhana[[#This Row],[Date]],"dddd")</f>
        <v>Monday</v>
      </c>
      <c r="F317" s="2" t="str">
        <f>IF(WEEKDAY(FC_Road___Aradhana[[#This Row],[Date]],2)&gt;5,"Weekend","Weekday")</f>
        <v>Weekday</v>
      </c>
      <c r="G31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17" t="s">
        <v>49</v>
      </c>
      <c r="I317" t="s">
        <v>50</v>
      </c>
      <c r="J317" t="s">
        <v>79</v>
      </c>
      <c r="K317" t="s">
        <v>52</v>
      </c>
      <c r="L317" t="s">
        <v>53</v>
      </c>
      <c r="M317" t="s">
        <v>50</v>
      </c>
      <c r="N317" t="s">
        <v>50</v>
      </c>
      <c r="O317" t="s">
        <v>70</v>
      </c>
      <c r="P317" t="s">
        <v>50</v>
      </c>
      <c r="Q317" t="s">
        <v>50</v>
      </c>
      <c r="R317" t="str">
        <f t="shared" si="32"/>
        <v>Shivajinagar</v>
      </c>
      <c r="S317" t="s">
        <v>50</v>
      </c>
      <c r="T317" t="s">
        <v>50</v>
      </c>
      <c r="U317" t="s">
        <v>50</v>
      </c>
      <c r="V317" t="s">
        <v>50</v>
      </c>
      <c r="W317" t="s">
        <v>50</v>
      </c>
      <c r="X317" t="str">
        <f t="shared" si="33"/>
        <v/>
      </c>
      <c r="Y317" t="str">
        <f t="shared" si="34"/>
        <v>Shivajinagar</v>
      </c>
      <c r="Z317" t="s">
        <v>83</v>
      </c>
      <c r="AA317" t="s">
        <v>127</v>
      </c>
      <c r="AB317" t="s">
        <v>50</v>
      </c>
      <c r="AC317" t="s">
        <v>50</v>
      </c>
      <c r="AD317" t="s">
        <v>50</v>
      </c>
      <c r="AE317" t="s">
        <v>50</v>
      </c>
      <c r="AF317" t="str">
        <f t="shared" si="35"/>
        <v>Old City</v>
      </c>
      <c r="AG317" t="s">
        <v>50</v>
      </c>
      <c r="AH317" t="s">
        <v>50</v>
      </c>
      <c r="AI317" t="s">
        <v>50</v>
      </c>
      <c r="AJ317" t="s">
        <v>50</v>
      </c>
      <c r="AK317" t="s">
        <v>50</v>
      </c>
      <c r="AL317" t="str">
        <f t="shared" si="36"/>
        <v/>
      </c>
      <c r="AM317" t="str">
        <f>IF(FC_Road___Aradhana[[#This Row],[2nd Level Departure]]="",FC_Road___Aradhana[[#This Row],[1st Level Departure]],FC_Road___Aradhana[[#This Row],[2nd Level Departure]])</f>
        <v>Old City</v>
      </c>
      <c r="AN317" t="s">
        <v>56</v>
      </c>
      <c r="AO317" t="s">
        <v>71</v>
      </c>
      <c r="AP317" t="s">
        <v>58</v>
      </c>
      <c r="AQ317" t="s">
        <v>59</v>
      </c>
      <c r="AR317" t="s">
        <v>60</v>
      </c>
      <c r="AS317" t="s">
        <v>61</v>
      </c>
      <c r="AT317" t="s">
        <v>62</v>
      </c>
      <c r="AU317" t="s">
        <v>63</v>
      </c>
      <c r="AV317" t="s">
        <v>50</v>
      </c>
      <c r="AW317" t="str">
        <f t="shared" si="37"/>
        <v>Word of Mouth/ Recommendation</v>
      </c>
      <c r="AX317" t="s">
        <v>50</v>
      </c>
      <c r="AY317" t="str">
        <f t="shared" si="38"/>
        <v>Casual Meal</v>
      </c>
      <c r="AZ317" t="s">
        <v>50</v>
      </c>
      <c r="BA317" t="str">
        <f t="shared" si="39"/>
        <v>I wanted to try Sourdough Pizza</v>
      </c>
      <c r="BB317" t="s">
        <v>104</v>
      </c>
      <c r="BC317" t="s">
        <v>65</v>
      </c>
      <c r="BD317" t="s">
        <v>66</v>
      </c>
      <c r="BE317" t="s">
        <v>76</v>
      </c>
      <c r="BF317" t="s">
        <v>131</v>
      </c>
      <c r="BG317" t="s">
        <v>100</v>
      </c>
      <c r="BH317" t="s">
        <v>78</v>
      </c>
      <c r="BI317" t="s">
        <v>115</v>
      </c>
      <c r="BJ317" t="s">
        <v>69</v>
      </c>
    </row>
    <row r="318" spans="1:62" x14ac:dyDescent="0.3">
      <c r="A318">
        <v>319</v>
      </c>
      <c r="B318" s="1">
        <v>45838.842361111114</v>
      </c>
      <c r="C318" s="6">
        <v>45838.847222222219</v>
      </c>
      <c r="D318" s="2">
        <f>INT(FC_Road___Aradhana[[#This Row],[Completion time]])</f>
        <v>45838</v>
      </c>
      <c r="E318" s="2" t="str">
        <f>TEXT(FC_Road___Aradhana[[#This Row],[Date]],"dddd")</f>
        <v>Monday</v>
      </c>
      <c r="F318" s="2" t="str">
        <f>IF(WEEKDAY(FC_Road___Aradhana[[#This Row],[Date]],2)&gt;5,"Weekend","Weekday")</f>
        <v>Weekday</v>
      </c>
      <c r="G31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18" t="s">
        <v>49</v>
      </c>
      <c r="I318" t="s">
        <v>50</v>
      </c>
      <c r="J318" t="s">
        <v>51</v>
      </c>
      <c r="K318" t="s">
        <v>52</v>
      </c>
      <c r="L318" t="s">
        <v>53</v>
      </c>
      <c r="M318" t="s">
        <v>50</v>
      </c>
      <c r="N318" t="s">
        <v>50</v>
      </c>
      <c r="O318" t="s">
        <v>246</v>
      </c>
      <c r="P318" t="s">
        <v>50</v>
      </c>
      <c r="Q318" t="s">
        <v>50</v>
      </c>
      <c r="R318" t="str">
        <f t="shared" si="32"/>
        <v xml:space="preserve">Magarpatta 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tr">
        <f t="shared" si="33"/>
        <v/>
      </c>
      <c r="Y318" t="str">
        <f t="shared" si="34"/>
        <v xml:space="preserve">Magarpatta </v>
      </c>
      <c r="Z318" t="s">
        <v>83</v>
      </c>
      <c r="AA318" t="s">
        <v>246</v>
      </c>
      <c r="AB318" t="s">
        <v>50</v>
      </c>
      <c r="AC318" t="s">
        <v>50</v>
      </c>
      <c r="AD318" t="s">
        <v>50</v>
      </c>
      <c r="AE318" t="s">
        <v>50</v>
      </c>
      <c r="AF318" t="str">
        <f t="shared" si="35"/>
        <v xml:space="preserve">Magarpatta </v>
      </c>
      <c r="AG318" t="s">
        <v>50</v>
      </c>
      <c r="AH318" t="s">
        <v>50</v>
      </c>
      <c r="AI318" t="s">
        <v>50</v>
      </c>
      <c r="AJ318" t="s">
        <v>50</v>
      </c>
      <c r="AK318" t="s">
        <v>50</v>
      </c>
      <c r="AL318" t="str">
        <f t="shared" si="36"/>
        <v/>
      </c>
      <c r="AM318" t="str">
        <f>IF(FC_Road___Aradhana[[#This Row],[2nd Level Departure]]="",FC_Road___Aradhana[[#This Row],[1st Level Departure]],FC_Road___Aradhana[[#This Row],[2nd Level Departure]])</f>
        <v xml:space="preserve">Magarpatta </v>
      </c>
      <c r="AN318" t="s">
        <v>94</v>
      </c>
      <c r="AO318" t="s">
        <v>109</v>
      </c>
      <c r="AP318" t="s">
        <v>58</v>
      </c>
      <c r="AQ318" t="s">
        <v>72</v>
      </c>
      <c r="AR318" t="s">
        <v>73</v>
      </c>
      <c r="AS318" t="s">
        <v>112</v>
      </c>
      <c r="AT318" t="s">
        <v>62</v>
      </c>
      <c r="AU318" t="s">
        <v>63</v>
      </c>
      <c r="AV318" t="s">
        <v>50</v>
      </c>
      <c r="AW318" t="str">
        <f t="shared" si="37"/>
        <v>Walk-in/ Saw it while passing by</v>
      </c>
      <c r="AX318" t="s">
        <v>50</v>
      </c>
      <c r="AY318" t="str">
        <f t="shared" si="38"/>
        <v>Hangout with Friends</v>
      </c>
      <c r="AZ318" t="s">
        <v>50</v>
      </c>
      <c r="BA318" t="str">
        <f t="shared" si="39"/>
        <v>I wanted to try Sourdough Pizza</v>
      </c>
      <c r="BB318" t="s">
        <v>87</v>
      </c>
      <c r="BC318" t="s">
        <v>64</v>
      </c>
      <c r="BD318" t="s">
        <v>75</v>
      </c>
      <c r="BE318" t="s">
        <v>76</v>
      </c>
      <c r="BF318" t="s">
        <v>89</v>
      </c>
      <c r="BG318" t="s">
        <v>68</v>
      </c>
      <c r="BH318" t="s">
        <v>118</v>
      </c>
      <c r="BI318" t="s">
        <v>115</v>
      </c>
      <c r="BJ318" t="s">
        <v>69</v>
      </c>
    </row>
    <row r="319" spans="1:62" x14ac:dyDescent="0.3">
      <c r="A319">
        <v>320</v>
      </c>
      <c r="B319" s="1">
        <v>45838.880555555559</v>
      </c>
      <c r="C319" s="6">
        <v>45838.887499999997</v>
      </c>
      <c r="D319" s="2">
        <f>INT(FC_Road___Aradhana[[#This Row],[Completion time]])</f>
        <v>45838</v>
      </c>
      <c r="E319" s="2" t="str">
        <f>TEXT(FC_Road___Aradhana[[#This Row],[Date]],"dddd")</f>
        <v>Monday</v>
      </c>
      <c r="F319" s="2" t="str">
        <f>IF(WEEKDAY(FC_Road___Aradhana[[#This Row],[Date]],2)&gt;5,"Weekend","Weekday")</f>
        <v>Weekday</v>
      </c>
      <c r="G31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19" t="s">
        <v>49</v>
      </c>
      <c r="I319" t="s">
        <v>50</v>
      </c>
      <c r="J319" t="s">
        <v>51</v>
      </c>
      <c r="K319" t="s">
        <v>52</v>
      </c>
      <c r="L319" t="s">
        <v>53</v>
      </c>
      <c r="M319" t="s">
        <v>50</v>
      </c>
      <c r="N319" t="s">
        <v>50</v>
      </c>
      <c r="O319" t="s">
        <v>126</v>
      </c>
      <c r="P319" t="s">
        <v>50</v>
      </c>
      <c r="Q319" t="s">
        <v>50</v>
      </c>
      <c r="R319" t="str">
        <f t="shared" si="32"/>
        <v>ICC/ Senapati Bapat Road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tr">
        <f t="shared" si="33"/>
        <v/>
      </c>
      <c r="Y319" t="str">
        <f t="shared" si="34"/>
        <v>ICC/ Senapati Bapat Road</v>
      </c>
      <c r="Z319" t="s">
        <v>83</v>
      </c>
      <c r="AA319" t="s">
        <v>84</v>
      </c>
      <c r="AB319" t="s">
        <v>50</v>
      </c>
      <c r="AC319" t="s">
        <v>50</v>
      </c>
      <c r="AD319" t="s">
        <v>50</v>
      </c>
      <c r="AE319" t="s">
        <v>50</v>
      </c>
      <c r="AF319" t="str">
        <f t="shared" si="35"/>
        <v>kothrud</v>
      </c>
      <c r="AG319" t="s">
        <v>50</v>
      </c>
      <c r="AH319" t="s">
        <v>50</v>
      </c>
      <c r="AI319" t="s">
        <v>148</v>
      </c>
      <c r="AJ319" t="s">
        <v>50</v>
      </c>
      <c r="AK319" t="s">
        <v>50</v>
      </c>
      <c r="AL319" t="str">
        <f t="shared" si="36"/>
        <v>MIT College / Anand Nagar</v>
      </c>
      <c r="AM319" t="str">
        <f>IF(FC_Road___Aradhana[[#This Row],[2nd Level Departure]]="",FC_Road___Aradhana[[#This Row],[1st Level Departure]],FC_Road___Aradhana[[#This Row],[2nd Level Departure]])</f>
        <v>MIT College / Anand Nagar</v>
      </c>
      <c r="AN319" t="s">
        <v>56</v>
      </c>
      <c r="AO319" t="s">
        <v>71</v>
      </c>
      <c r="AP319" t="s">
        <v>96</v>
      </c>
      <c r="AQ319" t="s">
        <v>50</v>
      </c>
      <c r="AR319" t="s">
        <v>50</v>
      </c>
      <c r="AS319" t="s">
        <v>50</v>
      </c>
      <c r="AT319" t="s">
        <v>50</v>
      </c>
      <c r="AU319" t="s">
        <v>50</v>
      </c>
      <c r="AV319" t="s">
        <v>97</v>
      </c>
      <c r="AW319" t="str">
        <f t="shared" si="37"/>
        <v>Social Media Ad (Instagram/ Facebook)</v>
      </c>
      <c r="AX319" t="s">
        <v>111</v>
      </c>
      <c r="AY319" t="str">
        <f t="shared" si="38"/>
        <v>Hangout with friends</v>
      </c>
      <c r="AZ319" t="s">
        <v>168</v>
      </c>
      <c r="BA319" t="s">
        <v>125</v>
      </c>
      <c r="BB319" t="s">
        <v>104</v>
      </c>
      <c r="BC319" t="s">
        <v>104</v>
      </c>
      <c r="BD319" t="s">
        <v>75</v>
      </c>
      <c r="BE319" t="s">
        <v>76</v>
      </c>
      <c r="BF319" t="s">
        <v>89</v>
      </c>
      <c r="BG319" t="s">
        <v>68</v>
      </c>
      <c r="BH319" t="s">
        <v>118</v>
      </c>
      <c r="BI319" t="s">
        <v>115</v>
      </c>
      <c r="BJ319" t="s">
        <v>69</v>
      </c>
    </row>
    <row r="320" spans="1:62" x14ac:dyDescent="0.3">
      <c r="A320">
        <v>321</v>
      </c>
      <c r="B320" s="1">
        <v>45838.887499999997</v>
      </c>
      <c r="C320" s="6">
        <v>45838.888888888891</v>
      </c>
      <c r="D320" s="2">
        <f>INT(FC_Road___Aradhana[[#This Row],[Completion time]])</f>
        <v>45838</v>
      </c>
      <c r="E320" s="2" t="str">
        <f>TEXT(FC_Road___Aradhana[[#This Row],[Date]],"dddd")</f>
        <v>Monday</v>
      </c>
      <c r="F320" s="2" t="str">
        <f>IF(WEEKDAY(FC_Road___Aradhana[[#This Row],[Date]],2)&gt;5,"Weekend","Weekday")</f>
        <v>Weekday</v>
      </c>
      <c r="G32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0" t="s">
        <v>49</v>
      </c>
      <c r="I320" t="s">
        <v>50</v>
      </c>
      <c r="J320" t="s">
        <v>51</v>
      </c>
      <c r="K320" t="s">
        <v>52</v>
      </c>
      <c r="L320" t="s">
        <v>93</v>
      </c>
      <c r="M320" t="s">
        <v>50</v>
      </c>
      <c r="N320" t="s">
        <v>70</v>
      </c>
      <c r="O320" t="s">
        <v>50</v>
      </c>
      <c r="P320" t="s">
        <v>50</v>
      </c>
      <c r="Q320" t="s">
        <v>50</v>
      </c>
      <c r="R320" t="str">
        <f t="shared" ref="R320:R383" si="40">IF(M320&lt;&gt;"",M320,IF(N320&lt;&gt;"",N320,IF(O320&lt;&gt;"",O320,IF(P320&lt;&gt;"",P320,IF(Q320&lt;&gt;"",Q320,"")))))</f>
        <v>Shivajinagar</v>
      </c>
      <c r="S320" t="s">
        <v>50</v>
      </c>
      <c r="T320" t="s">
        <v>50</v>
      </c>
      <c r="U320" t="s">
        <v>50</v>
      </c>
      <c r="V320" t="s">
        <v>50</v>
      </c>
      <c r="W320" t="s">
        <v>50</v>
      </c>
      <c r="X320" t="str">
        <f t="shared" ref="X320:X383" si="41">IF(S320&lt;&gt;"",S320,IF(T320&lt;&gt;"",T320,IF(U320&lt;&gt;"",U320,IF(V320&lt;&gt;"",V320,IF(W320&lt;&gt;"",W320,"")))))</f>
        <v/>
      </c>
      <c r="Y320" t="str">
        <f t="shared" ref="Y320:Y383" si="42">IF(X320&lt;&gt;"",X320,IF(R320&lt;&gt;"",R320,""))</f>
        <v>Shivajinagar</v>
      </c>
      <c r="Z320" t="s">
        <v>166</v>
      </c>
      <c r="AA320" t="s">
        <v>50</v>
      </c>
      <c r="AB320" t="s">
        <v>227</v>
      </c>
      <c r="AC320" t="s">
        <v>50</v>
      </c>
      <c r="AD320" t="s">
        <v>50</v>
      </c>
      <c r="AE320" t="s">
        <v>50</v>
      </c>
      <c r="AF320" t="str">
        <f t="shared" ref="AF320:AF383" si="43">IF(AA320&lt;&gt;"",AA320,IF(AB320&lt;&gt;"",AB320,IF(AC320&lt;&gt;"",AC320,IF(AD320&lt;&gt;"",AD320,IF(AE320&lt;&gt;"",AE320,"")))))</f>
        <v>Sambhaji Park</v>
      </c>
      <c r="AG320" t="s">
        <v>50</v>
      </c>
      <c r="AH320" t="s">
        <v>50</v>
      </c>
      <c r="AI320" t="s">
        <v>50</v>
      </c>
      <c r="AJ320" t="s">
        <v>50</v>
      </c>
      <c r="AK320" t="s">
        <v>50</v>
      </c>
      <c r="AL320" t="str">
        <f t="shared" ref="AL320:AL383" si="44">IF(AG320&lt;&gt;"",AG320,IF(AH320&lt;&gt;"",AH320,IF(AI320&lt;&gt;"",AI320,IF(AJ320&lt;&gt;"",AJ320,IF(AK320&lt;&gt;"",AK320,"")))))</f>
        <v/>
      </c>
      <c r="AM320" t="str">
        <f>IF(FC_Road___Aradhana[[#This Row],[2nd Level Departure]]="",FC_Road___Aradhana[[#This Row],[1st Level Departure]],FC_Road___Aradhana[[#This Row],[2nd Level Departure]])</f>
        <v>Sambhaji Park</v>
      </c>
      <c r="AN320" t="s">
        <v>56</v>
      </c>
      <c r="AO320" t="s">
        <v>57</v>
      </c>
      <c r="AP320" t="s">
        <v>58</v>
      </c>
      <c r="AQ320" t="s">
        <v>97</v>
      </c>
      <c r="AR320" t="s">
        <v>60</v>
      </c>
      <c r="AS320" t="s">
        <v>112</v>
      </c>
      <c r="AT320" t="s">
        <v>107</v>
      </c>
      <c r="AU320" t="s">
        <v>73</v>
      </c>
      <c r="AV320" t="s">
        <v>50</v>
      </c>
      <c r="AW320" t="str">
        <f t="shared" ref="AW320:AW383" si="45">IF(AQ320="",AV320,AQ320)</f>
        <v>Social Media Ad (Instagram/ Facebook)</v>
      </c>
      <c r="AX320" t="s">
        <v>50</v>
      </c>
      <c r="AY320" t="str">
        <f t="shared" ref="AY320:AY382" si="46">IF(AS320="",AX320,AS320)</f>
        <v>Hangout with Friends</v>
      </c>
      <c r="AZ320" t="s">
        <v>50</v>
      </c>
      <c r="BA320" t="str">
        <f t="shared" ref="BA320:BA383" si="47">IF(AT320="",AZ320,AT320)</f>
        <v>Nonna's famous Tiramisu </v>
      </c>
      <c r="BB320" t="s">
        <v>64</v>
      </c>
      <c r="BC320" t="s">
        <v>74</v>
      </c>
      <c r="BD320" t="s">
        <v>75</v>
      </c>
      <c r="BE320" t="s">
        <v>76</v>
      </c>
      <c r="BF320" t="s">
        <v>99</v>
      </c>
      <c r="BG320" t="s">
        <v>114</v>
      </c>
      <c r="BH320" t="s">
        <v>118</v>
      </c>
      <c r="BI320" t="s">
        <v>91</v>
      </c>
      <c r="BJ320" t="s">
        <v>69</v>
      </c>
    </row>
    <row r="321" spans="1:62" x14ac:dyDescent="0.3">
      <c r="A321">
        <v>322</v>
      </c>
      <c r="B321" s="1">
        <v>45838.888888888891</v>
      </c>
      <c r="C321" s="6">
        <v>45838.890277777777</v>
      </c>
      <c r="D321" s="2">
        <f>INT(FC_Road___Aradhana[[#This Row],[Completion time]])</f>
        <v>45838</v>
      </c>
      <c r="E321" s="2" t="str">
        <f>TEXT(FC_Road___Aradhana[[#This Row],[Date]],"dddd")</f>
        <v>Monday</v>
      </c>
      <c r="F321" s="2" t="str">
        <f>IF(WEEKDAY(FC_Road___Aradhana[[#This Row],[Date]],2)&gt;5,"Weekend","Weekday")</f>
        <v>Weekday</v>
      </c>
      <c r="G32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1" t="s">
        <v>49</v>
      </c>
      <c r="I321" t="s">
        <v>50</v>
      </c>
      <c r="J321" t="s">
        <v>79</v>
      </c>
      <c r="K321" t="s">
        <v>140</v>
      </c>
      <c r="L321" t="s">
        <v>93</v>
      </c>
      <c r="M321" t="s">
        <v>50</v>
      </c>
      <c r="N321" t="s">
        <v>102</v>
      </c>
      <c r="O321" t="s">
        <v>50</v>
      </c>
      <c r="P321" t="s">
        <v>50</v>
      </c>
      <c r="Q321" t="s">
        <v>50</v>
      </c>
      <c r="R321" t="str">
        <f t="shared" si="40"/>
        <v>FC Road</v>
      </c>
      <c r="S321" t="s">
        <v>50</v>
      </c>
      <c r="T321" t="s">
        <v>50</v>
      </c>
      <c r="U321" t="s">
        <v>50</v>
      </c>
      <c r="V321" t="s">
        <v>50</v>
      </c>
      <c r="W321" t="s">
        <v>50</v>
      </c>
      <c r="X321" t="str">
        <f t="shared" si="41"/>
        <v/>
      </c>
      <c r="Y321" t="str">
        <f t="shared" si="42"/>
        <v>FC Road</v>
      </c>
      <c r="Z321" t="s">
        <v>83</v>
      </c>
      <c r="AA321" t="s">
        <v>54</v>
      </c>
      <c r="AB321" t="s">
        <v>50</v>
      </c>
      <c r="AC321" t="s">
        <v>50</v>
      </c>
      <c r="AD321" t="s">
        <v>50</v>
      </c>
      <c r="AE321" t="s">
        <v>50</v>
      </c>
      <c r="AF321" t="str">
        <f t="shared" si="43"/>
        <v>Deccan</v>
      </c>
      <c r="AG321" t="s">
        <v>132</v>
      </c>
      <c r="AH321" t="s">
        <v>50</v>
      </c>
      <c r="AI321" t="s">
        <v>50</v>
      </c>
      <c r="AJ321" t="s">
        <v>50</v>
      </c>
      <c r="AK321" t="s">
        <v>50</v>
      </c>
      <c r="AL321" t="str">
        <f t="shared" si="44"/>
        <v>Prabhat Road/Bhandarkar Road</v>
      </c>
      <c r="AM321" t="str">
        <f>IF(FC_Road___Aradhana[[#This Row],[2nd Level Departure]]="",FC_Road___Aradhana[[#This Row],[1st Level Departure]],FC_Road___Aradhana[[#This Row],[2nd Level Departure]])</f>
        <v>Prabhat Road/Bhandarkar Road</v>
      </c>
      <c r="AN321" t="s">
        <v>56</v>
      </c>
      <c r="AO321" t="s">
        <v>71</v>
      </c>
      <c r="AP321" t="s">
        <v>96</v>
      </c>
      <c r="AQ321" t="s">
        <v>50</v>
      </c>
      <c r="AR321" t="s">
        <v>50</v>
      </c>
      <c r="AS321" t="s">
        <v>50</v>
      </c>
      <c r="AT321" t="s">
        <v>50</v>
      </c>
      <c r="AU321" t="s">
        <v>50</v>
      </c>
      <c r="AV321" t="s">
        <v>144</v>
      </c>
      <c r="AW321" t="str">
        <f t="shared" si="45"/>
        <v>I was walking by and came in</v>
      </c>
      <c r="AX321" t="s">
        <v>61</v>
      </c>
      <c r="AY321" t="str">
        <f t="shared" si="46"/>
        <v>Casual Meal</v>
      </c>
      <c r="AZ321" t="s">
        <v>98</v>
      </c>
      <c r="BA321" t="s">
        <v>62</v>
      </c>
      <c r="BB321" t="s">
        <v>74</v>
      </c>
      <c r="BC321" t="s">
        <v>74</v>
      </c>
      <c r="BD321" t="s">
        <v>88</v>
      </c>
      <c r="BE321" t="s">
        <v>76</v>
      </c>
      <c r="BF321" t="s">
        <v>89</v>
      </c>
      <c r="BG321" t="s">
        <v>100</v>
      </c>
      <c r="BH321" t="s">
        <v>78</v>
      </c>
      <c r="BI321" t="s">
        <v>122</v>
      </c>
      <c r="BJ321" t="s">
        <v>69</v>
      </c>
    </row>
    <row r="322" spans="1:62" x14ac:dyDescent="0.3">
      <c r="A322">
        <v>323</v>
      </c>
      <c r="B322" s="1">
        <v>45838.887499999997</v>
      </c>
      <c r="C322" s="6">
        <v>45838.89166666667</v>
      </c>
      <c r="D322" s="2">
        <f>INT(FC_Road___Aradhana[[#This Row],[Completion time]])</f>
        <v>45838</v>
      </c>
      <c r="E322" s="2" t="str">
        <f>TEXT(FC_Road___Aradhana[[#This Row],[Date]],"dddd")</f>
        <v>Monday</v>
      </c>
      <c r="F322" s="2" t="str">
        <f>IF(WEEKDAY(FC_Road___Aradhana[[#This Row],[Date]],2)&gt;5,"Weekend","Weekday")</f>
        <v>Weekday</v>
      </c>
      <c r="G32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2" t="s">
        <v>49</v>
      </c>
      <c r="I322" t="s">
        <v>50</v>
      </c>
      <c r="J322" t="s">
        <v>79</v>
      </c>
      <c r="K322" t="s">
        <v>52</v>
      </c>
      <c r="L322" t="s">
        <v>119</v>
      </c>
      <c r="M322" t="s">
        <v>50</v>
      </c>
      <c r="N322" t="s">
        <v>50</v>
      </c>
      <c r="O322" t="s">
        <v>50</v>
      </c>
      <c r="P322" t="s">
        <v>50</v>
      </c>
      <c r="Q322" t="s">
        <v>271</v>
      </c>
      <c r="R322" t="str">
        <f t="shared" si="40"/>
        <v>Aundh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tr">
        <f t="shared" si="41"/>
        <v/>
      </c>
      <c r="Y322" t="str">
        <f t="shared" si="42"/>
        <v>Aundh</v>
      </c>
      <c r="Z322" t="s">
        <v>83</v>
      </c>
      <c r="AA322" t="s">
        <v>271</v>
      </c>
      <c r="AB322" t="s">
        <v>50</v>
      </c>
      <c r="AC322" t="s">
        <v>50</v>
      </c>
      <c r="AD322" t="s">
        <v>50</v>
      </c>
      <c r="AE322" t="s">
        <v>50</v>
      </c>
      <c r="AF322" t="str">
        <f t="shared" si="43"/>
        <v>Aundh</v>
      </c>
      <c r="AG322" t="s">
        <v>50</v>
      </c>
      <c r="AH322" t="s">
        <v>50</v>
      </c>
      <c r="AI322" t="s">
        <v>50</v>
      </c>
      <c r="AJ322" t="s">
        <v>50</v>
      </c>
      <c r="AK322" t="s">
        <v>50</v>
      </c>
      <c r="AL322" t="str">
        <f t="shared" si="44"/>
        <v/>
      </c>
      <c r="AM322" t="str">
        <f>IF(FC_Road___Aradhana[[#This Row],[2nd Level Departure]]="",FC_Road___Aradhana[[#This Row],[1st Level Departure]],FC_Road___Aradhana[[#This Row],[2nd Level Departure]])</f>
        <v>Aundh</v>
      </c>
      <c r="AN322" t="s">
        <v>85</v>
      </c>
      <c r="AO322" t="s">
        <v>109</v>
      </c>
      <c r="AP322" t="s">
        <v>58</v>
      </c>
      <c r="AQ322" t="s">
        <v>72</v>
      </c>
      <c r="AR322" t="s">
        <v>103</v>
      </c>
      <c r="AS322" t="s">
        <v>129</v>
      </c>
      <c r="AT322" t="s">
        <v>62</v>
      </c>
      <c r="AU322" t="s">
        <v>73</v>
      </c>
      <c r="AV322" t="s">
        <v>50</v>
      </c>
      <c r="AW322" t="str">
        <f t="shared" si="45"/>
        <v>Walk-in/ Saw it while passing by</v>
      </c>
      <c r="AX322" t="s">
        <v>50</v>
      </c>
      <c r="AY322" t="str">
        <f t="shared" si="46"/>
        <v>Family Outing</v>
      </c>
      <c r="AZ322" t="s">
        <v>50</v>
      </c>
      <c r="BA322" t="str">
        <f t="shared" si="47"/>
        <v>I wanted to try Sourdough Pizza</v>
      </c>
      <c r="BB322" t="s">
        <v>104</v>
      </c>
      <c r="BC322" t="s">
        <v>104</v>
      </c>
      <c r="BD322" t="s">
        <v>88</v>
      </c>
      <c r="BE322" t="s">
        <v>67</v>
      </c>
      <c r="BF322" t="s">
        <v>89</v>
      </c>
      <c r="BG322" t="s">
        <v>114</v>
      </c>
      <c r="BH322" t="s">
        <v>101</v>
      </c>
      <c r="BI322" t="s">
        <v>115</v>
      </c>
      <c r="BJ322" t="s">
        <v>69</v>
      </c>
    </row>
    <row r="323" spans="1:62" x14ac:dyDescent="0.3">
      <c r="A323">
        <v>324</v>
      </c>
      <c r="B323" s="1">
        <v>45838.890972222223</v>
      </c>
      <c r="C323" s="6">
        <v>45838.90625</v>
      </c>
      <c r="D323" s="2">
        <f>INT(FC_Road___Aradhana[[#This Row],[Completion time]])</f>
        <v>45838</v>
      </c>
      <c r="E323" s="2" t="str">
        <f>TEXT(FC_Road___Aradhana[[#This Row],[Date]],"dddd")</f>
        <v>Monday</v>
      </c>
      <c r="F323" s="2" t="str">
        <f>IF(WEEKDAY(FC_Road___Aradhana[[#This Row],[Date]],2)&gt;5,"Weekend","Weekday")</f>
        <v>Weekday</v>
      </c>
      <c r="G32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3" t="s">
        <v>49</v>
      </c>
      <c r="I323" t="s">
        <v>50</v>
      </c>
      <c r="J323" t="s">
        <v>51</v>
      </c>
      <c r="K323" t="s">
        <v>92</v>
      </c>
      <c r="L323" t="s">
        <v>53</v>
      </c>
      <c r="M323" t="s">
        <v>50</v>
      </c>
      <c r="N323" t="s">
        <v>50</v>
      </c>
      <c r="O323" t="s">
        <v>175</v>
      </c>
      <c r="P323" t="s">
        <v>50</v>
      </c>
      <c r="Q323" t="s">
        <v>50</v>
      </c>
      <c r="R323" t="str">
        <f t="shared" si="40"/>
        <v>Bavdhan</v>
      </c>
      <c r="S323" t="s">
        <v>50</v>
      </c>
      <c r="T323" t="s">
        <v>50</v>
      </c>
      <c r="U323" t="s">
        <v>50</v>
      </c>
      <c r="V323" t="s">
        <v>50</v>
      </c>
      <c r="W323" t="s">
        <v>50</v>
      </c>
      <c r="X323" t="str">
        <f t="shared" si="41"/>
        <v/>
      </c>
      <c r="Y323" t="str">
        <f t="shared" si="42"/>
        <v>Bavdhan</v>
      </c>
      <c r="Z323" t="s">
        <v>83</v>
      </c>
      <c r="AA323" t="s">
        <v>84</v>
      </c>
      <c r="AB323" t="s">
        <v>50</v>
      </c>
      <c r="AC323" t="s">
        <v>50</v>
      </c>
      <c r="AD323" t="s">
        <v>50</v>
      </c>
      <c r="AE323" t="s">
        <v>50</v>
      </c>
      <c r="AF323" t="str">
        <f t="shared" si="43"/>
        <v>kothrud</v>
      </c>
      <c r="AG323" t="s">
        <v>50</v>
      </c>
      <c r="AH323" t="s">
        <v>50</v>
      </c>
      <c r="AI323" t="s">
        <v>175</v>
      </c>
      <c r="AJ323" t="s">
        <v>50</v>
      </c>
      <c r="AK323" t="s">
        <v>50</v>
      </c>
      <c r="AL323" t="str">
        <f t="shared" si="44"/>
        <v>Bavdhan</v>
      </c>
      <c r="AM323" t="str">
        <f>IF(FC_Road___Aradhana[[#This Row],[2nd Level Departure]]="",FC_Road___Aradhana[[#This Row],[1st Level Departure]],FC_Road___Aradhana[[#This Row],[2nd Level Departure]])</f>
        <v>Bavdhan</v>
      </c>
      <c r="AN323" t="s">
        <v>85</v>
      </c>
      <c r="AO323" t="s">
        <v>109</v>
      </c>
      <c r="AP323" t="s">
        <v>96</v>
      </c>
      <c r="AQ323" t="s">
        <v>50</v>
      </c>
      <c r="AR323" t="s">
        <v>50</v>
      </c>
      <c r="AS323" t="s">
        <v>50</v>
      </c>
      <c r="AT323" t="s">
        <v>50</v>
      </c>
      <c r="AU323" t="s">
        <v>50</v>
      </c>
      <c r="AV323" t="s">
        <v>97</v>
      </c>
      <c r="AW323" t="str">
        <f t="shared" si="45"/>
        <v>Social Media Ad (Instagram/ Facebook)</v>
      </c>
      <c r="AX323" t="s">
        <v>61</v>
      </c>
      <c r="AY323" t="str">
        <f t="shared" si="46"/>
        <v>Casual Meal</v>
      </c>
      <c r="AZ323" t="s">
        <v>168</v>
      </c>
      <c r="BA323" t="s">
        <v>125</v>
      </c>
      <c r="BB323" t="s">
        <v>65</v>
      </c>
      <c r="BC323" t="s">
        <v>74</v>
      </c>
      <c r="BD323" t="s">
        <v>75</v>
      </c>
      <c r="BE323" t="s">
        <v>76</v>
      </c>
      <c r="BF323" t="s">
        <v>99</v>
      </c>
      <c r="BG323" t="s">
        <v>239</v>
      </c>
      <c r="BH323" t="s">
        <v>101</v>
      </c>
      <c r="BI323" t="s">
        <v>91</v>
      </c>
      <c r="BJ323" t="s">
        <v>189</v>
      </c>
    </row>
    <row r="324" spans="1:62" x14ac:dyDescent="0.3">
      <c r="A324">
        <v>325</v>
      </c>
      <c r="B324" s="1">
        <v>45838.892361111109</v>
      </c>
      <c r="C324" s="6">
        <v>45838.90625</v>
      </c>
      <c r="D324" s="2">
        <f>INT(FC_Road___Aradhana[[#This Row],[Completion time]])</f>
        <v>45838</v>
      </c>
      <c r="E324" s="2" t="str">
        <f>TEXT(FC_Road___Aradhana[[#This Row],[Date]],"dddd")</f>
        <v>Monday</v>
      </c>
      <c r="F324" s="2" t="str">
        <f>IF(WEEKDAY(FC_Road___Aradhana[[#This Row],[Date]],2)&gt;5,"Weekend","Weekday")</f>
        <v>Weekday</v>
      </c>
      <c r="G32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4" t="s">
        <v>49</v>
      </c>
      <c r="I324" t="s">
        <v>50</v>
      </c>
      <c r="J324" t="s">
        <v>79</v>
      </c>
      <c r="K324" t="s">
        <v>52</v>
      </c>
      <c r="L324" t="s">
        <v>93</v>
      </c>
      <c r="M324" t="s">
        <v>50</v>
      </c>
      <c r="N324" t="s">
        <v>102</v>
      </c>
      <c r="O324" t="s">
        <v>50</v>
      </c>
      <c r="P324" t="s">
        <v>50</v>
      </c>
      <c r="Q324" t="s">
        <v>50</v>
      </c>
      <c r="R324" t="str">
        <f t="shared" si="40"/>
        <v>FC Road</v>
      </c>
      <c r="S324" t="s">
        <v>50</v>
      </c>
      <c r="T324" t="s">
        <v>50</v>
      </c>
      <c r="U324" t="s">
        <v>50</v>
      </c>
      <c r="V324" t="s">
        <v>50</v>
      </c>
      <c r="W324" t="s">
        <v>50</v>
      </c>
      <c r="X324" t="str">
        <f t="shared" si="41"/>
        <v/>
      </c>
      <c r="Y324" t="str">
        <f t="shared" si="42"/>
        <v>FC Road</v>
      </c>
      <c r="Z324" t="s">
        <v>83</v>
      </c>
      <c r="AA324" t="s">
        <v>84</v>
      </c>
      <c r="AB324" t="s">
        <v>50</v>
      </c>
      <c r="AC324" t="s">
        <v>50</v>
      </c>
      <c r="AD324" t="s">
        <v>50</v>
      </c>
      <c r="AE324" t="s">
        <v>50</v>
      </c>
      <c r="AF324" t="str">
        <f t="shared" si="43"/>
        <v>kothrud</v>
      </c>
      <c r="AG324" t="s">
        <v>50</v>
      </c>
      <c r="AH324" t="s">
        <v>50</v>
      </c>
      <c r="AI324" t="s">
        <v>82</v>
      </c>
      <c r="AJ324" t="s">
        <v>50</v>
      </c>
      <c r="AK324" t="s">
        <v>50</v>
      </c>
      <c r="AL324" t="str">
        <f t="shared" si="44"/>
        <v>Bhusari Colony / Kothrud Depot</v>
      </c>
      <c r="AM324" t="str">
        <f>IF(FC_Road___Aradhana[[#This Row],[2nd Level Departure]]="",FC_Road___Aradhana[[#This Row],[1st Level Departure]],FC_Road___Aradhana[[#This Row],[2nd Level Departure]])</f>
        <v>Bhusari Colony / Kothrud Depot</v>
      </c>
      <c r="AN324" t="s">
        <v>56</v>
      </c>
      <c r="AO324" t="s">
        <v>71</v>
      </c>
      <c r="AP324" t="s">
        <v>96</v>
      </c>
      <c r="AQ324" t="s">
        <v>50</v>
      </c>
      <c r="AR324" t="s">
        <v>50</v>
      </c>
      <c r="AS324" t="s">
        <v>50</v>
      </c>
      <c r="AT324" t="s">
        <v>50</v>
      </c>
      <c r="AU324" t="s">
        <v>50</v>
      </c>
      <c r="AV324" t="s">
        <v>97</v>
      </c>
      <c r="AW324" t="str">
        <f t="shared" si="45"/>
        <v>Social Media Ad (Instagram/ Facebook)</v>
      </c>
      <c r="AX324" t="s">
        <v>61</v>
      </c>
      <c r="AY324" t="str">
        <f t="shared" si="46"/>
        <v>Casual Meal</v>
      </c>
      <c r="AZ324" t="s">
        <v>98</v>
      </c>
      <c r="BA324" t="s">
        <v>62</v>
      </c>
      <c r="BB324" t="s">
        <v>87</v>
      </c>
      <c r="BC324" t="s">
        <v>64</v>
      </c>
      <c r="BD324" t="s">
        <v>75</v>
      </c>
      <c r="BE324" t="s">
        <v>76</v>
      </c>
      <c r="BF324" t="s">
        <v>50</v>
      </c>
      <c r="BG324" t="s">
        <v>68</v>
      </c>
      <c r="BH324" t="s">
        <v>50</v>
      </c>
      <c r="BI324" t="s">
        <v>50</v>
      </c>
      <c r="BJ324" t="s">
        <v>69</v>
      </c>
    </row>
    <row r="325" spans="1:62" x14ac:dyDescent="0.3">
      <c r="A325">
        <v>326</v>
      </c>
      <c r="B325" s="1">
        <v>45838.906944444447</v>
      </c>
      <c r="C325" s="6">
        <v>45838.92083333333</v>
      </c>
      <c r="D325" s="2">
        <f>INT(FC_Road___Aradhana[[#This Row],[Completion time]])</f>
        <v>45838</v>
      </c>
      <c r="E325" s="2" t="str">
        <f>TEXT(FC_Road___Aradhana[[#This Row],[Date]],"dddd")</f>
        <v>Monday</v>
      </c>
      <c r="F325" s="2" t="str">
        <f>IF(WEEKDAY(FC_Road___Aradhana[[#This Row],[Date]],2)&gt;5,"Weekend","Weekday")</f>
        <v>Weekday</v>
      </c>
      <c r="G32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5" t="s">
        <v>49</v>
      </c>
      <c r="I325" t="s">
        <v>50</v>
      </c>
      <c r="J325" t="s">
        <v>79</v>
      </c>
      <c r="K325" t="s">
        <v>140</v>
      </c>
      <c r="L325" t="s">
        <v>119</v>
      </c>
      <c r="M325" t="s">
        <v>50</v>
      </c>
      <c r="N325" t="s">
        <v>50</v>
      </c>
      <c r="O325" t="s">
        <v>50</v>
      </c>
      <c r="P325" t="s">
        <v>50</v>
      </c>
      <c r="Q325" t="s">
        <v>70</v>
      </c>
      <c r="R325" t="str">
        <f t="shared" si="40"/>
        <v>Shivajinagar</v>
      </c>
      <c r="S325" t="s">
        <v>50</v>
      </c>
      <c r="T325" t="s">
        <v>50</v>
      </c>
      <c r="U325" t="s">
        <v>50</v>
      </c>
      <c r="V325" t="s">
        <v>173</v>
      </c>
      <c r="W325" t="s">
        <v>134</v>
      </c>
      <c r="X325" t="str">
        <f t="shared" si="41"/>
        <v>Senapati Bapat Road</v>
      </c>
      <c r="Y325" t="str">
        <f t="shared" si="42"/>
        <v>Senapati Bapat Road</v>
      </c>
      <c r="Z325" t="s">
        <v>166</v>
      </c>
      <c r="AA325" t="s">
        <v>50</v>
      </c>
      <c r="AB325" t="s">
        <v>165</v>
      </c>
      <c r="AC325" t="s">
        <v>50</v>
      </c>
      <c r="AD325" t="s">
        <v>50</v>
      </c>
      <c r="AE325" t="s">
        <v>50</v>
      </c>
      <c r="AF325" t="str">
        <f t="shared" si="43"/>
        <v>Pavillion Mall</v>
      </c>
      <c r="AG325" t="s">
        <v>50</v>
      </c>
      <c r="AH325" t="s">
        <v>50</v>
      </c>
      <c r="AI325" t="s">
        <v>50</v>
      </c>
      <c r="AJ325" t="s">
        <v>50</v>
      </c>
      <c r="AK325" t="s">
        <v>50</v>
      </c>
      <c r="AL325" t="str">
        <f t="shared" si="44"/>
        <v/>
      </c>
      <c r="AM325" t="str">
        <f>IF(FC_Road___Aradhana[[#This Row],[2nd Level Departure]]="",FC_Road___Aradhana[[#This Row],[1st Level Departure]],FC_Road___Aradhana[[#This Row],[2nd Level Departure]])</f>
        <v>Pavillion Mall</v>
      </c>
      <c r="AN325" t="s">
        <v>56</v>
      </c>
      <c r="AO325" t="s">
        <v>71</v>
      </c>
      <c r="AP325" t="s">
        <v>96</v>
      </c>
      <c r="AQ325" t="s">
        <v>50</v>
      </c>
      <c r="AR325" t="s">
        <v>50</v>
      </c>
      <c r="AS325" t="s">
        <v>50</v>
      </c>
      <c r="AT325" t="s">
        <v>50</v>
      </c>
      <c r="AU325" t="s">
        <v>50</v>
      </c>
      <c r="AV325" t="s">
        <v>149</v>
      </c>
      <c r="AW325" t="str">
        <f t="shared" si="45"/>
        <v>A friend told me</v>
      </c>
      <c r="AX325" t="s">
        <v>111</v>
      </c>
      <c r="AY325" t="str">
        <f t="shared" si="46"/>
        <v>Hangout with friends</v>
      </c>
      <c r="AZ325" t="s">
        <v>180</v>
      </c>
      <c r="BA325" t="s">
        <v>107</v>
      </c>
      <c r="BB325" t="s">
        <v>64</v>
      </c>
      <c r="BC325" t="s">
        <v>64</v>
      </c>
      <c r="BD325" t="s">
        <v>75</v>
      </c>
      <c r="BE325" t="s">
        <v>67</v>
      </c>
      <c r="BF325" t="s">
        <v>89</v>
      </c>
      <c r="BG325" t="s">
        <v>114</v>
      </c>
      <c r="BH325" t="s">
        <v>78</v>
      </c>
      <c r="BI325" t="s">
        <v>122</v>
      </c>
      <c r="BJ325" t="s">
        <v>69</v>
      </c>
    </row>
    <row r="326" spans="1:62" x14ac:dyDescent="0.3">
      <c r="A326">
        <v>327</v>
      </c>
      <c r="B326" s="1">
        <v>45838.925694444442</v>
      </c>
      <c r="C326" s="6">
        <v>45838.927777777775</v>
      </c>
      <c r="D326" s="2">
        <f>INT(FC_Road___Aradhana[[#This Row],[Completion time]])</f>
        <v>45838</v>
      </c>
      <c r="E326" s="2" t="str">
        <f>TEXT(FC_Road___Aradhana[[#This Row],[Date]],"dddd")</f>
        <v>Monday</v>
      </c>
      <c r="F326" s="2" t="str">
        <f>IF(WEEKDAY(FC_Road___Aradhana[[#This Row],[Date]],2)&gt;5,"Weekend","Weekday")</f>
        <v>Weekday</v>
      </c>
      <c r="G32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6" t="s">
        <v>49</v>
      </c>
      <c r="I326" t="s">
        <v>50</v>
      </c>
      <c r="J326" t="s">
        <v>51</v>
      </c>
      <c r="K326" t="s">
        <v>52</v>
      </c>
      <c r="L326" t="s">
        <v>53</v>
      </c>
      <c r="M326" t="s">
        <v>50</v>
      </c>
      <c r="N326" t="s">
        <v>50</v>
      </c>
      <c r="O326" t="s">
        <v>202</v>
      </c>
      <c r="P326" t="s">
        <v>50</v>
      </c>
      <c r="Q326" t="s">
        <v>50</v>
      </c>
      <c r="R326" t="str">
        <f t="shared" si="40"/>
        <v>Balewadi</v>
      </c>
      <c r="S326" t="s">
        <v>50</v>
      </c>
      <c r="T326" t="s">
        <v>50</v>
      </c>
      <c r="U326" t="s">
        <v>50</v>
      </c>
      <c r="V326" t="s">
        <v>50</v>
      </c>
      <c r="W326" t="s">
        <v>50</v>
      </c>
      <c r="X326" t="str">
        <f t="shared" si="41"/>
        <v/>
      </c>
      <c r="Y326" t="str">
        <f t="shared" si="42"/>
        <v>Balewadi</v>
      </c>
      <c r="Z326" t="s">
        <v>166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tr">
        <f t="shared" si="43"/>
        <v/>
      </c>
      <c r="AG326" t="s">
        <v>50</v>
      </c>
      <c r="AH326" t="s">
        <v>50</v>
      </c>
      <c r="AI326" t="s">
        <v>50</v>
      </c>
      <c r="AJ326" t="s">
        <v>50</v>
      </c>
      <c r="AK326" t="s">
        <v>50</v>
      </c>
      <c r="AL326" t="str">
        <f t="shared" si="44"/>
        <v/>
      </c>
      <c r="AM326" t="str">
        <f>IF(FC_Road___Aradhana[[#This Row],[2nd Level Departure]]="",FC_Road___Aradhana[[#This Row],[1st Level Departure]],FC_Road___Aradhana[[#This Row],[2nd Level Departure]])</f>
        <v/>
      </c>
      <c r="AN326" t="s">
        <v>85</v>
      </c>
      <c r="AO326" t="s">
        <v>109</v>
      </c>
      <c r="AP326" t="s">
        <v>96</v>
      </c>
      <c r="AQ326" t="s">
        <v>50</v>
      </c>
      <c r="AR326" t="s">
        <v>50</v>
      </c>
      <c r="AS326" t="s">
        <v>50</v>
      </c>
      <c r="AT326" t="s">
        <v>50</v>
      </c>
      <c r="AU326" t="s">
        <v>50</v>
      </c>
      <c r="AV326" t="s">
        <v>149</v>
      </c>
      <c r="AW326" t="str">
        <f t="shared" si="45"/>
        <v>A friend told me</v>
      </c>
      <c r="AX326" t="s">
        <v>111</v>
      </c>
      <c r="AY326" t="str">
        <f t="shared" si="46"/>
        <v>Hangout with friends</v>
      </c>
      <c r="AZ326" t="s">
        <v>98</v>
      </c>
      <c r="BA326" t="s">
        <v>62</v>
      </c>
      <c r="BB326" t="s">
        <v>87</v>
      </c>
      <c r="BC326" t="s">
        <v>108</v>
      </c>
      <c r="BD326" t="s">
        <v>88</v>
      </c>
      <c r="BE326" t="s">
        <v>76</v>
      </c>
      <c r="BF326" t="s">
        <v>89</v>
      </c>
      <c r="BG326" t="s">
        <v>68</v>
      </c>
      <c r="BH326" t="s">
        <v>78</v>
      </c>
      <c r="BI326" t="s">
        <v>122</v>
      </c>
      <c r="BJ326" t="s">
        <v>69</v>
      </c>
    </row>
    <row r="327" spans="1:62" x14ac:dyDescent="0.3">
      <c r="A327">
        <v>328</v>
      </c>
      <c r="B327" s="1">
        <v>45838.927777777775</v>
      </c>
      <c r="C327" s="6">
        <v>45838.932638888888</v>
      </c>
      <c r="D327" s="2">
        <f>INT(FC_Road___Aradhana[[#This Row],[Completion time]])</f>
        <v>45838</v>
      </c>
      <c r="E327" s="2" t="str">
        <f>TEXT(FC_Road___Aradhana[[#This Row],[Date]],"dddd")</f>
        <v>Monday</v>
      </c>
      <c r="F327" s="2" t="str">
        <f>IF(WEEKDAY(FC_Road___Aradhana[[#This Row],[Date]],2)&gt;5,"Weekend","Weekday")</f>
        <v>Weekday</v>
      </c>
      <c r="G32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7" t="s">
        <v>49</v>
      </c>
      <c r="I327" t="s">
        <v>50</v>
      </c>
      <c r="J327" t="s">
        <v>51</v>
      </c>
      <c r="K327" t="s">
        <v>52</v>
      </c>
      <c r="L327" t="s">
        <v>53</v>
      </c>
      <c r="M327" t="s">
        <v>50</v>
      </c>
      <c r="N327" t="s">
        <v>50</v>
      </c>
      <c r="O327" t="s">
        <v>70</v>
      </c>
      <c r="P327" t="s">
        <v>50</v>
      </c>
      <c r="Q327" t="s">
        <v>50</v>
      </c>
      <c r="R327" t="str">
        <f t="shared" si="40"/>
        <v>Shivajinagar</v>
      </c>
      <c r="S327" t="s">
        <v>50</v>
      </c>
      <c r="T327" t="s">
        <v>50</v>
      </c>
      <c r="U327" t="s">
        <v>50</v>
      </c>
      <c r="V327" t="s">
        <v>50</v>
      </c>
      <c r="W327" t="s">
        <v>50</v>
      </c>
      <c r="X327" t="str">
        <f t="shared" si="41"/>
        <v/>
      </c>
      <c r="Y327" t="str">
        <f t="shared" si="42"/>
        <v>Shivajinagar</v>
      </c>
      <c r="Z327" t="s">
        <v>83</v>
      </c>
      <c r="AA327" t="s">
        <v>84</v>
      </c>
      <c r="AB327" t="s">
        <v>50</v>
      </c>
      <c r="AC327" t="s">
        <v>50</v>
      </c>
      <c r="AD327" t="s">
        <v>50</v>
      </c>
      <c r="AE327" t="s">
        <v>50</v>
      </c>
      <c r="AF327" t="str">
        <f t="shared" si="43"/>
        <v>kothrud</v>
      </c>
      <c r="AG327" t="s">
        <v>50</v>
      </c>
      <c r="AH327" t="s">
        <v>50</v>
      </c>
      <c r="AI327" t="s">
        <v>148</v>
      </c>
      <c r="AJ327" t="s">
        <v>50</v>
      </c>
      <c r="AK327" t="s">
        <v>50</v>
      </c>
      <c r="AL327" t="str">
        <f t="shared" si="44"/>
        <v>MIT College / Anand Nagar</v>
      </c>
      <c r="AM327" t="str">
        <f>IF(FC_Road___Aradhana[[#This Row],[2nd Level Departure]]="",FC_Road___Aradhana[[#This Row],[1st Level Departure]],FC_Road___Aradhana[[#This Row],[2nd Level Departure]])</f>
        <v>MIT College / Anand Nagar</v>
      </c>
      <c r="AN327" t="s">
        <v>56</v>
      </c>
      <c r="AO327" t="s">
        <v>71</v>
      </c>
      <c r="AP327" t="s">
        <v>96</v>
      </c>
      <c r="AQ327" t="s">
        <v>50</v>
      </c>
      <c r="AR327" t="s">
        <v>50</v>
      </c>
      <c r="AS327" t="s">
        <v>50</v>
      </c>
      <c r="AT327" t="s">
        <v>50</v>
      </c>
      <c r="AU327" t="s">
        <v>50</v>
      </c>
      <c r="AV327" t="s">
        <v>149</v>
      </c>
      <c r="AW327" t="str">
        <f t="shared" si="45"/>
        <v>A friend told me</v>
      </c>
      <c r="AX327" t="s">
        <v>61</v>
      </c>
      <c r="AY327" t="str">
        <f t="shared" si="46"/>
        <v>Casual Meal</v>
      </c>
      <c r="AZ327" t="s">
        <v>168</v>
      </c>
      <c r="BA327" t="s">
        <v>125</v>
      </c>
      <c r="BB327" t="s">
        <v>87</v>
      </c>
      <c r="BC327" t="s">
        <v>64</v>
      </c>
      <c r="BD327" t="s">
        <v>75</v>
      </c>
      <c r="BE327" t="s">
        <v>188</v>
      </c>
      <c r="BF327" t="s">
        <v>89</v>
      </c>
      <c r="BG327" t="s">
        <v>68</v>
      </c>
      <c r="BH327" t="s">
        <v>118</v>
      </c>
      <c r="BI327" t="s">
        <v>115</v>
      </c>
      <c r="BJ327" t="s">
        <v>69</v>
      </c>
    </row>
    <row r="328" spans="1:62" x14ac:dyDescent="0.3">
      <c r="A328">
        <v>329</v>
      </c>
      <c r="B328" s="1">
        <v>45838.933333333334</v>
      </c>
      <c r="C328" s="6">
        <v>45838.941666666666</v>
      </c>
      <c r="D328" s="2">
        <f>INT(FC_Road___Aradhana[[#This Row],[Completion time]])</f>
        <v>45838</v>
      </c>
      <c r="E328" s="2" t="str">
        <f>TEXT(FC_Road___Aradhana[[#This Row],[Date]],"dddd")</f>
        <v>Monday</v>
      </c>
      <c r="F328" s="2" t="str">
        <f>IF(WEEKDAY(FC_Road___Aradhana[[#This Row],[Date]],2)&gt;5,"Weekend","Weekday")</f>
        <v>Weekday</v>
      </c>
      <c r="G32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8" t="s">
        <v>49</v>
      </c>
      <c r="I328" t="s">
        <v>50</v>
      </c>
      <c r="J328" t="s">
        <v>51</v>
      </c>
      <c r="K328" t="s">
        <v>52</v>
      </c>
      <c r="L328" t="s">
        <v>80</v>
      </c>
      <c r="M328" t="s">
        <v>50</v>
      </c>
      <c r="N328" t="s">
        <v>50</v>
      </c>
      <c r="O328" t="s">
        <v>50</v>
      </c>
      <c r="P328" t="s">
        <v>50</v>
      </c>
      <c r="Q328" t="s">
        <v>235</v>
      </c>
      <c r="R328" t="str">
        <f t="shared" si="40"/>
        <v>Sinhgad Road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tr">
        <f t="shared" si="41"/>
        <v/>
      </c>
      <c r="Y328" t="str">
        <f t="shared" si="42"/>
        <v>Sinhgad Road</v>
      </c>
      <c r="Z328" t="s">
        <v>83</v>
      </c>
      <c r="AA328" t="s">
        <v>235</v>
      </c>
      <c r="AB328" t="s">
        <v>50</v>
      </c>
      <c r="AC328" t="s">
        <v>50</v>
      </c>
      <c r="AD328" t="s">
        <v>50</v>
      </c>
      <c r="AE328" t="s">
        <v>50</v>
      </c>
      <c r="AF328" t="str">
        <f t="shared" si="43"/>
        <v>Sinhgad Road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tr">
        <f t="shared" si="44"/>
        <v/>
      </c>
      <c r="AM328" t="str">
        <f>IF(FC_Road___Aradhana[[#This Row],[2nd Level Departure]]="",FC_Road___Aradhana[[#This Row],[1st Level Departure]],FC_Road___Aradhana[[#This Row],[2nd Level Departure]])</f>
        <v>Sinhgad Road</v>
      </c>
      <c r="AN328" t="s">
        <v>147</v>
      </c>
      <c r="AO328" t="s">
        <v>109</v>
      </c>
      <c r="AP328" t="s">
        <v>96</v>
      </c>
      <c r="AQ328" t="s">
        <v>50</v>
      </c>
      <c r="AR328" t="s">
        <v>50</v>
      </c>
      <c r="AS328" t="s">
        <v>50</v>
      </c>
      <c r="AT328" t="s">
        <v>50</v>
      </c>
      <c r="AU328" t="s">
        <v>50</v>
      </c>
      <c r="AV328" t="s">
        <v>149</v>
      </c>
      <c r="AW328" t="str">
        <f t="shared" si="45"/>
        <v>A friend told me</v>
      </c>
      <c r="AX328" t="s">
        <v>111</v>
      </c>
      <c r="AY328" t="str">
        <f t="shared" si="46"/>
        <v>Hangout with friends</v>
      </c>
      <c r="AZ328" t="s">
        <v>98</v>
      </c>
      <c r="BA328" t="s">
        <v>62</v>
      </c>
      <c r="BB328" t="s">
        <v>104</v>
      </c>
      <c r="BC328" t="s">
        <v>64</v>
      </c>
      <c r="BD328" t="s">
        <v>88</v>
      </c>
      <c r="BE328" t="s">
        <v>76</v>
      </c>
      <c r="BF328" t="s">
        <v>89</v>
      </c>
      <c r="BG328" t="s">
        <v>68</v>
      </c>
      <c r="BH328" t="s">
        <v>101</v>
      </c>
      <c r="BI328" t="s">
        <v>115</v>
      </c>
      <c r="BJ328" t="s">
        <v>69</v>
      </c>
    </row>
    <row r="329" spans="1:62" x14ac:dyDescent="0.3">
      <c r="A329">
        <v>330</v>
      </c>
      <c r="B329" s="1">
        <v>45838.934027777781</v>
      </c>
      <c r="C329" s="6">
        <v>45838.943055555559</v>
      </c>
      <c r="D329" s="2">
        <f>INT(FC_Road___Aradhana[[#This Row],[Completion time]])</f>
        <v>45838</v>
      </c>
      <c r="E329" s="2" t="str">
        <f>TEXT(FC_Road___Aradhana[[#This Row],[Date]],"dddd")</f>
        <v>Monday</v>
      </c>
      <c r="F329" s="2" t="str">
        <f>IF(WEEKDAY(FC_Road___Aradhana[[#This Row],[Date]],2)&gt;5,"Weekend","Weekday")</f>
        <v>Weekday</v>
      </c>
      <c r="G32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29" t="s">
        <v>49</v>
      </c>
      <c r="I329" t="s">
        <v>50</v>
      </c>
      <c r="J329" t="s">
        <v>79</v>
      </c>
      <c r="K329" t="s">
        <v>52</v>
      </c>
      <c r="L329" t="s">
        <v>53</v>
      </c>
      <c r="M329" t="s">
        <v>50</v>
      </c>
      <c r="N329" t="s">
        <v>50</v>
      </c>
      <c r="O329" t="s">
        <v>81</v>
      </c>
      <c r="P329" t="s">
        <v>50</v>
      </c>
      <c r="Q329" t="s">
        <v>50</v>
      </c>
      <c r="R329" t="str">
        <f t="shared" si="40"/>
        <v>Kothrud</v>
      </c>
      <c r="S329" t="s">
        <v>50</v>
      </c>
      <c r="T329" t="s">
        <v>50</v>
      </c>
      <c r="U329" t="s">
        <v>50</v>
      </c>
      <c r="V329" t="s">
        <v>50</v>
      </c>
      <c r="W329" t="s">
        <v>50</v>
      </c>
      <c r="X329" t="str">
        <f t="shared" si="41"/>
        <v/>
      </c>
      <c r="Y329" t="str">
        <f t="shared" si="42"/>
        <v>Kothrud</v>
      </c>
      <c r="Z329" t="s">
        <v>83</v>
      </c>
      <c r="AA329" t="s">
        <v>84</v>
      </c>
      <c r="AB329" t="s">
        <v>50</v>
      </c>
      <c r="AC329" t="s">
        <v>50</v>
      </c>
      <c r="AD329" t="s">
        <v>50</v>
      </c>
      <c r="AE329" t="s">
        <v>50</v>
      </c>
      <c r="AF329" t="str">
        <f t="shared" si="43"/>
        <v>kothrud</v>
      </c>
      <c r="AG329" t="s">
        <v>50</v>
      </c>
      <c r="AH329" t="s">
        <v>50</v>
      </c>
      <c r="AI329" t="s">
        <v>148</v>
      </c>
      <c r="AJ329" t="s">
        <v>50</v>
      </c>
      <c r="AK329" t="s">
        <v>50</v>
      </c>
      <c r="AL329" t="str">
        <f t="shared" si="44"/>
        <v>MIT College / Anand Nagar</v>
      </c>
      <c r="AM329" t="str">
        <f>IF(FC_Road___Aradhana[[#This Row],[2nd Level Departure]]="",FC_Road___Aradhana[[#This Row],[1st Level Departure]],FC_Road___Aradhana[[#This Row],[2nd Level Departure]])</f>
        <v>MIT College / Anand Nagar</v>
      </c>
      <c r="AN329" t="s">
        <v>128</v>
      </c>
      <c r="AO329" t="s">
        <v>57</v>
      </c>
      <c r="AP329" t="s">
        <v>58</v>
      </c>
      <c r="AQ329" t="s">
        <v>59</v>
      </c>
      <c r="AR329" t="s">
        <v>103</v>
      </c>
      <c r="AS329" t="s">
        <v>112</v>
      </c>
      <c r="AT329" t="s">
        <v>107</v>
      </c>
      <c r="AU329" t="s">
        <v>63</v>
      </c>
      <c r="AV329" t="s">
        <v>50</v>
      </c>
      <c r="AW329" t="str">
        <f t="shared" si="45"/>
        <v>Word of Mouth/ Recommendation</v>
      </c>
      <c r="AX329" t="s">
        <v>50</v>
      </c>
      <c r="AY329" t="str">
        <f t="shared" si="46"/>
        <v>Hangout with Friends</v>
      </c>
      <c r="AZ329" t="s">
        <v>50</v>
      </c>
      <c r="BA329" t="str">
        <f t="shared" si="47"/>
        <v>Nonna's famous Tiramisu </v>
      </c>
      <c r="BB329" t="s">
        <v>87</v>
      </c>
      <c r="BC329" t="s">
        <v>104</v>
      </c>
      <c r="BD329" t="s">
        <v>75</v>
      </c>
      <c r="BE329" t="s">
        <v>188</v>
      </c>
      <c r="BF329" t="s">
        <v>99</v>
      </c>
      <c r="BG329" t="s">
        <v>68</v>
      </c>
      <c r="BH329" t="s">
        <v>78</v>
      </c>
      <c r="BI329" t="s">
        <v>122</v>
      </c>
      <c r="BJ329" t="s">
        <v>69</v>
      </c>
    </row>
    <row r="330" spans="1:62" x14ac:dyDescent="0.3">
      <c r="A330">
        <v>331</v>
      </c>
      <c r="B330" s="1">
        <v>45838.941666666666</v>
      </c>
      <c r="C330" s="6">
        <v>45838.945833333331</v>
      </c>
      <c r="D330" s="2">
        <f>INT(FC_Road___Aradhana[[#This Row],[Completion time]])</f>
        <v>45838</v>
      </c>
      <c r="E330" s="2" t="str">
        <f>TEXT(FC_Road___Aradhana[[#This Row],[Date]],"dddd")</f>
        <v>Monday</v>
      </c>
      <c r="F330" s="2" t="str">
        <f>IF(WEEKDAY(FC_Road___Aradhana[[#This Row],[Date]],2)&gt;5,"Weekend","Weekday")</f>
        <v>Weekday</v>
      </c>
      <c r="G33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30" t="s">
        <v>49</v>
      </c>
      <c r="I330" t="s">
        <v>50</v>
      </c>
      <c r="J330" t="s">
        <v>79</v>
      </c>
      <c r="K330" t="s">
        <v>52</v>
      </c>
      <c r="L330" t="s">
        <v>53</v>
      </c>
      <c r="M330" t="s">
        <v>50</v>
      </c>
      <c r="N330" t="s">
        <v>50</v>
      </c>
      <c r="O330" t="s">
        <v>277</v>
      </c>
      <c r="P330" t="s">
        <v>50</v>
      </c>
      <c r="Q330" t="s">
        <v>50</v>
      </c>
      <c r="R330" t="str">
        <f t="shared" si="40"/>
        <v>Kalyani nagar</v>
      </c>
      <c r="S330" t="s">
        <v>50</v>
      </c>
      <c r="T330" t="s">
        <v>50</v>
      </c>
      <c r="U330" t="s">
        <v>50</v>
      </c>
      <c r="V330" t="s">
        <v>50</v>
      </c>
      <c r="W330" t="s">
        <v>50</v>
      </c>
      <c r="X330" t="str">
        <f t="shared" si="41"/>
        <v/>
      </c>
      <c r="Y330" t="str">
        <f t="shared" si="42"/>
        <v>Kalyani nagar</v>
      </c>
      <c r="Z330" t="s">
        <v>83</v>
      </c>
      <c r="AA330" t="s">
        <v>127</v>
      </c>
      <c r="AB330" t="s">
        <v>50</v>
      </c>
      <c r="AC330" t="s">
        <v>50</v>
      </c>
      <c r="AD330" t="s">
        <v>50</v>
      </c>
      <c r="AE330" t="s">
        <v>50</v>
      </c>
      <c r="AF330" t="str">
        <f t="shared" si="43"/>
        <v>Old City</v>
      </c>
      <c r="AG330" t="s">
        <v>50</v>
      </c>
      <c r="AH330" t="s">
        <v>50</v>
      </c>
      <c r="AI330" t="s">
        <v>50</v>
      </c>
      <c r="AJ330" t="s">
        <v>50</v>
      </c>
      <c r="AK330" t="s">
        <v>50</v>
      </c>
      <c r="AL330" t="str">
        <f t="shared" si="44"/>
        <v/>
      </c>
      <c r="AM330" t="str">
        <f>IF(FC_Road___Aradhana[[#This Row],[2nd Level Departure]]="",FC_Road___Aradhana[[#This Row],[1st Level Departure]],FC_Road___Aradhana[[#This Row],[2nd Level Departure]])</f>
        <v>Old City</v>
      </c>
      <c r="AN330" t="s">
        <v>56</v>
      </c>
      <c r="AO330" t="s">
        <v>71</v>
      </c>
      <c r="AP330" t="s">
        <v>58</v>
      </c>
      <c r="AQ330" t="s">
        <v>59</v>
      </c>
      <c r="AR330" t="s">
        <v>103</v>
      </c>
      <c r="AS330" t="s">
        <v>86</v>
      </c>
      <c r="AT330" t="s">
        <v>62</v>
      </c>
      <c r="AU330" t="s">
        <v>63</v>
      </c>
      <c r="AV330" t="s">
        <v>50</v>
      </c>
      <c r="AW330" t="str">
        <f t="shared" si="45"/>
        <v>Word of Mouth/ Recommendation</v>
      </c>
      <c r="AX330" t="s">
        <v>50</v>
      </c>
      <c r="AY330" t="str">
        <f t="shared" si="46"/>
        <v>Date</v>
      </c>
      <c r="AZ330" t="s">
        <v>50</v>
      </c>
      <c r="BA330" t="str">
        <f t="shared" si="47"/>
        <v>I wanted to try Sourdough Pizza</v>
      </c>
      <c r="BB330" t="s">
        <v>104</v>
      </c>
      <c r="BC330" t="s">
        <v>64</v>
      </c>
      <c r="BD330" t="s">
        <v>75</v>
      </c>
      <c r="BE330" t="s">
        <v>76</v>
      </c>
      <c r="BF330" t="s">
        <v>89</v>
      </c>
      <c r="BG330" t="s">
        <v>68</v>
      </c>
      <c r="BH330" t="s">
        <v>101</v>
      </c>
      <c r="BI330" t="s">
        <v>115</v>
      </c>
      <c r="BJ330" t="s">
        <v>69</v>
      </c>
    </row>
    <row r="331" spans="1:62" x14ac:dyDescent="0.3">
      <c r="A331">
        <v>332</v>
      </c>
      <c r="B331" s="1">
        <v>45838.945833333331</v>
      </c>
      <c r="C331" s="6">
        <v>45838.956250000003</v>
      </c>
      <c r="D331" s="2">
        <f>INT(FC_Road___Aradhana[[#This Row],[Completion time]])</f>
        <v>45838</v>
      </c>
      <c r="E331" s="2" t="str">
        <f>TEXT(FC_Road___Aradhana[[#This Row],[Date]],"dddd")</f>
        <v>Monday</v>
      </c>
      <c r="F331" s="2" t="str">
        <f>IF(WEEKDAY(FC_Road___Aradhana[[#This Row],[Date]],2)&gt;5,"Weekend","Weekday")</f>
        <v>Weekday</v>
      </c>
      <c r="G33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31" t="s">
        <v>49</v>
      </c>
      <c r="I331" t="s">
        <v>50</v>
      </c>
      <c r="J331" t="s">
        <v>79</v>
      </c>
      <c r="K331" t="s">
        <v>52</v>
      </c>
      <c r="L331" t="s">
        <v>336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tr">
        <f t="shared" si="40"/>
        <v/>
      </c>
      <c r="S331" t="s">
        <v>50</v>
      </c>
      <c r="T331" t="s">
        <v>50</v>
      </c>
      <c r="U331" t="s">
        <v>50</v>
      </c>
      <c r="V331" t="s">
        <v>50</v>
      </c>
      <c r="W331" t="s">
        <v>50</v>
      </c>
      <c r="X331" t="str">
        <f t="shared" si="41"/>
        <v/>
      </c>
      <c r="Y331" t="str">
        <f t="shared" si="42"/>
        <v/>
      </c>
      <c r="Z331" t="s">
        <v>163</v>
      </c>
      <c r="AA331" t="s">
        <v>278</v>
      </c>
      <c r="AB331" t="s">
        <v>50</v>
      </c>
      <c r="AC331" t="s">
        <v>50</v>
      </c>
      <c r="AD331" t="s">
        <v>50</v>
      </c>
      <c r="AE331" t="s">
        <v>50</v>
      </c>
      <c r="AF331" t="str">
        <f t="shared" si="43"/>
        <v>KP</v>
      </c>
      <c r="AG331" t="s">
        <v>50</v>
      </c>
      <c r="AH331" t="s">
        <v>50</v>
      </c>
      <c r="AI331" t="s">
        <v>50</v>
      </c>
      <c r="AJ331" t="s">
        <v>50</v>
      </c>
      <c r="AK331" t="s">
        <v>50</v>
      </c>
      <c r="AL331" t="str">
        <f t="shared" si="44"/>
        <v/>
      </c>
      <c r="AM331" t="str">
        <f>IF(FC_Road___Aradhana[[#This Row],[2nd Level Departure]]="",FC_Road___Aradhana[[#This Row],[1st Level Departure]],FC_Road___Aradhana[[#This Row],[2nd Level Departure]])</f>
        <v>KP</v>
      </c>
      <c r="AN331" t="s">
        <v>85</v>
      </c>
      <c r="AO331" t="s">
        <v>71</v>
      </c>
      <c r="AP331" t="s">
        <v>58</v>
      </c>
      <c r="AQ331" t="s">
        <v>72</v>
      </c>
      <c r="AR331" t="s">
        <v>103</v>
      </c>
      <c r="AS331" t="s">
        <v>61</v>
      </c>
      <c r="AT331" t="s">
        <v>62</v>
      </c>
      <c r="AU331" t="s">
        <v>63</v>
      </c>
      <c r="AV331" t="s">
        <v>50</v>
      </c>
      <c r="AW331" t="str">
        <f t="shared" si="45"/>
        <v>Walk-in/ Saw it while passing by</v>
      </c>
      <c r="AX331" t="s">
        <v>50</v>
      </c>
      <c r="AY331" t="str">
        <f t="shared" si="46"/>
        <v>Casual Meal</v>
      </c>
      <c r="AZ331" t="s">
        <v>50</v>
      </c>
      <c r="BA331" t="str">
        <f t="shared" si="47"/>
        <v>I wanted to try Sourdough Pizza</v>
      </c>
      <c r="BB331" t="s">
        <v>87</v>
      </c>
      <c r="BC331" t="s">
        <v>108</v>
      </c>
      <c r="BD331" t="s">
        <v>75</v>
      </c>
      <c r="BE331" t="s">
        <v>76</v>
      </c>
      <c r="BF331" t="s">
        <v>89</v>
      </c>
      <c r="BG331" t="s">
        <v>114</v>
      </c>
      <c r="BH331" t="s">
        <v>101</v>
      </c>
      <c r="BJ331" t="s">
        <v>69</v>
      </c>
    </row>
    <row r="332" spans="1:62" x14ac:dyDescent="0.3">
      <c r="A332">
        <v>333</v>
      </c>
      <c r="B332" s="1">
        <v>45838.943055555559</v>
      </c>
      <c r="C332" s="6">
        <v>45838.963194444441</v>
      </c>
      <c r="D332" s="2">
        <f>INT(FC_Road___Aradhana[[#This Row],[Completion time]])</f>
        <v>45838</v>
      </c>
      <c r="E332" s="2" t="str">
        <f>TEXT(FC_Road___Aradhana[[#This Row],[Date]],"dddd")</f>
        <v>Monday</v>
      </c>
      <c r="F332" s="2" t="str">
        <f>IF(WEEKDAY(FC_Road___Aradhana[[#This Row],[Date]],2)&gt;5,"Weekend","Weekday")</f>
        <v>Weekday</v>
      </c>
      <c r="G33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32" t="s">
        <v>49</v>
      </c>
      <c r="I332" t="s">
        <v>50</v>
      </c>
      <c r="J332" t="s">
        <v>79</v>
      </c>
      <c r="K332" t="s">
        <v>52</v>
      </c>
      <c r="L332" t="s">
        <v>156</v>
      </c>
      <c r="M332" t="s">
        <v>227</v>
      </c>
      <c r="N332" t="s">
        <v>50</v>
      </c>
      <c r="O332" t="s">
        <v>50</v>
      </c>
      <c r="P332" t="s">
        <v>50</v>
      </c>
      <c r="Q332" t="s">
        <v>50</v>
      </c>
      <c r="R332" t="str">
        <f t="shared" si="40"/>
        <v>Sambhaji Park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tr">
        <f t="shared" si="41"/>
        <v/>
      </c>
      <c r="Y332" t="str">
        <f t="shared" si="42"/>
        <v>Sambhaji Park</v>
      </c>
      <c r="Z332" t="s">
        <v>83</v>
      </c>
      <c r="AA332" t="s">
        <v>261</v>
      </c>
      <c r="AB332" t="s">
        <v>50</v>
      </c>
      <c r="AC332" t="s">
        <v>50</v>
      </c>
      <c r="AD332" t="s">
        <v>50</v>
      </c>
      <c r="AE332" t="s">
        <v>50</v>
      </c>
      <c r="AF332" t="str">
        <f t="shared" si="43"/>
        <v>Camp</v>
      </c>
      <c r="AG332" t="s">
        <v>50</v>
      </c>
      <c r="AH332" t="s">
        <v>50</v>
      </c>
      <c r="AI332" t="s">
        <v>50</v>
      </c>
      <c r="AJ332" t="s">
        <v>50</v>
      </c>
      <c r="AK332" t="s">
        <v>50</v>
      </c>
      <c r="AL332" t="str">
        <f t="shared" si="44"/>
        <v/>
      </c>
      <c r="AM332" t="str">
        <f>IF(FC_Road___Aradhana[[#This Row],[2nd Level Departure]]="",FC_Road___Aradhana[[#This Row],[1st Level Departure]],FC_Road___Aradhana[[#This Row],[2nd Level Departure]])</f>
        <v>Camp</v>
      </c>
      <c r="AN332" t="s">
        <v>56</v>
      </c>
      <c r="AO332" t="s">
        <v>109</v>
      </c>
      <c r="AP332" t="s">
        <v>96</v>
      </c>
      <c r="AQ332" t="s">
        <v>50</v>
      </c>
      <c r="AR332" t="s">
        <v>50</v>
      </c>
      <c r="AS332" t="s">
        <v>50</v>
      </c>
      <c r="AT332" t="s">
        <v>50</v>
      </c>
      <c r="AU332" t="s">
        <v>50</v>
      </c>
      <c r="AV332" t="s">
        <v>97</v>
      </c>
      <c r="AW332" t="str">
        <f t="shared" si="45"/>
        <v>Social Media Ad (Instagram/ Facebook)</v>
      </c>
      <c r="AX332" t="s">
        <v>61</v>
      </c>
      <c r="AY332" t="str">
        <f t="shared" si="46"/>
        <v>Casual Meal</v>
      </c>
      <c r="AZ332" t="s">
        <v>98</v>
      </c>
      <c r="BA332" t="s">
        <v>62</v>
      </c>
      <c r="BB332" t="s">
        <v>104</v>
      </c>
      <c r="BC332" t="s">
        <v>65</v>
      </c>
      <c r="BD332" t="s">
        <v>75</v>
      </c>
      <c r="BE332" t="s">
        <v>76</v>
      </c>
      <c r="BF332" t="s">
        <v>99</v>
      </c>
      <c r="BG332" t="s">
        <v>68</v>
      </c>
      <c r="BH332" t="s">
        <v>78</v>
      </c>
      <c r="BI332" t="s">
        <v>115</v>
      </c>
      <c r="BJ332" t="s">
        <v>69</v>
      </c>
    </row>
    <row r="333" spans="1:62" x14ac:dyDescent="0.3">
      <c r="A333">
        <v>334</v>
      </c>
      <c r="B333" s="1">
        <v>45839.568055555559</v>
      </c>
      <c r="C333" s="6">
        <v>45839.598611111112</v>
      </c>
      <c r="D333" s="2">
        <f>INT(FC_Road___Aradhana[[#This Row],[Completion time]])</f>
        <v>45839</v>
      </c>
      <c r="E333" s="2" t="str">
        <f>TEXT(FC_Road___Aradhana[[#This Row],[Date]],"dddd")</f>
        <v>Tuesday</v>
      </c>
      <c r="F333" s="2" t="str">
        <f>IF(WEEKDAY(FC_Road___Aradhana[[#This Row],[Date]],2)&gt;5,"Weekend","Weekday")</f>
        <v>Weekday</v>
      </c>
      <c r="G33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3" t="s">
        <v>49</v>
      </c>
      <c r="I333" t="s">
        <v>50</v>
      </c>
      <c r="J333" t="s">
        <v>79</v>
      </c>
      <c r="K333" t="s">
        <v>52</v>
      </c>
      <c r="L333" t="s">
        <v>53</v>
      </c>
      <c r="M333" t="s">
        <v>50</v>
      </c>
      <c r="N333" t="s">
        <v>50</v>
      </c>
      <c r="O333" t="s">
        <v>54</v>
      </c>
      <c r="P333" t="s">
        <v>50</v>
      </c>
      <c r="Q333" t="s">
        <v>50</v>
      </c>
      <c r="R333" t="str">
        <f t="shared" si="40"/>
        <v>Deccan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tr">
        <f t="shared" si="41"/>
        <v/>
      </c>
      <c r="Y333" t="str">
        <f t="shared" si="42"/>
        <v>Deccan</v>
      </c>
      <c r="Z333" t="s">
        <v>83</v>
      </c>
      <c r="AA333" t="s">
        <v>347</v>
      </c>
      <c r="AB333" t="s">
        <v>50</v>
      </c>
      <c r="AC333" t="s">
        <v>50</v>
      </c>
      <c r="AD333" t="s">
        <v>50</v>
      </c>
      <c r="AE333" t="s">
        <v>50</v>
      </c>
      <c r="AF333" t="str">
        <f t="shared" si="43"/>
        <v>Pradhikaran PCMC</v>
      </c>
      <c r="AG333" t="s">
        <v>50</v>
      </c>
      <c r="AH333" t="s">
        <v>50</v>
      </c>
      <c r="AI333" t="s">
        <v>50</v>
      </c>
      <c r="AJ333" t="s">
        <v>50</v>
      </c>
      <c r="AK333" t="s">
        <v>50</v>
      </c>
      <c r="AL333" t="str">
        <f t="shared" si="44"/>
        <v/>
      </c>
      <c r="AM333" t="str">
        <f>IF(FC_Road___Aradhana[[#This Row],[2nd Level Departure]]="",FC_Road___Aradhana[[#This Row],[1st Level Departure]],FC_Road___Aradhana[[#This Row],[2nd Level Departure]])</f>
        <v>Pradhikaran PCMC</v>
      </c>
      <c r="AN333" t="s">
        <v>85</v>
      </c>
      <c r="AO333" t="s">
        <v>71</v>
      </c>
      <c r="AP333" t="s">
        <v>58</v>
      </c>
      <c r="AQ333" t="s">
        <v>59</v>
      </c>
      <c r="AR333" t="s">
        <v>103</v>
      </c>
      <c r="AS333" t="s">
        <v>61</v>
      </c>
      <c r="AT333" t="s">
        <v>125</v>
      </c>
      <c r="AU333" t="s">
        <v>63</v>
      </c>
      <c r="AV333" t="s">
        <v>50</v>
      </c>
      <c r="AW333" t="str">
        <f t="shared" si="45"/>
        <v>Word of Mouth/ Recommendation</v>
      </c>
      <c r="AX333" t="s">
        <v>50</v>
      </c>
      <c r="AY333" t="str">
        <f t="shared" si="46"/>
        <v>Casual Meal</v>
      </c>
      <c r="AZ333" t="s">
        <v>50</v>
      </c>
      <c r="BA333" t="str">
        <f t="shared" si="47"/>
        <v>Pizza with Drinks sounded like a good combo</v>
      </c>
      <c r="BB333" t="s">
        <v>64</v>
      </c>
      <c r="BC333" t="s">
        <v>64</v>
      </c>
      <c r="BD333" t="s">
        <v>75</v>
      </c>
      <c r="BE333" t="s">
        <v>67</v>
      </c>
      <c r="BF333" t="s">
        <v>99</v>
      </c>
      <c r="BG333" t="s">
        <v>100</v>
      </c>
      <c r="BH333" t="s">
        <v>78</v>
      </c>
      <c r="BI333" t="s">
        <v>122</v>
      </c>
      <c r="BJ333" t="s">
        <v>69</v>
      </c>
    </row>
    <row r="334" spans="1:62" x14ac:dyDescent="0.3">
      <c r="A334">
        <v>335</v>
      </c>
      <c r="B334" s="1">
        <v>45839.598611111112</v>
      </c>
      <c r="C334" s="6">
        <v>45839.606944444444</v>
      </c>
      <c r="D334" s="2">
        <f>INT(FC_Road___Aradhana[[#This Row],[Completion time]])</f>
        <v>45839</v>
      </c>
      <c r="E334" s="2" t="str">
        <f>TEXT(FC_Road___Aradhana[[#This Row],[Date]],"dddd")</f>
        <v>Tuesday</v>
      </c>
      <c r="F334" s="2" t="str">
        <f>IF(WEEKDAY(FC_Road___Aradhana[[#This Row],[Date]],2)&gt;5,"Weekend","Weekday")</f>
        <v>Weekday</v>
      </c>
      <c r="G33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4" t="s">
        <v>49</v>
      </c>
      <c r="I334" t="s">
        <v>50</v>
      </c>
      <c r="J334" t="s">
        <v>79</v>
      </c>
      <c r="K334" t="s">
        <v>52</v>
      </c>
      <c r="L334" t="s">
        <v>160</v>
      </c>
      <c r="M334" t="s">
        <v>50</v>
      </c>
      <c r="N334" t="s">
        <v>50</v>
      </c>
      <c r="O334" t="s">
        <v>50</v>
      </c>
      <c r="P334" t="s">
        <v>279</v>
      </c>
      <c r="Q334" t="s">
        <v>50</v>
      </c>
      <c r="R334" t="str">
        <f t="shared" si="40"/>
        <v>MIT-WPU</v>
      </c>
      <c r="S334" t="s">
        <v>50</v>
      </c>
      <c r="T334" t="s">
        <v>50</v>
      </c>
      <c r="U334" t="s">
        <v>50</v>
      </c>
      <c r="V334" t="s">
        <v>50</v>
      </c>
      <c r="W334" t="s">
        <v>50</v>
      </c>
      <c r="X334" t="str">
        <f t="shared" si="41"/>
        <v/>
      </c>
      <c r="Y334" t="str">
        <f t="shared" si="42"/>
        <v>MIT-WPU</v>
      </c>
      <c r="Z334" t="s">
        <v>142</v>
      </c>
      <c r="AA334" t="s">
        <v>50</v>
      </c>
      <c r="AB334" t="s">
        <v>50</v>
      </c>
      <c r="AC334" t="s">
        <v>50</v>
      </c>
      <c r="AD334" t="s">
        <v>50</v>
      </c>
      <c r="AE334" t="s">
        <v>217</v>
      </c>
      <c r="AF334" t="str">
        <f t="shared" si="43"/>
        <v xml:space="preserve">Kothrud </v>
      </c>
      <c r="AG334" t="s">
        <v>50</v>
      </c>
      <c r="AH334" t="s">
        <v>50</v>
      </c>
      <c r="AI334" t="s">
        <v>50</v>
      </c>
      <c r="AJ334" t="s">
        <v>50</v>
      </c>
      <c r="AK334" t="s">
        <v>50</v>
      </c>
      <c r="AL334" t="str">
        <f t="shared" si="44"/>
        <v/>
      </c>
      <c r="AM334" t="str">
        <f>IF(FC_Road___Aradhana[[#This Row],[2nd Level Departure]]="",FC_Road___Aradhana[[#This Row],[1st Level Departure]],FC_Road___Aradhana[[#This Row],[2nd Level Departure]])</f>
        <v xml:space="preserve">Kothrud </v>
      </c>
      <c r="AN334" t="s">
        <v>56</v>
      </c>
      <c r="AO334" t="s">
        <v>71</v>
      </c>
      <c r="AP334" t="s">
        <v>58</v>
      </c>
      <c r="AQ334" t="s">
        <v>97</v>
      </c>
      <c r="AR334" t="s">
        <v>60</v>
      </c>
      <c r="AS334" t="s">
        <v>112</v>
      </c>
      <c r="AT334" t="s">
        <v>62</v>
      </c>
      <c r="AU334" t="s">
        <v>63</v>
      </c>
      <c r="AV334" t="s">
        <v>50</v>
      </c>
      <c r="AW334" t="str">
        <f t="shared" si="45"/>
        <v>Social Media Ad (Instagram/ Facebook)</v>
      </c>
      <c r="AX334" t="s">
        <v>50</v>
      </c>
      <c r="AY334" t="str">
        <f t="shared" si="46"/>
        <v>Hangout with Friends</v>
      </c>
      <c r="AZ334" t="s">
        <v>50</v>
      </c>
      <c r="BA334" t="str">
        <f t="shared" si="47"/>
        <v>I wanted to try Sourdough Pizza</v>
      </c>
      <c r="BB334" t="s">
        <v>87</v>
      </c>
      <c r="BC334" t="s">
        <v>104</v>
      </c>
      <c r="BD334" t="s">
        <v>75</v>
      </c>
      <c r="BE334" t="s">
        <v>76</v>
      </c>
      <c r="BF334" t="s">
        <v>89</v>
      </c>
      <c r="BG334" t="s">
        <v>114</v>
      </c>
      <c r="BH334" t="s">
        <v>101</v>
      </c>
      <c r="BI334" t="s">
        <v>91</v>
      </c>
      <c r="BJ334" t="s">
        <v>69</v>
      </c>
    </row>
    <row r="335" spans="1:62" x14ac:dyDescent="0.3">
      <c r="A335">
        <v>336</v>
      </c>
      <c r="B335" s="1">
        <v>45839.595833333333</v>
      </c>
      <c r="C335" s="6">
        <v>45839.607638888891</v>
      </c>
      <c r="D335" s="2">
        <f>INT(FC_Road___Aradhana[[#This Row],[Completion time]])</f>
        <v>45839</v>
      </c>
      <c r="E335" s="2" t="str">
        <f>TEXT(FC_Road___Aradhana[[#This Row],[Date]],"dddd")</f>
        <v>Tuesday</v>
      </c>
      <c r="F335" s="2" t="str">
        <f>IF(WEEKDAY(FC_Road___Aradhana[[#This Row],[Date]],2)&gt;5,"Weekend","Weekday")</f>
        <v>Weekday</v>
      </c>
      <c r="G33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5" t="s">
        <v>49</v>
      </c>
      <c r="I335" t="s">
        <v>50</v>
      </c>
      <c r="J335" t="s">
        <v>79</v>
      </c>
      <c r="K335" t="s">
        <v>52</v>
      </c>
      <c r="L335" t="s">
        <v>80</v>
      </c>
      <c r="M335" t="s">
        <v>50</v>
      </c>
      <c r="N335" t="s">
        <v>50</v>
      </c>
      <c r="O335" t="s">
        <v>50</v>
      </c>
      <c r="P335" t="s">
        <v>50</v>
      </c>
      <c r="Q335" t="s">
        <v>277</v>
      </c>
      <c r="R335" t="str">
        <f t="shared" si="40"/>
        <v>Kalyani nagar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tr">
        <f t="shared" si="41"/>
        <v/>
      </c>
      <c r="Y335" t="str">
        <f t="shared" si="42"/>
        <v>Kalyani nagar</v>
      </c>
      <c r="Z335" t="s">
        <v>83</v>
      </c>
      <c r="AA335" t="s">
        <v>277</v>
      </c>
      <c r="AB335" t="s">
        <v>50</v>
      </c>
      <c r="AC335" t="s">
        <v>50</v>
      </c>
      <c r="AD335" t="s">
        <v>50</v>
      </c>
      <c r="AE335" t="s">
        <v>50</v>
      </c>
      <c r="AF335" t="str">
        <f t="shared" si="43"/>
        <v>Kalyani nagar</v>
      </c>
      <c r="AG335" t="s">
        <v>50</v>
      </c>
      <c r="AH335" t="s">
        <v>50</v>
      </c>
      <c r="AI335" t="s">
        <v>50</v>
      </c>
      <c r="AJ335" t="s">
        <v>50</v>
      </c>
      <c r="AK335" t="s">
        <v>50</v>
      </c>
      <c r="AL335" t="str">
        <f t="shared" si="44"/>
        <v/>
      </c>
      <c r="AM335" t="str">
        <f>IF(FC_Road___Aradhana[[#This Row],[2nd Level Departure]]="",FC_Road___Aradhana[[#This Row],[1st Level Departure]],FC_Road___Aradhana[[#This Row],[2nd Level Departure]])</f>
        <v>Kalyani nagar</v>
      </c>
      <c r="AN335" t="s">
        <v>56</v>
      </c>
      <c r="AO335" t="s">
        <v>109</v>
      </c>
      <c r="AP335" t="s">
        <v>96</v>
      </c>
      <c r="AQ335" t="s">
        <v>50</v>
      </c>
      <c r="AR335" t="s">
        <v>50</v>
      </c>
      <c r="AS335" t="s">
        <v>50</v>
      </c>
      <c r="AT335" t="s">
        <v>50</v>
      </c>
      <c r="AU335" t="s">
        <v>50</v>
      </c>
      <c r="AV335" t="s">
        <v>149</v>
      </c>
      <c r="AW335" t="str">
        <f t="shared" si="45"/>
        <v>A friend told me</v>
      </c>
      <c r="AX335" t="s">
        <v>129</v>
      </c>
      <c r="AY335" t="str">
        <f t="shared" si="46"/>
        <v>Family Outing</v>
      </c>
      <c r="AZ335" t="s">
        <v>98</v>
      </c>
      <c r="BA335" t="s">
        <v>62</v>
      </c>
      <c r="BB335" t="s">
        <v>74</v>
      </c>
      <c r="BC335" t="s">
        <v>104</v>
      </c>
      <c r="BD335" t="s">
        <v>88</v>
      </c>
      <c r="BE335" t="s">
        <v>67</v>
      </c>
      <c r="BF335" t="s">
        <v>89</v>
      </c>
      <c r="BG335" t="s">
        <v>114</v>
      </c>
      <c r="BH335" t="s">
        <v>101</v>
      </c>
      <c r="BI335" t="s">
        <v>115</v>
      </c>
      <c r="BJ335" t="s">
        <v>69</v>
      </c>
    </row>
    <row r="336" spans="1:62" x14ac:dyDescent="0.3">
      <c r="A336">
        <v>337</v>
      </c>
      <c r="B336" s="1">
        <v>45839.607638888891</v>
      </c>
      <c r="C336" s="6">
        <v>45839.620833333334</v>
      </c>
      <c r="D336" s="2">
        <f>INT(FC_Road___Aradhana[[#This Row],[Completion time]])</f>
        <v>45839</v>
      </c>
      <c r="E336" s="2" t="str">
        <f>TEXT(FC_Road___Aradhana[[#This Row],[Date]],"dddd")</f>
        <v>Tuesday</v>
      </c>
      <c r="F336" s="2" t="str">
        <f>IF(WEEKDAY(FC_Road___Aradhana[[#This Row],[Date]],2)&gt;5,"Weekend","Weekday")</f>
        <v>Weekday</v>
      </c>
      <c r="G33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6" t="s">
        <v>49</v>
      </c>
      <c r="I336" t="s">
        <v>50</v>
      </c>
      <c r="J336" t="s">
        <v>79</v>
      </c>
      <c r="K336" t="s">
        <v>140</v>
      </c>
      <c r="L336" t="s">
        <v>53</v>
      </c>
      <c r="M336" t="s">
        <v>50</v>
      </c>
      <c r="N336" t="s">
        <v>50</v>
      </c>
      <c r="O336" t="s">
        <v>70</v>
      </c>
      <c r="P336" t="s">
        <v>50</v>
      </c>
      <c r="Q336" t="s">
        <v>50</v>
      </c>
      <c r="R336" t="str">
        <f t="shared" si="40"/>
        <v>Shivajinagar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tr">
        <f t="shared" si="41"/>
        <v/>
      </c>
      <c r="Y336" t="str">
        <f t="shared" si="42"/>
        <v>Shivajinagar</v>
      </c>
      <c r="Z336" t="s">
        <v>55</v>
      </c>
      <c r="AA336" t="s">
        <v>50</v>
      </c>
      <c r="AB336" t="s">
        <v>50</v>
      </c>
      <c r="AC336" t="s">
        <v>50</v>
      </c>
      <c r="AD336" t="s">
        <v>70</v>
      </c>
      <c r="AE336" t="s">
        <v>50</v>
      </c>
      <c r="AF336" t="str">
        <f t="shared" si="43"/>
        <v>Shivajinagar</v>
      </c>
      <c r="AG336" t="s">
        <v>50</v>
      </c>
      <c r="AH336" t="s">
        <v>50</v>
      </c>
      <c r="AI336" t="s">
        <v>50</v>
      </c>
      <c r="AJ336" t="s">
        <v>50</v>
      </c>
      <c r="AK336" t="s">
        <v>50</v>
      </c>
      <c r="AL336" t="str">
        <f t="shared" si="44"/>
        <v/>
      </c>
      <c r="AM336" t="str">
        <f>IF(FC_Road___Aradhana[[#This Row],[2nd Level Departure]]="",FC_Road___Aradhana[[#This Row],[1st Level Departure]],FC_Road___Aradhana[[#This Row],[2nd Level Departure]])</f>
        <v>Shivajinagar</v>
      </c>
      <c r="AN336" t="s">
        <v>94</v>
      </c>
      <c r="AO336" t="s">
        <v>109</v>
      </c>
      <c r="AP336" t="s">
        <v>58</v>
      </c>
      <c r="AQ336" t="s">
        <v>72</v>
      </c>
      <c r="AR336" t="s">
        <v>103</v>
      </c>
      <c r="AS336" t="s">
        <v>112</v>
      </c>
      <c r="AT336" t="s">
        <v>62</v>
      </c>
      <c r="AU336" t="s">
        <v>103</v>
      </c>
      <c r="AV336" t="s">
        <v>50</v>
      </c>
      <c r="AW336" t="str">
        <f t="shared" si="45"/>
        <v>Walk-in/ Saw it while passing by</v>
      </c>
      <c r="AX336" t="s">
        <v>50</v>
      </c>
      <c r="AY336" t="str">
        <f t="shared" si="46"/>
        <v>Hangout with Friends</v>
      </c>
      <c r="AZ336" t="s">
        <v>50</v>
      </c>
      <c r="BA336" t="str">
        <f t="shared" si="47"/>
        <v>I wanted to try Sourdough Pizza</v>
      </c>
      <c r="BB336" t="s">
        <v>113</v>
      </c>
      <c r="BC336" t="s">
        <v>108</v>
      </c>
      <c r="BD336" t="s">
        <v>66</v>
      </c>
      <c r="BE336" t="s">
        <v>76</v>
      </c>
      <c r="BF336" t="s">
        <v>184</v>
      </c>
      <c r="BG336" t="s">
        <v>68</v>
      </c>
      <c r="BH336" t="s">
        <v>101</v>
      </c>
      <c r="BI336" t="s">
        <v>122</v>
      </c>
      <c r="BJ336" t="s">
        <v>69</v>
      </c>
    </row>
    <row r="337" spans="1:62" x14ac:dyDescent="0.3">
      <c r="A337">
        <v>338</v>
      </c>
      <c r="B337" s="1">
        <v>45839.621527777781</v>
      </c>
      <c r="C337" s="6">
        <v>45839.627083333333</v>
      </c>
      <c r="D337" s="2">
        <f>INT(FC_Road___Aradhana[[#This Row],[Completion time]])</f>
        <v>45839</v>
      </c>
      <c r="E337" s="2" t="str">
        <f>TEXT(FC_Road___Aradhana[[#This Row],[Date]],"dddd")</f>
        <v>Tuesday</v>
      </c>
      <c r="F337" s="2" t="str">
        <f>IF(WEEKDAY(FC_Road___Aradhana[[#This Row],[Date]],2)&gt;5,"Weekend","Weekday")</f>
        <v>Weekday</v>
      </c>
      <c r="G33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7" t="s">
        <v>49</v>
      </c>
      <c r="I337" t="s">
        <v>50</v>
      </c>
      <c r="J337" t="s">
        <v>79</v>
      </c>
      <c r="K337" t="s">
        <v>52</v>
      </c>
      <c r="L337" t="s">
        <v>156</v>
      </c>
      <c r="M337" t="s">
        <v>165</v>
      </c>
      <c r="N337" t="s">
        <v>50</v>
      </c>
      <c r="O337" t="s">
        <v>50</v>
      </c>
      <c r="P337" t="s">
        <v>50</v>
      </c>
      <c r="Q337" t="s">
        <v>50</v>
      </c>
      <c r="R337" t="str">
        <f t="shared" si="40"/>
        <v>Pavillion Mall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tr">
        <f t="shared" si="41"/>
        <v/>
      </c>
      <c r="Y337" t="str">
        <f t="shared" si="42"/>
        <v>Pavillion Mall</v>
      </c>
      <c r="Z337" t="s">
        <v>83</v>
      </c>
      <c r="AA337" t="s">
        <v>280</v>
      </c>
      <c r="AB337" t="s">
        <v>50</v>
      </c>
      <c r="AC337" t="s">
        <v>50</v>
      </c>
      <c r="AD337" t="s">
        <v>50</v>
      </c>
      <c r="AE337" t="s">
        <v>50</v>
      </c>
      <c r="AF337" t="str">
        <f t="shared" si="43"/>
        <v>Mundhwa</v>
      </c>
      <c r="AG337" t="s">
        <v>50</v>
      </c>
      <c r="AH337" t="s">
        <v>50</v>
      </c>
      <c r="AI337" t="s">
        <v>50</v>
      </c>
      <c r="AJ337" t="s">
        <v>50</v>
      </c>
      <c r="AK337" t="s">
        <v>50</v>
      </c>
      <c r="AL337" t="str">
        <f t="shared" si="44"/>
        <v/>
      </c>
      <c r="AM337" t="str">
        <f>IF(FC_Road___Aradhana[[#This Row],[2nd Level Departure]]="",FC_Road___Aradhana[[#This Row],[1st Level Departure]],FC_Road___Aradhana[[#This Row],[2nd Level Departure]])</f>
        <v>Mundhwa</v>
      </c>
      <c r="AN337" t="s">
        <v>56</v>
      </c>
      <c r="AO337" t="s">
        <v>57</v>
      </c>
      <c r="AP337" t="s">
        <v>96</v>
      </c>
      <c r="AQ337" t="s">
        <v>50</v>
      </c>
      <c r="AR337" t="s">
        <v>50</v>
      </c>
      <c r="AS337" t="s">
        <v>50</v>
      </c>
      <c r="AT337" t="s">
        <v>50</v>
      </c>
      <c r="AU337" t="s">
        <v>50</v>
      </c>
      <c r="AV337" t="s">
        <v>144</v>
      </c>
      <c r="AW337" t="str">
        <f t="shared" si="45"/>
        <v>I was walking by and came in</v>
      </c>
      <c r="AX337" t="s">
        <v>61</v>
      </c>
      <c r="AY337" t="str">
        <f t="shared" si="46"/>
        <v>Casual Meal</v>
      </c>
      <c r="AZ337" t="s">
        <v>98</v>
      </c>
      <c r="BA337" t="s">
        <v>62</v>
      </c>
      <c r="BB337" t="s">
        <v>104</v>
      </c>
      <c r="BC337" t="s">
        <v>64</v>
      </c>
      <c r="BD337" t="s">
        <v>75</v>
      </c>
      <c r="BE337" t="s">
        <v>76</v>
      </c>
      <c r="BF337" t="s">
        <v>89</v>
      </c>
      <c r="BG337" t="s">
        <v>68</v>
      </c>
      <c r="BH337" t="s">
        <v>118</v>
      </c>
      <c r="BI337" t="s">
        <v>91</v>
      </c>
      <c r="BJ337" t="s">
        <v>69</v>
      </c>
    </row>
    <row r="338" spans="1:62" x14ac:dyDescent="0.3">
      <c r="A338">
        <v>339</v>
      </c>
      <c r="B338" s="1">
        <v>45839.606944444444</v>
      </c>
      <c r="C338" s="6">
        <v>45839.627083333333</v>
      </c>
      <c r="D338" s="2">
        <f>INT(FC_Road___Aradhana[[#This Row],[Completion time]])</f>
        <v>45839</v>
      </c>
      <c r="E338" s="2" t="str">
        <f>TEXT(FC_Road___Aradhana[[#This Row],[Date]],"dddd")</f>
        <v>Tuesday</v>
      </c>
      <c r="F338" s="2" t="str">
        <f>IF(WEEKDAY(FC_Road___Aradhana[[#This Row],[Date]],2)&gt;5,"Weekend","Weekday")</f>
        <v>Weekday</v>
      </c>
      <c r="G33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8" t="s">
        <v>49</v>
      </c>
      <c r="I338" t="s">
        <v>50</v>
      </c>
      <c r="J338" t="s">
        <v>79</v>
      </c>
      <c r="K338" t="s">
        <v>52</v>
      </c>
      <c r="L338" t="s">
        <v>119</v>
      </c>
      <c r="M338" t="s">
        <v>50</v>
      </c>
      <c r="N338" t="s">
        <v>50</v>
      </c>
      <c r="O338" t="s">
        <v>50</v>
      </c>
      <c r="P338" t="s">
        <v>50</v>
      </c>
      <c r="Q338" t="s">
        <v>281</v>
      </c>
      <c r="R338" t="str">
        <f t="shared" si="40"/>
        <v>Airport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tr">
        <f t="shared" si="41"/>
        <v/>
      </c>
      <c r="Y338" t="str">
        <f t="shared" si="42"/>
        <v>Airport</v>
      </c>
      <c r="Z338" t="s">
        <v>163</v>
      </c>
      <c r="AA338" t="s">
        <v>84</v>
      </c>
      <c r="AB338" t="s">
        <v>50</v>
      </c>
      <c r="AC338" t="s">
        <v>50</v>
      </c>
      <c r="AD338" t="s">
        <v>50</v>
      </c>
      <c r="AE338" t="s">
        <v>50</v>
      </c>
      <c r="AF338" t="str">
        <f t="shared" si="43"/>
        <v>kothrud</v>
      </c>
      <c r="AG338" t="s">
        <v>50</v>
      </c>
      <c r="AH338" t="s">
        <v>50</v>
      </c>
      <c r="AI338" t="s">
        <v>148</v>
      </c>
      <c r="AJ338" t="s">
        <v>50</v>
      </c>
      <c r="AK338" t="s">
        <v>50</v>
      </c>
      <c r="AL338" t="str">
        <f t="shared" si="44"/>
        <v>MIT College / Anand Nagar</v>
      </c>
      <c r="AM338" t="str">
        <f>IF(FC_Road___Aradhana[[#This Row],[2nd Level Departure]]="",FC_Road___Aradhana[[#This Row],[1st Level Departure]],FC_Road___Aradhana[[#This Row],[2nd Level Departure]])</f>
        <v>MIT College / Anand Nagar</v>
      </c>
      <c r="AN338" t="s">
        <v>56</v>
      </c>
      <c r="AO338" t="s">
        <v>71</v>
      </c>
      <c r="AP338" t="s">
        <v>96</v>
      </c>
      <c r="AQ338" t="s">
        <v>50</v>
      </c>
      <c r="AR338" t="s">
        <v>50</v>
      </c>
      <c r="AS338" t="s">
        <v>50</v>
      </c>
      <c r="AT338" t="s">
        <v>50</v>
      </c>
      <c r="AU338" t="s">
        <v>50</v>
      </c>
      <c r="AV338" t="s">
        <v>110</v>
      </c>
      <c r="AW338" t="str">
        <f t="shared" si="45"/>
        <v>Reservation Apps - DineOut/ Zomato Gold</v>
      </c>
      <c r="AX338" t="s">
        <v>129</v>
      </c>
      <c r="AY338" t="str">
        <f t="shared" si="46"/>
        <v>Family Outing</v>
      </c>
      <c r="AZ338" t="s">
        <v>168</v>
      </c>
      <c r="BA338" t="s">
        <v>125</v>
      </c>
      <c r="BB338" t="s">
        <v>87</v>
      </c>
      <c r="BC338" t="s">
        <v>64</v>
      </c>
      <c r="BD338" t="s">
        <v>88</v>
      </c>
      <c r="BE338" t="s">
        <v>76</v>
      </c>
      <c r="BF338" t="s">
        <v>89</v>
      </c>
      <c r="BG338" t="s">
        <v>114</v>
      </c>
      <c r="BH338" t="s">
        <v>78</v>
      </c>
      <c r="BI338" t="s">
        <v>50</v>
      </c>
      <c r="BJ338" t="s">
        <v>69</v>
      </c>
    </row>
    <row r="339" spans="1:62" x14ac:dyDescent="0.3">
      <c r="A339">
        <v>340</v>
      </c>
      <c r="B339" s="1">
        <v>45839.627083333333</v>
      </c>
      <c r="C339" s="6">
        <v>45839.629166666666</v>
      </c>
      <c r="D339" s="2">
        <f>INT(FC_Road___Aradhana[[#This Row],[Completion time]])</f>
        <v>45839</v>
      </c>
      <c r="E339" s="2" t="str">
        <f>TEXT(FC_Road___Aradhana[[#This Row],[Date]],"dddd")</f>
        <v>Tuesday</v>
      </c>
      <c r="F339" s="2" t="str">
        <f>IF(WEEKDAY(FC_Road___Aradhana[[#This Row],[Date]],2)&gt;5,"Weekend","Weekday")</f>
        <v>Weekday</v>
      </c>
      <c r="G33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39" t="s">
        <v>49</v>
      </c>
      <c r="I339" t="s">
        <v>50</v>
      </c>
      <c r="J339" t="s">
        <v>79</v>
      </c>
      <c r="K339" t="s">
        <v>52</v>
      </c>
      <c r="L339" t="s">
        <v>80</v>
      </c>
      <c r="M339" t="s">
        <v>50</v>
      </c>
      <c r="N339" t="s">
        <v>50</v>
      </c>
      <c r="O339" t="s">
        <v>50</v>
      </c>
      <c r="P339" t="s">
        <v>50</v>
      </c>
      <c r="Q339" t="s">
        <v>259</v>
      </c>
      <c r="R339" t="str">
        <f t="shared" si="40"/>
        <v xml:space="preserve">Bibwewadi 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tr">
        <f t="shared" si="41"/>
        <v/>
      </c>
      <c r="Y339" t="str">
        <f t="shared" si="42"/>
        <v xml:space="preserve">Bibwewadi </v>
      </c>
      <c r="Z339" t="s">
        <v>166</v>
      </c>
      <c r="AA339" t="s">
        <v>50</v>
      </c>
      <c r="AB339" t="s">
        <v>157</v>
      </c>
      <c r="AC339" t="s">
        <v>50</v>
      </c>
      <c r="AD339" t="s">
        <v>50</v>
      </c>
      <c r="AE339" t="s">
        <v>50</v>
      </c>
      <c r="AF339" t="str">
        <f t="shared" si="43"/>
        <v>R Deccan</v>
      </c>
      <c r="AG339" t="s">
        <v>50</v>
      </c>
      <c r="AH339" t="s">
        <v>50</v>
      </c>
      <c r="AI339" t="s">
        <v>50</v>
      </c>
      <c r="AJ339" t="s">
        <v>50</v>
      </c>
      <c r="AK339" t="s">
        <v>50</v>
      </c>
      <c r="AL339" t="str">
        <f t="shared" si="44"/>
        <v/>
      </c>
      <c r="AM339" t="str">
        <f>IF(FC_Road___Aradhana[[#This Row],[2nd Level Departure]]="",FC_Road___Aradhana[[#This Row],[1st Level Departure]],FC_Road___Aradhana[[#This Row],[2nd Level Departure]])</f>
        <v>R Deccan</v>
      </c>
      <c r="AN339" t="s">
        <v>85</v>
      </c>
      <c r="AO339" t="s">
        <v>71</v>
      </c>
      <c r="AP339" t="s">
        <v>96</v>
      </c>
      <c r="AQ339" t="s">
        <v>50</v>
      </c>
      <c r="AR339" t="s">
        <v>50</v>
      </c>
      <c r="AS339" t="s">
        <v>50</v>
      </c>
      <c r="AT339" t="s">
        <v>50</v>
      </c>
      <c r="AU339" t="s">
        <v>50</v>
      </c>
      <c r="AV339" t="s">
        <v>97</v>
      </c>
      <c r="AW339" t="str">
        <f t="shared" si="45"/>
        <v>Social Media Ad (Instagram/ Facebook)</v>
      </c>
      <c r="AX339" t="s">
        <v>129</v>
      </c>
      <c r="AY339" t="str">
        <f t="shared" si="46"/>
        <v>Family Outing</v>
      </c>
      <c r="AZ339" t="s">
        <v>98</v>
      </c>
      <c r="BA339" t="s">
        <v>62</v>
      </c>
      <c r="BB339" t="s">
        <v>87</v>
      </c>
      <c r="BC339" t="s">
        <v>108</v>
      </c>
      <c r="BD339" t="s">
        <v>88</v>
      </c>
      <c r="BE339" t="s">
        <v>76</v>
      </c>
      <c r="BF339" t="s">
        <v>89</v>
      </c>
      <c r="BG339" t="s">
        <v>114</v>
      </c>
      <c r="BH339" t="s">
        <v>78</v>
      </c>
      <c r="BI339" t="s">
        <v>122</v>
      </c>
      <c r="BJ339" t="s">
        <v>69</v>
      </c>
    </row>
    <row r="340" spans="1:62" x14ac:dyDescent="0.3">
      <c r="A340">
        <v>341</v>
      </c>
      <c r="B340" s="1">
        <v>45839.637499999997</v>
      </c>
      <c r="C340" s="6">
        <v>45839.638888888891</v>
      </c>
      <c r="D340" s="2">
        <f>INT(FC_Road___Aradhana[[#This Row],[Completion time]])</f>
        <v>45839</v>
      </c>
      <c r="E340" s="2" t="str">
        <f>TEXT(FC_Road___Aradhana[[#This Row],[Date]],"dddd")</f>
        <v>Tuesday</v>
      </c>
      <c r="F340" s="2" t="str">
        <f>IF(WEEKDAY(FC_Road___Aradhana[[#This Row],[Date]],2)&gt;5,"Weekend","Weekday")</f>
        <v>Weekday</v>
      </c>
      <c r="G34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40" t="s">
        <v>49</v>
      </c>
      <c r="I340" t="s">
        <v>50</v>
      </c>
      <c r="J340" t="s">
        <v>79</v>
      </c>
      <c r="K340" t="s">
        <v>52</v>
      </c>
      <c r="L340" t="s">
        <v>80</v>
      </c>
      <c r="M340" t="s">
        <v>50</v>
      </c>
      <c r="N340" t="s">
        <v>50</v>
      </c>
      <c r="O340" t="s">
        <v>50</v>
      </c>
      <c r="P340" t="s">
        <v>50</v>
      </c>
      <c r="Q340" t="s">
        <v>81</v>
      </c>
      <c r="R340" t="str">
        <f t="shared" si="40"/>
        <v>Kothrud</v>
      </c>
      <c r="S340" t="s">
        <v>50</v>
      </c>
      <c r="T340" t="s">
        <v>50</v>
      </c>
      <c r="U340" t="s">
        <v>148</v>
      </c>
      <c r="V340" t="s">
        <v>50</v>
      </c>
      <c r="W340" t="s">
        <v>50</v>
      </c>
      <c r="X340" t="str">
        <f t="shared" si="41"/>
        <v>MIT College / Anand Nagar</v>
      </c>
      <c r="Y340" t="str">
        <f t="shared" si="42"/>
        <v>MIT College / Anand Nagar</v>
      </c>
      <c r="Z340" t="s">
        <v>142</v>
      </c>
      <c r="AA340" t="s">
        <v>50</v>
      </c>
      <c r="AB340" t="s">
        <v>50</v>
      </c>
      <c r="AC340" t="s">
        <v>50</v>
      </c>
      <c r="AD340" t="s">
        <v>50</v>
      </c>
      <c r="AE340" t="s">
        <v>161</v>
      </c>
      <c r="AF340" t="str">
        <f t="shared" si="43"/>
        <v>Fergusson / BMCC</v>
      </c>
      <c r="AG340" t="s">
        <v>50</v>
      </c>
      <c r="AH340" t="s">
        <v>50</v>
      </c>
      <c r="AI340" t="s">
        <v>50</v>
      </c>
      <c r="AJ340" t="s">
        <v>50</v>
      </c>
      <c r="AK340" t="s">
        <v>50</v>
      </c>
      <c r="AL340" t="str">
        <f t="shared" si="44"/>
        <v/>
      </c>
      <c r="AM340" t="str">
        <f>IF(FC_Road___Aradhana[[#This Row],[2nd Level Departure]]="",FC_Road___Aradhana[[#This Row],[1st Level Departure]],FC_Road___Aradhana[[#This Row],[2nd Level Departure]])</f>
        <v>Fergusson / BMCC</v>
      </c>
      <c r="AN340" t="s">
        <v>147</v>
      </c>
      <c r="AO340" t="s">
        <v>109</v>
      </c>
      <c r="AP340" t="s">
        <v>96</v>
      </c>
      <c r="AQ340" t="s">
        <v>50</v>
      </c>
      <c r="AR340" t="s">
        <v>50</v>
      </c>
      <c r="AS340" t="s">
        <v>50</v>
      </c>
      <c r="AT340" t="s">
        <v>50</v>
      </c>
      <c r="AU340" t="s">
        <v>50</v>
      </c>
      <c r="AV340" t="s">
        <v>97</v>
      </c>
      <c r="AW340" t="str">
        <f t="shared" si="45"/>
        <v>Social Media Ad (Instagram/ Facebook)</v>
      </c>
      <c r="AX340" t="s">
        <v>111</v>
      </c>
      <c r="AY340" t="str">
        <f t="shared" si="46"/>
        <v>Hangout with friends</v>
      </c>
      <c r="AZ340" t="s">
        <v>98</v>
      </c>
      <c r="BA340" t="s">
        <v>62</v>
      </c>
      <c r="BB340" t="s">
        <v>104</v>
      </c>
      <c r="BC340" t="s">
        <v>74</v>
      </c>
      <c r="BD340" t="s">
        <v>88</v>
      </c>
      <c r="BE340" t="s">
        <v>76</v>
      </c>
      <c r="BF340" t="s">
        <v>89</v>
      </c>
      <c r="BG340" t="s">
        <v>77</v>
      </c>
      <c r="BH340" t="s">
        <v>90</v>
      </c>
      <c r="BI340" t="s">
        <v>91</v>
      </c>
      <c r="BJ340" t="s">
        <v>69</v>
      </c>
    </row>
    <row r="341" spans="1:62" x14ac:dyDescent="0.3">
      <c r="A341">
        <v>342</v>
      </c>
      <c r="B341" s="1">
        <v>45839.628472222219</v>
      </c>
      <c r="C341" s="6">
        <v>45839.679166666669</v>
      </c>
      <c r="D341" s="2">
        <f>INT(FC_Road___Aradhana[[#This Row],[Completion time]])</f>
        <v>45839</v>
      </c>
      <c r="E341" s="2" t="str">
        <f>TEXT(FC_Road___Aradhana[[#This Row],[Date]],"dddd")</f>
        <v>Tuesday</v>
      </c>
      <c r="F341" s="2" t="str">
        <f>IF(WEEKDAY(FC_Road___Aradhana[[#This Row],[Date]],2)&gt;5,"Weekend","Weekday")</f>
        <v>Weekday</v>
      </c>
      <c r="G34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41" t="s">
        <v>49</v>
      </c>
      <c r="I341" t="s">
        <v>50</v>
      </c>
      <c r="J341" t="s">
        <v>79</v>
      </c>
      <c r="K341" t="s">
        <v>140</v>
      </c>
      <c r="L341" t="s">
        <v>160</v>
      </c>
      <c r="M341" t="s">
        <v>50</v>
      </c>
      <c r="N341" t="s">
        <v>50</v>
      </c>
      <c r="O341" t="s">
        <v>50</v>
      </c>
      <c r="P341" t="s">
        <v>161</v>
      </c>
      <c r="Q341" t="s">
        <v>50</v>
      </c>
      <c r="R341" t="str">
        <f t="shared" si="40"/>
        <v>Fergusson / BMCC</v>
      </c>
      <c r="S341" t="s">
        <v>50</v>
      </c>
      <c r="T341" t="s">
        <v>50</v>
      </c>
      <c r="U341" t="s">
        <v>50</v>
      </c>
      <c r="V341" t="s">
        <v>50</v>
      </c>
      <c r="W341" t="s">
        <v>50</v>
      </c>
      <c r="X341" t="str">
        <f t="shared" si="41"/>
        <v/>
      </c>
      <c r="Y341" t="str">
        <f t="shared" si="42"/>
        <v>Fergusson / BMCC</v>
      </c>
      <c r="Z341" t="s">
        <v>142</v>
      </c>
      <c r="AA341" t="s">
        <v>50</v>
      </c>
      <c r="AB341" t="s">
        <v>50</v>
      </c>
      <c r="AC341" t="s">
        <v>50</v>
      </c>
      <c r="AD341" t="s">
        <v>50</v>
      </c>
      <c r="AE341" t="s">
        <v>161</v>
      </c>
      <c r="AF341" t="str">
        <f t="shared" si="43"/>
        <v>Fergusson / BMCC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tr">
        <f t="shared" si="44"/>
        <v/>
      </c>
      <c r="AM341" t="str">
        <f>IF(FC_Road___Aradhana[[#This Row],[2nd Level Departure]]="",FC_Road___Aradhana[[#This Row],[1st Level Departure]],FC_Road___Aradhana[[#This Row],[2nd Level Departure]])</f>
        <v>Fergusson / BMCC</v>
      </c>
      <c r="AN341" t="s">
        <v>94</v>
      </c>
      <c r="AO341" t="s">
        <v>71</v>
      </c>
      <c r="AP341" t="s">
        <v>58</v>
      </c>
      <c r="AQ341" t="s">
        <v>72</v>
      </c>
      <c r="AR341" t="s">
        <v>60</v>
      </c>
      <c r="AS341" t="s">
        <v>129</v>
      </c>
      <c r="AT341" t="s">
        <v>62</v>
      </c>
      <c r="AU341" t="s">
        <v>103</v>
      </c>
      <c r="AV341" t="s">
        <v>50</v>
      </c>
      <c r="AW341" t="str">
        <f t="shared" si="45"/>
        <v>Walk-in/ Saw it while passing by</v>
      </c>
      <c r="AX341" t="s">
        <v>50</v>
      </c>
      <c r="AY341" t="str">
        <f t="shared" si="46"/>
        <v>Family Outing</v>
      </c>
      <c r="AZ341" t="s">
        <v>50</v>
      </c>
      <c r="BA341" t="str">
        <f t="shared" si="47"/>
        <v>I wanted to try Sourdough Pizza</v>
      </c>
      <c r="BB341" t="s">
        <v>74</v>
      </c>
      <c r="BC341" t="s">
        <v>108</v>
      </c>
      <c r="BD341" t="s">
        <v>130</v>
      </c>
      <c r="BE341" t="s">
        <v>76</v>
      </c>
      <c r="BF341" t="s">
        <v>184</v>
      </c>
      <c r="BG341" t="s">
        <v>100</v>
      </c>
      <c r="BH341" t="s">
        <v>101</v>
      </c>
      <c r="BI341" t="s">
        <v>122</v>
      </c>
      <c r="BJ341" t="s">
        <v>69</v>
      </c>
    </row>
    <row r="342" spans="1:62" x14ac:dyDescent="0.3">
      <c r="A342">
        <v>343</v>
      </c>
      <c r="B342" s="1">
        <v>45839.681250000001</v>
      </c>
      <c r="C342" s="6">
        <v>45839.683333333334</v>
      </c>
      <c r="D342" s="2">
        <f>INT(FC_Road___Aradhana[[#This Row],[Completion time]])</f>
        <v>45839</v>
      </c>
      <c r="E342" s="2" t="str">
        <f>TEXT(FC_Road___Aradhana[[#This Row],[Date]],"dddd")</f>
        <v>Tuesday</v>
      </c>
      <c r="F342" s="2" t="str">
        <f>IF(WEEKDAY(FC_Road___Aradhana[[#This Row],[Date]],2)&gt;5,"Weekend","Weekday")</f>
        <v>Weekday</v>
      </c>
      <c r="G34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42" t="s">
        <v>49</v>
      </c>
      <c r="I342" t="s">
        <v>50</v>
      </c>
      <c r="J342" t="s">
        <v>79</v>
      </c>
      <c r="K342" t="s">
        <v>140</v>
      </c>
      <c r="L342" t="s">
        <v>93</v>
      </c>
      <c r="M342" t="s">
        <v>50</v>
      </c>
      <c r="N342" t="s">
        <v>102</v>
      </c>
      <c r="O342" t="s">
        <v>50</v>
      </c>
      <c r="P342" t="s">
        <v>50</v>
      </c>
      <c r="Q342" t="s">
        <v>50</v>
      </c>
      <c r="R342" t="str">
        <f t="shared" si="40"/>
        <v>FC Road</v>
      </c>
      <c r="S342" t="s">
        <v>50</v>
      </c>
      <c r="T342" t="s">
        <v>50</v>
      </c>
      <c r="U342" t="s">
        <v>50</v>
      </c>
      <c r="V342" t="s">
        <v>50</v>
      </c>
      <c r="W342" t="s">
        <v>50</v>
      </c>
      <c r="X342" t="str">
        <f t="shared" si="41"/>
        <v/>
      </c>
      <c r="Y342" t="str">
        <f t="shared" si="42"/>
        <v>FC Road</v>
      </c>
      <c r="Z342" t="s">
        <v>93</v>
      </c>
      <c r="AA342" t="s">
        <v>50</v>
      </c>
      <c r="AB342" t="s">
        <v>50</v>
      </c>
      <c r="AC342" t="s">
        <v>102</v>
      </c>
      <c r="AD342" t="s">
        <v>50</v>
      </c>
      <c r="AE342" t="s">
        <v>50</v>
      </c>
      <c r="AF342" t="str">
        <f t="shared" si="43"/>
        <v>FC Road</v>
      </c>
      <c r="AG342" t="s">
        <v>50</v>
      </c>
      <c r="AH342" t="s">
        <v>50</v>
      </c>
      <c r="AI342" t="s">
        <v>50</v>
      </c>
      <c r="AJ342" t="s">
        <v>50</v>
      </c>
      <c r="AK342" t="s">
        <v>50</v>
      </c>
      <c r="AL342" t="str">
        <f t="shared" si="44"/>
        <v/>
      </c>
      <c r="AM342" t="str">
        <f>IF(FC_Road___Aradhana[[#This Row],[2nd Level Departure]]="",FC_Road___Aradhana[[#This Row],[1st Level Departure]],FC_Road___Aradhana[[#This Row],[2nd Level Departure]])</f>
        <v>FC Road</v>
      </c>
      <c r="AN342" t="s">
        <v>85</v>
      </c>
      <c r="AO342" t="s">
        <v>109</v>
      </c>
      <c r="AP342" t="s">
        <v>58</v>
      </c>
      <c r="AQ342" t="s">
        <v>105</v>
      </c>
      <c r="AR342" t="s">
        <v>60</v>
      </c>
      <c r="AS342" t="s">
        <v>61</v>
      </c>
      <c r="AT342" t="s">
        <v>121</v>
      </c>
      <c r="AU342" t="s">
        <v>133</v>
      </c>
      <c r="AV342" t="s">
        <v>50</v>
      </c>
      <c r="AW342" t="str">
        <f t="shared" si="45"/>
        <v>Food Blogger/ Influencer</v>
      </c>
      <c r="AX342" t="s">
        <v>50</v>
      </c>
      <c r="AY342" t="str">
        <f t="shared" si="46"/>
        <v>Casual Meal</v>
      </c>
      <c r="AZ342" t="s">
        <v>50</v>
      </c>
      <c r="BA342" t="str">
        <f t="shared" si="47"/>
        <v>I saw a good offer at Nonna's</v>
      </c>
      <c r="BB342" t="s">
        <v>87</v>
      </c>
      <c r="BC342" t="s">
        <v>108</v>
      </c>
      <c r="BD342" t="s">
        <v>159</v>
      </c>
      <c r="BE342" t="s">
        <v>67</v>
      </c>
      <c r="BF342" t="s">
        <v>89</v>
      </c>
      <c r="BG342" t="s">
        <v>114</v>
      </c>
      <c r="BH342" t="s">
        <v>90</v>
      </c>
      <c r="BI342" t="s">
        <v>91</v>
      </c>
      <c r="BJ342" t="s">
        <v>69</v>
      </c>
    </row>
    <row r="343" spans="1:62" x14ac:dyDescent="0.3">
      <c r="A343">
        <v>344</v>
      </c>
      <c r="B343" s="1">
        <v>45839.681944444441</v>
      </c>
      <c r="C343" s="6">
        <v>45839.691666666666</v>
      </c>
      <c r="D343" s="2">
        <f>INT(FC_Road___Aradhana[[#This Row],[Completion time]])</f>
        <v>45839</v>
      </c>
      <c r="E343" s="2" t="str">
        <f>TEXT(FC_Road___Aradhana[[#This Row],[Date]],"dddd")</f>
        <v>Tuesday</v>
      </c>
      <c r="F343" s="2" t="str">
        <f>IF(WEEKDAY(FC_Road___Aradhana[[#This Row],[Date]],2)&gt;5,"Weekend","Weekday")</f>
        <v>Weekday</v>
      </c>
      <c r="G34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43" t="s">
        <v>49</v>
      </c>
      <c r="I343" t="s">
        <v>50</v>
      </c>
      <c r="J343" t="s">
        <v>79</v>
      </c>
      <c r="K343" t="s">
        <v>52</v>
      </c>
      <c r="L343" t="s">
        <v>93</v>
      </c>
      <c r="M343" t="s">
        <v>50</v>
      </c>
      <c r="N343" t="s">
        <v>102</v>
      </c>
      <c r="O343" t="s">
        <v>50</v>
      </c>
      <c r="P343" t="s">
        <v>50</v>
      </c>
      <c r="Q343" t="s">
        <v>50</v>
      </c>
      <c r="R343" t="str">
        <f t="shared" si="40"/>
        <v>FC Road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tr">
        <f t="shared" si="41"/>
        <v/>
      </c>
      <c r="Y343" t="str">
        <f t="shared" si="42"/>
        <v>FC Road</v>
      </c>
      <c r="Z343" t="s">
        <v>83</v>
      </c>
      <c r="AA343" t="s">
        <v>219</v>
      </c>
      <c r="AB343" t="s">
        <v>50</v>
      </c>
      <c r="AC343" t="s">
        <v>50</v>
      </c>
      <c r="AD343" t="s">
        <v>50</v>
      </c>
      <c r="AE343" t="s">
        <v>50</v>
      </c>
      <c r="AF343" t="str">
        <f t="shared" si="43"/>
        <v xml:space="preserve">Hinjewadi 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tr">
        <f t="shared" si="44"/>
        <v/>
      </c>
      <c r="AM343" t="str">
        <f>IF(FC_Road___Aradhana[[#This Row],[2nd Level Departure]]="",FC_Road___Aradhana[[#This Row],[1st Level Departure]],FC_Road___Aradhana[[#This Row],[2nd Level Departure]])</f>
        <v xml:space="preserve">Hinjewadi </v>
      </c>
      <c r="AN343" t="s">
        <v>56</v>
      </c>
      <c r="AO343" t="s">
        <v>71</v>
      </c>
      <c r="AP343" t="s">
        <v>58</v>
      </c>
      <c r="AQ343" t="s">
        <v>72</v>
      </c>
      <c r="AR343" t="s">
        <v>103</v>
      </c>
      <c r="AS343" t="s">
        <v>61</v>
      </c>
      <c r="AT343" t="s">
        <v>125</v>
      </c>
      <c r="AU343" t="s">
        <v>73</v>
      </c>
      <c r="AV343" t="s">
        <v>50</v>
      </c>
      <c r="AW343" t="str">
        <f t="shared" si="45"/>
        <v>Walk-in/ Saw it while passing by</v>
      </c>
      <c r="AX343" t="s">
        <v>50</v>
      </c>
      <c r="AY343" t="str">
        <f t="shared" si="46"/>
        <v>Casual Meal</v>
      </c>
      <c r="AZ343" t="s">
        <v>50</v>
      </c>
      <c r="BA343" t="str">
        <f t="shared" si="47"/>
        <v>Pizza with Drinks sounded like a good combo</v>
      </c>
      <c r="BB343" t="s">
        <v>65</v>
      </c>
      <c r="BC343" t="s">
        <v>64</v>
      </c>
      <c r="BD343" t="s">
        <v>75</v>
      </c>
      <c r="BE343" t="s">
        <v>76</v>
      </c>
      <c r="BF343" t="s">
        <v>89</v>
      </c>
      <c r="BG343" t="s">
        <v>100</v>
      </c>
      <c r="BH343" t="s">
        <v>101</v>
      </c>
      <c r="BI343" t="s">
        <v>115</v>
      </c>
      <c r="BJ343" t="s">
        <v>69</v>
      </c>
    </row>
    <row r="344" spans="1:62" x14ac:dyDescent="0.3">
      <c r="A344">
        <v>345</v>
      </c>
      <c r="B344" s="1">
        <v>45839.691666666666</v>
      </c>
      <c r="C344" s="6">
        <v>45839.738194444442</v>
      </c>
      <c r="D344" s="2">
        <f>INT(FC_Road___Aradhana[[#This Row],[Completion time]])</f>
        <v>45839</v>
      </c>
      <c r="E344" s="2" t="str">
        <f>TEXT(FC_Road___Aradhana[[#This Row],[Date]],"dddd")</f>
        <v>Tuesday</v>
      </c>
      <c r="F344" s="2" t="str">
        <f>IF(WEEKDAY(FC_Road___Aradhana[[#This Row],[Date]],2)&gt;5,"Weekend","Weekday")</f>
        <v>Weekday</v>
      </c>
      <c r="G34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44" t="s">
        <v>49</v>
      </c>
      <c r="I344" t="s">
        <v>50</v>
      </c>
      <c r="J344" t="s">
        <v>79</v>
      </c>
      <c r="K344" t="s">
        <v>52</v>
      </c>
      <c r="L344" t="s">
        <v>53</v>
      </c>
      <c r="M344" t="s">
        <v>50</v>
      </c>
      <c r="N344" t="s">
        <v>50</v>
      </c>
      <c r="O344" t="s">
        <v>70</v>
      </c>
      <c r="P344" t="s">
        <v>50</v>
      </c>
      <c r="Q344" t="s">
        <v>50</v>
      </c>
      <c r="R344" t="str">
        <f t="shared" si="40"/>
        <v>Shivajinagar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tr">
        <f t="shared" si="41"/>
        <v/>
      </c>
      <c r="Y344" t="str">
        <f t="shared" si="42"/>
        <v>Shivajinagar</v>
      </c>
      <c r="Z344" t="s">
        <v>83</v>
      </c>
      <c r="AA344" t="s">
        <v>282</v>
      </c>
      <c r="AB344" t="s">
        <v>50</v>
      </c>
      <c r="AC344" t="s">
        <v>50</v>
      </c>
      <c r="AD344" t="s">
        <v>50</v>
      </c>
      <c r="AE344" t="s">
        <v>50</v>
      </c>
      <c r="AF344" t="str">
        <f t="shared" si="43"/>
        <v>Ravet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tr">
        <f t="shared" si="44"/>
        <v/>
      </c>
      <c r="AM344" t="str">
        <f>IF(FC_Road___Aradhana[[#This Row],[2nd Level Departure]]="",FC_Road___Aradhana[[#This Row],[1st Level Departure]],FC_Road___Aradhana[[#This Row],[2nd Level Departure]])</f>
        <v>Ravet</v>
      </c>
      <c r="AN344" t="s">
        <v>56</v>
      </c>
      <c r="AO344" t="s">
        <v>71</v>
      </c>
      <c r="AP344" t="s">
        <v>58</v>
      </c>
      <c r="AQ344" t="s">
        <v>72</v>
      </c>
      <c r="AR344" t="s">
        <v>60</v>
      </c>
      <c r="AS344" t="s">
        <v>86</v>
      </c>
      <c r="AT344" t="s">
        <v>125</v>
      </c>
      <c r="AU344" t="s">
        <v>63</v>
      </c>
      <c r="AV344" t="s">
        <v>50</v>
      </c>
      <c r="AW344" t="str">
        <f t="shared" si="45"/>
        <v>Walk-in/ Saw it while passing by</v>
      </c>
      <c r="AX344" t="s">
        <v>50</v>
      </c>
      <c r="AY344" t="str">
        <f t="shared" si="46"/>
        <v>Date</v>
      </c>
      <c r="AZ344" t="s">
        <v>50</v>
      </c>
      <c r="BA344" t="str">
        <f t="shared" si="47"/>
        <v>Pizza with Drinks sounded like a good combo</v>
      </c>
      <c r="BB344" t="s">
        <v>104</v>
      </c>
      <c r="BC344" t="s">
        <v>64</v>
      </c>
      <c r="BD344" t="s">
        <v>88</v>
      </c>
      <c r="BE344" t="s">
        <v>67</v>
      </c>
      <c r="BF344" t="s">
        <v>89</v>
      </c>
      <c r="BG344" t="s">
        <v>68</v>
      </c>
      <c r="BH344" t="s">
        <v>78</v>
      </c>
      <c r="BI344" t="s">
        <v>122</v>
      </c>
      <c r="BJ344" t="s">
        <v>69</v>
      </c>
    </row>
    <row r="345" spans="1:62" x14ac:dyDescent="0.3">
      <c r="A345">
        <v>346</v>
      </c>
      <c r="B345" s="1">
        <v>45839.738888888889</v>
      </c>
      <c r="C345" s="6">
        <v>45839.810416666667</v>
      </c>
      <c r="D345" s="2">
        <f>INT(FC_Road___Aradhana[[#This Row],[Completion time]])</f>
        <v>45839</v>
      </c>
      <c r="E345" s="2" t="str">
        <f>TEXT(FC_Road___Aradhana[[#This Row],[Date]],"dddd")</f>
        <v>Tuesday</v>
      </c>
      <c r="F345" s="2" t="str">
        <f>IF(WEEKDAY(FC_Road___Aradhana[[#This Row],[Date]],2)&gt;5,"Weekend","Weekday")</f>
        <v>Weekday</v>
      </c>
      <c r="G34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45" t="s">
        <v>49</v>
      </c>
      <c r="I345" t="s">
        <v>50</v>
      </c>
      <c r="J345" t="s">
        <v>79</v>
      </c>
      <c r="K345" t="s">
        <v>52</v>
      </c>
      <c r="L345" t="s">
        <v>53</v>
      </c>
      <c r="M345" t="s">
        <v>50</v>
      </c>
      <c r="N345" t="s">
        <v>50</v>
      </c>
      <c r="O345" t="s">
        <v>283</v>
      </c>
      <c r="P345" t="s">
        <v>50</v>
      </c>
      <c r="Q345" t="s">
        <v>50</v>
      </c>
      <c r="R345" t="str">
        <f t="shared" si="40"/>
        <v xml:space="preserve">Kharadi 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tr">
        <f t="shared" si="41"/>
        <v/>
      </c>
      <c r="Y345" t="str">
        <f t="shared" si="42"/>
        <v xml:space="preserve">Kharadi </v>
      </c>
      <c r="Z345" t="s">
        <v>83</v>
      </c>
      <c r="AA345" t="s">
        <v>135</v>
      </c>
      <c r="AB345" t="s">
        <v>50</v>
      </c>
      <c r="AC345" t="s">
        <v>50</v>
      </c>
      <c r="AD345" t="s">
        <v>50</v>
      </c>
      <c r="AE345" t="s">
        <v>50</v>
      </c>
      <c r="AF345" t="str">
        <f t="shared" si="43"/>
        <v>Erandawne</v>
      </c>
      <c r="AG345" t="s">
        <v>50</v>
      </c>
      <c r="AH345" t="s">
        <v>183</v>
      </c>
      <c r="AI345" t="s">
        <v>50</v>
      </c>
      <c r="AJ345" t="s">
        <v>50</v>
      </c>
      <c r="AK345" t="s">
        <v>50</v>
      </c>
      <c r="AL345" t="str">
        <f t="shared" si="44"/>
        <v>Deenanath Mangeshkar Hospital / Patwardhan Bag</v>
      </c>
      <c r="AM345" t="str">
        <f>IF(FC_Road___Aradhana[[#This Row],[2nd Level Departure]]="",FC_Road___Aradhana[[#This Row],[1st Level Departure]],FC_Road___Aradhana[[#This Row],[2nd Level Departure]])</f>
        <v>Deenanath Mangeshkar Hospital / Patwardhan Bag</v>
      </c>
      <c r="AN345" t="s">
        <v>56</v>
      </c>
      <c r="AO345" t="s">
        <v>57</v>
      </c>
      <c r="AP345" t="s">
        <v>58</v>
      </c>
      <c r="AQ345" t="s">
        <v>72</v>
      </c>
      <c r="AR345" t="s">
        <v>60</v>
      </c>
      <c r="AS345" t="s">
        <v>86</v>
      </c>
      <c r="AT345" t="s">
        <v>62</v>
      </c>
      <c r="AU345" t="s">
        <v>63</v>
      </c>
      <c r="AV345" t="s">
        <v>50</v>
      </c>
      <c r="AW345" t="str">
        <f t="shared" si="45"/>
        <v>Walk-in/ Saw it while passing by</v>
      </c>
      <c r="AX345" t="s">
        <v>50</v>
      </c>
      <c r="AY345" t="str">
        <f t="shared" si="46"/>
        <v>Date</v>
      </c>
      <c r="AZ345" t="s">
        <v>50</v>
      </c>
      <c r="BA345" t="str">
        <f t="shared" si="47"/>
        <v>I wanted to try Sourdough Pizza</v>
      </c>
      <c r="BB345" t="s">
        <v>87</v>
      </c>
      <c r="BC345" t="s">
        <v>104</v>
      </c>
      <c r="BD345" t="s">
        <v>75</v>
      </c>
      <c r="BE345" t="s">
        <v>76</v>
      </c>
      <c r="BF345" t="s">
        <v>89</v>
      </c>
      <c r="BG345" t="s">
        <v>68</v>
      </c>
      <c r="BH345" t="s">
        <v>78</v>
      </c>
      <c r="BI345" t="s">
        <v>115</v>
      </c>
      <c r="BJ345" t="s">
        <v>69</v>
      </c>
    </row>
    <row r="346" spans="1:62" x14ac:dyDescent="0.3">
      <c r="A346">
        <v>347</v>
      </c>
      <c r="B346" s="1">
        <v>45839.783333333333</v>
      </c>
      <c r="C346" s="6">
        <v>45839.811805555553</v>
      </c>
      <c r="D346" s="2">
        <f>INT(FC_Road___Aradhana[[#This Row],[Completion time]])</f>
        <v>45839</v>
      </c>
      <c r="E346" s="2" t="str">
        <f>TEXT(FC_Road___Aradhana[[#This Row],[Date]],"dddd")</f>
        <v>Tuesday</v>
      </c>
      <c r="F346" s="2" t="str">
        <f>IF(WEEKDAY(FC_Road___Aradhana[[#This Row],[Date]],2)&gt;5,"Weekend","Weekday")</f>
        <v>Weekday</v>
      </c>
      <c r="G34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46" t="s">
        <v>49</v>
      </c>
      <c r="I346" t="s">
        <v>50</v>
      </c>
      <c r="J346" t="s">
        <v>79</v>
      </c>
      <c r="K346" t="s">
        <v>52</v>
      </c>
      <c r="L346" t="s">
        <v>53</v>
      </c>
      <c r="M346" t="s">
        <v>50</v>
      </c>
      <c r="N346" t="s">
        <v>50</v>
      </c>
      <c r="O346" t="s">
        <v>177</v>
      </c>
      <c r="P346" t="s">
        <v>50</v>
      </c>
      <c r="Q346" t="s">
        <v>50</v>
      </c>
      <c r="R346" t="str">
        <f t="shared" si="40"/>
        <v>Baner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tr">
        <f t="shared" si="41"/>
        <v/>
      </c>
      <c r="Y346" t="str">
        <f t="shared" si="42"/>
        <v>Baner</v>
      </c>
      <c r="Z346" t="s">
        <v>83</v>
      </c>
      <c r="AA346" t="s">
        <v>127</v>
      </c>
      <c r="AB346" t="s">
        <v>50</v>
      </c>
      <c r="AC346" t="s">
        <v>50</v>
      </c>
      <c r="AD346" t="s">
        <v>50</v>
      </c>
      <c r="AE346" t="s">
        <v>50</v>
      </c>
      <c r="AF346" t="str">
        <f t="shared" si="43"/>
        <v>Old City</v>
      </c>
      <c r="AG346" t="s">
        <v>50</v>
      </c>
      <c r="AH346" t="s">
        <v>50</v>
      </c>
      <c r="AI346" t="s">
        <v>50</v>
      </c>
      <c r="AJ346" t="s">
        <v>50</v>
      </c>
      <c r="AK346" t="s">
        <v>50</v>
      </c>
      <c r="AL346" t="str">
        <f t="shared" si="44"/>
        <v/>
      </c>
      <c r="AM346" t="str">
        <f>IF(FC_Road___Aradhana[[#This Row],[2nd Level Departure]]="",FC_Road___Aradhana[[#This Row],[1st Level Departure]],FC_Road___Aradhana[[#This Row],[2nd Level Departure]])</f>
        <v>Old City</v>
      </c>
      <c r="AN346" t="s">
        <v>56</v>
      </c>
      <c r="AO346" t="s">
        <v>95</v>
      </c>
      <c r="AP346" t="s">
        <v>96</v>
      </c>
      <c r="AQ346" t="s">
        <v>50</v>
      </c>
      <c r="AR346" t="s">
        <v>50</v>
      </c>
      <c r="AS346" t="s">
        <v>50</v>
      </c>
      <c r="AT346" t="s">
        <v>50</v>
      </c>
      <c r="AU346" t="s">
        <v>50</v>
      </c>
      <c r="AV346" t="s">
        <v>149</v>
      </c>
      <c r="AW346" t="str">
        <f t="shared" si="45"/>
        <v>A friend told me</v>
      </c>
      <c r="AX346" t="s">
        <v>106</v>
      </c>
      <c r="AY346" t="str">
        <f t="shared" si="46"/>
        <v>Work meeting/ Business outing</v>
      </c>
      <c r="AZ346" t="s">
        <v>222</v>
      </c>
      <c r="BA346" t="str">
        <f t="shared" si="47"/>
        <v>I love the alcohol with Pizza offer at Nonna's</v>
      </c>
      <c r="BB346" t="s">
        <v>74</v>
      </c>
      <c r="BC346" t="s">
        <v>64</v>
      </c>
      <c r="BD346" t="s">
        <v>75</v>
      </c>
      <c r="BE346" t="s">
        <v>76</v>
      </c>
      <c r="BF346" t="s">
        <v>89</v>
      </c>
      <c r="BG346" t="s">
        <v>100</v>
      </c>
      <c r="BH346" t="s">
        <v>118</v>
      </c>
      <c r="BI346" t="s">
        <v>115</v>
      </c>
      <c r="BJ346" t="s">
        <v>69</v>
      </c>
    </row>
    <row r="347" spans="1:62" x14ac:dyDescent="0.3">
      <c r="A347">
        <v>348</v>
      </c>
      <c r="B347" s="1">
        <v>45839.811805555553</v>
      </c>
      <c r="C347" s="6">
        <v>45839.852083333331</v>
      </c>
      <c r="D347" s="2">
        <f>INT(FC_Road___Aradhana[[#This Row],[Completion time]])</f>
        <v>45839</v>
      </c>
      <c r="E347" s="2" t="str">
        <f>TEXT(FC_Road___Aradhana[[#This Row],[Date]],"dddd")</f>
        <v>Tuesday</v>
      </c>
      <c r="F347" s="2" t="str">
        <f>IF(WEEKDAY(FC_Road___Aradhana[[#This Row],[Date]],2)&gt;5,"Weekend","Weekday")</f>
        <v>Weekday</v>
      </c>
      <c r="G34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47" t="s">
        <v>49</v>
      </c>
      <c r="I347" t="s">
        <v>50</v>
      </c>
      <c r="J347" t="s">
        <v>79</v>
      </c>
      <c r="K347" t="s">
        <v>52</v>
      </c>
      <c r="L347" t="s">
        <v>53</v>
      </c>
      <c r="M347" t="s">
        <v>50</v>
      </c>
      <c r="N347" t="s">
        <v>50</v>
      </c>
      <c r="O347" t="s">
        <v>146</v>
      </c>
      <c r="P347" t="s">
        <v>50</v>
      </c>
      <c r="Q347" t="s">
        <v>50</v>
      </c>
      <c r="R347" t="str">
        <f t="shared" si="40"/>
        <v>Model Colony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tr">
        <f t="shared" si="41"/>
        <v/>
      </c>
      <c r="Y347" t="str">
        <f t="shared" si="42"/>
        <v>Model Colony</v>
      </c>
      <c r="Z347" t="s">
        <v>83</v>
      </c>
      <c r="AA347" t="s">
        <v>70</v>
      </c>
      <c r="AB347" t="s">
        <v>50</v>
      </c>
      <c r="AC347" t="s">
        <v>50</v>
      </c>
      <c r="AD347" t="s">
        <v>50</v>
      </c>
      <c r="AE347" t="s">
        <v>50</v>
      </c>
      <c r="AF347" t="str">
        <f t="shared" si="43"/>
        <v>Shivajinagar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tr">
        <f t="shared" si="44"/>
        <v/>
      </c>
      <c r="AM347" t="str">
        <f>IF(FC_Road___Aradhana[[#This Row],[2nd Level Departure]]="",FC_Road___Aradhana[[#This Row],[1st Level Departure]],FC_Road___Aradhana[[#This Row],[2nd Level Departure]])</f>
        <v>Shivajinagar</v>
      </c>
      <c r="AN347" t="s">
        <v>85</v>
      </c>
      <c r="AO347" t="s">
        <v>109</v>
      </c>
      <c r="AP347" t="s">
        <v>58</v>
      </c>
      <c r="AQ347" t="s">
        <v>97</v>
      </c>
      <c r="AR347" t="s">
        <v>103</v>
      </c>
      <c r="AS347" t="s">
        <v>61</v>
      </c>
      <c r="AT347" t="s">
        <v>62</v>
      </c>
      <c r="AU347" t="s">
        <v>60</v>
      </c>
      <c r="AV347" t="s">
        <v>50</v>
      </c>
      <c r="AW347" t="str">
        <f t="shared" si="45"/>
        <v>Social Media Ad (Instagram/ Facebook)</v>
      </c>
      <c r="AX347" t="s">
        <v>50</v>
      </c>
      <c r="AY347" t="str">
        <f t="shared" si="46"/>
        <v>Casual Meal</v>
      </c>
      <c r="AZ347" t="s">
        <v>50</v>
      </c>
      <c r="BA347" t="str">
        <f t="shared" si="47"/>
        <v>I wanted to try Sourdough Pizza</v>
      </c>
      <c r="BB347" t="s">
        <v>104</v>
      </c>
      <c r="BC347" t="s">
        <v>65</v>
      </c>
      <c r="BD347" t="s">
        <v>75</v>
      </c>
      <c r="BE347" t="s">
        <v>76</v>
      </c>
      <c r="BF347" t="s">
        <v>99</v>
      </c>
      <c r="BG347" t="s">
        <v>68</v>
      </c>
      <c r="BH347" t="s">
        <v>101</v>
      </c>
      <c r="BI347" t="s">
        <v>91</v>
      </c>
      <c r="BJ347" t="s">
        <v>69</v>
      </c>
    </row>
    <row r="348" spans="1:62" x14ac:dyDescent="0.3">
      <c r="A348">
        <v>349</v>
      </c>
      <c r="B348" s="1">
        <v>45839.852083333331</v>
      </c>
      <c r="C348" s="6">
        <v>45839.871527777781</v>
      </c>
      <c r="D348" s="2">
        <f>INT(FC_Road___Aradhana[[#This Row],[Completion time]])</f>
        <v>45839</v>
      </c>
      <c r="E348" s="2" t="str">
        <f>TEXT(FC_Road___Aradhana[[#This Row],[Date]],"dddd")</f>
        <v>Tuesday</v>
      </c>
      <c r="F348" s="2" t="str">
        <f>IF(WEEKDAY(FC_Road___Aradhana[[#This Row],[Date]],2)&gt;5,"Weekend","Weekday")</f>
        <v>Weekday</v>
      </c>
      <c r="G34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48" t="s">
        <v>49</v>
      </c>
      <c r="I348" t="s">
        <v>50</v>
      </c>
      <c r="J348" t="s">
        <v>79</v>
      </c>
      <c r="K348" t="s">
        <v>52</v>
      </c>
      <c r="L348" t="s">
        <v>80</v>
      </c>
      <c r="M348" t="s">
        <v>50</v>
      </c>
      <c r="N348" t="s">
        <v>50</v>
      </c>
      <c r="O348" t="s">
        <v>50</v>
      </c>
      <c r="P348" t="s">
        <v>50</v>
      </c>
      <c r="Q348" t="s">
        <v>177</v>
      </c>
      <c r="R348" t="str">
        <f t="shared" si="40"/>
        <v>Baner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tr">
        <f t="shared" si="41"/>
        <v/>
      </c>
      <c r="Y348" t="str">
        <f t="shared" si="42"/>
        <v>Baner</v>
      </c>
      <c r="Z348" t="s">
        <v>83</v>
      </c>
      <c r="AA348" t="s">
        <v>84</v>
      </c>
      <c r="AB348" t="s">
        <v>50</v>
      </c>
      <c r="AC348" t="s">
        <v>50</v>
      </c>
      <c r="AD348" t="s">
        <v>50</v>
      </c>
      <c r="AE348" t="s">
        <v>50</v>
      </c>
      <c r="AF348" t="str">
        <f t="shared" si="43"/>
        <v>kothrud</v>
      </c>
      <c r="AG348" t="s">
        <v>50</v>
      </c>
      <c r="AH348" t="s">
        <v>50</v>
      </c>
      <c r="AI348" t="s">
        <v>120</v>
      </c>
      <c r="AJ348" t="s">
        <v>50</v>
      </c>
      <c r="AK348" t="s">
        <v>50</v>
      </c>
      <c r="AL348" t="str">
        <f t="shared" si="44"/>
        <v>Mayur Colony / Ideal Colony</v>
      </c>
      <c r="AM348" t="str">
        <f>IF(FC_Road___Aradhana[[#This Row],[2nd Level Departure]]="",FC_Road___Aradhana[[#This Row],[1st Level Departure]],FC_Road___Aradhana[[#This Row],[2nd Level Departure]])</f>
        <v>Mayur Colony / Ideal Colony</v>
      </c>
      <c r="AN348" t="s">
        <v>85</v>
      </c>
      <c r="AO348" t="s">
        <v>71</v>
      </c>
      <c r="AP348" t="s">
        <v>96</v>
      </c>
      <c r="AQ348" t="s">
        <v>50</v>
      </c>
      <c r="AR348" t="s">
        <v>50</v>
      </c>
      <c r="AS348" t="s">
        <v>50</v>
      </c>
      <c r="AT348" t="s">
        <v>50</v>
      </c>
      <c r="AU348" t="s">
        <v>50</v>
      </c>
      <c r="AV348" t="s">
        <v>149</v>
      </c>
      <c r="AW348" t="str">
        <f t="shared" si="45"/>
        <v>A friend told me</v>
      </c>
      <c r="AX348" t="s">
        <v>61</v>
      </c>
      <c r="AY348" t="str">
        <f t="shared" si="46"/>
        <v>Casual Meal</v>
      </c>
      <c r="AZ348" t="s">
        <v>98</v>
      </c>
      <c r="BA348" t="s">
        <v>62</v>
      </c>
      <c r="BB348" t="s">
        <v>87</v>
      </c>
      <c r="BC348" t="s">
        <v>108</v>
      </c>
      <c r="BD348" t="s">
        <v>75</v>
      </c>
      <c r="BE348" t="s">
        <v>76</v>
      </c>
      <c r="BF348" t="s">
        <v>99</v>
      </c>
      <c r="BG348" t="s">
        <v>68</v>
      </c>
      <c r="BH348" t="s">
        <v>101</v>
      </c>
      <c r="BI348" t="s">
        <v>122</v>
      </c>
      <c r="BJ348" t="s">
        <v>69</v>
      </c>
    </row>
    <row r="349" spans="1:62" x14ac:dyDescent="0.3">
      <c r="A349">
        <v>350</v>
      </c>
      <c r="B349" s="1">
        <v>45839.870833333334</v>
      </c>
      <c r="C349" s="6">
        <v>45839.873611111114</v>
      </c>
      <c r="D349" s="2">
        <f>INT(FC_Road___Aradhana[[#This Row],[Completion time]])</f>
        <v>45839</v>
      </c>
      <c r="E349" s="2" t="str">
        <f>TEXT(FC_Road___Aradhana[[#This Row],[Date]],"dddd")</f>
        <v>Tuesday</v>
      </c>
      <c r="F349" s="2" t="str">
        <f>IF(WEEKDAY(FC_Road___Aradhana[[#This Row],[Date]],2)&gt;5,"Weekend","Weekday")</f>
        <v>Weekday</v>
      </c>
      <c r="G34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49" t="s">
        <v>49</v>
      </c>
      <c r="I349" t="s">
        <v>50</v>
      </c>
      <c r="J349" t="s">
        <v>79</v>
      </c>
      <c r="K349" t="s">
        <v>52</v>
      </c>
      <c r="L349" t="s">
        <v>80</v>
      </c>
      <c r="M349" t="s">
        <v>50</v>
      </c>
      <c r="N349" t="s">
        <v>50</v>
      </c>
      <c r="O349" t="s">
        <v>50</v>
      </c>
      <c r="P349" t="s">
        <v>50</v>
      </c>
      <c r="Q349" t="s">
        <v>262</v>
      </c>
      <c r="R349" t="str">
        <f t="shared" si="40"/>
        <v>Sahakarnagar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tr">
        <f t="shared" si="41"/>
        <v/>
      </c>
      <c r="Y349" t="str">
        <f t="shared" si="42"/>
        <v>Sahakarnagar</v>
      </c>
      <c r="Z349" t="s">
        <v>83</v>
      </c>
      <c r="AA349" t="s">
        <v>262</v>
      </c>
      <c r="AB349" t="s">
        <v>50</v>
      </c>
      <c r="AC349" t="s">
        <v>50</v>
      </c>
      <c r="AD349" t="s">
        <v>50</v>
      </c>
      <c r="AE349" t="s">
        <v>50</v>
      </c>
      <c r="AF349" t="str">
        <f t="shared" si="43"/>
        <v>Sahakarnagar</v>
      </c>
      <c r="AG349" t="s">
        <v>50</v>
      </c>
      <c r="AH349" t="s">
        <v>50</v>
      </c>
      <c r="AI349" t="s">
        <v>50</v>
      </c>
      <c r="AJ349" t="s">
        <v>50</v>
      </c>
      <c r="AK349" t="s">
        <v>50</v>
      </c>
      <c r="AL349" t="str">
        <f t="shared" si="44"/>
        <v/>
      </c>
      <c r="AM349" t="str">
        <f>IF(FC_Road___Aradhana[[#This Row],[2nd Level Departure]]="",FC_Road___Aradhana[[#This Row],[1st Level Departure]],FC_Road___Aradhana[[#This Row],[2nd Level Departure]])</f>
        <v>Sahakarnagar</v>
      </c>
      <c r="AN349" t="s">
        <v>147</v>
      </c>
      <c r="AO349" t="s">
        <v>57</v>
      </c>
      <c r="AP349" t="s">
        <v>58</v>
      </c>
      <c r="AQ349" t="s">
        <v>59</v>
      </c>
      <c r="AR349" t="s">
        <v>133</v>
      </c>
      <c r="AS349" t="s">
        <v>61</v>
      </c>
      <c r="AT349" t="s">
        <v>62</v>
      </c>
      <c r="AU349" t="s">
        <v>63</v>
      </c>
      <c r="AV349" t="s">
        <v>50</v>
      </c>
      <c r="AW349" t="str">
        <f t="shared" si="45"/>
        <v>Word of Mouth/ Recommendation</v>
      </c>
      <c r="AX349" t="s">
        <v>50</v>
      </c>
      <c r="AY349" t="str">
        <f t="shared" si="46"/>
        <v>Casual Meal</v>
      </c>
      <c r="AZ349" t="s">
        <v>50</v>
      </c>
      <c r="BA349" t="str">
        <f t="shared" si="47"/>
        <v>I wanted to try Sourdough Pizza</v>
      </c>
      <c r="BB349" t="s">
        <v>64</v>
      </c>
      <c r="BC349" t="s">
        <v>64</v>
      </c>
      <c r="BD349" t="s">
        <v>75</v>
      </c>
      <c r="BE349" t="s">
        <v>76</v>
      </c>
      <c r="BF349" t="s">
        <v>99</v>
      </c>
      <c r="BG349" t="s">
        <v>68</v>
      </c>
      <c r="BH349" t="s">
        <v>101</v>
      </c>
      <c r="BI349" t="s">
        <v>122</v>
      </c>
      <c r="BJ349" t="s">
        <v>69</v>
      </c>
    </row>
    <row r="350" spans="1:62" x14ac:dyDescent="0.3">
      <c r="A350">
        <v>351</v>
      </c>
      <c r="B350" s="1">
        <v>45839.871527777781</v>
      </c>
      <c r="C350" s="6">
        <v>45839.874305555553</v>
      </c>
      <c r="D350" s="2">
        <f>INT(FC_Road___Aradhana[[#This Row],[Completion time]])</f>
        <v>45839</v>
      </c>
      <c r="E350" s="2" t="str">
        <f>TEXT(FC_Road___Aradhana[[#This Row],[Date]],"dddd")</f>
        <v>Tuesday</v>
      </c>
      <c r="F350" s="2" t="str">
        <f>IF(WEEKDAY(FC_Road___Aradhana[[#This Row],[Date]],2)&gt;5,"Weekend","Weekday")</f>
        <v>Weekday</v>
      </c>
      <c r="G35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0" t="s">
        <v>49</v>
      </c>
      <c r="I350" t="s">
        <v>50</v>
      </c>
      <c r="J350" t="s">
        <v>79</v>
      </c>
      <c r="K350" t="s">
        <v>52</v>
      </c>
      <c r="L350" t="s">
        <v>53</v>
      </c>
      <c r="M350" t="s">
        <v>50</v>
      </c>
      <c r="N350" t="s">
        <v>50</v>
      </c>
      <c r="O350" t="s">
        <v>217</v>
      </c>
      <c r="P350" t="s">
        <v>50</v>
      </c>
      <c r="Q350" t="s">
        <v>50</v>
      </c>
      <c r="R350" t="str">
        <f t="shared" si="40"/>
        <v xml:space="preserve">Kothrud 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tr">
        <f t="shared" si="41"/>
        <v/>
      </c>
      <c r="Y350" t="str">
        <f t="shared" si="42"/>
        <v xml:space="preserve">Kothrud </v>
      </c>
      <c r="Z350" t="s">
        <v>83</v>
      </c>
      <c r="AA350" t="s">
        <v>70</v>
      </c>
      <c r="AB350" t="s">
        <v>50</v>
      </c>
      <c r="AC350" t="s">
        <v>50</v>
      </c>
      <c r="AD350" t="s">
        <v>50</v>
      </c>
      <c r="AE350" t="s">
        <v>50</v>
      </c>
      <c r="AF350" t="str">
        <f t="shared" si="43"/>
        <v>Shivajinagar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tr">
        <f t="shared" si="44"/>
        <v/>
      </c>
      <c r="AM350" t="str">
        <f>IF(FC_Road___Aradhana[[#This Row],[2nd Level Departure]]="",FC_Road___Aradhana[[#This Row],[1st Level Departure]],FC_Road___Aradhana[[#This Row],[2nd Level Departure]])</f>
        <v>Shivajinagar</v>
      </c>
      <c r="AN350" t="s">
        <v>94</v>
      </c>
      <c r="AO350" t="s">
        <v>57</v>
      </c>
      <c r="AP350" t="s">
        <v>58</v>
      </c>
      <c r="AQ350" t="s">
        <v>97</v>
      </c>
      <c r="AR350" t="s">
        <v>133</v>
      </c>
      <c r="AS350" t="s">
        <v>112</v>
      </c>
      <c r="AT350" t="s">
        <v>107</v>
      </c>
      <c r="AU350" t="s">
        <v>63</v>
      </c>
      <c r="AV350" t="s">
        <v>50</v>
      </c>
      <c r="AW350" t="str">
        <f t="shared" si="45"/>
        <v>Social Media Ad (Instagram/ Facebook)</v>
      </c>
      <c r="AX350" t="s">
        <v>50</v>
      </c>
      <c r="AY350" t="str">
        <f t="shared" si="46"/>
        <v>Hangout with Friends</v>
      </c>
      <c r="AZ350" t="s">
        <v>50</v>
      </c>
      <c r="BA350" t="str">
        <f t="shared" si="47"/>
        <v>Nonna's famous Tiramisu </v>
      </c>
      <c r="BB350" t="s">
        <v>104</v>
      </c>
      <c r="BC350" t="s">
        <v>64</v>
      </c>
      <c r="BD350" t="s">
        <v>88</v>
      </c>
      <c r="BE350" t="s">
        <v>67</v>
      </c>
      <c r="BF350" t="s">
        <v>89</v>
      </c>
      <c r="BG350" t="s">
        <v>68</v>
      </c>
      <c r="BH350" t="s">
        <v>78</v>
      </c>
      <c r="BI350" t="s">
        <v>115</v>
      </c>
      <c r="BJ350" t="s">
        <v>69</v>
      </c>
    </row>
    <row r="351" spans="1:62" x14ac:dyDescent="0.3">
      <c r="A351">
        <v>352</v>
      </c>
      <c r="B351" s="1">
        <v>45839.874305555553</v>
      </c>
      <c r="C351" s="6">
        <v>45839.881944444445</v>
      </c>
      <c r="D351" s="2">
        <f>INT(FC_Road___Aradhana[[#This Row],[Completion time]])</f>
        <v>45839</v>
      </c>
      <c r="E351" s="2" t="str">
        <f>TEXT(FC_Road___Aradhana[[#This Row],[Date]],"dddd")</f>
        <v>Tuesday</v>
      </c>
      <c r="F351" s="2" t="str">
        <f>IF(WEEKDAY(FC_Road___Aradhana[[#This Row],[Date]],2)&gt;5,"Weekend","Weekday")</f>
        <v>Weekday</v>
      </c>
      <c r="G35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1" t="s">
        <v>49</v>
      </c>
      <c r="I351" t="s">
        <v>50</v>
      </c>
      <c r="J351" t="s">
        <v>79</v>
      </c>
      <c r="K351" t="s">
        <v>52</v>
      </c>
      <c r="L351" t="s">
        <v>93</v>
      </c>
      <c r="M351" t="s">
        <v>50</v>
      </c>
      <c r="N351" t="s">
        <v>254</v>
      </c>
      <c r="O351" t="s">
        <v>50</v>
      </c>
      <c r="P351" t="s">
        <v>50</v>
      </c>
      <c r="Q351" t="s">
        <v>50</v>
      </c>
      <c r="R351" t="str">
        <f t="shared" si="40"/>
        <v>Prabhat road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tr">
        <f t="shared" si="41"/>
        <v/>
      </c>
      <c r="Y351" t="str">
        <f t="shared" si="42"/>
        <v>Prabhat road</v>
      </c>
      <c r="Z351" t="s">
        <v>83</v>
      </c>
      <c r="AA351" t="s">
        <v>135</v>
      </c>
      <c r="AB351" t="s">
        <v>50</v>
      </c>
      <c r="AC351" t="s">
        <v>50</v>
      </c>
      <c r="AD351" t="s">
        <v>50</v>
      </c>
      <c r="AE351" t="s">
        <v>50</v>
      </c>
      <c r="AF351" t="str">
        <f t="shared" si="43"/>
        <v>Erandawne</v>
      </c>
      <c r="AG351" t="s">
        <v>50</v>
      </c>
      <c r="AH351" t="s">
        <v>181</v>
      </c>
      <c r="AI351" t="s">
        <v>50</v>
      </c>
      <c r="AJ351" t="s">
        <v>50</v>
      </c>
      <c r="AK351" t="s">
        <v>50</v>
      </c>
      <c r="AL351" t="str">
        <f t="shared" si="44"/>
        <v>Law College Road</v>
      </c>
      <c r="AM351" t="str">
        <f>IF(FC_Road___Aradhana[[#This Row],[2nd Level Departure]]="",FC_Road___Aradhana[[#This Row],[1st Level Departure]],FC_Road___Aradhana[[#This Row],[2nd Level Departure]])</f>
        <v>Law College Road</v>
      </c>
      <c r="AN351" t="s">
        <v>56</v>
      </c>
      <c r="AO351" t="s">
        <v>71</v>
      </c>
      <c r="AP351" t="s">
        <v>58</v>
      </c>
      <c r="AQ351" t="s">
        <v>72</v>
      </c>
      <c r="AR351" t="s">
        <v>103</v>
      </c>
      <c r="AS351" t="s">
        <v>86</v>
      </c>
      <c r="AT351" t="s">
        <v>62</v>
      </c>
      <c r="AU351" t="s">
        <v>63</v>
      </c>
      <c r="AV351" t="s">
        <v>50</v>
      </c>
      <c r="AW351" t="str">
        <f t="shared" si="45"/>
        <v>Walk-in/ Saw it while passing by</v>
      </c>
      <c r="AX351" t="s">
        <v>50</v>
      </c>
      <c r="AY351" t="str">
        <f t="shared" si="46"/>
        <v>Date</v>
      </c>
      <c r="AZ351" t="s">
        <v>50</v>
      </c>
      <c r="BA351" t="str">
        <f t="shared" si="47"/>
        <v>I wanted to try Sourdough Pizza</v>
      </c>
      <c r="BB351" t="s">
        <v>64</v>
      </c>
      <c r="BC351" t="s">
        <v>64</v>
      </c>
      <c r="BD351" t="s">
        <v>75</v>
      </c>
      <c r="BE351" t="s">
        <v>67</v>
      </c>
      <c r="BF351" t="s">
        <v>89</v>
      </c>
      <c r="BG351" t="s">
        <v>114</v>
      </c>
      <c r="BH351" t="s">
        <v>78</v>
      </c>
      <c r="BI351" t="s">
        <v>50</v>
      </c>
      <c r="BJ351" t="s">
        <v>189</v>
      </c>
    </row>
    <row r="352" spans="1:62" x14ac:dyDescent="0.3">
      <c r="A352">
        <v>353</v>
      </c>
      <c r="B352" s="1">
        <v>45839.873611111114</v>
      </c>
      <c r="C352" s="6">
        <v>45839.884027777778</v>
      </c>
      <c r="D352" s="2">
        <f>INT(FC_Road___Aradhana[[#This Row],[Completion time]])</f>
        <v>45839</v>
      </c>
      <c r="E352" s="2" t="str">
        <f>TEXT(FC_Road___Aradhana[[#This Row],[Date]],"dddd")</f>
        <v>Tuesday</v>
      </c>
      <c r="F352" s="2" t="str">
        <f>IF(WEEKDAY(FC_Road___Aradhana[[#This Row],[Date]],2)&gt;5,"Weekend","Weekday")</f>
        <v>Weekday</v>
      </c>
      <c r="G35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2" t="s">
        <v>49</v>
      </c>
      <c r="I352" t="s">
        <v>50</v>
      </c>
      <c r="J352" t="s">
        <v>79</v>
      </c>
      <c r="K352" t="s">
        <v>52</v>
      </c>
      <c r="L352" t="s">
        <v>53</v>
      </c>
      <c r="M352" t="s">
        <v>50</v>
      </c>
      <c r="N352" t="s">
        <v>50</v>
      </c>
      <c r="O352" t="s">
        <v>284</v>
      </c>
      <c r="P352" t="s">
        <v>50</v>
      </c>
      <c r="Q352" t="s">
        <v>50</v>
      </c>
      <c r="R352" t="str">
        <f t="shared" si="40"/>
        <v>Sadashiv peth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tr">
        <f t="shared" si="41"/>
        <v/>
      </c>
      <c r="Y352" t="str">
        <f t="shared" si="42"/>
        <v>Sadashiv peth</v>
      </c>
      <c r="Z352" t="s">
        <v>83</v>
      </c>
      <c r="AA352" t="s">
        <v>285</v>
      </c>
      <c r="AB352" t="s">
        <v>50</v>
      </c>
      <c r="AC352" t="s">
        <v>50</v>
      </c>
      <c r="AD352" t="s">
        <v>50</v>
      </c>
      <c r="AE352" t="s">
        <v>50</v>
      </c>
      <c r="AF352" t="str">
        <f t="shared" si="43"/>
        <v xml:space="preserve">Sahakarnagar </v>
      </c>
      <c r="AG352" t="s">
        <v>50</v>
      </c>
      <c r="AH352" t="s">
        <v>50</v>
      </c>
      <c r="AI352" t="s">
        <v>50</v>
      </c>
      <c r="AJ352" t="s">
        <v>50</v>
      </c>
      <c r="AK352" t="s">
        <v>50</v>
      </c>
      <c r="AL352" t="str">
        <f t="shared" si="44"/>
        <v/>
      </c>
      <c r="AM352" t="str">
        <f>IF(FC_Road___Aradhana[[#This Row],[2nd Level Departure]]="",FC_Road___Aradhana[[#This Row],[1st Level Departure]],FC_Road___Aradhana[[#This Row],[2nd Level Departure]])</f>
        <v xml:space="preserve">Sahakarnagar </v>
      </c>
      <c r="AN352" t="s">
        <v>56</v>
      </c>
      <c r="AO352" t="s">
        <v>71</v>
      </c>
      <c r="AP352" t="s">
        <v>96</v>
      </c>
      <c r="AQ352" t="s">
        <v>50</v>
      </c>
      <c r="AR352" t="s">
        <v>50</v>
      </c>
      <c r="AS352" t="s">
        <v>50</v>
      </c>
      <c r="AT352" t="s">
        <v>50</v>
      </c>
      <c r="AU352" t="s">
        <v>50</v>
      </c>
      <c r="AV352" t="s">
        <v>144</v>
      </c>
      <c r="AW352" t="str">
        <f t="shared" si="45"/>
        <v>I was walking by and came in</v>
      </c>
      <c r="AX352" t="s">
        <v>61</v>
      </c>
      <c r="AY352" t="str">
        <f t="shared" si="46"/>
        <v>Casual Meal</v>
      </c>
      <c r="AZ352" t="s">
        <v>98</v>
      </c>
      <c r="BA352" t="s">
        <v>62</v>
      </c>
      <c r="BB352" t="s">
        <v>74</v>
      </c>
      <c r="BC352" t="s">
        <v>64</v>
      </c>
      <c r="BD352" t="s">
        <v>130</v>
      </c>
      <c r="BE352" t="s">
        <v>76</v>
      </c>
      <c r="BF352" t="s">
        <v>131</v>
      </c>
      <c r="BG352" t="s">
        <v>100</v>
      </c>
      <c r="BH352" t="s">
        <v>101</v>
      </c>
      <c r="BI352" t="s">
        <v>122</v>
      </c>
      <c r="BJ352" t="s">
        <v>69</v>
      </c>
    </row>
    <row r="353" spans="1:62" x14ac:dyDescent="0.3">
      <c r="A353">
        <v>354</v>
      </c>
      <c r="B353" s="1">
        <v>45839.882638888892</v>
      </c>
      <c r="C353" s="6">
        <v>45839.888194444444</v>
      </c>
      <c r="D353" s="2">
        <f>INT(FC_Road___Aradhana[[#This Row],[Completion time]])</f>
        <v>45839</v>
      </c>
      <c r="E353" s="2" t="str">
        <f>TEXT(FC_Road___Aradhana[[#This Row],[Date]],"dddd")</f>
        <v>Tuesday</v>
      </c>
      <c r="F353" s="2" t="str">
        <f>IF(WEEKDAY(FC_Road___Aradhana[[#This Row],[Date]],2)&gt;5,"Weekend","Weekday")</f>
        <v>Weekday</v>
      </c>
      <c r="G35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3" t="s">
        <v>49</v>
      </c>
      <c r="I353" t="s">
        <v>50</v>
      </c>
      <c r="J353" t="s">
        <v>79</v>
      </c>
      <c r="K353" t="s">
        <v>92</v>
      </c>
      <c r="L353" t="s">
        <v>93</v>
      </c>
      <c r="M353" t="s">
        <v>50</v>
      </c>
      <c r="N353" t="s">
        <v>70</v>
      </c>
      <c r="O353" t="s">
        <v>50</v>
      </c>
      <c r="P353" t="s">
        <v>50</v>
      </c>
      <c r="Q353" t="s">
        <v>50</v>
      </c>
      <c r="R353" t="str">
        <f t="shared" si="40"/>
        <v>Shivajinagar</v>
      </c>
      <c r="S353" t="s">
        <v>50</v>
      </c>
      <c r="T353" t="s">
        <v>50</v>
      </c>
      <c r="U353" t="s">
        <v>50</v>
      </c>
      <c r="V353" t="s">
        <v>50</v>
      </c>
      <c r="W353" t="s">
        <v>50</v>
      </c>
      <c r="X353" t="str">
        <f t="shared" si="41"/>
        <v/>
      </c>
      <c r="Y353" t="str">
        <f t="shared" si="42"/>
        <v>Shivajinagar</v>
      </c>
      <c r="Z353" t="s">
        <v>166</v>
      </c>
      <c r="AA353" t="s">
        <v>50</v>
      </c>
      <c r="AB353" t="s">
        <v>165</v>
      </c>
      <c r="AC353" t="s">
        <v>50</v>
      </c>
      <c r="AD353" t="s">
        <v>50</v>
      </c>
      <c r="AE353" t="s">
        <v>50</v>
      </c>
      <c r="AF353" t="str">
        <f t="shared" si="43"/>
        <v>Pavillion Mall</v>
      </c>
      <c r="AG353" t="s">
        <v>50</v>
      </c>
      <c r="AH353" t="s">
        <v>50</v>
      </c>
      <c r="AI353" t="s">
        <v>50</v>
      </c>
      <c r="AJ353" t="s">
        <v>50</v>
      </c>
      <c r="AK353" t="s">
        <v>50</v>
      </c>
      <c r="AL353" t="str">
        <f t="shared" si="44"/>
        <v/>
      </c>
      <c r="AM353" t="str">
        <f>IF(FC_Road___Aradhana[[#This Row],[2nd Level Departure]]="",FC_Road___Aradhana[[#This Row],[1st Level Departure]],FC_Road___Aradhana[[#This Row],[2nd Level Departure]])</f>
        <v>Pavillion Mall</v>
      </c>
      <c r="AN353" t="s">
        <v>56</v>
      </c>
      <c r="AO353" t="s">
        <v>71</v>
      </c>
      <c r="AP353" t="s">
        <v>58</v>
      </c>
      <c r="AQ353" t="s">
        <v>59</v>
      </c>
      <c r="AR353" t="s">
        <v>103</v>
      </c>
      <c r="AS353" t="s">
        <v>61</v>
      </c>
      <c r="AT353" t="s">
        <v>62</v>
      </c>
      <c r="AU353" t="s">
        <v>63</v>
      </c>
      <c r="AV353" t="s">
        <v>50</v>
      </c>
      <c r="AW353" t="str">
        <f t="shared" si="45"/>
        <v>Word of Mouth/ Recommendation</v>
      </c>
      <c r="AX353" t="s">
        <v>50</v>
      </c>
      <c r="AY353" t="str">
        <f t="shared" si="46"/>
        <v>Casual Meal</v>
      </c>
      <c r="AZ353" t="s">
        <v>50</v>
      </c>
      <c r="BA353" t="str">
        <f t="shared" si="47"/>
        <v>I wanted to try Sourdough Pizza</v>
      </c>
      <c r="BB353" t="s">
        <v>104</v>
      </c>
      <c r="BC353" t="s">
        <v>65</v>
      </c>
      <c r="BD353" t="s">
        <v>75</v>
      </c>
      <c r="BE353" t="s">
        <v>76</v>
      </c>
      <c r="BF353" t="s">
        <v>99</v>
      </c>
      <c r="BG353" t="s">
        <v>68</v>
      </c>
      <c r="BH353" t="s">
        <v>78</v>
      </c>
      <c r="BI353" t="s">
        <v>50</v>
      </c>
      <c r="BJ353" t="s">
        <v>69</v>
      </c>
    </row>
    <row r="354" spans="1:62" x14ac:dyDescent="0.3">
      <c r="A354">
        <v>355</v>
      </c>
      <c r="B354" s="1">
        <v>45839.888194444444</v>
      </c>
      <c r="C354" s="6">
        <v>45839.89166666667</v>
      </c>
      <c r="D354" s="2">
        <f>INT(FC_Road___Aradhana[[#This Row],[Completion time]])</f>
        <v>45839</v>
      </c>
      <c r="E354" s="2" t="str">
        <f>TEXT(FC_Road___Aradhana[[#This Row],[Date]],"dddd")</f>
        <v>Tuesday</v>
      </c>
      <c r="F354" s="2" t="str">
        <f>IF(WEEKDAY(FC_Road___Aradhana[[#This Row],[Date]],2)&gt;5,"Weekend","Weekday")</f>
        <v>Weekday</v>
      </c>
      <c r="G35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4" t="s">
        <v>49</v>
      </c>
      <c r="I354" t="s">
        <v>50</v>
      </c>
      <c r="J354" t="s">
        <v>79</v>
      </c>
      <c r="K354" t="s">
        <v>52</v>
      </c>
      <c r="L354" t="s">
        <v>119</v>
      </c>
      <c r="M354" t="s">
        <v>50</v>
      </c>
      <c r="N354" t="s">
        <v>50</v>
      </c>
      <c r="O354" t="s">
        <v>50</v>
      </c>
      <c r="P354" t="s">
        <v>50</v>
      </c>
      <c r="Q354" t="s">
        <v>54</v>
      </c>
      <c r="R354" t="str">
        <f t="shared" si="40"/>
        <v>Deccan</v>
      </c>
      <c r="S354" t="s">
        <v>132</v>
      </c>
      <c r="T354" t="s">
        <v>50</v>
      </c>
      <c r="U354" t="s">
        <v>50</v>
      </c>
      <c r="V354" t="s">
        <v>50</v>
      </c>
      <c r="W354" t="s">
        <v>50</v>
      </c>
      <c r="X354" t="str">
        <f>IF(S354&lt;&gt;"",S354,IF(T354&lt;&gt;"",T354,IF(U354&lt;&gt;"",U354,IF(V354&lt;&gt;"",V354,IF(W354&lt;&gt;"",W354,"")))))</f>
        <v>Prabhat Road/Bhandarkar Road</v>
      </c>
      <c r="Y354" t="str">
        <f t="shared" si="42"/>
        <v>Prabhat Road/Bhandarkar Road</v>
      </c>
      <c r="Z354" t="s">
        <v>166</v>
      </c>
      <c r="AA354" t="s">
        <v>50</v>
      </c>
      <c r="AB354" t="s">
        <v>227</v>
      </c>
      <c r="AC354" t="s">
        <v>50</v>
      </c>
      <c r="AD354" t="s">
        <v>50</v>
      </c>
      <c r="AE354" t="s">
        <v>50</v>
      </c>
      <c r="AF354" t="str">
        <f t="shared" si="43"/>
        <v>Sambhaji Park</v>
      </c>
      <c r="AG354" t="s">
        <v>50</v>
      </c>
      <c r="AH354" t="s">
        <v>50</v>
      </c>
      <c r="AI354" t="s">
        <v>50</v>
      </c>
      <c r="AJ354" t="s">
        <v>50</v>
      </c>
      <c r="AK354" t="s">
        <v>50</v>
      </c>
      <c r="AL354" t="str">
        <f t="shared" si="44"/>
        <v/>
      </c>
      <c r="AM354" t="str">
        <f>IF(FC_Road___Aradhana[[#This Row],[2nd Level Departure]]="",FC_Road___Aradhana[[#This Row],[1st Level Departure]],FC_Road___Aradhana[[#This Row],[2nd Level Departure]])</f>
        <v>Sambhaji Park</v>
      </c>
      <c r="AN354" t="s">
        <v>56</v>
      </c>
      <c r="AO354" t="s">
        <v>95</v>
      </c>
      <c r="AP354" t="s">
        <v>96</v>
      </c>
      <c r="AQ354" t="s">
        <v>50</v>
      </c>
      <c r="AR354" t="s">
        <v>50</v>
      </c>
      <c r="AS354" t="s">
        <v>50</v>
      </c>
      <c r="AT354" t="s">
        <v>50</v>
      </c>
      <c r="AU354" t="s">
        <v>50</v>
      </c>
      <c r="AV354" t="s">
        <v>97</v>
      </c>
      <c r="AW354" t="str">
        <f t="shared" si="45"/>
        <v>Social Media Ad (Instagram/ Facebook)</v>
      </c>
      <c r="AX354" t="s">
        <v>61</v>
      </c>
      <c r="AY354" t="str">
        <f t="shared" si="46"/>
        <v>Casual Meal</v>
      </c>
      <c r="AZ354" t="s">
        <v>98</v>
      </c>
      <c r="BA354" t="s">
        <v>62</v>
      </c>
      <c r="BB354" t="s">
        <v>104</v>
      </c>
      <c r="BC354" t="s">
        <v>65</v>
      </c>
      <c r="BD354" t="s">
        <v>75</v>
      </c>
      <c r="BE354" t="s">
        <v>76</v>
      </c>
      <c r="BF354" t="s">
        <v>89</v>
      </c>
      <c r="BG354" t="s">
        <v>68</v>
      </c>
      <c r="BH354" t="s">
        <v>78</v>
      </c>
      <c r="BI354" t="s">
        <v>91</v>
      </c>
      <c r="BJ354" t="s">
        <v>69</v>
      </c>
    </row>
    <row r="355" spans="1:62" x14ac:dyDescent="0.3">
      <c r="A355">
        <v>356</v>
      </c>
      <c r="B355" s="1">
        <v>45839.890972222223</v>
      </c>
      <c r="C355" s="6">
        <v>45839.902777777781</v>
      </c>
      <c r="D355" s="2">
        <f>INT(FC_Road___Aradhana[[#This Row],[Completion time]])</f>
        <v>45839</v>
      </c>
      <c r="E355" s="2" t="str">
        <f>TEXT(FC_Road___Aradhana[[#This Row],[Date]],"dddd")</f>
        <v>Tuesday</v>
      </c>
      <c r="F355" s="2" t="str">
        <f>IF(WEEKDAY(FC_Road___Aradhana[[#This Row],[Date]],2)&gt;5,"Weekend","Weekday")</f>
        <v>Weekday</v>
      </c>
      <c r="G35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5" t="s">
        <v>49</v>
      </c>
      <c r="I355" t="s">
        <v>50</v>
      </c>
      <c r="J355" t="s">
        <v>79</v>
      </c>
      <c r="K355" t="s">
        <v>52</v>
      </c>
      <c r="L355" t="s">
        <v>80</v>
      </c>
      <c r="M355" t="s">
        <v>50</v>
      </c>
      <c r="N355" t="s">
        <v>50</v>
      </c>
      <c r="O355" t="s">
        <v>50</v>
      </c>
      <c r="P355" t="s">
        <v>50</v>
      </c>
      <c r="Q355" t="s">
        <v>70</v>
      </c>
      <c r="R355" t="str">
        <f t="shared" si="40"/>
        <v>Shivajinagar</v>
      </c>
      <c r="S355" t="s">
        <v>50</v>
      </c>
      <c r="T355" t="s">
        <v>50</v>
      </c>
      <c r="U355" t="s">
        <v>50</v>
      </c>
      <c r="V355" t="s">
        <v>173</v>
      </c>
      <c r="W355" t="s">
        <v>169</v>
      </c>
      <c r="X355" t="str">
        <f t="shared" si="41"/>
        <v>Senapati Bapat Road</v>
      </c>
      <c r="Y355" t="str">
        <f t="shared" si="42"/>
        <v>Senapati Bapat Road</v>
      </c>
      <c r="Z355" t="s">
        <v>83</v>
      </c>
      <c r="AA355" t="s">
        <v>70</v>
      </c>
      <c r="AB355" t="s">
        <v>50</v>
      </c>
      <c r="AC355" t="s">
        <v>50</v>
      </c>
      <c r="AD355" t="s">
        <v>50</v>
      </c>
      <c r="AE355" t="s">
        <v>50</v>
      </c>
      <c r="AF355" t="str">
        <f t="shared" si="43"/>
        <v>Shivajinagar</v>
      </c>
      <c r="AG355" t="s">
        <v>50</v>
      </c>
      <c r="AH355" t="s">
        <v>50</v>
      </c>
      <c r="AI355" t="s">
        <v>50</v>
      </c>
      <c r="AJ355" t="s">
        <v>50</v>
      </c>
      <c r="AK355" t="s">
        <v>50</v>
      </c>
      <c r="AL355" t="str">
        <f t="shared" si="44"/>
        <v/>
      </c>
      <c r="AM355" t="str">
        <f>IF(FC_Road___Aradhana[[#This Row],[2nd Level Departure]]="",FC_Road___Aradhana[[#This Row],[1st Level Departure]],FC_Road___Aradhana[[#This Row],[2nd Level Departure]])</f>
        <v>Shivajinagar</v>
      </c>
      <c r="AN355" t="s">
        <v>56</v>
      </c>
      <c r="AO355" t="s">
        <v>57</v>
      </c>
      <c r="AP355" t="s">
        <v>96</v>
      </c>
      <c r="AQ355" t="s">
        <v>50</v>
      </c>
      <c r="AR355" t="s">
        <v>50</v>
      </c>
      <c r="AS355" t="s">
        <v>50</v>
      </c>
      <c r="AT355" t="s">
        <v>50</v>
      </c>
      <c r="AU355" t="s">
        <v>50</v>
      </c>
      <c r="AV355" t="s">
        <v>149</v>
      </c>
      <c r="AW355" t="str">
        <f t="shared" si="45"/>
        <v>A friend told me</v>
      </c>
      <c r="AX355" t="s">
        <v>111</v>
      </c>
      <c r="AY355" t="str">
        <f t="shared" si="46"/>
        <v>Hangout with friends</v>
      </c>
      <c r="AZ355" t="s">
        <v>168</v>
      </c>
      <c r="BA355" t="s">
        <v>125</v>
      </c>
      <c r="BB355" t="s">
        <v>64</v>
      </c>
      <c r="BC355" t="s">
        <v>64</v>
      </c>
      <c r="BD355" t="s">
        <v>88</v>
      </c>
      <c r="BE355" t="s">
        <v>67</v>
      </c>
      <c r="BF355" t="s">
        <v>89</v>
      </c>
      <c r="BG355" t="s">
        <v>114</v>
      </c>
      <c r="BH355" t="s">
        <v>50</v>
      </c>
      <c r="BI355" t="s">
        <v>50</v>
      </c>
      <c r="BJ355" t="s">
        <v>69</v>
      </c>
    </row>
    <row r="356" spans="1:62" x14ac:dyDescent="0.3">
      <c r="A356">
        <v>357</v>
      </c>
      <c r="B356" s="1">
        <v>45839.909722222219</v>
      </c>
      <c r="C356" s="6">
        <v>45839.911111111112</v>
      </c>
      <c r="D356" s="2">
        <f>INT(FC_Road___Aradhana[[#This Row],[Completion time]])</f>
        <v>45839</v>
      </c>
      <c r="E356" s="2" t="str">
        <f>TEXT(FC_Road___Aradhana[[#This Row],[Date]],"dddd")</f>
        <v>Tuesday</v>
      </c>
      <c r="F356" s="2" t="str">
        <f>IF(WEEKDAY(FC_Road___Aradhana[[#This Row],[Date]],2)&gt;5,"Weekend","Weekday")</f>
        <v>Weekday</v>
      </c>
      <c r="G35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6" t="s">
        <v>49</v>
      </c>
      <c r="I356" t="s">
        <v>50</v>
      </c>
      <c r="J356" t="s">
        <v>79</v>
      </c>
      <c r="K356" t="s">
        <v>52</v>
      </c>
      <c r="L356" t="s">
        <v>53</v>
      </c>
      <c r="M356" t="s">
        <v>50</v>
      </c>
      <c r="N356" t="s">
        <v>50</v>
      </c>
      <c r="O356" t="s">
        <v>126</v>
      </c>
      <c r="P356" t="s">
        <v>50</v>
      </c>
      <c r="Q356" t="s">
        <v>50</v>
      </c>
      <c r="R356" t="str">
        <f t="shared" si="40"/>
        <v>ICC/ Senapati Bapat Road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tr">
        <f t="shared" si="41"/>
        <v/>
      </c>
      <c r="Y356" t="str">
        <f t="shared" si="42"/>
        <v>ICC/ Senapati Bapat Road</v>
      </c>
      <c r="Z356" t="s">
        <v>83</v>
      </c>
      <c r="AA356" t="s">
        <v>70</v>
      </c>
      <c r="AB356" t="s">
        <v>50</v>
      </c>
      <c r="AC356" t="s">
        <v>50</v>
      </c>
      <c r="AD356" t="s">
        <v>50</v>
      </c>
      <c r="AE356" t="s">
        <v>50</v>
      </c>
      <c r="AF356" t="str">
        <f t="shared" si="43"/>
        <v>Shivajinagar</v>
      </c>
      <c r="AG356" t="s">
        <v>50</v>
      </c>
      <c r="AH356" t="s">
        <v>50</v>
      </c>
      <c r="AI356" t="s">
        <v>50</v>
      </c>
      <c r="AJ356" t="s">
        <v>50</v>
      </c>
      <c r="AK356" t="s">
        <v>50</v>
      </c>
      <c r="AL356" t="str">
        <f t="shared" si="44"/>
        <v/>
      </c>
      <c r="AM356" t="str">
        <f>IF(FC_Road___Aradhana[[#This Row],[2nd Level Departure]]="",FC_Road___Aradhana[[#This Row],[1st Level Departure]],FC_Road___Aradhana[[#This Row],[2nd Level Departure]])</f>
        <v>Shivajinagar</v>
      </c>
      <c r="AN356" t="s">
        <v>85</v>
      </c>
      <c r="AO356" t="s">
        <v>71</v>
      </c>
      <c r="AP356" t="s">
        <v>96</v>
      </c>
      <c r="AQ356" t="s">
        <v>50</v>
      </c>
      <c r="AR356" t="s">
        <v>50</v>
      </c>
      <c r="AS356" t="s">
        <v>50</v>
      </c>
      <c r="AT356" t="s">
        <v>50</v>
      </c>
      <c r="AU356" t="s">
        <v>50</v>
      </c>
      <c r="AV356" t="s">
        <v>110</v>
      </c>
      <c r="AW356" t="str">
        <f t="shared" si="45"/>
        <v>Reservation Apps - DineOut/ Zomato Gold</v>
      </c>
      <c r="AX356" t="s">
        <v>61</v>
      </c>
      <c r="AY356" t="str">
        <f t="shared" si="46"/>
        <v>Casual Meal</v>
      </c>
      <c r="AZ356" t="s">
        <v>98</v>
      </c>
      <c r="BA356" t="s">
        <v>62</v>
      </c>
      <c r="BB356" t="s">
        <v>113</v>
      </c>
      <c r="BC356" t="s">
        <v>108</v>
      </c>
      <c r="BD356" t="s">
        <v>75</v>
      </c>
      <c r="BE356" t="s">
        <v>76</v>
      </c>
      <c r="BF356" t="s">
        <v>89</v>
      </c>
      <c r="BG356" t="s">
        <v>68</v>
      </c>
      <c r="BH356" t="s">
        <v>78</v>
      </c>
      <c r="BI356" t="s">
        <v>91</v>
      </c>
      <c r="BJ356" t="s">
        <v>69</v>
      </c>
    </row>
    <row r="357" spans="1:62" x14ac:dyDescent="0.3">
      <c r="A357">
        <v>358</v>
      </c>
      <c r="B357" s="1">
        <v>45839.902777777781</v>
      </c>
      <c r="C357" s="6">
        <v>45839.911805555559</v>
      </c>
      <c r="D357" s="2">
        <f>INT(FC_Road___Aradhana[[#This Row],[Completion time]])</f>
        <v>45839</v>
      </c>
      <c r="E357" s="2" t="str">
        <f>TEXT(FC_Road___Aradhana[[#This Row],[Date]],"dddd")</f>
        <v>Tuesday</v>
      </c>
      <c r="F357" s="2" t="str">
        <f>IF(WEEKDAY(FC_Road___Aradhana[[#This Row],[Date]],2)&gt;5,"Weekend","Weekday")</f>
        <v>Weekday</v>
      </c>
      <c r="G35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7" t="s">
        <v>49</v>
      </c>
      <c r="I357" t="s">
        <v>50</v>
      </c>
      <c r="J357" t="s">
        <v>79</v>
      </c>
      <c r="K357" t="s">
        <v>52</v>
      </c>
      <c r="L357" t="s">
        <v>156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tr">
        <f t="shared" si="40"/>
        <v/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tr">
        <f t="shared" si="41"/>
        <v/>
      </c>
      <c r="Y357" t="str">
        <f t="shared" si="42"/>
        <v/>
      </c>
      <c r="Z357" t="s">
        <v>83</v>
      </c>
      <c r="AA357" t="s">
        <v>262</v>
      </c>
      <c r="AB357" t="s">
        <v>50</v>
      </c>
      <c r="AC357" t="s">
        <v>50</v>
      </c>
      <c r="AD357" t="s">
        <v>50</v>
      </c>
      <c r="AE357" t="s">
        <v>50</v>
      </c>
      <c r="AF357" t="str">
        <f t="shared" si="43"/>
        <v>Sahakarnagar</v>
      </c>
      <c r="AG357" t="s">
        <v>50</v>
      </c>
      <c r="AH357" t="s">
        <v>50</v>
      </c>
      <c r="AI357" t="s">
        <v>50</v>
      </c>
      <c r="AJ357" t="s">
        <v>50</v>
      </c>
      <c r="AK357" t="s">
        <v>50</v>
      </c>
      <c r="AL357" t="str">
        <f t="shared" si="44"/>
        <v/>
      </c>
      <c r="AM357" t="str">
        <f>IF(FC_Road___Aradhana[[#This Row],[2nd Level Departure]]="",FC_Road___Aradhana[[#This Row],[1st Level Departure]],FC_Road___Aradhana[[#This Row],[2nd Level Departure]])</f>
        <v>Sahakarnagar</v>
      </c>
      <c r="AN357" t="s">
        <v>85</v>
      </c>
      <c r="AO357" t="s">
        <v>71</v>
      </c>
      <c r="AP357" t="s">
        <v>58</v>
      </c>
      <c r="AQ357" t="s">
        <v>72</v>
      </c>
      <c r="AR357" t="s">
        <v>133</v>
      </c>
      <c r="AS357" t="s">
        <v>61</v>
      </c>
      <c r="AT357" t="s">
        <v>224</v>
      </c>
      <c r="AU357" t="s">
        <v>63</v>
      </c>
      <c r="AV357" t="s">
        <v>50</v>
      </c>
      <c r="AW357" t="str">
        <f t="shared" si="45"/>
        <v>Walk-in/ Saw it while passing by</v>
      </c>
      <c r="AX357" t="s">
        <v>50</v>
      </c>
      <c r="AY357" t="str">
        <f t="shared" si="46"/>
        <v>Casual Meal</v>
      </c>
      <c r="AZ357" t="s">
        <v>50</v>
      </c>
      <c r="BA357" t="str">
        <f t="shared" si="47"/>
        <v>I like si nonna's pizza</v>
      </c>
      <c r="BB357" t="s">
        <v>113</v>
      </c>
      <c r="BC357" t="s">
        <v>108</v>
      </c>
      <c r="BD357" t="s">
        <v>75</v>
      </c>
      <c r="BE357" t="s">
        <v>76</v>
      </c>
      <c r="BF357" t="s">
        <v>99</v>
      </c>
      <c r="BG357" t="s">
        <v>100</v>
      </c>
      <c r="BH357" t="s">
        <v>78</v>
      </c>
      <c r="BJ357" t="s">
        <v>69</v>
      </c>
    </row>
    <row r="358" spans="1:62" x14ac:dyDescent="0.3">
      <c r="A358">
        <v>359</v>
      </c>
      <c r="B358" s="1">
        <v>45839.911805555559</v>
      </c>
      <c r="C358" s="6">
        <v>45839.916666666664</v>
      </c>
      <c r="D358" s="2">
        <f>INT(FC_Road___Aradhana[[#This Row],[Completion time]])</f>
        <v>45839</v>
      </c>
      <c r="E358" s="2" t="str">
        <f>TEXT(FC_Road___Aradhana[[#This Row],[Date]],"dddd")</f>
        <v>Tuesday</v>
      </c>
      <c r="F358" s="2" t="str">
        <f>IF(WEEKDAY(FC_Road___Aradhana[[#This Row],[Date]],2)&gt;5,"Weekend","Weekday")</f>
        <v>Weekday</v>
      </c>
      <c r="G35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8" t="s">
        <v>49</v>
      </c>
      <c r="I358" t="s">
        <v>50</v>
      </c>
      <c r="J358" t="s">
        <v>79</v>
      </c>
      <c r="K358" t="s">
        <v>52</v>
      </c>
      <c r="L358" t="s">
        <v>119</v>
      </c>
      <c r="M358" t="s">
        <v>50</v>
      </c>
      <c r="N358" t="s">
        <v>50</v>
      </c>
      <c r="O358" t="s">
        <v>50</v>
      </c>
      <c r="P358" t="s">
        <v>50</v>
      </c>
      <c r="Q358" t="s">
        <v>286</v>
      </c>
      <c r="R358" t="str">
        <f t="shared" si="40"/>
        <v>Hinjewadi phase 3</v>
      </c>
      <c r="S358" t="s">
        <v>50</v>
      </c>
      <c r="T358" t="s">
        <v>50</v>
      </c>
      <c r="U358" t="s">
        <v>50</v>
      </c>
      <c r="V358" t="s">
        <v>50</v>
      </c>
      <c r="W358" t="s">
        <v>50</v>
      </c>
      <c r="X358" t="str">
        <f t="shared" si="41"/>
        <v/>
      </c>
      <c r="Y358" t="str">
        <f t="shared" si="42"/>
        <v>Hinjewadi phase 3</v>
      </c>
      <c r="Z358" t="s">
        <v>83</v>
      </c>
      <c r="AA358" t="s">
        <v>286</v>
      </c>
      <c r="AB358" t="s">
        <v>50</v>
      </c>
      <c r="AC358" t="s">
        <v>50</v>
      </c>
      <c r="AD358" t="s">
        <v>50</v>
      </c>
      <c r="AE358" t="s">
        <v>50</v>
      </c>
      <c r="AF358" t="str">
        <f t="shared" si="43"/>
        <v>Hinjewadi phase 3</v>
      </c>
      <c r="AG358" t="s">
        <v>50</v>
      </c>
      <c r="AH358" t="s">
        <v>50</v>
      </c>
      <c r="AI358" t="s">
        <v>50</v>
      </c>
      <c r="AJ358" t="s">
        <v>50</v>
      </c>
      <c r="AK358" t="s">
        <v>50</v>
      </c>
      <c r="AL358" t="str">
        <f t="shared" si="44"/>
        <v/>
      </c>
      <c r="AM358" t="str">
        <f>IF(FC_Road___Aradhana[[#This Row],[2nd Level Departure]]="",FC_Road___Aradhana[[#This Row],[1st Level Departure]],FC_Road___Aradhana[[#This Row],[2nd Level Departure]])</f>
        <v>Hinjewadi phase 3</v>
      </c>
      <c r="AN358" t="s">
        <v>56</v>
      </c>
      <c r="AO358" t="s">
        <v>71</v>
      </c>
      <c r="AP358" t="s">
        <v>96</v>
      </c>
      <c r="AQ358" t="s">
        <v>50</v>
      </c>
      <c r="AR358" t="s">
        <v>50</v>
      </c>
      <c r="AS358" t="s">
        <v>50</v>
      </c>
      <c r="AT358" t="s">
        <v>50</v>
      </c>
      <c r="AU358" t="s">
        <v>50</v>
      </c>
      <c r="AV358" t="s">
        <v>144</v>
      </c>
      <c r="AW358" t="str">
        <f t="shared" si="45"/>
        <v>I was walking by and came in</v>
      </c>
      <c r="AX358" t="s">
        <v>61</v>
      </c>
      <c r="AY358" t="str">
        <f t="shared" si="46"/>
        <v>Casual Meal</v>
      </c>
      <c r="AZ358" t="s">
        <v>98</v>
      </c>
      <c r="BA358" t="s">
        <v>62</v>
      </c>
      <c r="BB358" t="s">
        <v>104</v>
      </c>
      <c r="BC358" t="s">
        <v>104</v>
      </c>
      <c r="BD358" t="s">
        <v>75</v>
      </c>
      <c r="BE358" t="s">
        <v>76</v>
      </c>
      <c r="BF358" t="s">
        <v>184</v>
      </c>
      <c r="BG358" t="s">
        <v>68</v>
      </c>
      <c r="BH358" t="s">
        <v>101</v>
      </c>
      <c r="BI358" t="s">
        <v>91</v>
      </c>
      <c r="BJ358" t="s">
        <v>69</v>
      </c>
    </row>
    <row r="359" spans="1:62" x14ac:dyDescent="0.3">
      <c r="A359">
        <v>360</v>
      </c>
      <c r="B359" s="1">
        <v>45839.915972222225</v>
      </c>
      <c r="C359" s="6">
        <v>45839.918055555558</v>
      </c>
      <c r="D359" s="2">
        <f>INT(FC_Road___Aradhana[[#This Row],[Completion time]])</f>
        <v>45839</v>
      </c>
      <c r="E359" s="2" t="str">
        <f>TEXT(FC_Road___Aradhana[[#This Row],[Date]],"dddd")</f>
        <v>Tuesday</v>
      </c>
      <c r="F359" s="2" t="str">
        <f>IF(WEEKDAY(FC_Road___Aradhana[[#This Row],[Date]],2)&gt;5,"Weekend","Weekday")</f>
        <v>Weekday</v>
      </c>
      <c r="G35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59" t="s">
        <v>49</v>
      </c>
      <c r="I359" t="s">
        <v>50</v>
      </c>
      <c r="J359" t="s">
        <v>79</v>
      </c>
      <c r="K359" t="s">
        <v>52</v>
      </c>
      <c r="L359" t="s">
        <v>93</v>
      </c>
      <c r="M359" t="s">
        <v>50</v>
      </c>
      <c r="N359" t="s">
        <v>204</v>
      </c>
      <c r="O359" t="s">
        <v>50</v>
      </c>
      <c r="P359" t="s">
        <v>50</v>
      </c>
      <c r="Q359" t="s">
        <v>50</v>
      </c>
      <c r="R359" t="str">
        <f t="shared" si="40"/>
        <v>JM Road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tr">
        <f t="shared" si="41"/>
        <v/>
      </c>
      <c r="Y359" t="str">
        <f t="shared" si="42"/>
        <v>JM Road</v>
      </c>
      <c r="Z359" t="s">
        <v>83</v>
      </c>
      <c r="AA359" t="s">
        <v>84</v>
      </c>
      <c r="AB359" t="s">
        <v>50</v>
      </c>
      <c r="AC359" t="s">
        <v>50</v>
      </c>
      <c r="AD359" t="s">
        <v>50</v>
      </c>
      <c r="AE359" t="s">
        <v>50</v>
      </c>
      <c r="AF359" t="str">
        <f t="shared" si="43"/>
        <v>kothrud</v>
      </c>
      <c r="AG359" t="s">
        <v>50</v>
      </c>
      <c r="AH359" t="s">
        <v>50</v>
      </c>
      <c r="AI359" t="s">
        <v>120</v>
      </c>
      <c r="AJ359" t="s">
        <v>50</v>
      </c>
      <c r="AK359" t="s">
        <v>50</v>
      </c>
      <c r="AL359" t="str">
        <f t="shared" si="44"/>
        <v>Mayur Colony / Ideal Colony</v>
      </c>
      <c r="AM359" t="str">
        <f>IF(FC_Road___Aradhana[[#This Row],[2nd Level Departure]]="",FC_Road___Aradhana[[#This Row],[1st Level Departure]],FC_Road___Aradhana[[#This Row],[2nd Level Departure]])</f>
        <v>Mayur Colony / Ideal Colony</v>
      </c>
      <c r="AN359" t="s">
        <v>94</v>
      </c>
      <c r="AO359" t="s">
        <v>109</v>
      </c>
      <c r="AP359" t="s">
        <v>58</v>
      </c>
      <c r="AQ359" t="s">
        <v>59</v>
      </c>
      <c r="AR359" t="s">
        <v>60</v>
      </c>
      <c r="AS359" t="s">
        <v>112</v>
      </c>
      <c r="AT359" t="s">
        <v>62</v>
      </c>
      <c r="AU359" t="s">
        <v>63</v>
      </c>
      <c r="AV359" t="s">
        <v>50</v>
      </c>
      <c r="AW359" t="str">
        <f t="shared" si="45"/>
        <v>Word of Mouth/ Recommendation</v>
      </c>
      <c r="AX359" t="s">
        <v>50</v>
      </c>
      <c r="AY359" t="str">
        <f t="shared" si="46"/>
        <v>Hangout with Friends</v>
      </c>
      <c r="AZ359" t="s">
        <v>50</v>
      </c>
      <c r="BA359" t="str">
        <f t="shared" si="47"/>
        <v>I wanted to try Sourdough Pizza</v>
      </c>
      <c r="BB359" t="s">
        <v>104</v>
      </c>
      <c r="BC359" t="s">
        <v>64</v>
      </c>
      <c r="BD359" t="s">
        <v>75</v>
      </c>
      <c r="BE359" t="s">
        <v>67</v>
      </c>
      <c r="BF359" t="s">
        <v>89</v>
      </c>
      <c r="BG359" t="s">
        <v>68</v>
      </c>
      <c r="BH359" t="s">
        <v>118</v>
      </c>
      <c r="BI359" t="s">
        <v>115</v>
      </c>
      <c r="BJ359" t="s">
        <v>69</v>
      </c>
    </row>
    <row r="360" spans="1:62" x14ac:dyDescent="0.3">
      <c r="A360">
        <v>361</v>
      </c>
      <c r="B360" s="1">
        <v>45839.918749999997</v>
      </c>
      <c r="C360" s="6">
        <v>45839.928472222222</v>
      </c>
      <c r="D360" s="2">
        <f>INT(FC_Road___Aradhana[[#This Row],[Completion time]])</f>
        <v>45839</v>
      </c>
      <c r="E360" s="2" t="str">
        <f>TEXT(FC_Road___Aradhana[[#This Row],[Date]],"dddd")</f>
        <v>Tuesday</v>
      </c>
      <c r="F360" s="2" t="str">
        <f>IF(WEEKDAY(FC_Road___Aradhana[[#This Row],[Date]],2)&gt;5,"Weekend","Weekday")</f>
        <v>Weekday</v>
      </c>
      <c r="G36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60" t="s">
        <v>49</v>
      </c>
      <c r="I360" t="s">
        <v>50</v>
      </c>
      <c r="J360" t="s">
        <v>79</v>
      </c>
      <c r="K360" t="s">
        <v>140</v>
      </c>
      <c r="L360" t="s">
        <v>156</v>
      </c>
      <c r="M360" t="s">
        <v>165</v>
      </c>
      <c r="N360" t="s">
        <v>50</v>
      </c>
      <c r="O360" t="s">
        <v>50</v>
      </c>
      <c r="P360" t="s">
        <v>50</v>
      </c>
      <c r="Q360" t="s">
        <v>50</v>
      </c>
      <c r="R360" t="str">
        <f t="shared" si="40"/>
        <v>Pavillion Mall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tr">
        <f t="shared" si="41"/>
        <v/>
      </c>
      <c r="Y360" t="str">
        <f t="shared" si="42"/>
        <v>Pavillion Mall</v>
      </c>
      <c r="Z360" t="s">
        <v>83</v>
      </c>
      <c r="AA360" t="s">
        <v>54</v>
      </c>
      <c r="AB360" t="s">
        <v>50</v>
      </c>
      <c r="AC360" t="s">
        <v>50</v>
      </c>
      <c r="AD360" t="s">
        <v>50</v>
      </c>
      <c r="AE360" t="s">
        <v>50</v>
      </c>
      <c r="AF360" t="str">
        <f t="shared" si="43"/>
        <v>Deccan</v>
      </c>
      <c r="AG360" t="s">
        <v>54</v>
      </c>
      <c r="AH360" t="s">
        <v>50</v>
      </c>
      <c r="AI360" t="s">
        <v>50</v>
      </c>
      <c r="AJ360" t="s">
        <v>50</v>
      </c>
      <c r="AK360" t="s">
        <v>50</v>
      </c>
      <c r="AL360" t="str">
        <f t="shared" si="44"/>
        <v>Deccan</v>
      </c>
      <c r="AM360" t="str">
        <f>IF(FC_Road___Aradhana[[#This Row],[2nd Level Departure]]="",FC_Road___Aradhana[[#This Row],[1st Level Departure]],FC_Road___Aradhana[[#This Row],[2nd Level Departure]])</f>
        <v>Deccan</v>
      </c>
      <c r="AN360" t="s">
        <v>94</v>
      </c>
      <c r="AO360" t="s">
        <v>95</v>
      </c>
      <c r="AP360" t="s">
        <v>58</v>
      </c>
      <c r="AQ360" t="s">
        <v>59</v>
      </c>
      <c r="AR360" t="s">
        <v>87</v>
      </c>
      <c r="AS360" t="s">
        <v>61</v>
      </c>
      <c r="AT360" t="s">
        <v>222</v>
      </c>
      <c r="AU360" t="s">
        <v>103</v>
      </c>
      <c r="AV360" t="s">
        <v>50</v>
      </c>
      <c r="AW360" t="str">
        <f t="shared" si="45"/>
        <v>Word of Mouth/ Recommendation</v>
      </c>
      <c r="AX360" t="s">
        <v>50</v>
      </c>
      <c r="AY360" t="str">
        <f t="shared" si="46"/>
        <v>Casual Meal</v>
      </c>
      <c r="AZ360" t="s">
        <v>50</v>
      </c>
      <c r="BA360" t="str">
        <f t="shared" si="47"/>
        <v>I love the alcohol with Pizza offer at Nonna's</v>
      </c>
      <c r="BB360" t="s">
        <v>87</v>
      </c>
      <c r="BC360" t="s">
        <v>108</v>
      </c>
      <c r="BD360" t="s">
        <v>75</v>
      </c>
      <c r="BE360" t="s">
        <v>76</v>
      </c>
      <c r="BF360" t="s">
        <v>89</v>
      </c>
      <c r="BG360" t="s">
        <v>100</v>
      </c>
      <c r="BH360" t="s">
        <v>101</v>
      </c>
      <c r="BI360" t="s">
        <v>122</v>
      </c>
      <c r="BJ360" t="s">
        <v>69</v>
      </c>
    </row>
    <row r="361" spans="1:62" x14ac:dyDescent="0.3">
      <c r="A361">
        <v>362</v>
      </c>
      <c r="B361" s="1">
        <v>45839.916666666664</v>
      </c>
      <c r="C361" s="6">
        <v>45839.929166666669</v>
      </c>
      <c r="D361" s="2">
        <f>INT(FC_Road___Aradhana[[#This Row],[Completion time]])</f>
        <v>45839</v>
      </c>
      <c r="E361" s="2" t="str">
        <f>TEXT(FC_Road___Aradhana[[#This Row],[Date]],"dddd")</f>
        <v>Tuesday</v>
      </c>
      <c r="F361" s="2" t="str">
        <f>IF(WEEKDAY(FC_Road___Aradhana[[#This Row],[Date]],2)&gt;5,"Weekend","Weekday")</f>
        <v>Weekday</v>
      </c>
      <c r="G36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61" t="s">
        <v>49</v>
      </c>
      <c r="I361" t="s">
        <v>50</v>
      </c>
      <c r="J361" t="s">
        <v>79</v>
      </c>
      <c r="K361" t="s">
        <v>92</v>
      </c>
      <c r="L361" t="s">
        <v>53</v>
      </c>
      <c r="M361" t="s">
        <v>50</v>
      </c>
      <c r="N361" t="s">
        <v>50</v>
      </c>
      <c r="O361" t="s">
        <v>257</v>
      </c>
      <c r="P361" t="s">
        <v>50</v>
      </c>
      <c r="Q361" t="s">
        <v>50</v>
      </c>
      <c r="R361" t="str">
        <f t="shared" si="40"/>
        <v xml:space="preserve">Sinhgad Road 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tr">
        <f t="shared" si="41"/>
        <v/>
      </c>
      <c r="Y361" t="str">
        <f t="shared" si="42"/>
        <v xml:space="preserve">Sinhgad Road </v>
      </c>
      <c r="Z361" t="s">
        <v>83</v>
      </c>
      <c r="AA361" t="s">
        <v>287</v>
      </c>
      <c r="AB361" t="s">
        <v>50</v>
      </c>
      <c r="AC361" t="s">
        <v>50</v>
      </c>
      <c r="AD361" t="s">
        <v>50</v>
      </c>
      <c r="AE361" t="s">
        <v>50</v>
      </c>
      <c r="AF361" t="str">
        <f t="shared" si="43"/>
        <v>Nanded city</v>
      </c>
      <c r="AG361" t="s">
        <v>50</v>
      </c>
      <c r="AH361" t="s">
        <v>50</v>
      </c>
      <c r="AI361" t="s">
        <v>50</v>
      </c>
      <c r="AJ361" t="s">
        <v>50</v>
      </c>
      <c r="AK361" t="s">
        <v>50</v>
      </c>
      <c r="AL361" t="str">
        <f t="shared" si="44"/>
        <v/>
      </c>
      <c r="AM361" t="str">
        <f>IF(FC_Road___Aradhana[[#This Row],[2nd Level Departure]]="",FC_Road___Aradhana[[#This Row],[1st Level Departure]],FC_Road___Aradhana[[#This Row],[2nd Level Departure]])</f>
        <v>Nanded city</v>
      </c>
      <c r="AN361" t="s">
        <v>147</v>
      </c>
      <c r="AO361" t="s">
        <v>109</v>
      </c>
      <c r="AP361" t="s">
        <v>58</v>
      </c>
      <c r="AQ361" t="s">
        <v>72</v>
      </c>
      <c r="AR361" t="s">
        <v>103</v>
      </c>
      <c r="AS361" t="s">
        <v>112</v>
      </c>
      <c r="AT361" t="s">
        <v>62</v>
      </c>
      <c r="AU361" t="s">
        <v>63</v>
      </c>
      <c r="AV361" t="s">
        <v>50</v>
      </c>
      <c r="AW361" t="str">
        <f t="shared" si="45"/>
        <v>Walk-in/ Saw it while passing by</v>
      </c>
      <c r="AX361" t="s">
        <v>50</v>
      </c>
      <c r="AY361" t="str">
        <f t="shared" si="46"/>
        <v>Hangout with Friends</v>
      </c>
      <c r="AZ361" t="s">
        <v>50</v>
      </c>
      <c r="BA361" t="str">
        <f t="shared" si="47"/>
        <v>I wanted to try Sourdough Pizza</v>
      </c>
      <c r="BB361" t="s">
        <v>104</v>
      </c>
      <c r="BC361" t="s">
        <v>64</v>
      </c>
      <c r="BD361" t="s">
        <v>75</v>
      </c>
      <c r="BE361" t="s">
        <v>76</v>
      </c>
      <c r="BF361" t="s">
        <v>99</v>
      </c>
      <c r="BG361" t="s">
        <v>68</v>
      </c>
      <c r="BH361" t="s">
        <v>118</v>
      </c>
      <c r="BI361" t="s">
        <v>115</v>
      </c>
      <c r="BJ361" t="s">
        <v>69</v>
      </c>
    </row>
    <row r="362" spans="1:62" x14ac:dyDescent="0.3">
      <c r="A362">
        <v>363</v>
      </c>
      <c r="B362" s="1">
        <v>45839.948611111111</v>
      </c>
      <c r="C362" s="6">
        <v>45839.950694444444</v>
      </c>
      <c r="D362" s="2">
        <f>INT(FC_Road___Aradhana[[#This Row],[Completion time]])</f>
        <v>45839</v>
      </c>
      <c r="E362" s="2" t="str">
        <f>TEXT(FC_Road___Aradhana[[#This Row],[Date]],"dddd")</f>
        <v>Tuesday</v>
      </c>
      <c r="F362" s="2" t="str">
        <f>IF(WEEKDAY(FC_Road___Aradhana[[#This Row],[Date]],2)&gt;5,"Weekend","Weekday")</f>
        <v>Weekday</v>
      </c>
      <c r="G36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62" t="s">
        <v>49</v>
      </c>
      <c r="I362" t="s">
        <v>50</v>
      </c>
      <c r="J362" t="s">
        <v>79</v>
      </c>
      <c r="K362" t="s">
        <v>52</v>
      </c>
      <c r="L362" t="s">
        <v>80</v>
      </c>
      <c r="M362" t="s">
        <v>50</v>
      </c>
      <c r="N362" t="s">
        <v>50</v>
      </c>
      <c r="O362" t="s">
        <v>50</v>
      </c>
      <c r="P362" t="s">
        <v>50</v>
      </c>
      <c r="Q362" t="s">
        <v>257</v>
      </c>
      <c r="R362" t="str">
        <f t="shared" si="40"/>
        <v xml:space="preserve">Sinhgad Road </v>
      </c>
      <c r="S362" t="s">
        <v>50</v>
      </c>
      <c r="T362" t="s">
        <v>50</v>
      </c>
      <c r="U362" t="s">
        <v>50</v>
      </c>
      <c r="V362" t="s">
        <v>50</v>
      </c>
      <c r="W362" t="s">
        <v>50</v>
      </c>
      <c r="X362" t="str">
        <f t="shared" si="41"/>
        <v/>
      </c>
      <c r="Y362" t="str">
        <f t="shared" si="42"/>
        <v xml:space="preserve">Sinhgad Road </v>
      </c>
      <c r="Z362" t="s">
        <v>166</v>
      </c>
      <c r="AA362" t="s">
        <v>50</v>
      </c>
      <c r="AB362" t="s">
        <v>165</v>
      </c>
      <c r="AC362" t="s">
        <v>50</v>
      </c>
      <c r="AD362" t="s">
        <v>50</v>
      </c>
      <c r="AE362" t="s">
        <v>50</v>
      </c>
      <c r="AF362" t="str">
        <f t="shared" si="43"/>
        <v>Pavillion Mall</v>
      </c>
      <c r="AG362" t="s">
        <v>50</v>
      </c>
      <c r="AH362" t="s">
        <v>50</v>
      </c>
      <c r="AI362" t="s">
        <v>50</v>
      </c>
      <c r="AJ362" t="s">
        <v>50</v>
      </c>
      <c r="AK362" t="s">
        <v>50</v>
      </c>
      <c r="AL362" t="str">
        <f t="shared" si="44"/>
        <v/>
      </c>
      <c r="AM362" t="str">
        <f>IF(FC_Road___Aradhana[[#This Row],[2nd Level Departure]]="",FC_Road___Aradhana[[#This Row],[1st Level Departure]],FC_Road___Aradhana[[#This Row],[2nd Level Departure]])</f>
        <v>Pavillion Mall</v>
      </c>
      <c r="AN362" t="s">
        <v>56</v>
      </c>
      <c r="AO362" t="s">
        <v>109</v>
      </c>
      <c r="AP362" t="s">
        <v>96</v>
      </c>
      <c r="AQ362" t="s">
        <v>50</v>
      </c>
      <c r="AR362" t="s">
        <v>50</v>
      </c>
      <c r="AS362" t="s">
        <v>50</v>
      </c>
      <c r="AT362" t="s">
        <v>50</v>
      </c>
      <c r="AU362" t="s">
        <v>50</v>
      </c>
      <c r="AV362" t="s">
        <v>149</v>
      </c>
      <c r="AW362" t="str">
        <f t="shared" si="45"/>
        <v>A friend told me</v>
      </c>
      <c r="AX362" t="s">
        <v>61</v>
      </c>
      <c r="AY362" t="str">
        <f t="shared" si="46"/>
        <v>Casual Meal</v>
      </c>
      <c r="AZ362" t="s">
        <v>98</v>
      </c>
      <c r="BA362" t="s">
        <v>62</v>
      </c>
      <c r="BB362" t="s">
        <v>74</v>
      </c>
      <c r="BC362" t="s">
        <v>108</v>
      </c>
      <c r="BD362" t="s">
        <v>75</v>
      </c>
      <c r="BE362" t="s">
        <v>76</v>
      </c>
      <c r="BF362" t="s">
        <v>99</v>
      </c>
      <c r="BG362" t="s">
        <v>100</v>
      </c>
      <c r="BH362" t="s">
        <v>101</v>
      </c>
      <c r="BI362" t="s">
        <v>122</v>
      </c>
      <c r="BJ362" t="s">
        <v>189</v>
      </c>
    </row>
    <row r="363" spans="1:62" x14ac:dyDescent="0.3">
      <c r="A363">
        <v>364</v>
      </c>
      <c r="B363" s="1">
        <v>45839.948611111111</v>
      </c>
      <c r="C363" s="6">
        <v>45839.951388888891</v>
      </c>
      <c r="D363" s="2">
        <f>INT(FC_Road___Aradhana[[#This Row],[Completion time]])</f>
        <v>45839</v>
      </c>
      <c r="E363" s="2" t="str">
        <f>TEXT(FC_Road___Aradhana[[#This Row],[Date]],"dddd")</f>
        <v>Tuesday</v>
      </c>
      <c r="F363" s="2" t="str">
        <f>IF(WEEKDAY(FC_Road___Aradhana[[#This Row],[Date]],2)&gt;5,"Weekend","Weekday")</f>
        <v>Weekday</v>
      </c>
      <c r="G36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63" t="s">
        <v>49</v>
      </c>
      <c r="I363" t="s">
        <v>50</v>
      </c>
      <c r="J363" t="s">
        <v>79</v>
      </c>
      <c r="K363" t="s">
        <v>52</v>
      </c>
      <c r="L363" t="s">
        <v>80</v>
      </c>
      <c r="M363" t="s">
        <v>50</v>
      </c>
      <c r="N363" t="s">
        <v>50</v>
      </c>
      <c r="O363" t="s">
        <v>50</v>
      </c>
      <c r="P363" t="s">
        <v>50</v>
      </c>
      <c r="Q363" t="s">
        <v>70</v>
      </c>
      <c r="R363" t="str">
        <f t="shared" si="40"/>
        <v>Shivajinagar</v>
      </c>
      <c r="S363" t="s">
        <v>50</v>
      </c>
      <c r="T363" t="s">
        <v>50</v>
      </c>
      <c r="U363" t="s">
        <v>50</v>
      </c>
      <c r="V363" t="s">
        <v>173</v>
      </c>
      <c r="W363" t="s">
        <v>169</v>
      </c>
      <c r="X363" t="str">
        <f t="shared" si="41"/>
        <v>Senapati Bapat Road</v>
      </c>
      <c r="Y363" t="str">
        <f t="shared" si="42"/>
        <v>Senapati Bapat Road</v>
      </c>
      <c r="Z363" t="s">
        <v>83</v>
      </c>
      <c r="AA363" t="s">
        <v>54</v>
      </c>
      <c r="AB363" t="s">
        <v>50</v>
      </c>
      <c r="AC363" t="s">
        <v>50</v>
      </c>
      <c r="AD363" t="s">
        <v>50</v>
      </c>
      <c r="AE363" t="s">
        <v>50</v>
      </c>
      <c r="AF363" t="str">
        <f t="shared" si="43"/>
        <v>Deccan</v>
      </c>
      <c r="AG363" t="s">
        <v>132</v>
      </c>
      <c r="AH363" t="s">
        <v>50</v>
      </c>
      <c r="AI363" t="s">
        <v>50</v>
      </c>
      <c r="AJ363" t="s">
        <v>50</v>
      </c>
      <c r="AK363" t="s">
        <v>50</v>
      </c>
      <c r="AL363" t="str">
        <f t="shared" si="44"/>
        <v>Prabhat Road/Bhandarkar Road</v>
      </c>
      <c r="AM363" t="str">
        <f>IF(FC_Road___Aradhana[[#This Row],[2nd Level Departure]]="",FC_Road___Aradhana[[#This Row],[1st Level Departure]],FC_Road___Aradhana[[#This Row],[2nd Level Departure]])</f>
        <v>Prabhat Road/Bhandarkar Road</v>
      </c>
      <c r="AN363" t="s">
        <v>85</v>
      </c>
      <c r="AO363" t="s">
        <v>71</v>
      </c>
      <c r="AP363" t="s">
        <v>96</v>
      </c>
      <c r="AQ363" t="s">
        <v>50</v>
      </c>
      <c r="AR363" t="s">
        <v>50</v>
      </c>
      <c r="AS363" t="s">
        <v>50</v>
      </c>
      <c r="AT363" t="s">
        <v>50</v>
      </c>
      <c r="AU363" t="s">
        <v>50</v>
      </c>
      <c r="AV363" t="s">
        <v>144</v>
      </c>
      <c r="AW363" t="str">
        <f t="shared" si="45"/>
        <v>I was walking by and came in</v>
      </c>
      <c r="AX363" t="s">
        <v>86</v>
      </c>
      <c r="AY363" t="str">
        <f t="shared" si="46"/>
        <v>Date</v>
      </c>
      <c r="AZ363" t="s">
        <v>98</v>
      </c>
      <c r="BA363" t="s">
        <v>62</v>
      </c>
      <c r="BB363" t="s">
        <v>74</v>
      </c>
      <c r="BC363" t="s">
        <v>108</v>
      </c>
      <c r="BD363" t="s">
        <v>75</v>
      </c>
      <c r="BE363" t="s">
        <v>76</v>
      </c>
      <c r="BF363" t="s">
        <v>99</v>
      </c>
      <c r="BG363" t="s">
        <v>100</v>
      </c>
      <c r="BH363" t="s">
        <v>101</v>
      </c>
      <c r="BI363" t="s">
        <v>263</v>
      </c>
      <c r="BJ363" t="s">
        <v>69</v>
      </c>
    </row>
    <row r="364" spans="1:62" x14ac:dyDescent="0.3">
      <c r="A364">
        <v>365</v>
      </c>
      <c r="B364" s="1">
        <v>45840.550694444442</v>
      </c>
      <c r="C364" s="6">
        <v>45840.567361111112</v>
      </c>
      <c r="D364" s="2">
        <f>INT(FC_Road___Aradhana[[#This Row],[Completion time]])</f>
        <v>45840</v>
      </c>
      <c r="E364" s="2" t="str">
        <f>TEXT(FC_Road___Aradhana[[#This Row],[Date]],"dddd")</f>
        <v>Wednesday</v>
      </c>
      <c r="F364" s="2" t="str">
        <f>IF(WEEKDAY(FC_Road___Aradhana[[#This Row],[Date]],2)&gt;5,"Weekend","Weekday")</f>
        <v>Weekday</v>
      </c>
      <c r="G36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64" t="s">
        <v>49</v>
      </c>
      <c r="I364" t="s">
        <v>50</v>
      </c>
      <c r="J364" t="s">
        <v>51</v>
      </c>
      <c r="K364" t="s">
        <v>52</v>
      </c>
      <c r="L364" t="s">
        <v>53</v>
      </c>
      <c r="M364" t="s">
        <v>50</v>
      </c>
      <c r="N364" t="s">
        <v>50</v>
      </c>
      <c r="O364" t="s">
        <v>70</v>
      </c>
      <c r="P364" t="s">
        <v>50</v>
      </c>
      <c r="Q364" t="s">
        <v>50</v>
      </c>
      <c r="R364" t="str">
        <f t="shared" si="40"/>
        <v>Shivajinagar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tr">
        <f t="shared" si="41"/>
        <v/>
      </c>
      <c r="Y364" t="str">
        <f t="shared" si="42"/>
        <v>Shivajinagar</v>
      </c>
      <c r="Z364" t="s">
        <v>55</v>
      </c>
      <c r="AA364" t="s">
        <v>50</v>
      </c>
      <c r="AB364" t="s">
        <v>50</v>
      </c>
      <c r="AC364" t="s">
        <v>50</v>
      </c>
      <c r="AD364" t="s">
        <v>70</v>
      </c>
      <c r="AE364" t="s">
        <v>50</v>
      </c>
      <c r="AF364" t="str">
        <f t="shared" si="43"/>
        <v>Shivajinagar</v>
      </c>
      <c r="AG364" t="s">
        <v>50</v>
      </c>
      <c r="AH364" t="s">
        <v>50</v>
      </c>
      <c r="AI364" t="s">
        <v>50</v>
      </c>
      <c r="AJ364" t="s">
        <v>50</v>
      </c>
      <c r="AK364" t="s">
        <v>50</v>
      </c>
      <c r="AL364" t="str">
        <f t="shared" si="44"/>
        <v/>
      </c>
      <c r="AM364" t="str">
        <f>IF(FC_Road___Aradhana[[#This Row],[2nd Level Departure]]="",FC_Road___Aradhana[[#This Row],[1st Level Departure]],FC_Road___Aradhana[[#This Row],[2nd Level Departure]])</f>
        <v>Shivajinagar</v>
      </c>
      <c r="AN364" t="s">
        <v>56</v>
      </c>
      <c r="AO364" t="s">
        <v>71</v>
      </c>
      <c r="AP364" t="s">
        <v>58</v>
      </c>
      <c r="AQ364" t="s">
        <v>72</v>
      </c>
      <c r="AR364" t="s">
        <v>103</v>
      </c>
      <c r="AS364" t="s">
        <v>61</v>
      </c>
      <c r="AT364" t="s">
        <v>62</v>
      </c>
      <c r="AU364" t="s">
        <v>63</v>
      </c>
      <c r="AV364" t="s">
        <v>50</v>
      </c>
      <c r="AW364" t="str">
        <f t="shared" si="45"/>
        <v>Walk-in/ Saw it while passing by</v>
      </c>
      <c r="AX364" t="s">
        <v>50</v>
      </c>
      <c r="AY364" t="str">
        <f t="shared" si="46"/>
        <v>Casual Meal</v>
      </c>
      <c r="AZ364" t="s">
        <v>50</v>
      </c>
      <c r="BA364" t="str">
        <f t="shared" si="47"/>
        <v>I wanted to try Sourdough Pizza</v>
      </c>
      <c r="BB364" t="s">
        <v>87</v>
      </c>
      <c r="BC364" t="s">
        <v>104</v>
      </c>
      <c r="BD364" t="s">
        <v>75</v>
      </c>
      <c r="BE364" t="s">
        <v>67</v>
      </c>
      <c r="BF364" t="s">
        <v>89</v>
      </c>
      <c r="BG364" t="s">
        <v>68</v>
      </c>
      <c r="BH364" t="s">
        <v>78</v>
      </c>
      <c r="BI364" t="s">
        <v>115</v>
      </c>
      <c r="BJ364" t="s">
        <v>69</v>
      </c>
    </row>
    <row r="365" spans="1:62" x14ac:dyDescent="0.3">
      <c r="A365">
        <v>366</v>
      </c>
      <c r="B365" s="1">
        <v>45840.567361111112</v>
      </c>
      <c r="C365" s="6">
        <v>45840.574305555558</v>
      </c>
      <c r="D365" s="2">
        <f>INT(FC_Road___Aradhana[[#This Row],[Completion time]])</f>
        <v>45840</v>
      </c>
      <c r="E365" s="2" t="str">
        <f>TEXT(FC_Road___Aradhana[[#This Row],[Date]],"dddd")</f>
        <v>Wednesday</v>
      </c>
      <c r="F365" s="2" t="str">
        <f>IF(WEEKDAY(FC_Road___Aradhana[[#This Row],[Date]],2)&gt;5,"Weekend","Weekday")</f>
        <v>Weekday</v>
      </c>
      <c r="G36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65" t="s">
        <v>49</v>
      </c>
      <c r="I365" t="s">
        <v>50</v>
      </c>
      <c r="J365" t="s">
        <v>51</v>
      </c>
      <c r="K365" t="s">
        <v>52</v>
      </c>
      <c r="L365" t="s">
        <v>80</v>
      </c>
      <c r="M365" t="s">
        <v>50</v>
      </c>
      <c r="N365" t="s">
        <v>50</v>
      </c>
      <c r="O365" t="s">
        <v>50</v>
      </c>
      <c r="P365" t="s">
        <v>50</v>
      </c>
      <c r="Q365" t="s">
        <v>135</v>
      </c>
      <c r="R365" t="str">
        <f t="shared" si="40"/>
        <v>Erandawne</v>
      </c>
      <c r="S365" t="s">
        <v>50</v>
      </c>
      <c r="T365" t="s">
        <v>288</v>
      </c>
      <c r="U365" t="s">
        <v>50</v>
      </c>
      <c r="V365" t="s">
        <v>50</v>
      </c>
      <c r="W365" t="s">
        <v>50</v>
      </c>
      <c r="X365" t="str">
        <f t="shared" si="41"/>
        <v>City Pride / Karishma</v>
      </c>
      <c r="Y365" t="str">
        <f t="shared" si="42"/>
        <v>City Pride / Karishma</v>
      </c>
      <c r="Z365" t="s">
        <v>83</v>
      </c>
      <c r="AA365" t="s">
        <v>135</v>
      </c>
      <c r="AB365" t="s">
        <v>50</v>
      </c>
      <c r="AC365" t="s">
        <v>50</v>
      </c>
      <c r="AD365" t="s">
        <v>50</v>
      </c>
      <c r="AE365" t="s">
        <v>50</v>
      </c>
      <c r="AF365" t="str">
        <f t="shared" si="43"/>
        <v>Erandawne</v>
      </c>
      <c r="AG365" t="s">
        <v>50</v>
      </c>
      <c r="AH365" t="s">
        <v>288</v>
      </c>
      <c r="AI365" t="s">
        <v>50</v>
      </c>
      <c r="AJ365" t="s">
        <v>50</v>
      </c>
      <c r="AK365" t="s">
        <v>50</v>
      </c>
      <c r="AL365" t="str">
        <f t="shared" si="44"/>
        <v>City Pride / Karishma</v>
      </c>
      <c r="AM365" t="str">
        <f>IF(FC_Road___Aradhana[[#This Row],[2nd Level Departure]]="",FC_Road___Aradhana[[#This Row],[1st Level Departure]],FC_Road___Aradhana[[#This Row],[2nd Level Departure]])</f>
        <v>City Pride / Karishma</v>
      </c>
      <c r="AN365" t="s">
        <v>94</v>
      </c>
      <c r="AO365" t="s">
        <v>95</v>
      </c>
      <c r="AP365" t="s">
        <v>58</v>
      </c>
      <c r="AQ365" t="s">
        <v>97</v>
      </c>
      <c r="AR365" t="s">
        <v>103</v>
      </c>
      <c r="AS365" t="s">
        <v>129</v>
      </c>
      <c r="AT365" t="s">
        <v>107</v>
      </c>
      <c r="AU365" t="s">
        <v>63</v>
      </c>
      <c r="AV365" t="s">
        <v>50</v>
      </c>
      <c r="AW365" t="str">
        <f t="shared" si="45"/>
        <v>Social Media Ad (Instagram/ Facebook)</v>
      </c>
      <c r="AX365" t="s">
        <v>50</v>
      </c>
      <c r="AY365" t="str">
        <f t="shared" si="46"/>
        <v>Family Outing</v>
      </c>
      <c r="AZ365" t="s">
        <v>50</v>
      </c>
      <c r="BA365" t="str">
        <f t="shared" si="47"/>
        <v>Nonna's famous Tiramisu </v>
      </c>
      <c r="BB365" t="s">
        <v>104</v>
      </c>
      <c r="BC365" t="s">
        <v>108</v>
      </c>
      <c r="BD365" t="s">
        <v>88</v>
      </c>
      <c r="BE365" t="s">
        <v>76</v>
      </c>
      <c r="BF365" t="s">
        <v>89</v>
      </c>
      <c r="BG365" t="s">
        <v>114</v>
      </c>
      <c r="BH365" t="s">
        <v>101</v>
      </c>
      <c r="BI365" t="s">
        <v>122</v>
      </c>
      <c r="BJ365" t="s">
        <v>69</v>
      </c>
    </row>
    <row r="366" spans="1:62" x14ac:dyDescent="0.3">
      <c r="A366">
        <v>367</v>
      </c>
      <c r="B366" s="1">
        <v>45840.551388888889</v>
      </c>
      <c r="C366" s="6">
        <v>45840.57916666667</v>
      </c>
      <c r="D366" s="2">
        <f>INT(FC_Road___Aradhana[[#This Row],[Completion time]])</f>
        <v>45840</v>
      </c>
      <c r="E366" s="2" t="str">
        <f>TEXT(FC_Road___Aradhana[[#This Row],[Date]],"dddd")</f>
        <v>Wednesday</v>
      </c>
      <c r="F366" s="2" t="str">
        <f>IF(WEEKDAY(FC_Road___Aradhana[[#This Row],[Date]],2)&gt;5,"Weekend","Weekday")</f>
        <v>Weekday</v>
      </c>
      <c r="G36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66" t="s">
        <v>49</v>
      </c>
      <c r="I366" t="s">
        <v>50</v>
      </c>
      <c r="J366" t="s">
        <v>51</v>
      </c>
      <c r="K366" t="s">
        <v>52</v>
      </c>
      <c r="L366" t="s">
        <v>160</v>
      </c>
      <c r="M366" t="s">
        <v>50</v>
      </c>
      <c r="N366" t="s">
        <v>50</v>
      </c>
      <c r="O366" t="s">
        <v>50</v>
      </c>
      <c r="P366" t="s">
        <v>289</v>
      </c>
      <c r="Q366" t="s">
        <v>50</v>
      </c>
      <c r="R366" t="str">
        <f t="shared" si="40"/>
        <v>Adypu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tr">
        <f t="shared" si="41"/>
        <v/>
      </c>
      <c r="Y366" t="str">
        <f t="shared" si="42"/>
        <v>Adypu</v>
      </c>
      <c r="Z366" t="s">
        <v>83</v>
      </c>
      <c r="AA366" t="s">
        <v>290</v>
      </c>
      <c r="AB366" t="s">
        <v>50</v>
      </c>
      <c r="AC366" t="s">
        <v>50</v>
      </c>
      <c r="AD366" t="s">
        <v>50</v>
      </c>
      <c r="AE366" t="s">
        <v>50</v>
      </c>
      <c r="AF366" t="str">
        <f t="shared" si="43"/>
        <v>Khed</v>
      </c>
      <c r="AG366" t="s">
        <v>50</v>
      </c>
      <c r="AH366" t="s">
        <v>50</v>
      </c>
      <c r="AI366" t="s">
        <v>50</v>
      </c>
      <c r="AJ366" t="s">
        <v>50</v>
      </c>
      <c r="AK366" t="s">
        <v>50</v>
      </c>
      <c r="AL366" t="str">
        <f t="shared" si="44"/>
        <v/>
      </c>
      <c r="AM366" t="str">
        <f>IF(FC_Road___Aradhana[[#This Row],[2nd Level Departure]]="",FC_Road___Aradhana[[#This Row],[1st Level Departure]],FC_Road___Aradhana[[#This Row],[2nd Level Departure]])</f>
        <v>Khed</v>
      </c>
      <c r="AN366" t="s">
        <v>85</v>
      </c>
      <c r="AO366" t="s">
        <v>71</v>
      </c>
      <c r="AP366" t="s">
        <v>96</v>
      </c>
      <c r="AQ366" t="s">
        <v>50</v>
      </c>
      <c r="AR366" t="s">
        <v>50</v>
      </c>
      <c r="AS366" t="s">
        <v>50</v>
      </c>
      <c r="AT366" t="s">
        <v>50</v>
      </c>
      <c r="AU366" t="s">
        <v>50</v>
      </c>
      <c r="AV366" t="s">
        <v>149</v>
      </c>
      <c r="AW366" t="str">
        <f t="shared" si="45"/>
        <v>A friend told me</v>
      </c>
      <c r="AX366" t="s">
        <v>61</v>
      </c>
      <c r="AY366" t="str">
        <f t="shared" si="46"/>
        <v>Casual Meal</v>
      </c>
      <c r="AZ366" t="s">
        <v>98</v>
      </c>
      <c r="BA366" t="s">
        <v>62</v>
      </c>
      <c r="BB366" t="s">
        <v>87</v>
      </c>
      <c r="BC366" t="s">
        <v>104</v>
      </c>
      <c r="BD366" t="s">
        <v>88</v>
      </c>
      <c r="BE366" t="s">
        <v>76</v>
      </c>
      <c r="BF366" t="s">
        <v>89</v>
      </c>
      <c r="BG366" t="s">
        <v>114</v>
      </c>
      <c r="BH366" t="s">
        <v>78</v>
      </c>
      <c r="BI366" t="s">
        <v>122</v>
      </c>
      <c r="BJ366" t="s">
        <v>189</v>
      </c>
    </row>
    <row r="367" spans="1:62" x14ac:dyDescent="0.3">
      <c r="A367">
        <v>368</v>
      </c>
      <c r="B367" s="1">
        <v>45840.57916666667</v>
      </c>
      <c r="C367" s="6">
        <v>45840.584722222222</v>
      </c>
      <c r="D367" s="2">
        <f>INT(FC_Road___Aradhana[[#This Row],[Completion time]])</f>
        <v>45840</v>
      </c>
      <c r="E367" s="2" t="str">
        <f>TEXT(FC_Road___Aradhana[[#This Row],[Date]],"dddd")</f>
        <v>Wednesday</v>
      </c>
      <c r="F367" s="2" t="str">
        <f>IF(WEEKDAY(FC_Road___Aradhana[[#This Row],[Date]],2)&gt;5,"Weekend","Weekday")</f>
        <v>Weekday</v>
      </c>
      <c r="G36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67" t="s">
        <v>49</v>
      </c>
      <c r="I367" t="s">
        <v>50</v>
      </c>
      <c r="J367" t="s">
        <v>51</v>
      </c>
      <c r="K367" t="s">
        <v>92</v>
      </c>
      <c r="L367" t="s">
        <v>53</v>
      </c>
      <c r="M367" t="s">
        <v>50</v>
      </c>
      <c r="N367" t="s">
        <v>50</v>
      </c>
      <c r="O367" t="s">
        <v>146</v>
      </c>
      <c r="P367" t="s">
        <v>50</v>
      </c>
      <c r="Q367" t="s">
        <v>50</v>
      </c>
      <c r="R367" t="str">
        <f t="shared" si="40"/>
        <v>Model Colony</v>
      </c>
      <c r="S367" t="s">
        <v>50</v>
      </c>
      <c r="T367" t="s">
        <v>50</v>
      </c>
      <c r="U367" t="s">
        <v>50</v>
      </c>
      <c r="V367" t="s">
        <v>50</v>
      </c>
      <c r="W367" t="s">
        <v>50</v>
      </c>
      <c r="X367" t="str">
        <f t="shared" si="41"/>
        <v/>
      </c>
      <c r="Y367" t="str">
        <f t="shared" si="42"/>
        <v>Model Colony</v>
      </c>
      <c r="Z367" t="s">
        <v>83</v>
      </c>
      <c r="AA367" t="s">
        <v>117</v>
      </c>
      <c r="AB367" t="s">
        <v>50</v>
      </c>
      <c r="AC367" t="s">
        <v>50</v>
      </c>
      <c r="AD367" t="s">
        <v>50</v>
      </c>
      <c r="AE367" t="s">
        <v>50</v>
      </c>
      <c r="AF367" t="str">
        <f t="shared" si="43"/>
        <v>Nibm</v>
      </c>
      <c r="AG367" t="s">
        <v>50</v>
      </c>
      <c r="AH367" t="s">
        <v>50</v>
      </c>
      <c r="AI367" t="s">
        <v>50</v>
      </c>
      <c r="AJ367" t="s">
        <v>50</v>
      </c>
      <c r="AK367" t="s">
        <v>50</v>
      </c>
      <c r="AL367" t="str">
        <f t="shared" si="44"/>
        <v/>
      </c>
      <c r="AM367" t="str">
        <f>IF(FC_Road___Aradhana[[#This Row],[2nd Level Departure]]="",FC_Road___Aradhana[[#This Row],[1st Level Departure]],FC_Road___Aradhana[[#This Row],[2nd Level Departure]])</f>
        <v>Nibm</v>
      </c>
      <c r="AN367" t="s">
        <v>85</v>
      </c>
      <c r="AO367" t="s">
        <v>109</v>
      </c>
      <c r="AP367" t="s">
        <v>96</v>
      </c>
      <c r="AQ367" t="s">
        <v>50</v>
      </c>
      <c r="AR367" t="s">
        <v>50</v>
      </c>
      <c r="AS367" t="s">
        <v>50</v>
      </c>
      <c r="AT367" t="s">
        <v>50</v>
      </c>
      <c r="AU367" t="s">
        <v>50</v>
      </c>
      <c r="AV367" t="s">
        <v>97</v>
      </c>
      <c r="AW367" t="str">
        <f t="shared" si="45"/>
        <v>Social Media Ad (Instagram/ Facebook)</v>
      </c>
      <c r="AX367" t="s">
        <v>61</v>
      </c>
      <c r="AY367" t="str">
        <f t="shared" si="46"/>
        <v>Casual Meal</v>
      </c>
      <c r="AZ367" t="s">
        <v>180</v>
      </c>
      <c r="BA367" t="s">
        <v>107</v>
      </c>
      <c r="BB367" t="s">
        <v>104</v>
      </c>
      <c r="BC367" t="s">
        <v>104</v>
      </c>
      <c r="BD367" t="s">
        <v>88</v>
      </c>
      <c r="BE367" t="s">
        <v>67</v>
      </c>
      <c r="BF367" t="s">
        <v>89</v>
      </c>
      <c r="BG367" t="s">
        <v>77</v>
      </c>
      <c r="BH367" t="s">
        <v>78</v>
      </c>
      <c r="BI367" t="s">
        <v>115</v>
      </c>
      <c r="BJ367" t="s">
        <v>69</v>
      </c>
    </row>
    <row r="368" spans="1:62" x14ac:dyDescent="0.3">
      <c r="A368">
        <v>369</v>
      </c>
      <c r="B368" s="1">
        <v>45840.585416666669</v>
      </c>
      <c r="C368" s="6">
        <v>45840.588888888888</v>
      </c>
      <c r="D368" s="2">
        <f>INT(FC_Road___Aradhana[[#This Row],[Completion time]])</f>
        <v>45840</v>
      </c>
      <c r="E368" s="2" t="str">
        <f>TEXT(FC_Road___Aradhana[[#This Row],[Date]],"dddd")</f>
        <v>Wednesday</v>
      </c>
      <c r="F368" s="2" t="str">
        <f>IF(WEEKDAY(FC_Road___Aradhana[[#This Row],[Date]],2)&gt;5,"Weekend","Weekday")</f>
        <v>Weekday</v>
      </c>
      <c r="G36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68" t="s">
        <v>49</v>
      </c>
      <c r="I368" t="s">
        <v>50</v>
      </c>
      <c r="J368" t="s">
        <v>51</v>
      </c>
      <c r="K368" t="s">
        <v>213</v>
      </c>
      <c r="L368" t="s">
        <v>160</v>
      </c>
      <c r="M368" t="s">
        <v>50</v>
      </c>
      <c r="N368" t="s">
        <v>50</v>
      </c>
      <c r="O368" t="s">
        <v>50</v>
      </c>
      <c r="P368" t="s">
        <v>161</v>
      </c>
      <c r="Q368" t="s">
        <v>50</v>
      </c>
      <c r="R368" t="str">
        <f t="shared" si="40"/>
        <v>Fergusson / BMCC</v>
      </c>
      <c r="S368" t="s">
        <v>50</v>
      </c>
      <c r="T368" t="s">
        <v>50</v>
      </c>
      <c r="U368" t="s">
        <v>50</v>
      </c>
      <c r="V368" t="s">
        <v>50</v>
      </c>
      <c r="W368" t="s">
        <v>50</v>
      </c>
      <c r="X368" t="str">
        <f t="shared" si="41"/>
        <v/>
      </c>
      <c r="Y368" t="str">
        <f t="shared" si="42"/>
        <v>Fergusson / BMCC</v>
      </c>
      <c r="Z368" t="s">
        <v>93</v>
      </c>
      <c r="AA368" t="s">
        <v>50</v>
      </c>
      <c r="AB368" t="s">
        <v>50</v>
      </c>
      <c r="AC368" t="s">
        <v>102</v>
      </c>
      <c r="AD368" t="s">
        <v>50</v>
      </c>
      <c r="AE368" t="s">
        <v>50</v>
      </c>
      <c r="AF368" t="str">
        <f t="shared" si="43"/>
        <v>FC Road</v>
      </c>
      <c r="AG368" t="s">
        <v>50</v>
      </c>
      <c r="AH368" t="s">
        <v>50</v>
      </c>
      <c r="AI368" t="s">
        <v>50</v>
      </c>
      <c r="AJ368" t="s">
        <v>50</v>
      </c>
      <c r="AK368" t="s">
        <v>50</v>
      </c>
      <c r="AL368" t="str">
        <f t="shared" si="44"/>
        <v/>
      </c>
      <c r="AM368" t="str">
        <f>IF(FC_Road___Aradhana[[#This Row],[2nd Level Departure]]="",FC_Road___Aradhana[[#This Row],[1st Level Departure]],FC_Road___Aradhana[[#This Row],[2nd Level Departure]])</f>
        <v>FC Road</v>
      </c>
      <c r="AN368" t="s">
        <v>56</v>
      </c>
      <c r="AO368" t="s">
        <v>71</v>
      </c>
      <c r="AP368" t="s">
        <v>96</v>
      </c>
      <c r="AQ368" t="s">
        <v>50</v>
      </c>
      <c r="AR368" t="s">
        <v>50</v>
      </c>
      <c r="AS368" t="s">
        <v>50</v>
      </c>
      <c r="AT368" t="s">
        <v>50</v>
      </c>
      <c r="AU368" t="s">
        <v>50</v>
      </c>
      <c r="AV368" t="s">
        <v>144</v>
      </c>
      <c r="AW368" t="str">
        <f t="shared" si="45"/>
        <v>I was walking by and came in</v>
      </c>
      <c r="AX368" t="s">
        <v>61</v>
      </c>
      <c r="AY368" t="str">
        <f t="shared" si="46"/>
        <v>Casual Meal</v>
      </c>
      <c r="AZ368" t="s">
        <v>180</v>
      </c>
      <c r="BA368" t="s">
        <v>107</v>
      </c>
      <c r="BB368" t="s">
        <v>74</v>
      </c>
      <c r="BC368" t="s">
        <v>65</v>
      </c>
      <c r="BD368" t="s">
        <v>159</v>
      </c>
      <c r="BE368" t="s">
        <v>67</v>
      </c>
      <c r="BF368" t="s">
        <v>89</v>
      </c>
      <c r="BG368" t="s">
        <v>114</v>
      </c>
      <c r="BH368" t="s">
        <v>78</v>
      </c>
      <c r="BI368" t="s">
        <v>115</v>
      </c>
      <c r="BJ368" t="s">
        <v>69</v>
      </c>
    </row>
    <row r="369" spans="1:62" x14ac:dyDescent="0.3">
      <c r="A369">
        <v>370</v>
      </c>
      <c r="B369" s="1">
        <v>45840.589583333334</v>
      </c>
      <c r="C369" s="6">
        <v>45840.592361111114</v>
      </c>
      <c r="D369" s="2">
        <f>INT(FC_Road___Aradhana[[#This Row],[Completion time]])</f>
        <v>45840</v>
      </c>
      <c r="E369" s="2" t="str">
        <f>TEXT(FC_Road___Aradhana[[#This Row],[Date]],"dddd")</f>
        <v>Wednesday</v>
      </c>
      <c r="F369" s="2" t="str">
        <f>IF(WEEKDAY(FC_Road___Aradhana[[#This Row],[Date]],2)&gt;5,"Weekend","Weekday")</f>
        <v>Weekday</v>
      </c>
      <c r="G36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69" t="s">
        <v>49</v>
      </c>
      <c r="I369" t="s">
        <v>50</v>
      </c>
      <c r="J369" t="s">
        <v>51</v>
      </c>
      <c r="K369" t="s">
        <v>52</v>
      </c>
      <c r="L369" t="s">
        <v>80</v>
      </c>
      <c r="M369" t="s">
        <v>50</v>
      </c>
      <c r="N369" t="s">
        <v>50</v>
      </c>
      <c r="O369" t="s">
        <v>50</v>
      </c>
      <c r="P369" t="s">
        <v>50</v>
      </c>
      <c r="Q369" t="s">
        <v>81</v>
      </c>
      <c r="R369" t="str">
        <f t="shared" si="40"/>
        <v>Kothrud</v>
      </c>
      <c r="S369" t="s">
        <v>50</v>
      </c>
      <c r="T369" t="s">
        <v>50</v>
      </c>
      <c r="U369" t="s">
        <v>162</v>
      </c>
      <c r="V369" t="s">
        <v>50</v>
      </c>
      <c r="W369" t="s">
        <v>50</v>
      </c>
      <c r="X369" t="str">
        <f t="shared" si="41"/>
        <v>Dahanukar Colony / Kothrud Bus Stand</v>
      </c>
      <c r="Y369" t="str">
        <f t="shared" si="42"/>
        <v>Dahanukar Colony / Kothrud Bus Stand</v>
      </c>
      <c r="Z369" t="s">
        <v>93</v>
      </c>
      <c r="AA369" t="s">
        <v>50</v>
      </c>
      <c r="AB369" t="s">
        <v>50</v>
      </c>
      <c r="AC369" t="s">
        <v>102</v>
      </c>
      <c r="AD369" t="s">
        <v>50</v>
      </c>
      <c r="AE369" t="s">
        <v>50</v>
      </c>
      <c r="AF369" t="str">
        <f t="shared" si="43"/>
        <v>FC Road</v>
      </c>
      <c r="AG369" t="s">
        <v>50</v>
      </c>
      <c r="AH369" t="s">
        <v>50</v>
      </c>
      <c r="AI369" t="s">
        <v>50</v>
      </c>
      <c r="AJ369" t="s">
        <v>50</v>
      </c>
      <c r="AK369" t="s">
        <v>50</v>
      </c>
      <c r="AL369" t="str">
        <f t="shared" si="44"/>
        <v/>
      </c>
      <c r="AM369" t="str">
        <f>IF(FC_Road___Aradhana[[#This Row],[2nd Level Departure]]="",FC_Road___Aradhana[[#This Row],[1st Level Departure]],FC_Road___Aradhana[[#This Row],[2nd Level Departure]])</f>
        <v>FC Road</v>
      </c>
      <c r="AN369" t="s">
        <v>56</v>
      </c>
      <c r="AO369" t="s">
        <v>95</v>
      </c>
      <c r="AP369" t="s">
        <v>58</v>
      </c>
      <c r="AQ369" t="s">
        <v>59</v>
      </c>
      <c r="AR369" t="s">
        <v>60</v>
      </c>
      <c r="AS369" t="s">
        <v>61</v>
      </c>
      <c r="AT369" t="s">
        <v>107</v>
      </c>
      <c r="AU369" t="s">
        <v>60</v>
      </c>
      <c r="AV369" t="s">
        <v>50</v>
      </c>
      <c r="AW369" t="str">
        <f t="shared" si="45"/>
        <v>Word of Mouth/ Recommendation</v>
      </c>
      <c r="AX369" t="s">
        <v>50</v>
      </c>
      <c r="AY369" t="str">
        <f t="shared" si="46"/>
        <v>Casual Meal</v>
      </c>
      <c r="AZ369" t="s">
        <v>50</v>
      </c>
      <c r="BA369" t="str">
        <f t="shared" si="47"/>
        <v>Nonna's famous Tiramisu </v>
      </c>
      <c r="BB369" t="s">
        <v>65</v>
      </c>
      <c r="BC369" t="s">
        <v>64</v>
      </c>
      <c r="BD369" t="s">
        <v>88</v>
      </c>
      <c r="BE369" t="s">
        <v>67</v>
      </c>
      <c r="BF369" t="s">
        <v>89</v>
      </c>
      <c r="BG369" t="s">
        <v>114</v>
      </c>
      <c r="BH369" t="s">
        <v>118</v>
      </c>
      <c r="BI369" t="s">
        <v>50</v>
      </c>
      <c r="BJ369" t="s">
        <v>69</v>
      </c>
    </row>
    <row r="370" spans="1:62" x14ac:dyDescent="0.3">
      <c r="A370">
        <v>371</v>
      </c>
      <c r="B370" s="1">
        <v>45840.594444444447</v>
      </c>
      <c r="C370" s="6">
        <v>45840.605555555558</v>
      </c>
      <c r="D370" s="2">
        <f>INT(FC_Road___Aradhana[[#This Row],[Completion time]])</f>
        <v>45840</v>
      </c>
      <c r="E370" s="2" t="str">
        <f>TEXT(FC_Road___Aradhana[[#This Row],[Date]],"dddd")</f>
        <v>Wednesday</v>
      </c>
      <c r="F370" s="2" t="str">
        <f>IF(WEEKDAY(FC_Road___Aradhana[[#This Row],[Date]],2)&gt;5,"Weekend","Weekday")</f>
        <v>Weekday</v>
      </c>
      <c r="G37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70" t="s">
        <v>49</v>
      </c>
      <c r="I370" t="s">
        <v>50</v>
      </c>
      <c r="J370" t="s">
        <v>51</v>
      </c>
      <c r="K370" t="s">
        <v>52</v>
      </c>
      <c r="L370" t="s">
        <v>53</v>
      </c>
      <c r="M370" t="s">
        <v>50</v>
      </c>
      <c r="N370" t="s">
        <v>50</v>
      </c>
      <c r="O370" t="s">
        <v>146</v>
      </c>
      <c r="P370" t="s">
        <v>50</v>
      </c>
      <c r="Q370" t="s">
        <v>50</v>
      </c>
      <c r="R370" t="str">
        <f t="shared" si="40"/>
        <v>Model Colony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tr">
        <f t="shared" si="41"/>
        <v/>
      </c>
      <c r="Y370" t="str">
        <f t="shared" si="42"/>
        <v>Model Colony</v>
      </c>
      <c r="Z370" t="s">
        <v>83</v>
      </c>
      <c r="AA370" t="s">
        <v>135</v>
      </c>
      <c r="AB370" t="s">
        <v>50</v>
      </c>
      <c r="AC370" t="s">
        <v>50</v>
      </c>
      <c r="AD370" t="s">
        <v>50</v>
      </c>
      <c r="AE370" t="s">
        <v>50</v>
      </c>
      <c r="AF370" t="str">
        <f t="shared" si="43"/>
        <v>Erandawne</v>
      </c>
      <c r="AG370" t="s">
        <v>50</v>
      </c>
      <c r="AH370" t="s">
        <v>181</v>
      </c>
      <c r="AI370" t="s">
        <v>50</v>
      </c>
      <c r="AJ370" t="s">
        <v>50</v>
      </c>
      <c r="AK370" t="s">
        <v>50</v>
      </c>
      <c r="AL370" t="str">
        <f t="shared" si="44"/>
        <v>Law College Road</v>
      </c>
      <c r="AM370" t="str">
        <f>IF(FC_Road___Aradhana[[#This Row],[2nd Level Departure]]="",FC_Road___Aradhana[[#This Row],[1st Level Departure]],FC_Road___Aradhana[[#This Row],[2nd Level Departure]])</f>
        <v>Law College Road</v>
      </c>
      <c r="AN370" t="s">
        <v>85</v>
      </c>
      <c r="AO370" t="s">
        <v>71</v>
      </c>
      <c r="AP370" t="s">
        <v>96</v>
      </c>
      <c r="AQ370" t="s">
        <v>50</v>
      </c>
      <c r="AR370" t="s">
        <v>50</v>
      </c>
      <c r="AS370" t="s">
        <v>50</v>
      </c>
      <c r="AT370" t="s">
        <v>50</v>
      </c>
      <c r="AU370" t="s">
        <v>50</v>
      </c>
      <c r="AV370" t="s">
        <v>149</v>
      </c>
      <c r="AW370" t="str">
        <f t="shared" si="45"/>
        <v>A friend told me</v>
      </c>
      <c r="AX370" t="s">
        <v>86</v>
      </c>
      <c r="AY370" t="str">
        <f t="shared" si="46"/>
        <v>Date</v>
      </c>
      <c r="AZ370" t="s">
        <v>168</v>
      </c>
      <c r="BA370" t="s">
        <v>125</v>
      </c>
      <c r="BB370" t="s">
        <v>74</v>
      </c>
      <c r="BC370" t="s">
        <v>108</v>
      </c>
      <c r="BD370" t="s">
        <v>75</v>
      </c>
      <c r="BE370" t="s">
        <v>76</v>
      </c>
      <c r="BF370" t="s">
        <v>89</v>
      </c>
      <c r="BG370" t="s">
        <v>68</v>
      </c>
      <c r="BH370" t="s">
        <v>78</v>
      </c>
      <c r="BI370" t="s">
        <v>115</v>
      </c>
      <c r="BJ370" t="s">
        <v>69</v>
      </c>
    </row>
    <row r="371" spans="1:62" x14ac:dyDescent="0.3">
      <c r="A371">
        <v>372</v>
      </c>
      <c r="B371" s="1">
        <v>45840.629861111112</v>
      </c>
      <c r="C371" s="6">
        <v>45840.634027777778</v>
      </c>
      <c r="D371" s="2">
        <f>INT(FC_Road___Aradhana[[#This Row],[Completion time]])</f>
        <v>45840</v>
      </c>
      <c r="E371" s="2" t="str">
        <f>TEXT(FC_Road___Aradhana[[#This Row],[Date]],"dddd")</f>
        <v>Wednesday</v>
      </c>
      <c r="F371" s="2" t="str">
        <f>IF(WEEKDAY(FC_Road___Aradhana[[#This Row],[Date]],2)&gt;5,"Weekend","Weekday")</f>
        <v>Weekday</v>
      </c>
      <c r="G37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71" t="s">
        <v>49</v>
      </c>
      <c r="I371" t="s">
        <v>50</v>
      </c>
      <c r="J371" t="s">
        <v>51</v>
      </c>
      <c r="K371" t="s">
        <v>52</v>
      </c>
      <c r="L371" t="s">
        <v>53</v>
      </c>
      <c r="M371" t="s">
        <v>50</v>
      </c>
      <c r="N371" t="s">
        <v>50</v>
      </c>
      <c r="O371" t="s">
        <v>54</v>
      </c>
      <c r="P371" t="s">
        <v>50</v>
      </c>
      <c r="Q371" t="s">
        <v>50</v>
      </c>
      <c r="R371" t="str">
        <f t="shared" si="40"/>
        <v>Deccan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tr">
        <f t="shared" si="41"/>
        <v/>
      </c>
      <c r="Y371" t="str">
        <f t="shared" si="42"/>
        <v>Deccan</v>
      </c>
      <c r="Z371" t="s">
        <v>83</v>
      </c>
      <c r="AA371" t="s">
        <v>54</v>
      </c>
      <c r="AB371" t="s">
        <v>50</v>
      </c>
      <c r="AC371" t="s">
        <v>50</v>
      </c>
      <c r="AD371" t="s">
        <v>50</v>
      </c>
      <c r="AE371" t="s">
        <v>50</v>
      </c>
      <c r="AF371" t="str">
        <f t="shared" si="43"/>
        <v>Deccan</v>
      </c>
      <c r="AG371" t="s">
        <v>132</v>
      </c>
      <c r="AH371" t="s">
        <v>50</v>
      </c>
      <c r="AI371" t="s">
        <v>50</v>
      </c>
      <c r="AJ371" t="s">
        <v>50</v>
      </c>
      <c r="AK371" t="s">
        <v>50</v>
      </c>
      <c r="AL371" t="str">
        <f t="shared" si="44"/>
        <v>Prabhat Road/Bhandarkar Road</v>
      </c>
      <c r="AM371" t="str">
        <f>IF(FC_Road___Aradhana[[#This Row],[2nd Level Departure]]="",FC_Road___Aradhana[[#This Row],[1st Level Departure]],FC_Road___Aradhana[[#This Row],[2nd Level Departure]])</f>
        <v>Prabhat Road/Bhandarkar Road</v>
      </c>
      <c r="AN371" t="s">
        <v>56</v>
      </c>
      <c r="AO371" t="s">
        <v>109</v>
      </c>
      <c r="AP371" t="s">
        <v>58</v>
      </c>
      <c r="AQ371" t="s">
        <v>97</v>
      </c>
      <c r="AR371" t="s">
        <v>60</v>
      </c>
      <c r="AS371" t="s">
        <v>112</v>
      </c>
      <c r="AT371" t="s">
        <v>125</v>
      </c>
      <c r="AU371" t="s">
        <v>87</v>
      </c>
      <c r="AV371" t="s">
        <v>50</v>
      </c>
      <c r="AW371" t="str">
        <f t="shared" si="45"/>
        <v>Social Media Ad (Instagram/ Facebook)</v>
      </c>
      <c r="AX371" t="s">
        <v>50</v>
      </c>
      <c r="AY371" t="str">
        <f t="shared" si="46"/>
        <v>Hangout with Friends</v>
      </c>
      <c r="AZ371" t="s">
        <v>50</v>
      </c>
      <c r="BA371" t="str">
        <f t="shared" si="47"/>
        <v>Pizza with Drinks sounded like a good combo</v>
      </c>
      <c r="BB371" t="s">
        <v>87</v>
      </c>
      <c r="BC371" t="s">
        <v>64</v>
      </c>
      <c r="BD371" t="s">
        <v>75</v>
      </c>
      <c r="BE371" t="s">
        <v>67</v>
      </c>
      <c r="BF371" t="s">
        <v>99</v>
      </c>
      <c r="BG371" t="s">
        <v>100</v>
      </c>
      <c r="BH371" t="s">
        <v>101</v>
      </c>
      <c r="BI371" t="s">
        <v>122</v>
      </c>
      <c r="BJ371" t="s">
        <v>69</v>
      </c>
    </row>
    <row r="372" spans="1:62" x14ac:dyDescent="0.3">
      <c r="A372">
        <v>373</v>
      </c>
      <c r="B372" s="1">
        <v>45840.606944444444</v>
      </c>
      <c r="C372" s="6">
        <v>45840.640972222223</v>
      </c>
      <c r="D372" s="2">
        <f>INT(FC_Road___Aradhana[[#This Row],[Completion time]])</f>
        <v>45840</v>
      </c>
      <c r="E372" s="2" t="str">
        <f>TEXT(FC_Road___Aradhana[[#This Row],[Date]],"dddd")</f>
        <v>Wednesday</v>
      </c>
      <c r="F372" s="2" t="str">
        <f>IF(WEEKDAY(FC_Road___Aradhana[[#This Row],[Date]],2)&gt;5,"Weekend","Weekday")</f>
        <v>Weekday</v>
      </c>
      <c r="G37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72" t="s">
        <v>49</v>
      </c>
      <c r="I372" t="s">
        <v>50</v>
      </c>
      <c r="J372" t="s">
        <v>51</v>
      </c>
      <c r="K372" t="s">
        <v>52</v>
      </c>
      <c r="L372" t="s">
        <v>156</v>
      </c>
      <c r="M372" t="s">
        <v>157</v>
      </c>
      <c r="N372" t="s">
        <v>50</v>
      </c>
      <c r="O372" t="s">
        <v>50</v>
      </c>
      <c r="P372" t="s">
        <v>50</v>
      </c>
      <c r="Q372" t="s">
        <v>50</v>
      </c>
      <c r="R372" t="str">
        <f t="shared" si="40"/>
        <v>R Deccan</v>
      </c>
      <c r="S372" t="s">
        <v>50</v>
      </c>
      <c r="T372" t="s">
        <v>50</v>
      </c>
      <c r="U372" t="s">
        <v>50</v>
      </c>
      <c r="V372" t="s">
        <v>50</v>
      </c>
      <c r="W372" t="s">
        <v>50</v>
      </c>
      <c r="X372" t="str">
        <f t="shared" si="41"/>
        <v/>
      </c>
      <c r="Y372" t="str">
        <f t="shared" si="42"/>
        <v>R Deccan</v>
      </c>
      <c r="Z372" t="s">
        <v>83</v>
      </c>
      <c r="AA372" t="s">
        <v>54</v>
      </c>
      <c r="AB372" t="s">
        <v>50</v>
      </c>
      <c r="AC372" t="s">
        <v>50</v>
      </c>
      <c r="AD372" t="s">
        <v>50</v>
      </c>
      <c r="AE372" t="s">
        <v>50</v>
      </c>
      <c r="AF372" t="str">
        <f t="shared" si="43"/>
        <v>Deccan</v>
      </c>
      <c r="AG372" t="s">
        <v>50</v>
      </c>
      <c r="AH372" t="s">
        <v>50</v>
      </c>
      <c r="AI372" t="s">
        <v>50</v>
      </c>
      <c r="AJ372" t="s">
        <v>50</v>
      </c>
      <c r="AK372" t="s">
        <v>50</v>
      </c>
      <c r="AL372" t="str">
        <f t="shared" si="44"/>
        <v/>
      </c>
      <c r="AM372" t="str">
        <f>IF(FC_Road___Aradhana[[#This Row],[2nd Level Departure]]="",FC_Road___Aradhana[[#This Row],[1st Level Departure]],FC_Road___Aradhana[[#This Row],[2nd Level Departure]])</f>
        <v>Deccan</v>
      </c>
      <c r="AN372" t="s">
        <v>85</v>
      </c>
      <c r="AO372" t="s">
        <v>71</v>
      </c>
      <c r="AP372" t="s">
        <v>58</v>
      </c>
      <c r="AQ372" t="s">
        <v>72</v>
      </c>
      <c r="AR372" t="s">
        <v>73</v>
      </c>
      <c r="AS372" t="s">
        <v>61</v>
      </c>
      <c r="AT372" t="s">
        <v>62</v>
      </c>
      <c r="AU372" t="s">
        <v>63</v>
      </c>
      <c r="AV372" t="s">
        <v>50</v>
      </c>
      <c r="AW372" t="str">
        <f t="shared" si="45"/>
        <v>Walk-in/ Saw it while passing by</v>
      </c>
      <c r="AX372" t="s">
        <v>50</v>
      </c>
      <c r="AY372" t="str">
        <f t="shared" si="46"/>
        <v>Casual Meal</v>
      </c>
      <c r="AZ372" t="s">
        <v>50</v>
      </c>
      <c r="BA372" t="str">
        <f t="shared" si="47"/>
        <v>I wanted to try Sourdough Pizza</v>
      </c>
      <c r="BB372" t="s">
        <v>104</v>
      </c>
      <c r="BC372" t="s">
        <v>108</v>
      </c>
      <c r="BD372" t="s">
        <v>66</v>
      </c>
      <c r="BE372" t="s">
        <v>76</v>
      </c>
      <c r="BF372" t="s">
        <v>50</v>
      </c>
      <c r="BG372" t="s">
        <v>100</v>
      </c>
      <c r="BH372" t="s">
        <v>50</v>
      </c>
      <c r="BI372" t="s">
        <v>50</v>
      </c>
      <c r="BJ372" t="s">
        <v>69</v>
      </c>
    </row>
    <row r="373" spans="1:62" x14ac:dyDescent="0.3">
      <c r="A373">
        <v>374</v>
      </c>
      <c r="B373" s="1">
        <v>45840.65625</v>
      </c>
      <c r="C373" s="6">
        <v>45840.658333333333</v>
      </c>
      <c r="D373" s="2">
        <f>INT(FC_Road___Aradhana[[#This Row],[Completion time]])</f>
        <v>45840</v>
      </c>
      <c r="E373" s="2" t="str">
        <f>TEXT(FC_Road___Aradhana[[#This Row],[Date]],"dddd")</f>
        <v>Wednesday</v>
      </c>
      <c r="F373" s="2" t="str">
        <f>IF(WEEKDAY(FC_Road___Aradhana[[#This Row],[Date]],2)&gt;5,"Weekend","Weekday")</f>
        <v>Weekday</v>
      </c>
      <c r="G37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73" t="s">
        <v>49</v>
      </c>
      <c r="I373" t="s">
        <v>50</v>
      </c>
      <c r="J373" t="s">
        <v>51</v>
      </c>
      <c r="K373" t="s">
        <v>52</v>
      </c>
      <c r="L373" t="s">
        <v>160</v>
      </c>
      <c r="M373" t="s">
        <v>50</v>
      </c>
      <c r="N373" t="s">
        <v>50</v>
      </c>
      <c r="O373" t="s">
        <v>50</v>
      </c>
      <c r="P373" t="s">
        <v>161</v>
      </c>
      <c r="Q373" t="s">
        <v>50</v>
      </c>
      <c r="R373" t="str">
        <f t="shared" si="40"/>
        <v>Fergusson / BMCC</v>
      </c>
      <c r="S373" t="s">
        <v>50</v>
      </c>
      <c r="T373" t="s">
        <v>50</v>
      </c>
      <c r="U373" t="s">
        <v>50</v>
      </c>
      <c r="V373" t="s">
        <v>50</v>
      </c>
      <c r="W373" t="s">
        <v>50</v>
      </c>
      <c r="X373" t="str">
        <f t="shared" si="41"/>
        <v/>
      </c>
      <c r="Y373" t="str">
        <f t="shared" si="42"/>
        <v>Fergusson / BMCC</v>
      </c>
      <c r="Z373" t="s">
        <v>83</v>
      </c>
      <c r="AA373" t="s">
        <v>84</v>
      </c>
      <c r="AB373" t="s">
        <v>50</v>
      </c>
      <c r="AC373" t="s">
        <v>50</v>
      </c>
      <c r="AD373" t="s">
        <v>50</v>
      </c>
      <c r="AE373" t="s">
        <v>50</v>
      </c>
      <c r="AF373" t="str">
        <f t="shared" si="43"/>
        <v>kothrud</v>
      </c>
      <c r="AG373" t="s">
        <v>50</v>
      </c>
      <c r="AH373" t="s">
        <v>50</v>
      </c>
      <c r="AI373" t="s">
        <v>50</v>
      </c>
      <c r="AJ373" t="s">
        <v>50</v>
      </c>
      <c r="AK373" t="s">
        <v>50</v>
      </c>
      <c r="AL373" t="str">
        <f t="shared" si="44"/>
        <v/>
      </c>
      <c r="AM373" t="str">
        <f>IF(FC_Road___Aradhana[[#This Row],[2nd Level Departure]]="",FC_Road___Aradhana[[#This Row],[1st Level Departure]],FC_Road___Aradhana[[#This Row],[2nd Level Departure]])</f>
        <v>kothrud</v>
      </c>
      <c r="AN373" t="s">
        <v>85</v>
      </c>
      <c r="AO373" t="s">
        <v>57</v>
      </c>
      <c r="AP373" t="s">
        <v>96</v>
      </c>
      <c r="AQ373" t="s">
        <v>50</v>
      </c>
      <c r="AR373" t="s">
        <v>50</v>
      </c>
      <c r="AS373" t="s">
        <v>50</v>
      </c>
      <c r="AT373" t="s">
        <v>50</v>
      </c>
      <c r="AU373" t="s">
        <v>50</v>
      </c>
      <c r="AV373" t="s">
        <v>149</v>
      </c>
      <c r="AW373" t="str">
        <f t="shared" si="45"/>
        <v>A friend told me</v>
      </c>
      <c r="AX373" t="s">
        <v>61</v>
      </c>
      <c r="AY373" t="str">
        <f t="shared" si="46"/>
        <v>Casual Meal</v>
      </c>
      <c r="AZ373" t="s">
        <v>98</v>
      </c>
      <c r="BA373" t="s">
        <v>62</v>
      </c>
      <c r="BB373" t="s">
        <v>87</v>
      </c>
      <c r="BC373" t="s">
        <v>65</v>
      </c>
      <c r="BD373" t="s">
        <v>88</v>
      </c>
      <c r="BE373" t="s">
        <v>67</v>
      </c>
      <c r="BF373" t="s">
        <v>89</v>
      </c>
      <c r="BG373" t="s">
        <v>114</v>
      </c>
      <c r="BH373" t="s">
        <v>78</v>
      </c>
      <c r="BI373" t="s">
        <v>91</v>
      </c>
      <c r="BJ373" t="s">
        <v>69</v>
      </c>
    </row>
    <row r="374" spans="1:62" x14ac:dyDescent="0.3">
      <c r="A374">
        <v>375</v>
      </c>
      <c r="B374" s="1">
        <v>45840.67291666667</v>
      </c>
      <c r="C374" s="6">
        <v>45840.674305555556</v>
      </c>
      <c r="D374" s="2">
        <f>INT(FC_Road___Aradhana[[#This Row],[Completion time]])</f>
        <v>45840</v>
      </c>
      <c r="E374" s="2" t="str">
        <f>TEXT(FC_Road___Aradhana[[#This Row],[Date]],"dddd")</f>
        <v>Wednesday</v>
      </c>
      <c r="F374" s="2" t="str">
        <f>IF(WEEKDAY(FC_Road___Aradhana[[#This Row],[Date]],2)&gt;5,"Weekend","Weekday")</f>
        <v>Weekday</v>
      </c>
      <c r="G37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74" t="s">
        <v>49</v>
      </c>
      <c r="I374" t="s">
        <v>50</v>
      </c>
      <c r="J374" t="s">
        <v>51</v>
      </c>
      <c r="K374" t="s">
        <v>52</v>
      </c>
      <c r="L374" t="s">
        <v>80</v>
      </c>
      <c r="M374" t="s">
        <v>50</v>
      </c>
      <c r="N374" t="s">
        <v>50</v>
      </c>
      <c r="O374" t="s">
        <v>50</v>
      </c>
      <c r="P374" t="s">
        <v>50</v>
      </c>
      <c r="Q374" t="s">
        <v>135</v>
      </c>
      <c r="R374" t="str">
        <f t="shared" si="40"/>
        <v>Erandawne</v>
      </c>
      <c r="S374" t="s">
        <v>50</v>
      </c>
      <c r="T374" t="s">
        <v>288</v>
      </c>
      <c r="U374" t="s">
        <v>50</v>
      </c>
      <c r="V374" t="s">
        <v>50</v>
      </c>
      <c r="W374" t="s">
        <v>50</v>
      </c>
      <c r="X374" t="str">
        <f t="shared" si="41"/>
        <v>City Pride / Karishma</v>
      </c>
      <c r="Y374" t="str">
        <f t="shared" si="42"/>
        <v>City Pride / Karishma</v>
      </c>
      <c r="Z374" t="s">
        <v>83</v>
      </c>
      <c r="AA374" t="s">
        <v>135</v>
      </c>
      <c r="AB374" t="s">
        <v>50</v>
      </c>
      <c r="AC374" t="s">
        <v>50</v>
      </c>
      <c r="AD374" t="s">
        <v>50</v>
      </c>
      <c r="AE374" t="s">
        <v>50</v>
      </c>
      <c r="AF374" t="str">
        <f t="shared" si="43"/>
        <v>Erandawne</v>
      </c>
      <c r="AG374" t="s">
        <v>50</v>
      </c>
      <c r="AH374" t="s">
        <v>288</v>
      </c>
      <c r="AI374" t="s">
        <v>50</v>
      </c>
      <c r="AJ374" t="s">
        <v>50</v>
      </c>
      <c r="AK374" t="s">
        <v>50</v>
      </c>
      <c r="AL374" t="str">
        <f t="shared" si="44"/>
        <v>City Pride / Karishma</v>
      </c>
      <c r="AM374" t="str">
        <f>IF(FC_Road___Aradhana[[#This Row],[2nd Level Departure]]="",FC_Road___Aradhana[[#This Row],[1st Level Departure]],FC_Road___Aradhana[[#This Row],[2nd Level Departure]])</f>
        <v>City Pride / Karishma</v>
      </c>
      <c r="AN374" t="s">
        <v>56</v>
      </c>
      <c r="AO374" t="s">
        <v>109</v>
      </c>
      <c r="AP374" t="s">
        <v>96</v>
      </c>
      <c r="AQ374" t="s">
        <v>50</v>
      </c>
      <c r="AR374" t="s">
        <v>50</v>
      </c>
      <c r="AS374" t="s">
        <v>50</v>
      </c>
      <c r="AT374" t="s">
        <v>50</v>
      </c>
      <c r="AU374" t="s">
        <v>50</v>
      </c>
      <c r="AV374" t="s">
        <v>97</v>
      </c>
      <c r="AW374" t="str">
        <f t="shared" si="45"/>
        <v>Social Media Ad (Instagram/ Facebook)</v>
      </c>
      <c r="AX374" t="s">
        <v>61</v>
      </c>
      <c r="AY374" t="str">
        <f t="shared" si="46"/>
        <v>Casual Meal</v>
      </c>
      <c r="AZ374" t="s">
        <v>98</v>
      </c>
      <c r="BA374" t="s">
        <v>62</v>
      </c>
      <c r="BB374" t="s">
        <v>113</v>
      </c>
      <c r="BC374" t="s">
        <v>65</v>
      </c>
      <c r="BD374" t="s">
        <v>75</v>
      </c>
      <c r="BE374" t="s">
        <v>76</v>
      </c>
      <c r="BF374" t="s">
        <v>89</v>
      </c>
      <c r="BG374" t="s">
        <v>114</v>
      </c>
      <c r="BH374" t="s">
        <v>78</v>
      </c>
      <c r="BI374" t="s">
        <v>291</v>
      </c>
      <c r="BJ374" t="s">
        <v>69</v>
      </c>
    </row>
    <row r="375" spans="1:62" x14ac:dyDescent="0.3">
      <c r="A375">
        <v>376</v>
      </c>
      <c r="B375" s="1">
        <v>45840.640277777777</v>
      </c>
      <c r="C375" s="6">
        <v>45840.675000000003</v>
      </c>
      <c r="D375" s="2">
        <f>INT(FC_Road___Aradhana[[#This Row],[Completion time]])</f>
        <v>45840</v>
      </c>
      <c r="E375" s="2" t="str">
        <f>TEXT(FC_Road___Aradhana[[#This Row],[Date]],"dddd")</f>
        <v>Wednesday</v>
      </c>
      <c r="F375" s="2" t="str">
        <f>IF(WEEKDAY(FC_Road___Aradhana[[#This Row],[Date]],2)&gt;5,"Weekend","Weekday")</f>
        <v>Weekday</v>
      </c>
      <c r="G37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75" t="s">
        <v>49</v>
      </c>
      <c r="I375" t="s">
        <v>50</v>
      </c>
      <c r="J375" t="s">
        <v>51</v>
      </c>
      <c r="K375" t="s">
        <v>52</v>
      </c>
      <c r="L375" t="s">
        <v>80</v>
      </c>
      <c r="M375" t="s">
        <v>50</v>
      </c>
      <c r="N375" t="s">
        <v>50</v>
      </c>
      <c r="O375" t="s">
        <v>50</v>
      </c>
      <c r="P375" t="s">
        <v>50</v>
      </c>
      <c r="Q375" t="s">
        <v>127</v>
      </c>
      <c r="R375" t="str">
        <f t="shared" si="40"/>
        <v>Old City</v>
      </c>
      <c r="S375" t="s">
        <v>50</v>
      </c>
      <c r="T375" t="s">
        <v>50</v>
      </c>
      <c r="U375" t="s">
        <v>50</v>
      </c>
      <c r="V375" t="s">
        <v>50</v>
      </c>
      <c r="W375" t="s">
        <v>174</v>
      </c>
      <c r="X375" t="str">
        <f t="shared" si="41"/>
        <v>Navi Peth</v>
      </c>
      <c r="Y375" t="str">
        <f t="shared" si="42"/>
        <v>Navi Peth</v>
      </c>
      <c r="Z375" t="s">
        <v>83</v>
      </c>
      <c r="AA375" t="s">
        <v>127</v>
      </c>
      <c r="AB375" t="s">
        <v>50</v>
      </c>
      <c r="AC375" t="s">
        <v>50</v>
      </c>
      <c r="AD375" t="s">
        <v>50</v>
      </c>
      <c r="AE375" t="s">
        <v>50</v>
      </c>
      <c r="AF375" t="str">
        <f t="shared" si="43"/>
        <v>Old City</v>
      </c>
      <c r="AG375" t="s">
        <v>50</v>
      </c>
      <c r="AH375" t="s">
        <v>50</v>
      </c>
      <c r="AI375" t="s">
        <v>50</v>
      </c>
      <c r="AJ375" t="s">
        <v>50</v>
      </c>
      <c r="AK375" t="s">
        <v>50</v>
      </c>
      <c r="AL375" t="str">
        <f t="shared" si="44"/>
        <v/>
      </c>
      <c r="AM375" t="str">
        <f>IF(FC_Road___Aradhana[[#This Row],[2nd Level Departure]]="",FC_Road___Aradhana[[#This Row],[1st Level Departure]],FC_Road___Aradhana[[#This Row],[2nd Level Departure]])</f>
        <v>Old City</v>
      </c>
      <c r="AN375" t="s">
        <v>85</v>
      </c>
      <c r="AO375" t="s">
        <v>57</v>
      </c>
      <c r="AP375" t="s">
        <v>96</v>
      </c>
      <c r="AQ375" t="s">
        <v>50</v>
      </c>
      <c r="AR375" t="s">
        <v>50</v>
      </c>
      <c r="AS375" t="s">
        <v>50</v>
      </c>
      <c r="AT375" t="s">
        <v>50</v>
      </c>
      <c r="AU375" t="s">
        <v>50</v>
      </c>
      <c r="AV375" t="s">
        <v>97</v>
      </c>
      <c r="AW375" t="str">
        <f t="shared" si="45"/>
        <v>Social Media Ad (Instagram/ Facebook)</v>
      </c>
      <c r="AX375" t="s">
        <v>86</v>
      </c>
      <c r="AY375" t="str">
        <f t="shared" si="46"/>
        <v>Date</v>
      </c>
      <c r="AZ375" t="s">
        <v>180</v>
      </c>
      <c r="BA375" t="s">
        <v>107</v>
      </c>
      <c r="BB375" t="s">
        <v>87</v>
      </c>
      <c r="BC375" t="s">
        <v>64</v>
      </c>
      <c r="BD375" t="s">
        <v>88</v>
      </c>
      <c r="BE375" t="s">
        <v>67</v>
      </c>
      <c r="BF375" t="s">
        <v>89</v>
      </c>
      <c r="BG375" t="s">
        <v>114</v>
      </c>
      <c r="BH375" t="s">
        <v>101</v>
      </c>
      <c r="BI375" t="s">
        <v>91</v>
      </c>
      <c r="BJ375" t="s">
        <v>69</v>
      </c>
    </row>
    <row r="376" spans="1:62" x14ac:dyDescent="0.3">
      <c r="A376">
        <v>377</v>
      </c>
      <c r="B376" s="1">
        <v>45840.676388888889</v>
      </c>
      <c r="C376" s="6">
        <v>45840.761111111111</v>
      </c>
      <c r="D376" s="2">
        <f>INT(FC_Road___Aradhana[[#This Row],[Completion time]])</f>
        <v>45840</v>
      </c>
      <c r="E376" s="2" t="str">
        <f>TEXT(FC_Road___Aradhana[[#This Row],[Date]],"dddd")</f>
        <v>Wednesday</v>
      </c>
      <c r="F376" s="2" t="str">
        <f>IF(WEEKDAY(FC_Road___Aradhana[[#This Row],[Date]],2)&gt;5,"Weekend","Weekday")</f>
        <v>Weekday</v>
      </c>
      <c r="G37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76" t="s">
        <v>49</v>
      </c>
      <c r="I376" t="s">
        <v>50</v>
      </c>
      <c r="J376" t="s">
        <v>51</v>
      </c>
      <c r="K376" t="s">
        <v>52</v>
      </c>
      <c r="L376" t="s">
        <v>80</v>
      </c>
      <c r="M376" t="s">
        <v>50</v>
      </c>
      <c r="N376" t="s">
        <v>50</v>
      </c>
      <c r="O376" t="s">
        <v>50</v>
      </c>
      <c r="P376" t="s">
        <v>50</v>
      </c>
      <c r="Q376" t="s">
        <v>257</v>
      </c>
      <c r="R376" t="str">
        <f t="shared" si="40"/>
        <v xml:space="preserve">Sinhgad Road 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tr">
        <f t="shared" si="41"/>
        <v/>
      </c>
      <c r="Y376" t="str">
        <f t="shared" si="42"/>
        <v xml:space="preserve">Sinhgad Road </v>
      </c>
      <c r="Z376" t="s">
        <v>83</v>
      </c>
      <c r="AA376" t="s">
        <v>127</v>
      </c>
      <c r="AB376" t="s">
        <v>50</v>
      </c>
      <c r="AC376" t="s">
        <v>50</v>
      </c>
      <c r="AD376" t="s">
        <v>50</v>
      </c>
      <c r="AE376" t="s">
        <v>50</v>
      </c>
      <c r="AF376" t="str">
        <f t="shared" si="43"/>
        <v>Old City</v>
      </c>
      <c r="AG376" t="s">
        <v>50</v>
      </c>
      <c r="AH376" t="s">
        <v>50</v>
      </c>
      <c r="AI376" t="s">
        <v>50</v>
      </c>
      <c r="AJ376" t="s">
        <v>50</v>
      </c>
      <c r="AK376" t="s">
        <v>50</v>
      </c>
      <c r="AL376" t="str">
        <f t="shared" si="44"/>
        <v/>
      </c>
      <c r="AM376" t="str">
        <f>IF(FC_Road___Aradhana[[#This Row],[2nd Level Departure]]="",FC_Road___Aradhana[[#This Row],[1st Level Departure]],FC_Road___Aradhana[[#This Row],[2nd Level Departure]])</f>
        <v>Old City</v>
      </c>
      <c r="AN376" t="s">
        <v>56</v>
      </c>
      <c r="AO376" t="s">
        <v>95</v>
      </c>
      <c r="AP376" t="s">
        <v>96</v>
      </c>
      <c r="AQ376" t="s">
        <v>50</v>
      </c>
      <c r="AR376" t="s">
        <v>50</v>
      </c>
      <c r="AS376" t="s">
        <v>50</v>
      </c>
      <c r="AT376" t="s">
        <v>50</v>
      </c>
      <c r="AU376" t="s">
        <v>50</v>
      </c>
      <c r="AV376" t="s">
        <v>97</v>
      </c>
      <c r="AW376" t="str">
        <f t="shared" si="45"/>
        <v>Social Media Ad (Instagram/ Facebook)</v>
      </c>
      <c r="AX376" t="s">
        <v>111</v>
      </c>
      <c r="AY376" t="str">
        <f t="shared" si="46"/>
        <v>Hangout with friends</v>
      </c>
      <c r="AZ376" t="s">
        <v>98</v>
      </c>
      <c r="BA376" t="s">
        <v>62</v>
      </c>
      <c r="BB376" t="s">
        <v>87</v>
      </c>
      <c r="BC376" t="s">
        <v>65</v>
      </c>
      <c r="BD376" t="s">
        <v>88</v>
      </c>
      <c r="BE376" t="s">
        <v>67</v>
      </c>
      <c r="BF376" t="s">
        <v>89</v>
      </c>
      <c r="BG376" t="s">
        <v>114</v>
      </c>
      <c r="BH376" t="s">
        <v>78</v>
      </c>
      <c r="BI376" t="s">
        <v>115</v>
      </c>
      <c r="BJ376" t="s">
        <v>69</v>
      </c>
    </row>
    <row r="377" spans="1:62" x14ac:dyDescent="0.3">
      <c r="A377">
        <v>378</v>
      </c>
      <c r="B377" s="1">
        <v>45840.682638888888</v>
      </c>
      <c r="C377" s="6">
        <v>45840.76666666667</v>
      </c>
      <c r="D377" s="2">
        <f>INT(FC_Road___Aradhana[[#This Row],[Completion time]])</f>
        <v>45840</v>
      </c>
      <c r="E377" s="2" t="str">
        <f>TEXT(FC_Road___Aradhana[[#This Row],[Date]],"dddd")</f>
        <v>Wednesday</v>
      </c>
      <c r="F377" s="2" t="str">
        <f>IF(WEEKDAY(FC_Road___Aradhana[[#This Row],[Date]],2)&gt;5,"Weekend","Weekday")</f>
        <v>Weekday</v>
      </c>
      <c r="G37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77" t="s">
        <v>49</v>
      </c>
      <c r="I377" t="s">
        <v>50</v>
      </c>
      <c r="J377" t="s">
        <v>51</v>
      </c>
      <c r="K377" t="s">
        <v>140</v>
      </c>
      <c r="L377" t="s">
        <v>53</v>
      </c>
      <c r="M377" t="s">
        <v>50</v>
      </c>
      <c r="N377" t="s">
        <v>50</v>
      </c>
      <c r="O377" t="s">
        <v>70</v>
      </c>
      <c r="P377" t="s">
        <v>50</v>
      </c>
      <c r="Q377" t="s">
        <v>50</v>
      </c>
      <c r="R377" t="str">
        <f t="shared" si="40"/>
        <v>Shivajinagar</v>
      </c>
      <c r="S377" t="s">
        <v>50</v>
      </c>
      <c r="T377" t="s">
        <v>50</v>
      </c>
      <c r="U377" t="s">
        <v>50</v>
      </c>
      <c r="V377" t="s">
        <v>50</v>
      </c>
      <c r="W377" t="s">
        <v>50</v>
      </c>
      <c r="X377" t="str">
        <f t="shared" si="41"/>
        <v/>
      </c>
      <c r="Y377" t="str">
        <f t="shared" si="42"/>
        <v>Shivajinagar</v>
      </c>
      <c r="Z377" t="s">
        <v>83</v>
      </c>
      <c r="AA377" t="s">
        <v>102</v>
      </c>
      <c r="AB377" t="s">
        <v>50</v>
      </c>
      <c r="AC377" t="s">
        <v>50</v>
      </c>
      <c r="AD377" t="s">
        <v>50</v>
      </c>
      <c r="AE377" t="s">
        <v>50</v>
      </c>
      <c r="AF377" t="str">
        <f t="shared" si="43"/>
        <v>FC Road</v>
      </c>
      <c r="AG377" t="s">
        <v>50</v>
      </c>
      <c r="AH377" t="s">
        <v>50</v>
      </c>
      <c r="AI377" t="s">
        <v>50</v>
      </c>
      <c r="AJ377" t="s">
        <v>50</v>
      </c>
      <c r="AK377" t="s">
        <v>50</v>
      </c>
      <c r="AL377" t="str">
        <f t="shared" si="44"/>
        <v/>
      </c>
      <c r="AM377" t="str">
        <f>IF(FC_Road___Aradhana[[#This Row],[2nd Level Departure]]="",FC_Road___Aradhana[[#This Row],[1st Level Departure]],FC_Road___Aradhana[[#This Row],[2nd Level Departure]])</f>
        <v>FC Road</v>
      </c>
      <c r="AN377" t="s">
        <v>94</v>
      </c>
      <c r="AO377" t="s">
        <v>71</v>
      </c>
      <c r="AP377" t="s">
        <v>58</v>
      </c>
      <c r="AQ377" t="s">
        <v>72</v>
      </c>
      <c r="AR377" t="s">
        <v>103</v>
      </c>
      <c r="AS377" t="s">
        <v>61</v>
      </c>
      <c r="AT377" t="s">
        <v>62</v>
      </c>
      <c r="AU377" t="s">
        <v>133</v>
      </c>
      <c r="AV377" t="s">
        <v>50</v>
      </c>
      <c r="AW377" t="str">
        <f t="shared" si="45"/>
        <v>Walk-in/ Saw it while passing by</v>
      </c>
      <c r="AX377" t="s">
        <v>50</v>
      </c>
      <c r="AY377" t="str">
        <f t="shared" si="46"/>
        <v>Casual Meal</v>
      </c>
      <c r="AZ377" t="s">
        <v>50</v>
      </c>
      <c r="BA377" t="str">
        <f t="shared" si="47"/>
        <v>I wanted to try Sourdough Pizza</v>
      </c>
      <c r="BB377" t="s">
        <v>87</v>
      </c>
      <c r="BC377" t="s">
        <v>108</v>
      </c>
      <c r="BD377" t="s">
        <v>88</v>
      </c>
      <c r="BE377" t="s">
        <v>67</v>
      </c>
      <c r="BF377" t="s">
        <v>89</v>
      </c>
      <c r="BG377" t="s">
        <v>68</v>
      </c>
      <c r="BH377" t="s">
        <v>101</v>
      </c>
      <c r="BI377" t="s">
        <v>122</v>
      </c>
      <c r="BJ377" t="s">
        <v>69</v>
      </c>
    </row>
    <row r="378" spans="1:62" x14ac:dyDescent="0.3">
      <c r="A378">
        <v>379</v>
      </c>
      <c r="B378" s="1">
        <v>45840.770138888889</v>
      </c>
      <c r="C378" s="6">
        <v>45840.772916666669</v>
      </c>
      <c r="D378" s="2">
        <f>INT(FC_Road___Aradhana[[#This Row],[Completion time]])</f>
        <v>45840</v>
      </c>
      <c r="E378" s="2" t="str">
        <f>TEXT(FC_Road___Aradhana[[#This Row],[Date]],"dddd")</f>
        <v>Wednesday</v>
      </c>
      <c r="F378" s="2" t="str">
        <f>IF(WEEKDAY(FC_Road___Aradhana[[#This Row],[Date]],2)&gt;5,"Weekend","Weekday")</f>
        <v>Weekday</v>
      </c>
      <c r="G37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78" t="s">
        <v>49</v>
      </c>
      <c r="I378" t="s">
        <v>50</v>
      </c>
      <c r="J378" t="s">
        <v>51</v>
      </c>
      <c r="K378" t="s">
        <v>92</v>
      </c>
      <c r="L378" t="s">
        <v>93</v>
      </c>
      <c r="M378" t="s">
        <v>50</v>
      </c>
      <c r="N378" t="s">
        <v>165</v>
      </c>
      <c r="O378" t="s">
        <v>50</v>
      </c>
      <c r="P378" t="s">
        <v>50</v>
      </c>
      <c r="Q378" t="s">
        <v>50</v>
      </c>
      <c r="R378" t="str">
        <f t="shared" si="40"/>
        <v>Pavillion Mall</v>
      </c>
      <c r="S378" t="s">
        <v>50</v>
      </c>
      <c r="T378" t="s">
        <v>50</v>
      </c>
      <c r="U378" t="s">
        <v>50</v>
      </c>
      <c r="V378" t="s">
        <v>50</v>
      </c>
      <c r="W378" t="s">
        <v>50</v>
      </c>
      <c r="X378" t="str">
        <f t="shared" si="41"/>
        <v/>
      </c>
      <c r="Y378" t="str">
        <f t="shared" si="42"/>
        <v>Pavillion Mall</v>
      </c>
      <c r="Z378" t="s">
        <v>83</v>
      </c>
      <c r="AA378" t="s">
        <v>84</v>
      </c>
      <c r="AB378" t="s">
        <v>50</v>
      </c>
      <c r="AC378" t="s">
        <v>50</v>
      </c>
      <c r="AD378" t="s">
        <v>50</v>
      </c>
      <c r="AE378" t="s">
        <v>50</v>
      </c>
      <c r="AF378" t="str">
        <f t="shared" si="43"/>
        <v>kothrud</v>
      </c>
      <c r="AG378" t="s">
        <v>50</v>
      </c>
      <c r="AH378" t="s">
        <v>50</v>
      </c>
      <c r="AI378" t="s">
        <v>120</v>
      </c>
      <c r="AJ378" t="s">
        <v>50</v>
      </c>
      <c r="AK378" t="s">
        <v>50</v>
      </c>
      <c r="AL378" t="str">
        <f t="shared" si="44"/>
        <v>Mayur Colony / Ideal Colony</v>
      </c>
      <c r="AM378" t="str">
        <f>IF(FC_Road___Aradhana[[#This Row],[2nd Level Departure]]="",FC_Road___Aradhana[[#This Row],[1st Level Departure]],FC_Road___Aradhana[[#This Row],[2nd Level Departure]])</f>
        <v>Mayur Colony / Ideal Colony</v>
      </c>
      <c r="AN378" t="s">
        <v>56</v>
      </c>
      <c r="AO378" t="s">
        <v>71</v>
      </c>
      <c r="AP378" t="s">
        <v>58</v>
      </c>
      <c r="AQ378" t="s">
        <v>59</v>
      </c>
      <c r="AR378" t="s">
        <v>103</v>
      </c>
      <c r="AS378" t="s">
        <v>86</v>
      </c>
      <c r="AT378" t="s">
        <v>107</v>
      </c>
      <c r="AU378" t="s">
        <v>103</v>
      </c>
      <c r="AV378" t="s">
        <v>50</v>
      </c>
      <c r="AW378" t="str">
        <f t="shared" si="45"/>
        <v>Word of Mouth/ Recommendation</v>
      </c>
      <c r="AX378" t="s">
        <v>50</v>
      </c>
      <c r="AY378" t="str">
        <f t="shared" si="46"/>
        <v>Date</v>
      </c>
      <c r="AZ378" t="s">
        <v>50</v>
      </c>
      <c r="BA378" t="str">
        <f t="shared" si="47"/>
        <v>Nonna's famous Tiramisu </v>
      </c>
      <c r="BB378" t="s">
        <v>74</v>
      </c>
      <c r="BC378" t="s">
        <v>64</v>
      </c>
      <c r="BD378" t="s">
        <v>88</v>
      </c>
      <c r="BE378" t="s">
        <v>67</v>
      </c>
      <c r="BF378" t="s">
        <v>89</v>
      </c>
      <c r="BG378" t="s">
        <v>68</v>
      </c>
      <c r="BH378" t="s">
        <v>78</v>
      </c>
      <c r="BI378" t="s">
        <v>122</v>
      </c>
      <c r="BJ378" t="s">
        <v>69</v>
      </c>
    </row>
    <row r="379" spans="1:62" x14ac:dyDescent="0.3">
      <c r="A379">
        <v>380</v>
      </c>
      <c r="B379" s="1">
        <v>45840.779861111114</v>
      </c>
      <c r="C379" s="6">
        <v>45840.811111111114</v>
      </c>
      <c r="D379" s="2">
        <f>INT(FC_Road___Aradhana[[#This Row],[Completion time]])</f>
        <v>45840</v>
      </c>
      <c r="E379" s="2" t="str">
        <f>TEXT(FC_Road___Aradhana[[#This Row],[Date]],"dddd")</f>
        <v>Wednesday</v>
      </c>
      <c r="F379" s="2" t="str">
        <f>IF(WEEKDAY(FC_Road___Aradhana[[#This Row],[Date]],2)&gt;5,"Weekend","Weekday")</f>
        <v>Weekday</v>
      </c>
      <c r="G37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79" t="s">
        <v>49</v>
      </c>
      <c r="I379" t="s">
        <v>50</v>
      </c>
      <c r="J379" t="s">
        <v>51</v>
      </c>
      <c r="K379" t="s">
        <v>92</v>
      </c>
      <c r="L379" t="s">
        <v>53</v>
      </c>
      <c r="M379" t="s">
        <v>50</v>
      </c>
      <c r="N379" t="s">
        <v>50</v>
      </c>
      <c r="O379" t="s">
        <v>70</v>
      </c>
      <c r="P379" t="s">
        <v>50</v>
      </c>
      <c r="Q379" t="s">
        <v>50</v>
      </c>
      <c r="R379" t="str">
        <f t="shared" si="40"/>
        <v>Shivajinagar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tr">
        <f t="shared" si="41"/>
        <v/>
      </c>
      <c r="Y379" t="str">
        <f t="shared" si="42"/>
        <v>Shivajinagar</v>
      </c>
      <c r="Z379" t="s">
        <v>83</v>
      </c>
      <c r="AA379" t="s">
        <v>54</v>
      </c>
      <c r="AB379" t="s">
        <v>50</v>
      </c>
      <c r="AC379" t="s">
        <v>50</v>
      </c>
      <c r="AD379" t="s">
        <v>50</v>
      </c>
      <c r="AE379" t="s">
        <v>50</v>
      </c>
      <c r="AF379" t="str">
        <f t="shared" si="43"/>
        <v>Deccan</v>
      </c>
      <c r="AG379" t="s">
        <v>164</v>
      </c>
      <c r="AH379" t="s">
        <v>50</v>
      </c>
      <c r="AI379" t="s">
        <v>50</v>
      </c>
      <c r="AJ379" t="s">
        <v>50</v>
      </c>
      <c r="AK379" t="s">
        <v>50</v>
      </c>
      <c r="AL379" t="str">
        <f t="shared" si="44"/>
        <v>Apte Road / JM Road</v>
      </c>
      <c r="AM379" t="str">
        <f>IF(FC_Road___Aradhana[[#This Row],[2nd Level Departure]]="",FC_Road___Aradhana[[#This Row],[1st Level Departure]],FC_Road___Aradhana[[#This Row],[2nd Level Departure]])</f>
        <v>Apte Road / JM Road</v>
      </c>
      <c r="AN379" t="s">
        <v>85</v>
      </c>
      <c r="AO379" t="s">
        <v>71</v>
      </c>
      <c r="AP379" t="s">
        <v>58</v>
      </c>
      <c r="AQ379" t="s">
        <v>59</v>
      </c>
      <c r="AR379" t="s">
        <v>60</v>
      </c>
      <c r="AS379" t="s">
        <v>86</v>
      </c>
      <c r="AT379" t="s">
        <v>292</v>
      </c>
      <c r="AU379" t="s">
        <v>63</v>
      </c>
      <c r="AV379" t="s">
        <v>50</v>
      </c>
      <c r="AW379" t="str">
        <f t="shared" si="45"/>
        <v>Word of Mouth/ Recommendation</v>
      </c>
      <c r="AX379" t="s">
        <v>50</v>
      </c>
      <c r="AY379" t="str">
        <f t="shared" si="46"/>
        <v>Date</v>
      </c>
      <c r="AZ379" t="s">
        <v>50</v>
      </c>
      <c r="BA379" t="str">
        <f t="shared" si="47"/>
        <v xml:space="preserve">Skillet cookie with Gelato </v>
      </c>
      <c r="BB379" t="s">
        <v>104</v>
      </c>
      <c r="BC379" t="s">
        <v>104</v>
      </c>
      <c r="BD379" t="s">
        <v>88</v>
      </c>
      <c r="BE379" t="s">
        <v>67</v>
      </c>
      <c r="BF379" t="s">
        <v>89</v>
      </c>
      <c r="BG379" t="s">
        <v>114</v>
      </c>
      <c r="BH379" t="s">
        <v>90</v>
      </c>
      <c r="BI379" t="s">
        <v>115</v>
      </c>
      <c r="BJ379" t="s">
        <v>69</v>
      </c>
    </row>
    <row r="380" spans="1:62" x14ac:dyDescent="0.3">
      <c r="A380">
        <v>381</v>
      </c>
      <c r="B380" s="1">
        <v>45840.815972222219</v>
      </c>
      <c r="C380" s="6">
        <v>45840.821527777778</v>
      </c>
      <c r="D380" s="2">
        <f>INT(FC_Road___Aradhana[[#This Row],[Completion time]])</f>
        <v>45840</v>
      </c>
      <c r="E380" s="2" t="str">
        <f>TEXT(FC_Road___Aradhana[[#This Row],[Date]],"dddd")</f>
        <v>Wednesday</v>
      </c>
      <c r="F380" s="2" t="str">
        <f>IF(WEEKDAY(FC_Road___Aradhana[[#This Row],[Date]],2)&gt;5,"Weekend","Weekday")</f>
        <v>Weekday</v>
      </c>
      <c r="G38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80" t="s">
        <v>49</v>
      </c>
      <c r="I380" t="s">
        <v>50</v>
      </c>
      <c r="J380" t="s">
        <v>51</v>
      </c>
      <c r="K380" t="s">
        <v>52</v>
      </c>
      <c r="L380" t="s">
        <v>53</v>
      </c>
      <c r="M380" t="s">
        <v>50</v>
      </c>
      <c r="N380" t="s">
        <v>50</v>
      </c>
      <c r="O380" t="s">
        <v>146</v>
      </c>
      <c r="P380" t="s">
        <v>50</v>
      </c>
      <c r="Q380" t="s">
        <v>50</v>
      </c>
      <c r="R380" t="str">
        <f t="shared" si="40"/>
        <v>Model Colony</v>
      </c>
      <c r="S380" t="s">
        <v>50</v>
      </c>
      <c r="T380" t="s">
        <v>50</v>
      </c>
      <c r="U380" t="s">
        <v>50</v>
      </c>
      <c r="V380" t="s">
        <v>50</v>
      </c>
      <c r="W380" t="s">
        <v>50</v>
      </c>
      <c r="X380" t="str">
        <f t="shared" si="41"/>
        <v/>
      </c>
      <c r="Y380" t="str">
        <f t="shared" si="42"/>
        <v>Model Colony</v>
      </c>
      <c r="Z380" t="s">
        <v>83</v>
      </c>
      <c r="AA380" t="s">
        <v>70</v>
      </c>
      <c r="AB380" t="s">
        <v>50</v>
      </c>
      <c r="AC380" t="s">
        <v>50</v>
      </c>
      <c r="AD380" t="s">
        <v>50</v>
      </c>
      <c r="AE380" t="s">
        <v>50</v>
      </c>
      <c r="AF380" t="str">
        <f t="shared" si="43"/>
        <v>Shivajinagar</v>
      </c>
      <c r="AG380" t="s">
        <v>50</v>
      </c>
      <c r="AH380" t="s">
        <v>50</v>
      </c>
      <c r="AI380" t="s">
        <v>50</v>
      </c>
      <c r="AJ380" t="s">
        <v>50</v>
      </c>
      <c r="AK380" t="s">
        <v>50</v>
      </c>
      <c r="AL380" t="str">
        <f t="shared" si="44"/>
        <v/>
      </c>
      <c r="AM380" t="str">
        <f>IF(FC_Road___Aradhana[[#This Row],[2nd Level Departure]]="",FC_Road___Aradhana[[#This Row],[1st Level Departure]],FC_Road___Aradhana[[#This Row],[2nd Level Departure]])</f>
        <v>Shivajinagar</v>
      </c>
      <c r="AN380" t="s">
        <v>56</v>
      </c>
      <c r="AO380" t="s">
        <v>71</v>
      </c>
      <c r="AP380" t="s">
        <v>58</v>
      </c>
      <c r="AQ380" t="s">
        <v>72</v>
      </c>
      <c r="AR380" t="s">
        <v>103</v>
      </c>
      <c r="AS380" t="s">
        <v>61</v>
      </c>
      <c r="AT380" t="s">
        <v>62</v>
      </c>
      <c r="AU380" t="s">
        <v>63</v>
      </c>
      <c r="AV380" t="s">
        <v>50</v>
      </c>
      <c r="AW380" t="str">
        <f t="shared" si="45"/>
        <v>Walk-in/ Saw it while passing by</v>
      </c>
      <c r="AX380" t="s">
        <v>50</v>
      </c>
      <c r="AY380" t="str">
        <f t="shared" si="46"/>
        <v>Casual Meal</v>
      </c>
      <c r="AZ380" t="s">
        <v>50</v>
      </c>
      <c r="BA380" t="str">
        <f t="shared" si="47"/>
        <v>I wanted to try Sourdough Pizza</v>
      </c>
      <c r="BB380" t="s">
        <v>104</v>
      </c>
      <c r="BC380" t="s">
        <v>108</v>
      </c>
      <c r="BD380" t="s">
        <v>75</v>
      </c>
      <c r="BE380" t="s">
        <v>76</v>
      </c>
      <c r="BF380" t="s">
        <v>89</v>
      </c>
      <c r="BG380" t="s">
        <v>68</v>
      </c>
      <c r="BH380" t="s">
        <v>118</v>
      </c>
      <c r="BI380" t="s">
        <v>115</v>
      </c>
      <c r="BJ380" t="s">
        <v>69</v>
      </c>
    </row>
    <row r="381" spans="1:62" x14ac:dyDescent="0.3">
      <c r="A381">
        <v>382</v>
      </c>
      <c r="B381" s="1">
        <v>45840.821527777778</v>
      </c>
      <c r="C381" s="6">
        <v>45840.823611111111</v>
      </c>
      <c r="D381" s="2">
        <f>INT(FC_Road___Aradhana[[#This Row],[Completion time]])</f>
        <v>45840</v>
      </c>
      <c r="E381" s="2" t="str">
        <f>TEXT(FC_Road___Aradhana[[#This Row],[Date]],"dddd")</f>
        <v>Wednesday</v>
      </c>
      <c r="F381" s="2" t="str">
        <f>IF(WEEKDAY(FC_Road___Aradhana[[#This Row],[Date]],2)&gt;5,"Weekend","Weekday")</f>
        <v>Weekday</v>
      </c>
      <c r="G38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381" t="s">
        <v>49</v>
      </c>
      <c r="I381" t="s">
        <v>50</v>
      </c>
      <c r="J381" t="s">
        <v>51</v>
      </c>
      <c r="K381" t="s">
        <v>52</v>
      </c>
      <c r="L381" t="s">
        <v>80</v>
      </c>
      <c r="M381" t="s">
        <v>50</v>
      </c>
      <c r="N381" t="s">
        <v>50</v>
      </c>
      <c r="O381" t="s">
        <v>50</v>
      </c>
      <c r="P381" t="s">
        <v>50</v>
      </c>
      <c r="Q381" t="s">
        <v>81</v>
      </c>
      <c r="R381" t="str">
        <f t="shared" si="40"/>
        <v>Kothrud</v>
      </c>
      <c r="S381" t="s">
        <v>50</v>
      </c>
      <c r="T381" t="s">
        <v>50</v>
      </c>
      <c r="U381" t="s">
        <v>148</v>
      </c>
      <c r="V381" t="s">
        <v>50</v>
      </c>
      <c r="W381" t="s">
        <v>50</v>
      </c>
      <c r="X381" t="str">
        <f t="shared" si="41"/>
        <v>MIT College / Anand Nagar</v>
      </c>
      <c r="Y381" t="str">
        <f t="shared" si="42"/>
        <v>MIT College / Anand Nagar</v>
      </c>
      <c r="Z381" t="s">
        <v>83</v>
      </c>
      <c r="AA381" t="s">
        <v>84</v>
      </c>
      <c r="AB381" t="s">
        <v>50</v>
      </c>
      <c r="AC381" t="s">
        <v>50</v>
      </c>
      <c r="AD381" t="s">
        <v>50</v>
      </c>
      <c r="AE381" t="s">
        <v>50</v>
      </c>
      <c r="AF381" t="str">
        <f t="shared" si="43"/>
        <v>kothrud</v>
      </c>
      <c r="AG381" t="s">
        <v>50</v>
      </c>
      <c r="AH381" t="s">
        <v>50</v>
      </c>
      <c r="AI381" t="s">
        <v>148</v>
      </c>
      <c r="AJ381" t="s">
        <v>50</v>
      </c>
      <c r="AK381" t="s">
        <v>50</v>
      </c>
      <c r="AL381" t="str">
        <f t="shared" si="44"/>
        <v>MIT College / Anand Nagar</v>
      </c>
      <c r="AM381" t="str">
        <f>IF(FC_Road___Aradhana[[#This Row],[2nd Level Departure]]="",FC_Road___Aradhana[[#This Row],[1st Level Departure]],FC_Road___Aradhana[[#This Row],[2nd Level Departure]])</f>
        <v>MIT College / Anand Nagar</v>
      </c>
      <c r="AN381" t="s">
        <v>56</v>
      </c>
      <c r="AO381" t="s">
        <v>71</v>
      </c>
      <c r="AP381" t="s">
        <v>96</v>
      </c>
      <c r="AQ381" t="s">
        <v>50</v>
      </c>
      <c r="AR381" t="s">
        <v>50</v>
      </c>
      <c r="AS381" t="s">
        <v>50</v>
      </c>
      <c r="AT381" t="s">
        <v>50</v>
      </c>
      <c r="AU381" t="s">
        <v>50</v>
      </c>
      <c r="AV381" t="s">
        <v>149</v>
      </c>
      <c r="AW381" t="str">
        <f t="shared" si="45"/>
        <v>A friend told me</v>
      </c>
      <c r="AX381" t="s">
        <v>61</v>
      </c>
      <c r="AY381" t="str">
        <f t="shared" si="46"/>
        <v>Casual Meal</v>
      </c>
      <c r="AZ381" t="s">
        <v>98</v>
      </c>
      <c r="BA381" t="s">
        <v>62</v>
      </c>
      <c r="BB381" t="s">
        <v>104</v>
      </c>
      <c r="BC381" t="s">
        <v>104</v>
      </c>
      <c r="BD381" t="s">
        <v>88</v>
      </c>
      <c r="BE381" t="s">
        <v>76</v>
      </c>
      <c r="BF381" t="s">
        <v>89</v>
      </c>
      <c r="BG381" t="s">
        <v>114</v>
      </c>
      <c r="BH381" t="s">
        <v>118</v>
      </c>
      <c r="BI381" t="s">
        <v>122</v>
      </c>
      <c r="BJ381" t="s">
        <v>69</v>
      </c>
    </row>
    <row r="382" spans="1:62" x14ac:dyDescent="0.3">
      <c r="A382">
        <v>383</v>
      </c>
      <c r="B382" s="1">
        <v>45840.843055555553</v>
      </c>
      <c r="C382" s="6">
        <v>45840.845138888886</v>
      </c>
      <c r="D382" s="2">
        <f>INT(FC_Road___Aradhana[[#This Row],[Completion time]])</f>
        <v>45840</v>
      </c>
      <c r="E382" s="2" t="str">
        <f>TEXT(FC_Road___Aradhana[[#This Row],[Date]],"dddd")</f>
        <v>Wednesday</v>
      </c>
      <c r="F382" s="2" t="str">
        <f>IF(WEEKDAY(FC_Road___Aradhana[[#This Row],[Date]],2)&gt;5,"Weekend","Weekday")</f>
        <v>Weekday</v>
      </c>
      <c r="G38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2" t="s">
        <v>49</v>
      </c>
      <c r="I382" t="s">
        <v>50</v>
      </c>
      <c r="J382" t="s">
        <v>51</v>
      </c>
      <c r="K382" t="s">
        <v>92</v>
      </c>
      <c r="L382" t="s">
        <v>93</v>
      </c>
      <c r="M382" t="s">
        <v>50</v>
      </c>
      <c r="N382" t="s">
        <v>102</v>
      </c>
      <c r="O382" t="s">
        <v>50</v>
      </c>
      <c r="P382" t="s">
        <v>50</v>
      </c>
      <c r="Q382" t="s">
        <v>50</v>
      </c>
      <c r="R382" t="str">
        <f t="shared" si="40"/>
        <v>FC Road</v>
      </c>
      <c r="S382" t="s">
        <v>50</v>
      </c>
      <c r="T382" t="s">
        <v>50</v>
      </c>
      <c r="U382" t="s">
        <v>50</v>
      </c>
      <c r="V382" t="s">
        <v>50</v>
      </c>
      <c r="W382" t="s">
        <v>50</v>
      </c>
      <c r="X382" t="str">
        <f t="shared" si="41"/>
        <v/>
      </c>
      <c r="Y382" t="str">
        <f t="shared" si="42"/>
        <v>FC Road</v>
      </c>
      <c r="Z382" t="s">
        <v>83</v>
      </c>
      <c r="AA382" t="s">
        <v>293</v>
      </c>
      <c r="AB382" t="s">
        <v>50</v>
      </c>
      <c r="AC382" t="s">
        <v>50</v>
      </c>
      <c r="AD382" t="s">
        <v>50</v>
      </c>
      <c r="AE382" t="s">
        <v>50</v>
      </c>
      <c r="AF382" t="str">
        <f t="shared" si="43"/>
        <v>Wagholi</v>
      </c>
      <c r="AG382" t="s">
        <v>50</v>
      </c>
      <c r="AH382" t="s">
        <v>50</v>
      </c>
      <c r="AI382" t="s">
        <v>50</v>
      </c>
      <c r="AJ382" t="s">
        <v>50</v>
      </c>
      <c r="AK382" t="s">
        <v>50</v>
      </c>
      <c r="AL382" t="str">
        <f t="shared" si="44"/>
        <v/>
      </c>
      <c r="AM382" t="str">
        <f>IF(FC_Road___Aradhana[[#This Row],[2nd Level Departure]]="",FC_Road___Aradhana[[#This Row],[1st Level Departure]],FC_Road___Aradhana[[#This Row],[2nd Level Departure]])</f>
        <v>Wagholi</v>
      </c>
      <c r="AN382" t="s">
        <v>56</v>
      </c>
      <c r="AO382" t="s">
        <v>57</v>
      </c>
      <c r="AP382" t="s">
        <v>96</v>
      </c>
      <c r="AQ382" t="s">
        <v>50</v>
      </c>
      <c r="AR382" t="s">
        <v>50</v>
      </c>
      <c r="AS382" t="s">
        <v>50</v>
      </c>
      <c r="AT382" t="s">
        <v>50</v>
      </c>
      <c r="AU382" t="s">
        <v>50</v>
      </c>
      <c r="AV382" t="s">
        <v>97</v>
      </c>
      <c r="AW382" t="str">
        <f t="shared" si="45"/>
        <v>Social Media Ad (Instagram/ Facebook)</v>
      </c>
      <c r="AX382" t="s">
        <v>61</v>
      </c>
      <c r="AY382" t="str">
        <f t="shared" si="46"/>
        <v>Casual Meal</v>
      </c>
      <c r="AZ382" t="s">
        <v>98</v>
      </c>
      <c r="BA382" t="s">
        <v>62</v>
      </c>
      <c r="BB382" t="s">
        <v>87</v>
      </c>
      <c r="BC382" t="s">
        <v>64</v>
      </c>
      <c r="BD382" t="s">
        <v>75</v>
      </c>
      <c r="BE382" t="s">
        <v>76</v>
      </c>
      <c r="BF382" t="s">
        <v>89</v>
      </c>
      <c r="BG382" t="s">
        <v>68</v>
      </c>
      <c r="BH382" t="s">
        <v>90</v>
      </c>
      <c r="BI382" t="s">
        <v>115</v>
      </c>
      <c r="BJ382" t="s">
        <v>69</v>
      </c>
    </row>
    <row r="383" spans="1:62" x14ac:dyDescent="0.3">
      <c r="A383">
        <v>384</v>
      </c>
      <c r="B383" s="1">
        <v>45840.844444444447</v>
      </c>
      <c r="C383" s="6">
        <v>45840.847222222219</v>
      </c>
      <c r="D383" s="2">
        <f>INT(FC_Road___Aradhana[[#This Row],[Completion time]])</f>
        <v>45840</v>
      </c>
      <c r="E383" s="2" t="str">
        <f>TEXT(FC_Road___Aradhana[[#This Row],[Date]],"dddd")</f>
        <v>Wednesday</v>
      </c>
      <c r="F383" s="2" t="str">
        <f>IF(WEEKDAY(FC_Road___Aradhana[[#This Row],[Date]],2)&gt;5,"Weekend","Weekday")</f>
        <v>Weekday</v>
      </c>
      <c r="G38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3" t="s">
        <v>49</v>
      </c>
      <c r="I383" t="s">
        <v>50</v>
      </c>
      <c r="J383" t="s">
        <v>51</v>
      </c>
      <c r="K383" t="s">
        <v>213</v>
      </c>
      <c r="L383" t="s">
        <v>156</v>
      </c>
      <c r="M383" t="s">
        <v>227</v>
      </c>
      <c r="N383" t="s">
        <v>50</v>
      </c>
      <c r="O383" t="s">
        <v>50</v>
      </c>
      <c r="P383" t="s">
        <v>50</v>
      </c>
      <c r="Q383" t="s">
        <v>50</v>
      </c>
      <c r="R383" t="str">
        <f t="shared" si="40"/>
        <v>Sambhaji Park</v>
      </c>
      <c r="S383" t="s">
        <v>50</v>
      </c>
      <c r="T383" t="s">
        <v>50</v>
      </c>
      <c r="U383" t="s">
        <v>50</v>
      </c>
      <c r="V383" t="s">
        <v>50</v>
      </c>
      <c r="W383" t="s">
        <v>50</v>
      </c>
      <c r="X383" t="str">
        <f t="shared" si="41"/>
        <v/>
      </c>
      <c r="Y383" t="str">
        <f t="shared" si="42"/>
        <v>Sambhaji Park</v>
      </c>
      <c r="Z383" t="s">
        <v>83</v>
      </c>
      <c r="AA383" t="s">
        <v>54</v>
      </c>
      <c r="AB383" t="s">
        <v>50</v>
      </c>
      <c r="AC383" t="s">
        <v>50</v>
      </c>
      <c r="AD383" t="s">
        <v>50</v>
      </c>
      <c r="AE383" t="s">
        <v>50</v>
      </c>
      <c r="AF383" t="str">
        <f t="shared" si="43"/>
        <v>Deccan</v>
      </c>
      <c r="AG383" t="s">
        <v>50</v>
      </c>
      <c r="AH383" t="s">
        <v>50</v>
      </c>
      <c r="AI383" t="s">
        <v>50</v>
      </c>
      <c r="AJ383" t="s">
        <v>50</v>
      </c>
      <c r="AK383" t="s">
        <v>50</v>
      </c>
      <c r="AL383" t="str">
        <f t="shared" si="44"/>
        <v/>
      </c>
      <c r="AM383" t="str">
        <f>IF(FC_Road___Aradhana[[#This Row],[2nd Level Departure]]="",FC_Road___Aradhana[[#This Row],[1st Level Departure]],FC_Road___Aradhana[[#This Row],[2nd Level Departure]])</f>
        <v>Deccan</v>
      </c>
      <c r="AN383" t="s">
        <v>147</v>
      </c>
      <c r="AO383" t="s">
        <v>71</v>
      </c>
      <c r="AP383" t="s">
        <v>58</v>
      </c>
      <c r="AQ383" t="s">
        <v>264</v>
      </c>
      <c r="AR383" t="s">
        <v>103</v>
      </c>
      <c r="AS383" t="s">
        <v>139</v>
      </c>
      <c r="AT383" t="s">
        <v>125</v>
      </c>
      <c r="AU383" t="s">
        <v>63</v>
      </c>
      <c r="AV383" t="s">
        <v>50</v>
      </c>
      <c r="AW383" t="str">
        <f t="shared" si="45"/>
        <v>Offer Leaflets/ Coupons</v>
      </c>
      <c r="AX383" t="s">
        <v>50</v>
      </c>
      <c r="AY383" t="s">
        <v>167</v>
      </c>
      <c r="AZ383" t="s">
        <v>50</v>
      </c>
      <c r="BA383" t="str">
        <f t="shared" si="47"/>
        <v>Pizza with Drinks sounded like a good combo</v>
      </c>
      <c r="BB383" t="s">
        <v>64</v>
      </c>
      <c r="BC383" t="s">
        <v>108</v>
      </c>
      <c r="BD383" t="s">
        <v>88</v>
      </c>
      <c r="BE383" t="s">
        <v>76</v>
      </c>
      <c r="BF383" t="s">
        <v>89</v>
      </c>
      <c r="BG383" t="s">
        <v>114</v>
      </c>
      <c r="BH383" t="s">
        <v>90</v>
      </c>
      <c r="BI383" t="s">
        <v>91</v>
      </c>
      <c r="BJ383" t="s">
        <v>69</v>
      </c>
    </row>
    <row r="384" spans="1:62" x14ac:dyDescent="0.3">
      <c r="A384">
        <v>385</v>
      </c>
      <c r="B384" s="1">
        <v>45840.845833333333</v>
      </c>
      <c r="C384" s="6">
        <v>45840.854861111111</v>
      </c>
      <c r="D384" s="2">
        <f>INT(FC_Road___Aradhana[[#This Row],[Completion time]])</f>
        <v>45840</v>
      </c>
      <c r="E384" s="2" t="str">
        <f>TEXT(FC_Road___Aradhana[[#This Row],[Date]],"dddd")</f>
        <v>Wednesday</v>
      </c>
      <c r="F384" s="2" t="str">
        <f>IF(WEEKDAY(FC_Road___Aradhana[[#This Row],[Date]],2)&gt;5,"Weekend","Weekday")</f>
        <v>Weekday</v>
      </c>
      <c r="G38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4" t="s">
        <v>49</v>
      </c>
      <c r="I384" t="s">
        <v>50</v>
      </c>
      <c r="J384" t="s">
        <v>51</v>
      </c>
      <c r="K384" t="s">
        <v>92</v>
      </c>
      <c r="L384" t="s">
        <v>80</v>
      </c>
      <c r="M384" t="s">
        <v>50</v>
      </c>
      <c r="N384" t="s">
        <v>50</v>
      </c>
      <c r="O384" t="s">
        <v>50</v>
      </c>
      <c r="P384" t="s">
        <v>50</v>
      </c>
      <c r="Q384" t="s">
        <v>135</v>
      </c>
      <c r="R384" t="str">
        <f t="shared" ref="R384:R446" si="48">IF(M384&lt;&gt;"",M384,IF(N384&lt;&gt;"",N384,IF(O384&lt;&gt;"",O384,IF(P384&lt;&gt;"",P384,IF(Q384&lt;&gt;"",Q384,"")))))</f>
        <v>Erandawne</v>
      </c>
      <c r="S384" t="s">
        <v>50</v>
      </c>
      <c r="T384" t="s">
        <v>50</v>
      </c>
      <c r="U384" t="s">
        <v>50</v>
      </c>
      <c r="V384" t="s">
        <v>50</v>
      </c>
      <c r="W384" t="s">
        <v>50</v>
      </c>
      <c r="X384" t="str">
        <f t="shared" ref="X384:X446" si="49">IF(S384&lt;&gt;"",S384,IF(T384&lt;&gt;"",T384,IF(U384&lt;&gt;"",U384,IF(V384&lt;&gt;"",V384,IF(W384&lt;&gt;"",W384,"")))))</f>
        <v/>
      </c>
      <c r="Y384" t="str">
        <f t="shared" ref="Y384:Y446" si="50">IF(X384&lt;&gt;"",X384,IF(R384&lt;&gt;"",R384,""))</f>
        <v>Erandawne</v>
      </c>
      <c r="Z384" t="s">
        <v>83</v>
      </c>
      <c r="AA384" t="s">
        <v>135</v>
      </c>
      <c r="AB384" t="s">
        <v>50</v>
      </c>
      <c r="AC384" t="s">
        <v>50</v>
      </c>
      <c r="AD384" t="s">
        <v>50</v>
      </c>
      <c r="AE384" t="s">
        <v>50</v>
      </c>
      <c r="AF384" t="str">
        <f t="shared" ref="AF384:AF446" si="51">IF(AA384&lt;&gt;"",AA384,IF(AB384&lt;&gt;"",AB384,IF(AC384&lt;&gt;"",AC384,IF(AD384&lt;&gt;"",AD384,IF(AE384&lt;&gt;"",AE384,"")))))</f>
        <v>Erandawne</v>
      </c>
      <c r="AG384" t="s">
        <v>50</v>
      </c>
      <c r="AH384" t="s">
        <v>50</v>
      </c>
      <c r="AI384" t="s">
        <v>50</v>
      </c>
      <c r="AJ384" t="s">
        <v>50</v>
      </c>
      <c r="AK384" t="s">
        <v>50</v>
      </c>
      <c r="AL384" t="str">
        <f t="shared" ref="AL384:AL446" si="52">IF(AG384&lt;&gt;"",AG384,IF(AH384&lt;&gt;"",AH384,IF(AI384&lt;&gt;"",AI384,IF(AJ384&lt;&gt;"",AJ384,IF(AK384&lt;&gt;"",AK384,"")))))</f>
        <v/>
      </c>
      <c r="AM384" t="str">
        <f>IF(FC_Road___Aradhana[[#This Row],[2nd Level Departure]]="",FC_Road___Aradhana[[#This Row],[1st Level Departure]],FC_Road___Aradhana[[#This Row],[2nd Level Departure]])</f>
        <v>Erandawne</v>
      </c>
      <c r="AN384" t="s">
        <v>85</v>
      </c>
      <c r="AO384" t="s">
        <v>57</v>
      </c>
      <c r="AP384" t="s">
        <v>96</v>
      </c>
      <c r="AQ384" t="s">
        <v>50</v>
      </c>
      <c r="AR384" t="s">
        <v>50</v>
      </c>
      <c r="AS384" t="s">
        <v>50</v>
      </c>
      <c r="AT384" t="s">
        <v>50</v>
      </c>
      <c r="AU384" t="s">
        <v>50</v>
      </c>
      <c r="AV384" t="s">
        <v>105</v>
      </c>
      <c r="AW384" t="str">
        <f t="shared" ref="AW384:AW446" si="53">IF(AQ384="",AV384,AQ384)</f>
        <v>Food Blogger/ Influencer</v>
      </c>
      <c r="AX384" t="s">
        <v>61</v>
      </c>
      <c r="AY384" t="str">
        <f t="shared" ref="AY384:AY446" si="54">IF(AS384="",AX384,AS384)</f>
        <v>Casual Meal</v>
      </c>
      <c r="AZ384" t="s">
        <v>98</v>
      </c>
      <c r="BA384" t="s">
        <v>62</v>
      </c>
      <c r="BB384" t="s">
        <v>104</v>
      </c>
      <c r="BC384" t="s">
        <v>104</v>
      </c>
      <c r="BD384" t="s">
        <v>88</v>
      </c>
      <c r="BE384" t="s">
        <v>67</v>
      </c>
      <c r="BF384" t="s">
        <v>50</v>
      </c>
      <c r="BG384" t="s">
        <v>114</v>
      </c>
      <c r="BH384" t="s">
        <v>50</v>
      </c>
      <c r="BI384" t="s">
        <v>50</v>
      </c>
      <c r="BJ384" t="s">
        <v>69</v>
      </c>
    </row>
    <row r="385" spans="1:62" x14ac:dyDescent="0.3">
      <c r="A385">
        <v>386</v>
      </c>
      <c r="B385" s="1">
        <v>45840.859722222223</v>
      </c>
      <c r="C385" s="6">
        <v>45840.864583333336</v>
      </c>
      <c r="D385" s="2">
        <f>INT(FC_Road___Aradhana[[#This Row],[Completion time]])</f>
        <v>45840</v>
      </c>
      <c r="E385" s="2" t="str">
        <f>TEXT(FC_Road___Aradhana[[#This Row],[Date]],"dddd")</f>
        <v>Wednesday</v>
      </c>
      <c r="F385" s="2" t="str">
        <f>IF(WEEKDAY(FC_Road___Aradhana[[#This Row],[Date]],2)&gt;5,"Weekend","Weekday")</f>
        <v>Weekday</v>
      </c>
      <c r="G38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5" t="s">
        <v>49</v>
      </c>
      <c r="I385" t="s">
        <v>50</v>
      </c>
      <c r="J385" t="s">
        <v>51</v>
      </c>
      <c r="K385" t="s">
        <v>213</v>
      </c>
      <c r="L385" t="s">
        <v>53</v>
      </c>
      <c r="M385" t="s">
        <v>50</v>
      </c>
      <c r="N385" t="s">
        <v>50</v>
      </c>
      <c r="O385" t="s">
        <v>146</v>
      </c>
      <c r="P385" t="s">
        <v>50</v>
      </c>
      <c r="Q385" t="s">
        <v>50</v>
      </c>
      <c r="R385" t="str">
        <f t="shared" si="48"/>
        <v>Model Colony</v>
      </c>
      <c r="S385" t="s">
        <v>50</v>
      </c>
      <c r="T385" t="s">
        <v>50</v>
      </c>
      <c r="U385" t="s">
        <v>50</v>
      </c>
      <c r="V385" t="s">
        <v>50</v>
      </c>
      <c r="W385" t="s">
        <v>50</v>
      </c>
      <c r="X385" t="str">
        <f t="shared" si="49"/>
        <v/>
      </c>
      <c r="Y385" t="str">
        <f t="shared" si="50"/>
        <v>Model Colony</v>
      </c>
      <c r="Z385" t="s">
        <v>166</v>
      </c>
      <c r="AA385" t="s">
        <v>50</v>
      </c>
      <c r="AB385" t="s">
        <v>227</v>
      </c>
      <c r="AC385" t="s">
        <v>50</v>
      </c>
      <c r="AD385" t="s">
        <v>50</v>
      </c>
      <c r="AE385" t="s">
        <v>50</v>
      </c>
      <c r="AF385" t="str">
        <f t="shared" si="51"/>
        <v>Sambhaji Park</v>
      </c>
      <c r="AG385" t="s">
        <v>50</v>
      </c>
      <c r="AH385" t="s">
        <v>50</v>
      </c>
      <c r="AI385" t="s">
        <v>50</v>
      </c>
      <c r="AJ385" t="s">
        <v>50</v>
      </c>
      <c r="AK385" t="s">
        <v>50</v>
      </c>
      <c r="AL385" t="str">
        <f t="shared" si="52"/>
        <v/>
      </c>
      <c r="AM385" t="str">
        <f>IF(FC_Road___Aradhana[[#This Row],[2nd Level Departure]]="",FC_Road___Aradhana[[#This Row],[1st Level Departure]],FC_Road___Aradhana[[#This Row],[2nd Level Departure]])</f>
        <v>Sambhaji Park</v>
      </c>
      <c r="AN385" t="s">
        <v>147</v>
      </c>
      <c r="AO385" t="s">
        <v>71</v>
      </c>
      <c r="AP385" t="s">
        <v>58</v>
      </c>
      <c r="AQ385" t="s">
        <v>72</v>
      </c>
      <c r="AR385" t="s">
        <v>60</v>
      </c>
      <c r="AS385" t="s">
        <v>61</v>
      </c>
      <c r="AT385" t="s">
        <v>62</v>
      </c>
      <c r="AU385" t="s">
        <v>60</v>
      </c>
      <c r="AV385" t="s">
        <v>50</v>
      </c>
      <c r="AW385" t="str">
        <f t="shared" si="53"/>
        <v>Walk-in/ Saw it while passing by</v>
      </c>
      <c r="AX385" t="s">
        <v>50</v>
      </c>
      <c r="AY385" t="str">
        <f t="shared" si="54"/>
        <v>Casual Meal</v>
      </c>
      <c r="AZ385" t="s">
        <v>50</v>
      </c>
      <c r="BA385" t="str">
        <f t="shared" ref="BA385:BA444" si="55">IF(AT385="",AZ385,AT385)</f>
        <v>I wanted to try Sourdough Pizza</v>
      </c>
      <c r="BB385" t="s">
        <v>104</v>
      </c>
      <c r="BC385" t="s">
        <v>104</v>
      </c>
      <c r="BD385" t="s">
        <v>88</v>
      </c>
      <c r="BE385" t="s">
        <v>67</v>
      </c>
      <c r="BF385" t="s">
        <v>89</v>
      </c>
      <c r="BG385" t="s">
        <v>114</v>
      </c>
      <c r="BH385" t="s">
        <v>90</v>
      </c>
      <c r="BI385" t="s">
        <v>91</v>
      </c>
      <c r="BJ385" t="s">
        <v>69</v>
      </c>
    </row>
    <row r="386" spans="1:62" x14ac:dyDescent="0.3">
      <c r="A386">
        <v>387</v>
      </c>
      <c r="B386" s="1">
        <v>45840.859722222223</v>
      </c>
      <c r="C386" s="6">
        <v>45840.868750000001</v>
      </c>
      <c r="D386" s="2">
        <f>INT(FC_Road___Aradhana[[#This Row],[Completion time]])</f>
        <v>45840</v>
      </c>
      <c r="E386" s="2" t="str">
        <f>TEXT(FC_Road___Aradhana[[#This Row],[Date]],"dddd")</f>
        <v>Wednesday</v>
      </c>
      <c r="F386" s="2" t="str">
        <f>IF(WEEKDAY(FC_Road___Aradhana[[#This Row],[Date]],2)&gt;5,"Weekend","Weekday")</f>
        <v>Weekday</v>
      </c>
      <c r="G38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6" t="s">
        <v>49</v>
      </c>
      <c r="I386" t="s">
        <v>50</v>
      </c>
      <c r="J386" t="s">
        <v>51</v>
      </c>
      <c r="K386" t="s">
        <v>52</v>
      </c>
      <c r="L386" t="s">
        <v>80</v>
      </c>
      <c r="M386" t="s">
        <v>50</v>
      </c>
      <c r="N386" t="s">
        <v>50</v>
      </c>
      <c r="O386" t="s">
        <v>50</v>
      </c>
      <c r="P386" t="s">
        <v>50</v>
      </c>
      <c r="Q386" t="s">
        <v>294</v>
      </c>
      <c r="R386" t="str">
        <f t="shared" si="48"/>
        <v>Sopan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tr">
        <f t="shared" si="49"/>
        <v/>
      </c>
      <c r="Y386" t="str">
        <f t="shared" si="50"/>
        <v>Sopan</v>
      </c>
      <c r="Z386" t="s">
        <v>83</v>
      </c>
      <c r="AB386" t="s">
        <v>50</v>
      </c>
      <c r="AC386" t="s">
        <v>50</v>
      </c>
      <c r="AD386" t="s">
        <v>50</v>
      </c>
      <c r="AE386" t="s">
        <v>50</v>
      </c>
      <c r="AF386" t="str">
        <f t="shared" si="51"/>
        <v/>
      </c>
      <c r="AG386" t="s">
        <v>50</v>
      </c>
      <c r="AH386" t="s">
        <v>50</v>
      </c>
      <c r="AI386" t="s">
        <v>50</v>
      </c>
      <c r="AJ386" t="s">
        <v>50</v>
      </c>
      <c r="AK386" t="s">
        <v>50</v>
      </c>
      <c r="AL386" t="str">
        <f t="shared" si="52"/>
        <v/>
      </c>
      <c r="AM386" t="str">
        <f>IF(FC_Road___Aradhana[[#This Row],[2nd Level Departure]]="",FC_Road___Aradhana[[#This Row],[1st Level Departure]],FC_Road___Aradhana[[#This Row],[2nd Level Departure]])</f>
        <v/>
      </c>
      <c r="AN386" t="s">
        <v>56</v>
      </c>
      <c r="AO386" t="s">
        <v>109</v>
      </c>
      <c r="AP386" t="s">
        <v>58</v>
      </c>
      <c r="AQ386" t="s">
        <v>72</v>
      </c>
      <c r="AR386" t="s">
        <v>103</v>
      </c>
      <c r="AS386" t="s">
        <v>61</v>
      </c>
      <c r="AT386" t="s">
        <v>62</v>
      </c>
      <c r="AU386" t="s">
        <v>63</v>
      </c>
      <c r="AV386" t="s">
        <v>50</v>
      </c>
      <c r="AW386" t="str">
        <f t="shared" si="53"/>
        <v>Walk-in/ Saw it while passing by</v>
      </c>
      <c r="AX386" t="s">
        <v>50</v>
      </c>
      <c r="AY386" t="str">
        <f t="shared" si="54"/>
        <v>Casual Meal</v>
      </c>
      <c r="AZ386" t="s">
        <v>50</v>
      </c>
      <c r="BA386" t="str">
        <f t="shared" si="55"/>
        <v>I wanted to try Sourdough Pizza</v>
      </c>
      <c r="BB386" t="s">
        <v>87</v>
      </c>
      <c r="BC386" t="s">
        <v>104</v>
      </c>
      <c r="BD386" t="s">
        <v>88</v>
      </c>
      <c r="BE386" t="s">
        <v>76</v>
      </c>
      <c r="BF386" t="s">
        <v>89</v>
      </c>
      <c r="BG386" t="s">
        <v>100</v>
      </c>
      <c r="BH386" t="s">
        <v>78</v>
      </c>
      <c r="BI386" t="s">
        <v>122</v>
      </c>
      <c r="BJ386" t="s">
        <v>69</v>
      </c>
    </row>
    <row r="387" spans="1:62" x14ac:dyDescent="0.3">
      <c r="A387">
        <v>388</v>
      </c>
      <c r="B387" s="1">
        <v>45840.868750000001</v>
      </c>
      <c r="C387" s="6">
        <v>45840.888888888891</v>
      </c>
      <c r="D387" s="2">
        <f>INT(FC_Road___Aradhana[[#This Row],[Completion time]])</f>
        <v>45840</v>
      </c>
      <c r="E387" s="2" t="str">
        <f>TEXT(FC_Road___Aradhana[[#This Row],[Date]],"dddd")</f>
        <v>Wednesday</v>
      </c>
      <c r="F387" s="2" t="str">
        <f>IF(WEEKDAY(FC_Road___Aradhana[[#This Row],[Date]],2)&gt;5,"Weekend","Weekday")</f>
        <v>Weekday</v>
      </c>
      <c r="G38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7" t="s">
        <v>49</v>
      </c>
      <c r="I387" t="s">
        <v>50</v>
      </c>
      <c r="J387" t="s">
        <v>51</v>
      </c>
      <c r="K387" t="s">
        <v>52</v>
      </c>
      <c r="L387" t="s">
        <v>80</v>
      </c>
      <c r="M387" t="s">
        <v>50</v>
      </c>
      <c r="N387" t="s">
        <v>50</v>
      </c>
      <c r="O387" t="s">
        <v>50</v>
      </c>
      <c r="P387" t="s">
        <v>50</v>
      </c>
      <c r="Q387" t="s">
        <v>54</v>
      </c>
      <c r="R387" t="str">
        <f t="shared" si="48"/>
        <v>Deccan</v>
      </c>
      <c r="S387" t="s">
        <v>132</v>
      </c>
      <c r="T387" t="s">
        <v>50</v>
      </c>
      <c r="U387" t="s">
        <v>50</v>
      </c>
      <c r="V387" t="s">
        <v>50</v>
      </c>
      <c r="W387" t="s">
        <v>50</v>
      </c>
      <c r="X387" t="str">
        <f t="shared" si="49"/>
        <v>Prabhat Road/Bhandarkar Road</v>
      </c>
      <c r="Y387" t="str">
        <f t="shared" si="50"/>
        <v>Prabhat Road/Bhandarkar Road</v>
      </c>
      <c r="Z387" t="s">
        <v>83</v>
      </c>
      <c r="AA387" t="s">
        <v>54</v>
      </c>
      <c r="AB387" t="s">
        <v>50</v>
      </c>
      <c r="AC387" t="s">
        <v>50</v>
      </c>
      <c r="AD387" t="s">
        <v>50</v>
      </c>
      <c r="AE387" t="s">
        <v>50</v>
      </c>
      <c r="AF387" t="str">
        <f t="shared" si="51"/>
        <v>Deccan</v>
      </c>
      <c r="AG387" t="s">
        <v>132</v>
      </c>
      <c r="AH387" t="s">
        <v>50</v>
      </c>
      <c r="AI387" t="s">
        <v>50</v>
      </c>
      <c r="AJ387" t="s">
        <v>50</v>
      </c>
      <c r="AK387" t="s">
        <v>50</v>
      </c>
      <c r="AL387" t="str">
        <f t="shared" si="52"/>
        <v>Prabhat Road/Bhandarkar Road</v>
      </c>
      <c r="AM387" t="str">
        <f>IF(FC_Road___Aradhana[[#This Row],[2nd Level Departure]]="",FC_Road___Aradhana[[#This Row],[1st Level Departure]],FC_Road___Aradhana[[#This Row],[2nd Level Departure]])</f>
        <v>Prabhat Road/Bhandarkar Road</v>
      </c>
      <c r="AN387" t="s">
        <v>85</v>
      </c>
      <c r="AO387" t="s">
        <v>109</v>
      </c>
      <c r="AP387" t="s">
        <v>96</v>
      </c>
      <c r="AQ387" t="s">
        <v>50</v>
      </c>
      <c r="AR387" t="s">
        <v>50</v>
      </c>
      <c r="AS387" t="s">
        <v>50</v>
      </c>
      <c r="AT387" t="s">
        <v>50</v>
      </c>
      <c r="AU387" t="s">
        <v>50</v>
      </c>
      <c r="AV387" t="s">
        <v>149</v>
      </c>
      <c r="AW387" t="str">
        <f t="shared" si="53"/>
        <v>A friend told me</v>
      </c>
      <c r="AX387" t="s">
        <v>167</v>
      </c>
      <c r="AY387" t="str">
        <f t="shared" si="54"/>
        <v>Special Celebration (Birthday, Anniversary, etc.)</v>
      </c>
      <c r="AZ387" t="s">
        <v>98</v>
      </c>
      <c r="BA387" t="s">
        <v>62</v>
      </c>
      <c r="BB387" t="s">
        <v>87</v>
      </c>
      <c r="BC387" t="s">
        <v>65</v>
      </c>
      <c r="BD387" t="s">
        <v>88</v>
      </c>
      <c r="BE387" t="s">
        <v>76</v>
      </c>
      <c r="BF387" t="s">
        <v>89</v>
      </c>
      <c r="BG387" t="s">
        <v>114</v>
      </c>
      <c r="BH387" t="s">
        <v>118</v>
      </c>
      <c r="BI387" t="s">
        <v>91</v>
      </c>
      <c r="BJ387" t="s">
        <v>69</v>
      </c>
    </row>
    <row r="388" spans="1:62" x14ac:dyDescent="0.3">
      <c r="A388">
        <v>389</v>
      </c>
      <c r="B388" s="1">
        <v>45840.890972222223</v>
      </c>
      <c r="C388" s="6">
        <v>45840.90625</v>
      </c>
      <c r="D388" s="2">
        <f>INT(FC_Road___Aradhana[[#This Row],[Completion time]])</f>
        <v>45840</v>
      </c>
      <c r="E388" s="2" t="str">
        <f>TEXT(FC_Road___Aradhana[[#This Row],[Date]],"dddd")</f>
        <v>Wednesday</v>
      </c>
      <c r="F388" s="2" t="str">
        <f>IF(WEEKDAY(FC_Road___Aradhana[[#This Row],[Date]],2)&gt;5,"Weekend","Weekday")</f>
        <v>Weekday</v>
      </c>
      <c r="G38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8" t="s">
        <v>49</v>
      </c>
      <c r="I388" t="s">
        <v>50</v>
      </c>
      <c r="J388" t="s">
        <v>51</v>
      </c>
      <c r="K388" t="s">
        <v>52</v>
      </c>
      <c r="L388" t="s">
        <v>156</v>
      </c>
      <c r="M388" t="s">
        <v>227</v>
      </c>
      <c r="N388" t="s">
        <v>50</v>
      </c>
      <c r="O388" t="s">
        <v>50</v>
      </c>
      <c r="P388" t="s">
        <v>50</v>
      </c>
      <c r="Q388" t="s">
        <v>50</v>
      </c>
      <c r="R388" t="str">
        <f t="shared" si="48"/>
        <v>Sambhaji Park</v>
      </c>
      <c r="S388" t="s">
        <v>50</v>
      </c>
      <c r="T388" t="s">
        <v>50</v>
      </c>
      <c r="U388" t="s">
        <v>50</v>
      </c>
      <c r="V388" t="s">
        <v>50</v>
      </c>
      <c r="W388" t="s">
        <v>50</v>
      </c>
      <c r="X388" t="str">
        <f t="shared" si="49"/>
        <v/>
      </c>
      <c r="Y388" t="str">
        <f t="shared" si="50"/>
        <v>Sambhaji Park</v>
      </c>
      <c r="Z388" t="s">
        <v>83</v>
      </c>
      <c r="AA388" t="s">
        <v>70</v>
      </c>
      <c r="AB388" t="s">
        <v>50</v>
      </c>
      <c r="AC388" t="s">
        <v>50</v>
      </c>
      <c r="AD388" t="s">
        <v>50</v>
      </c>
      <c r="AE388" t="s">
        <v>50</v>
      </c>
      <c r="AF388" t="str">
        <f t="shared" si="51"/>
        <v>Shivajinagar</v>
      </c>
      <c r="AG388" t="s">
        <v>50</v>
      </c>
      <c r="AH388" t="s">
        <v>50</v>
      </c>
      <c r="AI388" t="s">
        <v>50</v>
      </c>
      <c r="AJ388" t="s">
        <v>50</v>
      </c>
      <c r="AK388" t="s">
        <v>50</v>
      </c>
      <c r="AL388" t="str">
        <f t="shared" si="52"/>
        <v/>
      </c>
      <c r="AM388" t="str">
        <f>IF(FC_Road___Aradhana[[#This Row],[2nd Level Departure]]="",FC_Road___Aradhana[[#This Row],[1st Level Departure]],FC_Road___Aradhana[[#This Row],[2nd Level Departure]])</f>
        <v>Shivajinagar</v>
      </c>
      <c r="AN388" t="s">
        <v>85</v>
      </c>
      <c r="AO388" t="s">
        <v>71</v>
      </c>
      <c r="AP388" t="s">
        <v>58</v>
      </c>
      <c r="AQ388" t="s">
        <v>59</v>
      </c>
      <c r="AR388" t="s">
        <v>103</v>
      </c>
      <c r="AS388" t="s">
        <v>61</v>
      </c>
      <c r="AT388" t="s">
        <v>62</v>
      </c>
      <c r="AU388" t="s">
        <v>60</v>
      </c>
      <c r="AV388" t="s">
        <v>50</v>
      </c>
      <c r="AW388" t="str">
        <f t="shared" si="53"/>
        <v>Word of Mouth/ Recommendation</v>
      </c>
      <c r="AX388" t="s">
        <v>50</v>
      </c>
      <c r="AY388" t="str">
        <f t="shared" si="54"/>
        <v>Casual Meal</v>
      </c>
      <c r="AZ388" t="s">
        <v>50</v>
      </c>
      <c r="BA388" t="str">
        <f t="shared" si="55"/>
        <v>I wanted to try Sourdough Pizza</v>
      </c>
      <c r="BB388" t="s">
        <v>87</v>
      </c>
      <c r="BC388" t="s">
        <v>104</v>
      </c>
      <c r="BD388" t="s">
        <v>75</v>
      </c>
      <c r="BE388" t="s">
        <v>76</v>
      </c>
      <c r="BF388" t="s">
        <v>99</v>
      </c>
      <c r="BG388" t="s">
        <v>68</v>
      </c>
      <c r="BH388" t="s">
        <v>78</v>
      </c>
      <c r="BI388" t="s">
        <v>115</v>
      </c>
      <c r="BJ388" t="s">
        <v>69</v>
      </c>
    </row>
    <row r="389" spans="1:62" x14ac:dyDescent="0.3">
      <c r="A389">
        <v>390</v>
      </c>
      <c r="B389" s="1">
        <v>45840.90625</v>
      </c>
      <c r="C389" s="6">
        <v>45840.909722222219</v>
      </c>
      <c r="D389" s="2">
        <f>INT(FC_Road___Aradhana[[#This Row],[Completion time]])</f>
        <v>45840</v>
      </c>
      <c r="E389" s="2" t="str">
        <f>TEXT(FC_Road___Aradhana[[#This Row],[Date]],"dddd")</f>
        <v>Wednesday</v>
      </c>
      <c r="F389" s="2" t="str">
        <f>IF(WEEKDAY(FC_Road___Aradhana[[#This Row],[Date]],2)&gt;5,"Weekend","Weekday")</f>
        <v>Weekday</v>
      </c>
      <c r="G38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89" t="s">
        <v>49</v>
      </c>
      <c r="I389" t="s">
        <v>50</v>
      </c>
      <c r="J389" t="s">
        <v>51</v>
      </c>
      <c r="K389" t="s">
        <v>92</v>
      </c>
      <c r="L389" t="s">
        <v>80</v>
      </c>
      <c r="M389" t="s">
        <v>50</v>
      </c>
      <c r="N389" t="s">
        <v>50</v>
      </c>
      <c r="O389" t="s">
        <v>50</v>
      </c>
      <c r="P389" t="s">
        <v>50</v>
      </c>
      <c r="Q389" t="s">
        <v>81</v>
      </c>
      <c r="R389" t="str">
        <f t="shared" si="48"/>
        <v>Kothrud</v>
      </c>
      <c r="S389" t="s">
        <v>50</v>
      </c>
      <c r="T389" t="s">
        <v>50</v>
      </c>
      <c r="U389" t="s">
        <v>148</v>
      </c>
      <c r="V389" t="s">
        <v>50</v>
      </c>
      <c r="W389" t="s">
        <v>50</v>
      </c>
      <c r="X389" t="str">
        <f t="shared" si="49"/>
        <v>MIT College / Anand Nagar</v>
      </c>
      <c r="Y389" t="str">
        <f t="shared" si="50"/>
        <v>MIT College / Anand Nagar</v>
      </c>
      <c r="Z389" t="s">
        <v>83</v>
      </c>
      <c r="AA389" t="s">
        <v>84</v>
      </c>
      <c r="AB389" t="s">
        <v>50</v>
      </c>
      <c r="AC389" t="s">
        <v>50</v>
      </c>
      <c r="AD389" t="s">
        <v>50</v>
      </c>
      <c r="AE389" t="s">
        <v>50</v>
      </c>
      <c r="AF389" t="str">
        <f t="shared" si="51"/>
        <v>kothrud</v>
      </c>
      <c r="AG389" t="s">
        <v>50</v>
      </c>
      <c r="AH389" t="s">
        <v>50</v>
      </c>
      <c r="AI389" t="s">
        <v>148</v>
      </c>
      <c r="AJ389" t="s">
        <v>50</v>
      </c>
      <c r="AK389" t="s">
        <v>50</v>
      </c>
      <c r="AL389" t="str">
        <f t="shared" si="52"/>
        <v>MIT College / Anand Nagar</v>
      </c>
      <c r="AM389" t="str">
        <f>IF(FC_Road___Aradhana[[#This Row],[2nd Level Departure]]="",FC_Road___Aradhana[[#This Row],[1st Level Departure]],FC_Road___Aradhana[[#This Row],[2nd Level Departure]])</f>
        <v>MIT College / Anand Nagar</v>
      </c>
      <c r="AN389" t="s">
        <v>56</v>
      </c>
      <c r="AO389" t="s">
        <v>109</v>
      </c>
      <c r="AP389" t="s">
        <v>58</v>
      </c>
      <c r="AQ389" t="s">
        <v>110</v>
      </c>
      <c r="AR389" t="s">
        <v>103</v>
      </c>
      <c r="AS389" t="s">
        <v>129</v>
      </c>
      <c r="AT389" t="s">
        <v>62</v>
      </c>
      <c r="AU389" t="s">
        <v>63</v>
      </c>
      <c r="AV389" t="s">
        <v>50</v>
      </c>
      <c r="AW389" t="str">
        <f t="shared" si="53"/>
        <v>Reservation Apps - DineOut/ Zomato Gold</v>
      </c>
      <c r="AX389" t="s">
        <v>50</v>
      </c>
      <c r="AY389" t="str">
        <f t="shared" si="54"/>
        <v>Family Outing</v>
      </c>
      <c r="AZ389" t="s">
        <v>50</v>
      </c>
      <c r="BA389" t="str">
        <f t="shared" si="55"/>
        <v>I wanted to try Sourdough Pizza</v>
      </c>
      <c r="BB389" t="s">
        <v>104</v>
      </c>
      <c r="BC389" t="s">
        <v>104</v>
      </c>
      <c r="BD389" t="s">
        <v>66</v>
      </c>
      <c r="BE389" t="s">
        <v>76</v>
      </c>
      <c r="BF389" t="s">
        <v>99</v>
      </c>
      <c r="BG389" t="s">
        <v>68</v>
      </c>
      <c r="BH389" t="s">
        <v>101</v>
      </c>
      <c r="BI389" t="s">
        <v>115</v>
      </c>
      <c r="BJ389" t="s">
        <v>69</v>
      </c>
    </row>
    <row r="390" spans="1:62" x14ac:dyDescent="0.3">
      <c r="A390">
        <v>391</v>
      </c>
      <c r="B390" s="1">
        <v>45840.867361111108</v>
      </c>
      <c r="C390" s="6">
        <v>45840.92083333333</v>
      </c>
      <c r="D390" s="2">
        <f>INT(FC_Road___Aradhana[[#This Row],[Completion time]])</f>
        <v>45840</v>
      </c>
      <c r="E390" s="2" t="str">
        <f>TEXT(FC_Road___Aradhana[[#This Row],[Date]],"dddd")</f>
        <v>Wednesday</v>
      </c>
      <c r="F390" s="2" t="str">
        <f>IF(WEEKDAY(FC_Road___Aradhana[[#This Row],[Date]],2)&gt;5,"Weekend","Weekday")</f>
        <v>Weekday</v>
      </c>
      <c r="G39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90" t="s">
        <v>49</v>
      </c>
      <c r="I390" t="s">
        <v>50</v>
      </c>
      <c r="J390" t="s">
        <v>51</v>
      </c>
      <c r="K390" t="s">
        <v>52</v>
      </c>
      <c r="L390" t="s">
        <v>80</v>
      </c>
      <c r="M390" t="s">
        <v>50</v>
      </c>
      <c r="N390" t="s">
        <v>50</v>
      </c>
      <c r="O390" t="s">
        <v>50</v>
      </c>
      <c r="P390" t="s">
        <v>50</v>
      </c>
      <c r="Q390" t="s">
        <v>221</v>
      </c>
      <c r="R390" t="str">
        <f t="shared" si="48"/>
        <v>Wakad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tr">
        <f t="shared" si="49"/>
        <v/>
      </c>
      <c r="Y390" t="str">
        <f t="shared" si="50"/>
        <v>Wakad</v>
      </c>
      <c r="Z390" t="s">
        <v>83</v>
      </c>
      <c r="AA390" t="s">
        <v>221</v>
      </c>
      <c r="AB390" t="s">
        <v>50</v>
      </c>
      <c r="AC390" t="s">
        <v>50</v>
      </c>
      <c r="AD390" t="s">
        <v>50</v>
      </c>
      <c r="AE390" t="s">
        <v>50</v>
      </c>
      <c r="AF390" t="str">
        <f t="shared" si="51"/>
        <v>Wakad</v>
      </c>
      <c r="AG390" t="s">
        <v>50</v>
      </c>
      <c r="AH390" t="s">
        <v>50</v>
      </c>
      <c r="AI390" t="s">
        <v>50</v>
      </c>
      <c r="AJ390" t="s">
        <v>50</v>
      </c>
      <c r="AK390" t="s">
        <v>50</v>
      </c>
      <c r="AL390" t="str">
        <f t="shared" si="52"/>
        <v/>
      </c>
      <c r="AM390" t="str">
        <f>IF(FC_Road___Aradhana[[#This Row],[2nd Level Departure]]="",FC_Road___Aradhana[[#This Row],[1st Level Departure]],FC_Road___Aradhana[[#This Row],[2nd Level Departure]])</f>
        <v>Wakad</v>
      </c>
      <c r="AN390" t="s">
        <v>128</v>
      </c>
      <c r="AO390" t="s">
        <v>95</v>
      </c>
      <c r="AP390" t="s">
        <v>58</v>
      </c>
      <c r="AQ390" t="s">
        <v>72</v>
      </c>
      <c r="AR390" t="s">
        <v>60</v>
      </c>
      <c r="AS390" t="s">
        <v>139</v>
      </c>
      <c r="AT390" t="s">
        <v>222</v>
      </c>
      <c r="AU390" t="s">
        <v>60</v>
      </c>
      <c r="AV390" t="s">
        <v>50</v>
      </c>
      <c r="AW390" t="str">
        <f t="shared" si="53"/>
        <v>Walk-in/ Saw it while passing by</v>
      </c>
      <c r="AX390" t="s">
        <v>50</v>
      </c>
      <c r="AY390" t="s">
        <v>167</v>
      </c>
      <c r="AZ390" t="s">
        <v>50</v>
      </c>
      <c r="BA390" t="str">
        <f t="shared" si="55"/>
        <v>I love the alcohol with Pizza offer at Nonna's</v>
      </c>
      <c r="BB390" t="s">
        <v>64</v>
      </c>
      <c r="BC390" t="s">
        <v>64</v>
      </c>
      <c r="BD390" t="s">
        <v>159</v>
      </c>
      <c r="BE390" t="s">
        <v>67</v>
      </c>
      <c r="BF390" t="s">
        <v>89</v>
      </c>
      <c r="BG390" t="s">
        <v>114</v>
      </c>
      <c r="BH390" t="s">
        <v>90</v>
      </c>
      <c r="BJ390" t="s">
        <v>69</v>
      </c>
    </row>
    <row r="391" spans="1:62" x14ac:dyDescent="0.3">
      <c r="A391">
        <v>392</v>
      </c>
      <c r="B391" s="1">
        <v>45840.921527777777</v>
      </c>
      <c r="C391" s="6">
        <v>45840.929166666669</v>
      </c>
      <c r="D391" s="2">
        <f>INT(FC_Road___Aradhana[[#This Row],[Completion time]])</f>
        <v>45840</v>
      </c>
      <c r="E391" s="2" t="str">
        <f>TEXT(FC_Road___Aradhana[[#This Row],[Date]],"dddd")</f>
        <v>Wednesday</v>
      </c>
      <c r="F391" s="2" t="str">
        <f>IF(WEEKDAY(FC_Road___Aradhana[[#This Row],[Date]],2)&gt;5,"Weekend","Weekday")</f>
        <v>Weekday</v>
      </c>
      <c r="G39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91" t="s">
        <v>49</v>
      </c>
      <c r="I391" t="s">
        <v>50</v>
      </c>
      <c r="J391" t="s">
        <v>51</v>
      </c>
      <c r="K391" t="s">
        <v>52</v>
      </c>
      <c r="L391" t="s">
        <v>53</v>
      </c>
      <c r="M391" t="s">
        <v>50</v>
      </c>
      <c r="N391" t="s">
        <v>50</v>
      </c>
      <c r="O391" t="s">
        <v>54</v>
      </c>
      <c r="P391" t="s">
        <v>50</v>
      </c>
      <c r="Q391" t="s">
        <v>50</v>
      </c>
      <c r="R391" t="str">
        <f t="shared" si="48"/>
        <v>Deccan</v>
      </c>
      <c r="S391" t="s">
        <v>50</v>
      </c>
      <c r="T391" t="s">
        <v>50</v>
      </c>
      <c r="U391" t="s">
        <v>50</v>
      </c>
      <c r="V391" t="s">
        <v>50</v>
      </c>
      <c r="W391" t="s">
        <v>50</v>
      </c>
      <c r="X391" t="str">
        <f t="shared" si="49"/>
        <v/>
      </c>
      <c r="Y391" t="str">
        <f t="shared" si="50"/>
        <v>Deccan</v>
      </c>
      <c r="Z391" t="s">
        <v>83</v>
      </c>
      <c r="AA391" t="s">
        <v>70</v>
      </c>
      <c r="AB391" t="s">
        <v>50</v>
      </c>
      <c r="AC391" t="s">
        <v>50</v>
      </c>
      <c r="AD391" t="s">
        <v>50</v>
      </c>
      <c r="AE391" t="s">
        <v>50</v>
      </c>
      <c r="AF391" t="str">
        <f t="shared" si="51"/>
        <v>Shivajinagar</v>
      </c>
      <c r="AG391" t="s">
        <v>50</v>
      </c>
      <c r="AH391" t="s">
        <v>50</v>
      </c>
      <c r="AI391" t="s">
        <v>50</v>
      </c>
      <c r="AJ391" t="s">
        <v>50</v>
      </c>
      <c r="AK391" t="s">
        <v>50</v>
      </c>
      <c r="AL391" t="str">
        <f t="shared" si="52"/>
        <v/>
      </c>
      <c r="AM391" t="str">
        <f>IF(FC_Road___Aradhana[[#This Row],[2nd Level Departure]]="",FC_Road___Aradhana[[#This Row],[1st Level Departure]],FC_Road___Aradhana[[#This Row],[2nd Level Departure]])</f>
        <v>Shivajinagar</v>
      </c>
      <c r="AN391" t="s">
        <v>85</v>
      </c>
      <c r="AO391" t="s">
        <v>71</v>
      </c>
      <c r="AP391" t="s">
        <v>58</v>
      </c>
      <c r="AQ391" t="s">
        <v>59</v>
      </c>
      <c r="AR391" t="s">
        <v>103</v>
      </c>
      <c r="AS391" t="s">
        <v>61</v>
      </c>
      <c r="AT391" t="s">
        <v>62</v>
      </c>
      <c r="AU391" t="s">
        <v>63</v>
      </c>
      <c r="AV391" t="s">
        <v>50</v>
      </c>
      <c r="AW391" t="str">
        <f t="shared" si="53"/>
        <v>Word of Mouth/ Recommendation</v>
      </c>
      <c r="AX391" t="s">
        <v>50</v>
      </c>
      <c r="AY391" t="str">
        <f t="shared" si="54"/>
        <v>Casual Meal</v>
      </c>
      <c r="AZ391" t="s">
        <v>50</v>
      </c>
      <c r="BA391" t="str">
        <f t="shared" si="55"/>
        <v>I wanted to try Sourdough Pizza</v>
      </c>
      <c r="BB391" t="s">
        <v>87</v>
      </c>
      <c r="BC391" t="s">
        <v>104</v>
      </c>
      <c r="BD391" t="s">
        <v>75</v>
      </c>
      <c r="BE391" t="s">
        <v>76</v>
      </c>
      <c r="BF391" t="s">
        <v>99</v>
      </c>
      <c r="BG391" t="s">
        <v>68</v>
      </c>
      <c r="BH391" t="s">
        <v>78</v>
      </c>
      <c r="BI391" t="s">
        <v>122</v>
      </c>
      <c r="BJ391" t="s">
        <v>69</v>
      </c>
    </row>
    <row r="392" spans="1:62" x14ac:dyDescent="0.3">
      <c r="A392">
        <v>393</v>
      </c>
      <c r="B392" s="1">
        <v>45840.929166666669</v>
      </c>
      <c r="C392" s="6">
        <v>45840.938194444447</v>
      </c>
      <c r="D392" s="2">
        <f>INT(FC_Road___Aradhana[[#This Row],[Completion time]])</f>
        <v>45840</v>
      </c>
      <c r="E392" s="2" t="str">
        <f>TEXT(FC_Road___Aradhana[[#This Row],[Date]],"dddd")</f>
        <v>Wednesday</v>
      </c>
      <c r="F392" s="2" t="str">
        <f>IF(WEEKDAY(FC_Road___Aradhana[[#This Row],[Date]],2)&gt;5,"Weekend","Weekday")</f>
        <v>Weekday</v>
      </c>
      <c r="G39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92" t="s">
        <v>49</v>
      </c>
      <c r="I392" t="s">
        <v>50</v>
      </c>
      <c r="J392" t="s">
        <v>51</v>
      </c>
      <c r="K392" t="s">
        <v>92</v>
      </c>
      <c r="L392" t="s">
        <v>93</v>
      </c>
      <c r="M392" t="s">
        <v>50</v>
      </c>
      <c r="N392" t="s">
        <v>221</v>
      </c>
      <c r="O392" t="s">
        <v>50</v>
      </c>
      <c r="P392" t="s">
        <v>50</v>
      </c>
      <c r="Q392" t="s">
        <v>50</v>
      </c>
      <c r="R392" t="str">
        <f t="shared" si="48"/>
        <v>Wakad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tr">
        <f t="shared" si="49"/>
        <v/>
      </c>
      <c r="Y392" t="str">
        <f t="shared" si="50"/>
        <v>Wakad</v>
      </c>
      <c r="Z392" t="s">
        <v>83</v>
      </c>
      <c r="AA392" t="s">
        <v>135</v>
      </c>
      <c r="AB392" t="s">
        <v>50</v>
      </c>
      <c r="AC392" t="s">
        <v>50</v>
      </c>
      <c r="AD392" t="s">
        <v>50</v>
      </c>
      <c r="AE392" t="s">
        <v>50</v>
      </c>
      <c r="AF392" t="str">
        <f t="shared" si="51"/>
        <v>Erandawne</v>
      </c>
      <c r="AG392" t="s">
        <v>50</v>
      </c>
      <c r="AH392" t="s">
        <v>181</v>
      </c>
      <c r="AI392" t="s">
        <v>50</v>
      </c>
      <c r="AJ392" t="s">
        <v>50</v>
      </c>
      <c r="AK392" t="s">
        <v>50</v>
      </c>
      <c r="AL392" t="str">
        <f t="shared" si="52"/>
        <v>Law College Road</v>
      </c>
      <c r="AM392" t="str">
        <f>IF(FC_Road___Aradhana[[#This Row],[2nd Level Departure]]="",FC_Road___Aradhana[[#This Row],[1st Level Departure]],FC_Road___Aradhana[[#This Row],[2nd Level Departure]])</f>
        <v>Law College Road</v>
      </c>
      <c r="AN392" t="s">
        <v>128</v>
      </c>
      <c r="AO392" t="s">
        <v>109</v>
      </c>
      <c r="AP392" t="s">
        <v>58</v>
      </c>
      <c r="AQ392" t="s">
        <v>59</v>
      </c>
      <c r="AR392" t="s">
        <v>103</v>
      </c>
      <c r="AS392" t="s">
        <v>61</v>
      </c>
      <c r="AT392" t="s">
        <v>107</v>
      </c>
      <c r="AU392" t="s">
        <v>60</v>
      </c>
      <c r="AV392" t="s">
        <v>50</v>
      </c>
      <c r="AW392" t="str">
        <f t="shared" si="53"/>
        <v>Word of Mouth/ Recommendation</v>
      </c>
      <c r="AX392" t="s">
        <v>50</v>
      </c>
      <c r="AY392" t="str">
        <f t="shared" si="54"/>
        <v>Casual Meal</v>
      </c>
      <c r="AZ392" t="s">
        <v>50</v>
      </c>
      <c r="BA392" t="str">
        <f t="shared" si="55"/>
        <v>Nonna's famous Tiramisu </v>
      </c>
      <c r="BB392" t="s">
        <v>87</v>
      </c>
      <c r="BC392" t="s">
        <v>64</v>
      </c>
      <c r="BD392" t="s">
        <v>88</v>
      </c>
      <c r="BE392" t="s">
        <v>67</v>
      </c>
      <c r="BF392" t="s">
        <v>89</v>
      </c>
      <c r="BG392" t="s">
        <v>114</v>
      </c>
      <c r="BH392" t="s">
        <v>78</v>
      </c>
      <c r="BI392" t="s">
        <v>91</v>
      </c>
      <c r="BJ392" t="s">
        <v>69</v>
      </c>
    </row>
    <row r="393" spans="1:62" x14ac:dyDescent="0.3">
      <c r="A393">
        <v>394</v>
      </c>
      <c r="B393" s="1">
        <v>45840.938194444447</v>
      </c>
      <c r="C393" s="6">
        <v>45840.943749999999</v>
      </c>
      <c r="D393" s="2">
        <f>INT(FC_Road___Aradhana[[#This Row],[Completion time]])</f>
        <v>45840</v>
      </c>
      <c r="E393" s="2" t="str">
        <f>TEXT(FC_Road___Aradhana[[#This Row],[Date]],"dddd")</f>
        <v>Wednesday</v>
      </c>
      <c r="F393" s="2" t="str">
        <f>IF(WEEKDAY(FC_Road___Aradhana[[#This Row],[Date]],2)&gt;5,"Weekend","Weekday")</f>
        <v>Weekday</v>
      </c>
      <c r="G39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393" t="s">
        <v>49</v>
      </c>
      <c r="I393" t="s">
        <v>50</v>
      </c>
      <c r="J393" t="s">
        <v>51</v>
      </c>
      <c r="K393" t="s">
        <v>52</v>
      </c>
      <c r="L393" t="s">
        <v>80</v>
      </c>
      <c r="M393" t="s">
        <v>50</v>
      </c>
      <c r="N393" t="s">
        <v>50</v>
      </c>
      <c r="O393" t="s">
        <v>50</v>
      </c>
      <c r="P393" t="s">
        <v>50</v>
      </c>
      <c r="Q393" t="s">
        <v>295</v>
      </c>
      <c r="R393" t="str">
        <f t="shared" si="48"/>
        <v>Sahakarnagar, Parvati</v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tr">
        <f t="shared" si="49"/>
        <v/>
      </c>
      <c r="Y393" t="str">
        <f t="shared" si="50"/>
        <v>Sahakarnagar, Parvati</v>
      </c>
      <c r="Z393" t="s">
        <v>83</v>
      </c>
      <c r="AA393" t="s">
        <v>285</v>
      </c>
      <c r="AB393" t="s">
        <v>50</v>
      </c>
      <c r="AC393" t="s">
        <v>50</v>
      </c>
      <c r="AD393" t="s">
        <v>50</v>
      </c>
      <c r="AE393" t="s">
        <v>50</v>
      </c>
      <c r="AF393" t="str">
        <f t="shared" si="51"/>
        <v xml:space="preserve">Sahakarnagar </v>
      </c>
      <c r="AG393" t="s">
        <v>50</v>
      </c>
      <c r="AH393" t="s">
        <v>50</v>
      </c>
      <c r="AI393" t="s">
        <v>50</v>
      </c>
      <c r="AJ393" t="s">
        <v>50</v>
      </c>
      <c r="AK393" t="s">
        <v>50</v>
      </c>
      <c r="AL393" t="str">
        <f t="shared" si="52"/>
        <v/>
      </c>
      <c r="AM393" t="str">
        <f>IF(FC_Road___Aradhana[[#This Row],[2nd Level Departure]]="",FC_Road___Aradhana[[#This Row],[1st Level Departure]],FC_Road___Aradhana[[#This Row],[2nd Level Departure]])</f>
        <v xml:space="preserve">Sahakarnagar </v>
      </c>
      <c r="AN393" t="s">
        <v>56</v>
      </c>
      <c r="AO393" t="s">
        <v>71</v>
      </c>
      <c r="AP393" t="s">
        <v>96</v>
      </c>
      <c r="AQ393" t="s">
        <v>50</v>
      </c>
      <c r="AR393" t="s">
        <v>50</v>
      </c>
      <c r="AS393" t="s">
        <v>50</v>
      </c>
      <c r="AT393" t="s">
        <v>50</v>
      </c>
      <c r="AU393" t="s">
        <v>50</v>
      </c>
      <c r="AV393" t="s">
        <v>97</v>
      </c>
      <c r="AW393" t="str">
        <f t="shared" si="53"/>
        <v>Social Media Ad (Instagram/ Facebook)</v>
      </c>
      <c r="AX393" t="s">
        <v>61</v>
      </c>
      <c r="AY393" t="str">
        <f t="shared" si="54"/>
        <v>Casual Meal</v>
      </c>
      <c r="AZ393" t="s">
        <v>98</v>
      </c>
      <c r="BA393" t="s">
        <v>62</v>
      </c>
      <c r="BB393" t="s">
        <v>87</v>
      </c>
      <c r="BC393" t="s">
        <v>104</v>
      </c>
      <c r="BD393" t="s">
        <v>75</v>
      </c>
      <c r="BE393" t="s">
        <v>67</v>
      </c>
      <c r="BF393" t="s">
        <v>99</v>
      </c>
      <c r="BG393" t="s">
        <v>68</v>
      </c>
      <c r="BH393" t="s">
        <v>78</v>
      </c>
      <c r="BI393" t="s">
        <v>115</v>
      </c>
      <c r="BJ393" t="s">
        <v>69</v>
      </c>
    </row>
    <row r="394" spans="1:62" x14ac:dyDescent="0.3">
      <c r="A394">
        <v>395</v>
      </c>
      <c r="B394" s="1">
        <v>45841.574305555558</v>
      </c>
      <c r="C394" s="6">
        <v>45841.574999999997</v>
      </c>
      <c r="D394" s="2">
        <f>INT(FC_Road___Aradhana[[#This Row],[Completion time]])</f>
        <v>45841</v>
      </c>
      <c r="E394" s="2" t="str">
        <f>TEXT(FC_Road___Aradhana[[#This Row],[Date]],"dddd")</f>
        <v>Thursday</v>
      </c>
      <c r="F394" s="2" t="str">
        <f>IF(WEEKDAY(FC_Road___Aradhana[[#This Row],[Date]],2)&gt;5,"Weekend","Weekday")</f>
        <v>Weekday</v>
      </c>
      <c r="G39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94" t="s">
        <v>49</v>
      </c>
      <c r="I394" t="s">
        <v>50</v>
      </c>
      <c r="J394" t="s">
        <v>51</v>
      </c>
      <c r="K394" t="s">
        <v>52</v>
      </c>
      <c r="L394" t="s">
        <v>93</v>
      </c>
      <c r="M394" t="s">
        <v>50</v>
      </c>
      <c r="N394" t="s">
        <v>102</v>
      </c>
      <c r="O394" t="s">
        <v>50</v>
      </c>
      <c r="P394" t="s">
        <v>50</v>
      </c>
      <c r="Q394" t="s">
        <v>50</v>
      </c>
      <c r="R394" t="str">
        <f t="shared" si="48"/>
        <v>FC Road</v>
      </c>
      <c r="S394" t="s">
        <v>50</v>
      </c>
      <c r="T394" t="s">
        <v>50</v>
      </c>
      <c r="U394" t="s">
        <v>50</v>
      </c>
      <c r="V394" t="s">
        <v>50</v>
      </c>
      <c r="W394" t="s">
        <v>50</v>
      </c>
      <c r="X394" t="str">
        <f t="shared" si="49"/>
        <v/>
      </c>
      <c r="Y394" t="str">
        <f t="shared" si="50"/>
        <v>FC Road</v>
      </c>
      <c r="Z394" t="s">
        <v>83</v>
      </c>
      <c r="AA394" t="s">
        <v>70</v>
      </c>
      <c r="AB394" t="s">
        <v>50</v>
      </c>
      <c r="AC394" t="s">
        <v>50</v>
      </c>
      <c r="AD394" t="s">
        <v>50</v>
      </c>
      <c r="AE394" t="s">
        <v>50</v>
      </c>
      <c r="AF394" t="str">
        <f t="shared" si="51"/>
        <v>Shivajinagar</v>
      </c>
      <c r="AG394" t="s">
        <v>50</v>
      </c>
      <c r="AH394" t="s">
        <v>50</v>
      </c>
      <c r="AI394" t="s">
        <v>50</v>
      </c>
      <c r="AJ394" t="s">
        <v>50</v>
      </c>
      <c r="AK394" t="s">
        <v>50</v>
      </c>
      <c r="AL394" t="str">
        <f t="shared" si="52"/>
        <v/>
      </c>
      <c r="AM394" t="str">
        <f>IF(FC_Road___Aradhana[[#This Row],[2nd Level Departure]]="",FC_Road___Aradhana[[#This Row],[1st Level Departure]],FC_Road___Aradhana[[#This Row],[2nd Level Departure]])</f>
        <v>Shivajinagar</v>
      </c>
      <c r="AN394" t="s">
        <v>94</v>
      </c>
      <c r="AO394" t="s">
        <v>71</v>
      </c>
      <c r="AP394" t="s">
        <v>58</v>
      </c>
      <c r="AQ394" t="s">
        <v>72</v>
      </c>
      <c r="AR394" t="s">
        <v>60</v>
      </c>
      <c r="AS394" t="s">
        <v>129</v>
      </c>
      <c r="AT394" t="s">
        <v>107</v>
      </c>
      <c r="AU394" t="s">
        <v>63</v>
      </c>
      <c r="AV394" t="s">
        <v>50</v>
      </c>
      <c r="AW394" t="str">
        <f t="shared" si="53"/>
        <v>Walk-in/ Saw it while passing by</v>
      </c>
      <c r="AX394" t="s">
        <v>50</v>
      </c>
      <c r="AY394" t="str">
        <f t="shared" si="54"/>
        <v>Family Outing</v>
      </c>
      <c r="AZ394" t="s">
        <v>50</v>
      </c>
      <c r="BA394" t="str">
        <f t="shared" si="55"/>
        <v>Nonna's famous Tiramisu </v>
      </c>
      <c r="BB394" t="s">
        <v>104</v>
      </c>
      <c r="BC394" t="s">
        <v>104</v>
      </c>
      <c r="BD394" t="s">
        <v>75</v>
      </c>
      <c r="BE394" t="s">
        <v>76</v>
      </c>
      <c r="BF394" t="s">
        <v>89</v>
      </c>
      <c r="BG394" t="s">
        <v>68</v>
      </c>
      <c r="BH394" t="s">
        <v>78</v>
      </c>
      <c r="BI394" t="s">
        <v>115</v>
      </c>
      <c r="BJ394" t="s">
        <v>69</v>
      </c>
    </row>
    <row r="395" spans="1:62" x14ac:dyDescent="0.3">
      <c r="A395">
        <v>396</v>
      </c>
      <c r="B395" s="1">
        <v>45841.574999999997</v>
      </c>
      <c r="C395" s="6">
        <v>45841.600694444445</v>
      </c>
      <c r="D395" s="2">
        <f>INT(FC_Road___Aradhana[[#This Row],[Completion time]])</f>
        <v>45841</v>
      </c>
      <c r="E395" s="2" t="str">
        <f>TEXT(FC_Road___Aradhana[[#This Row],[Date]],"dddd")</f>
        <v>Thursday</v>
      </c>
      <c r="F395" s="2" t="str">
        <f>IF(WEEKDAY(FC_Road___Aradhana[[#This Row],[Date]],2)&gt;5,"Weekend","Weekday")</f>
        <v>Weekday</v>
      </c>
      <c r="G39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95" t="s">
        <v>49</v>
      </c>
      <c r="I395" t="s">
        <v>50</v>
      </c>
      <c r="J395" t="s">
        <v>51</v>
      </c>
      <c r="K395" t="s">
        <v>92</v>
      </c>
      <c r="L395" t="s">
        <v>53</v>
      </c>
      <c r="M395" t="s">
        <v>50</v>
      </c>
      <c r="N395" t="s">
        <v>50</v>
      </c>
      <c r="O395" t="s">
        <v>54</v>
      </c>
      <c r="P395" t="s">
        <v>50</v>
      </c>
      <c r="Q395" t="s">
        <v>50</v>
      </c>
      <c r="R395" t="str">
        <f t="shared" si="48"/>
        <v>Deccan</v>
      </c>
      <c r="S395" t="s">
        <v>50</v>
      </c>
      <c r="T395" t="s">
        <v>50</v>
      </c>
      <c r="U395" t="s">
        <v>50</v>
      </c>
      <c r="V395" t="s">
        <v>50</v>
      </c>
      <c r="W395" t="s">
        <v>50</v>
      </c>
      <c r="X395" t="str">
        <f t="shared" si="49"/>
        <v/>
      </c>
      <c r="Y395" t="str">
        <f t="shared" si="50"/>
        <v>Deccan</v>
      </c>
      <c r="Z395" t="s">
        <v>55</v>
      </c>
      <c r="AA395" t="s">
        <v>50</v>
      </c>
      <c r="AB395" t="s">
        <v>50</v>
      </c>
      <c r="AC395" t="s">
        <v>50</v>
      </c>
      <c r="AD395" t="s">
        <v>54</v>
      </c>
      <c r="AE395" t="s">
        <v>50</v>
      </c>
      <c r="AF395" t="str">
        <f t="shared" si="51"/>
        <v>Deccan</v>
      </c>
      <c r="AG395" t="s">
        <v>50</v>
      </c>
      <c r="AH395" t="s">
        <v>50</v>
      </c>
      <c r="AI395" t="s">
        <v>50</v>
      </c>
      <c r="AJ395" t="s">
        <v>50</v>
      </c>
      <c r="AK395" t="s">
        <v>50</v>
      </c>
      <c r="AL395" t="str">
        <f t="shared" si="52"/>
        <v/>
      </c>
      <c r="AM395" t="str">
        <f>IF(FC_Road___Aradhana[[#This Row],[2nd Level Departure]]="",FC_Road___Aradhana[[#This Row],[1st Level Departure]],FC_Road___Aradhana[[#This Row],[2nd Level Departure]])</f>
        <v>Deccan</v>
      </c>
      <c r="AN395" t="s">
        <v>85</v>
      </c>
      <c r="AO395" t="s">
        <v>71</v>
      </c>
      <c r="AP395" t="s">
        <v>96</v>
      </c>
      <c r="AQ395" t="s">
        <v>50</v>
      </c>
      <c r="AR395" t="s">
        <v>50</v>
      </c>
      <c r="AS395" t="s">
        <v>50</v>
      </c>
      <c r="AT395" t="s">
        <v>50</v>
      </c>
      <c r="AU395" t="s">
        <v>50</v>
      </c>
      <c r="AV395" t="s">
        <v>144</v>
      </c>
      <c r="AW395" t="str">
        <f t="shared" si="53"/>
        <v>I was walking by and came in</v>
      </c>
      <c r="AX395" t="s">
        <v>61</v>
      </c>
      <c r="AY395" t="str">
        <f t="shared" si="54"/>
        <v>Casual Meal</v>
      </c>
      <c r="AZ395" t="s">
        <v>336</v>
      </c>
      <c r="BA395" t="str">
        <f t="shared" si="55"/>
        <v>Others</v>
      </c>
      <c r="BB395" t="s">
        <v>104</v>
      </c>
      <c r="BC395" t="s">
        <v>104</v>
      </c>
      <c r="BD395" t="s">
        <v>66</v>
      </c>
      <c r="BE395" t="s">
        <v>76</v>
      </c>
      <c r="BF395" t="s">
        <v>184</v>
      </c>
      <c r="BG395" t="s">
        <v>68</v>
      </c>
      <c r="BH395" t="s">
        <v>78</v>
      </c>
      <c r="BI395" t="s">
        <v>115</v>
      </c>
      <c r="BJ395" t="s">
        <v>69</v>
      </c>
    </row>
    <row r="396" spans="1:62" x14ac:dyDescent="0.3">
      <c r="A396">
        <v>397</v>
      </c>
      <c r="B396" s="1">
        <v>45840.918749999997</v>
      </c>
      <c r="C396" s="6">
        <v>45841.604166666664</v>
      </c>
      <c r="D396" s="2">
        <f>INT(FC_Road___Aradhana[[#This Row],[Completion time]])</f>
        <v>45841</v>
      </c>
      <c r="E396" s="2" t="str">
        <f>TEXT(FC_Road___Aradhana[[#This Row],[Date]],"dddd")</f>
        <v>Thursday</v>
      </c>
      <c r="F396" s="2" t="str">
        <f>IF(WEEKDAY(FC_Road___Aradhana[[#This Row],[Date]],2)&gt;5,"Weekend","Weekday")</f>
        <v>Weekday</v>
      </c>
      <c r="G39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96" t="s">
        <v>49</v>
      </c>
      <c r="I396" t="s">
        <v>50</v>
      </c>
      <c r="J396" t="s">
        <v>51</v>
      </c>
      <c r="K396" t="s">
        <v>52</v>
      </c>
      <c r="L396" t="s">
        <v>80</v>
      </c>
      <c r="M396" t="s">
        <v>50</v>
      </c>
      <c r="N396" t="s">
        <v>50</v>
      </c>
      <c r="O396" t="s">
        <v>50</v>
      </c>
      <c r="P396" t="s">
        <v>50</v>
      </c>
      <c r="Q396" t="s">
        <v>135</v>
      </c>
      <c r="R396" t="str">
        <f t="shared" si="48"/>
        <v>Erandawne</v>
      </c>
      <c r="S396" t="s">
        <v>50</v>
      </c>
      <c r="T396" t="s">
        <v>150</v>
      </c>
      <c r="U396" t="s">
        <v>50</v>
      </c>
      <c r="V396" t="s">
        <v>50</v>
      </c>
      <c r="W396" t="s">
        <v>50</v>
      </c>
      <c r="X396" t="str">
        <f t="shared" si="49"/>
        <v>Karve Road</v>
      </c>
      <c r="Y396" t="str">
        <f t="shared" si="50"/>
        <v>Karve Road</v>
      </c>
      <c r="Z396" t="s">
        <v>55</v>
      </c>
      <c r="AA396" t="s">
        <v>50</v>
      </c>
      <c r="AB396" t="s">
        <v>50</v>
      </c>
      <c r="AC396" t="s">
        <v>50</v>
      </c>
      <c r="AD396" t="s">
        <v>146</v>
      </c>
      <c r="AE396" t="s">
        <v>50</v>
      </c>
      <c r="AF396" t="str">
        <f t="shared" si="51"/>
        <v>Model Colony</v>
      </c>
      <c r="AG396" t="s">
        <v>50</v>
      </c>
      <c r="AH396" t="s">
        <v>50</v>
      </c>
      <c r="AI396" t="s">
        <v>50</v>
      </c>
      <c r="AJ396" t="s">
        <v>50</v>
      </c>
      <c r="AK396" t="s">
        <v>50</v>
      </c>
      <c r="AL396" t="str">
        <f t="shared" si="52"/>
        <v/>
      </c>
      <c r="AM396" t="str">
        <f>IF(FC_Road___Aradhana[[#This Row],[2nd Level Departure]]="",FC_Road___Aradhana[[#This Row],[1st Level Departure]],FC_Road___Aradhana[[#This Row],[2nd Level Departure]])</f>
        <v>Model Colony</v>
      </c>
      <c r="AN396" t="s">
        <v>56</v>
      </c>
      <c r="AO396" t="s">
        <v>71</v>
      </c>
      <c r="AP396" t="s">
        <v>96</v>
      </c>
      <c r="AQ396" t="s">
        <v>50</v>
      </c>
      <c r="AR396" t="s">
        <v>50</v>
      </c>
      <c r="AS396" t="s">
        <v>50</v>
      </c>
      <c r="AT396" t="s">
        <v>50</v>
      </c>
      <c r="AU396" t="s">
        <v>50</v>
      </c>
      <c r="AV396" t="s">
        <v>97</v>
      </c>
      <c r="AW396" t="str">
        <f t="shared" si="53"/>
        <v>Social Media Ad (Instagram/ Facebook)</v>
      </c>
      <c r="AX396" t="s">
        <v>61</v>
      </c>
      <c r="AY396" t="str">
        <f t="shared" si="54"/>
        <v>Casual Meal</v>
      </c>
      <c r="AZ396" t="s">
        <v>98</v>
      </c>
      <c r="BA396" t="s">
        <v>62</v>
      </c>
      <c r="BB396" t="s">
        <v>64</v>
      </c>
      <c r="BC396" t="s">
        <v>65</v>
      </c>
      <c r="BD396" t="s">
        <v>88</v>
      </c>
      <c r="BE396" t="s">
        <v>188</v>
      </c>
      <c r="BF396" t="s">
        <v>184</v>
      </c>
      <c r="BG396" t="s">
        <v>137</v>
      </c>
      <c r="BH396" t="s">
        <v>90</v>
      </c>
      <c r="BI396" t="s">
        <v>296</v>
      </c>
      <c r="BJ396" t="s">
        <v>189</v>
      </c>
    </row>
    <row r="397" spans="1:62" x14ac:dyDescent="0.3">
      <c r="A397">
        <v>398</v>
      </c>
      <c r="B397" s="1">
        <v>45841.602777777778</v>
      </c>
      <c r="C397" s="6">
        <v>45841.604861111111</v>
      </c>
      <c r="D397" s="2">
        <f>INT(FC_Road___Aradhana[[#This Row],[Completion time]])</f>
        <v>45841</v>
      </c>
      <c r="E397" s="2" t="str">
        <f>TEXT(FC_Road___Aradhana[[#This Row],[Date]],"dddd")</f>
        <v>Thursday</v>
      </c>
      <c r="F397" s="2" t="str">
        <f>IF(WEEKDAY(FC_Road___Aradhana[[#This Row],[Date]],2)&gt;5,"Weekend","Weekday")</f>
        <v>Weekday</v>
      </c>
      <c r="G39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97" t="s">
        <v>49</v>
      </c>
      <c r="I397" t="s">
        <v>50</v>
      </c>
      <c r="J397" t="s">
        <v>51</v>
      </c>
      <c r="K397" t="s">
        <v>92</v>
      </c>
      <c r="L397" t="s">
        <v>80</v>
      </c>
      <c r="M397" t="s">
        <v>50</v>
      </c>
      <c r="N397" t="s">
        <v>50</v>
      </c>
      <c r="O397" t="s">
        <v>50</v>
      </c>
      <c r="P397" t="s">
        <v>50</v>
      </c>
      <c r="Q397" t="s">
        <v>297</v>
      </c>
      <c r="R397" t="str">
        <f t="shared" si="48"/>
        <v>Pimpri</v>
      </c>
      <c r="S397" t="s">
        <v>50</v>
      </c>
      <c r="T397" t="s">
        <v>50</v>
      </c>
      <c r="U397" t="s">
        <v>50</v>
      </c>
      <c r="V397" t="s">
        <v>50</v>
      </c>
      <c r="W397" t="s">
        <v>50</v>
      </c>
      <c r="X397" t="str">
        <f t="shared" si="49"/>
        <v/>
      </c>
      <c r="Y397" t="str">
        <f t="shared" si="50"/>
        <v>Pimpri</v>
      </c>
      <c r="Z397" t="s">
        <v>55</v>
      </c>
      <c r="AA397" t="s">
        <v>50</v>
      </c>
      <c r="AB397" t="s">
        <v>50</v>
      </c>
      <c r="AC397" t="s">
        <v>50</v>
      </c>
      <c r="AD397" t="s">
        <v>297</v>
      </c>
      <c r="AE397" t="s">
        <v>50</v>
      </c>
      <c r="AF397" t="str">
        <f t="shared" si="51"/>
        <v>Pimpri</v>
      </c>
      <c r="AG397" t="s">
        <v>50</v>
      </c>
      <c r="AH397" t="s">
        <v>50</v>
      </c>
      <c r="AI397" t="s">
        <v>50</v>
      </c>
      <c r="AJ397" t="s">
        <v>50</v>
      </c>
      <c r="AK397" t="s">
        <v>50</v>
      </c>
      <c r="AL397" t="str">
        <f t="shared" si="52"/>
        <v/>
      </c>
      <c r="AM397" t="str">
        <f>IF(FC_Road___Aradhana[[#This Row],[2nd Level Departure]]="",FC_Road___Aradhana[[#This Row],[1st Level Departure]],FC_Road___Aradhana[[#This Row],[2nd Level Departure]])</f>
        <v>Pimpri</v>
      </c>
      <c r="AN397" t="s">
        <v>56</v>
      </c>
      <c r="AO397" t="s">
        <v>71</v>
      </c>
      <c r="AP397" t="s">
        <v>96</v>
      </c>
      <c r="AQ397" t="s">
        <v>50</v>
      </c>
      <c r="AR397" t="s">
        <v>50</v>
      </c>
      <c r="AS397" t="s">
        <v>50</v>
      </c>
      <c r="AT397" t="s">
        <v>50</v>
      </c>
      <c r="AU397" t="s">
        <v>50</v>
      </c>
      <c r="AV397" t="s">
        <v>110</v>
      </c>
      <c r="AW397" t="str">
        <f t="shared" si="53"/>
        <v>Reservation Apps - DineOut/ Zomato Gold</v>
      </c>
      <c r="AX397" t="s">
        <v>129</v>
      </c>
      <c r="AY397" t="str">
        <f t="shared" si="54"/>
        <v>Family Outing</v>
      </c>
      <c r="AZ397" t="s">
        <v>98</v>
      </c>
      <c r="BA397" t="s">
        <v>62</v>
      </c>
      <c r="BB397" t="s">
        <v>74</v>
      </c>
      <c r="BC397" t="s">
        <v>74</v>
      </c>
      <c r="BD397" t="s">
        <v>75</v>
      </c>
      <c r="BE397" t="s">
        <v>67</v>
      </c>
      <c r="BF397" t="s">
        <v>89</v>
      </c>
      <c r="BG397" t="s">
        <v>68</v>
      </c>
      <c r="BH397" t="s">
        <v>78</v>
      </c>
      <c r="BI397" t="s">
        <v>115</v>
      </c>
      <c r="BJ397" t="s">
        <v>69</v>
      </c>
    </row>
    <row r="398" spans="1:62" x14ac:dyDescent="0.3">
      <c r="A398">
        <v>399</v>
      </c>
      <c r="B398" s="1">
        <v>45841.606944444444</v>
      </c>
      <c r="C398" s="6">
        <v>45841.615972222222</v>
      </c>
      <c r="D398" s="2">
        <f>INT(FC_Road___Aradhana[[#This Row],[Completion time]])</f>
        <v>45841</v>
      </c>
      <c r="E398" s="2" t="str">
        <f>TEXT(FC_Road___Aradhana[[#This Row],[Date]],"dddd")</f>
        <v>Thursday</v>
      </c>
      <c r="F398" s="2" t="str">
        <f>IF(WEEKDAY(FC_Road___Aradhana[[#This Row],[Date]],2)&gt;5,"Weekend","Weekday")</f>
        <v>Weekday</v>
      </c>
      <c r="G39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98" t="s">
        <v>49</v>
      </c>
      <c r="I398" t="s">
        <v>50</v>
      </c>
      <c r="J398" t="s">
        <v>51</v>
      </c>
      <c r="K398" t="s">
        <v>52</v>
      </c>
      <c r="L398" t="s">
        <v>53</v>
      </c>
      <c r="M398" t="s">
        <v>50</v>
      </c>
      <c r="N398" t="s">
        <v>50</v>
      </c>
      <c r="O398" t="s">
        <v>54</v>
      </c>
      <c r="P398" t="s">
        <v>50</v>
      </c>
      <c r="Q398" t="s">
        <v>50</v>
      </c>
      <c r="R398" t="str">
        <f t="shared" si="48"/>
        <v>Deccan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tr">
        <f t="shared" si="49"/>
        <v/>
      </c>
      <c r="Y398" t="str">
        <f t="shared" si="50"/>
        <v>Deccan</v>
      </c>
      <c r="Z398" t="s">
        <v>55</v>
      </c>
      <c r="AA398" t="s">
        <v>50</v>
      </c>
      <c r="AB398" t="s">
        <v>50</v>
      </c>
      <c r="AC398" t="s">
        <v>50</v>
      </c>
      <c r="AD398" t="s">
        <v>54</v>
      </c>
      <c r="AE398" t="s">
        <v>50</v>
      </c>
      <c r="AF398" t="str">
        <f t="shared" si="51"/>
        <v>Deccan</v>
      </c>
      <c r="AG398" t="s">
        <v>50</v>
      </c>
      <c r="AH398" t="s">
        <v>50</v>
      </c>
      <c r="AI398" t="s">
        <v>50</v>
      </c>
      <c r="AJ398" t="s">
        <v>50</v>
      </c>
      <c r="AK398" t="s">
        <v>50</v>
      </c>
      <c r="AL398" t="str">
        <f t="shared" si="52"/>
        <v/>
      </c>
      <c r="AM398" t="str">
        <f>IF(FC_Road___Aradhana[[#This Row],[2nd Level Departure]]="",FC_Road___Aradhana[[#This Row],[1st Level Departure]],FC_Road___Aradhana[[#This Row],[2nd Level Departure]])</f>
        <v>Deccan</v>
      </c>
      <c r="AN398" t="s">
        <v>128</v>
      </c>
      <c r="AO398" t="s">
        <v>71</v>
      </c>
      <c r="AP398" t="s">
        <v>96</v>
      </c>
      <c r="AQ398" t="s">
        <v>50</v>
      </c>
      <c r="AR398" t="s">
        <v>50</v>
      </c>
      <c r="AS398" t="s">
        <v>50</v>
      </c>
      <c r="AT398" t="s">
        <v>50</v>
      </c>
      <c r="AU398" t="s">
        <v>50</v>
      </c>
      <c r="AV398" t="s">
        <v>149</v>
      </c>
      <c r="AW398" t="str">
        <f t="shared" si="53"/>
        <v>A friend told me</v>
      </c>
      <c r="AX398" t="s">
        <v>106</v>
      </c>
      <c r="AY398" t="str">
        <f t="shared" si="54"/>
        <v>Work meeting/ Business outing</v>
      </c>
      <c r="AZ398" t="s">
        <v>168</v>
      </c>
      <c r="BA398" t="s">
        <v>125</v>
      </c>
      <c r="BB398" t="s">
        <v>64</v>
      </c>
      <c r="BC398" t="s">
        <v>64</v>
      </c>
      <c r="BD398" t="s">
        <v>75</v>
      </c>
      <c r="BE398" t="s">
        <v>76</v>
      </c>
      <c r="BF398" t="s">
        <v>89</v>
      </c>
      <c r="BG398" t="s">
        <v>68</v>
      </c>
      <c r="BH398" t="s">
        <v>78</v>
      </c>
      <c r="BI398" t="s">
        <v>91</v>
      </c>
      <c r="BJ398" t="s">
        <v>69</v>
      </c>
    </row>
    <row r="399" spans="1:62" x14ac:dyDescent="0.3">
      <c r="A399">
        <v>400</v>
      </c>
      <c r="B399" s="1">
        <v>45841.620138888888</v>
      </c>
      <c r="C399" s="6">
        <v>45841.621527777781</v>
      </c>
      <c r="D399" s="2">
        <f>INT(FC_Road___Aradhana[[#This Row],[Completion time]])</f>
        <v>45841</v>
      </c>
      <c r="E399" s="2" t="str">
        <f>TEXT(FC_Road___Aradhana[[#This Row],[Date]],"dddd")</f>
        <v>Thursday</v>
      </c>
      <c r="F399" s="2" t="str">
        <f>IF(WEEKDAY(FC_Road___Aradhana[[#This Row],[Date]],2)&gt;5,"Weekend","Weekday")</f>
        <v>Weekday</v>
      </c>
      <c r="G39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399" t="s">
        <v>49</v>
      </c>
      <c r="I399" t="s">
        <v>50</v>
      </c>
      <c r="J399" t="s">
        <v>51</v>
      </c>
      <c r="K399" t="s">
        <v>52</v>
      </c>
      <c r="L399" t="s">
        <v>160</v>
      </c>
      <c r="M399" t="s">
        <v>50</v>
      </c>
      <c r="N399" t="s">
        <v>50</v>
      </c>
      <c r="O399" t="s">
        <v>50</v>
      </c>
      <c r="P399" t="s">
        <v>208</v>
      </c>
      <c r="Q399" t="s">
        <v>50</v>
      </c>
      <c r="R399" t="str">
        <f t="shared" si="48"/>
        <v>Garware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tr">
        <f t="shared" si="49"/>
        <v/>
      </c>
      <c r="Y399" t="str">
        <f t="shared" si="50"/>
        <v>Garware</v>
      </c>
      <c r="Z399" t="s">
        <v>142</v>
      </c>
      <c r="AA399" t="s">
        <v>50</v>
      </c>
      <c r="AB399" t="s">
        <v>50</v>
      </c>
      <c r="AC399" t="s">
        <v>50</v>
      </c>
      <c r="AD399" t="s">
        <v>50</v>
      </c>
      <c r="AE399" t="s">
        <v>298</v>
      </c>
      <c r="AF399" t="str">
        <f t="shared" si="51"/>
        <v>Mit</v>
      </c>
      <c r="AG399" t="s">
        <v>50</v>
      </c>
      <c r="AH399" t="s">
        <v>50</v>
      </c>
      <c r="AI399" t="s">
        <v>50</v>
      </c>
      <c r="AJ399" t="s">
        <v>50</v>
      </c>
      <c r="AK399" t="s">
        <v>50</v>
      </c>
      <c r="AL399" t="str">
        <f t="shared" si="52"/>
        <v/>
      </c>
      <c r="AM399" t="str">
        <f>IF(FC_Road___Aradhana[[#This Row],[2nd Level Departure]]="",FC_Road___Aradhana[[#This Row],[1st Level Departure]],FC_Road___Aradhana[[#This Row],[2nd Level Departure]])</f>
        <v>Mit</v>
      </c>
      <c r="AN399" t="s">
        <v>128</v>
      </c>
      <c r="AO399" t="s">
        <v>71</v>
      </c>
      <c r="AP399" t="s">
        <v>96</v>
      </c>
      <c r="AQ399" t="s">
        <v>50</v>
      </c>
      <c r="AR399" t="s">
        <v>50</v>
      </c>
      <c r="AS399" t="s">
        <v>50</v>
      </c>
      <c r="AT399" t="s">
        <v>50</v>
      </c>
      <c r="AU399" t="s">
        <v>50</v>
      </c>
      <c r="AV399" t="s">
        <v>149</v>
      </c>
      <c r="AW399" t="str">
        <f t="shared" si="53"/>
        <v>A friend told me</v>
      </c>
      <c r="AX399" t="s">
        <v>61</v>
      </c>
      <c r="AY399" t="str">
        <f t="shared" si="54"/>
        <v>Casual Meal</v>
      </c>
      <c r="AZ399" t="s">
        <v>98</v>
      </c>
      <c r="BA399" t="s">
        <v>62</v>
      </c>
      <c r="BB399" t="s">
        <v>74</v>
      </c>
      <c r="BC399" t="s">
        <v>74</v>
      </c>
      <c r="BD399" t="s">
        <v>88</v>
      </c>
      <c r="BE399" t="s">
        <v>76</v>
      </c>
      <c r="BF399" t="s">
        <v>50</v>
      </c>
      <c r="BG399" t="s">
        <v>114</v>
      </c>
      <c r="BH399" t="s">
        <v>50</v>
      </c>
      <c r="BI399" t="s">
        <v>50</v>
      </c>
      <c r="BJ399" t="s">
        <v>69</v>
      </c>
    </row>
    <row r="400" spans="1:62" x14ac:dyDescent="0.3">
      <c r="A400">
        <v>401</v>
      </c>
      <c r="B400" s="1">
        <v>45841.621527777781</v>
      </c>
      <c r="C400" s="6">
        <v>45841.629166666666</v>
      </c>
      <c r="D400" s="2">
        <f>INT(FC_Road___Aradhana[[#This Row],[Completion time]])</f>
        <v>45841</v>
      </c>
      <c r="E400" s="2" t="str">
        <f>TEXT(FC_Road___Aradhana[[#This Row],[Date]],"dddd")</f>
        <v>Thursday</v>
      </c>
      <c r="F400" s="2" t="str">
        <f>IF(WEEKDAY(FC_Road___Aradhana[[#This Row],[Date]],2)&gt;5,"Weekend","Weekday")</f>
        <v>Weekday</v>
      </c>
      <c r="G40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00" t="s">
        <v>49</v>
      </c>
      <c r="I400" t="s">
        <v>50</v>
      </c>
      <c r="J400" t="s">
        <v>79</v>
      </c>
      <c r="K400" t="s">
        <v>213</v>
      </c>
      <c r="L400" t="s">
        <v>93</v>
      </c>
      <c r="M400" t="s">
        <v>50</v>
      </c>
      <c r="N400" t="s">
        <v>102</v>
      </c>
      <c r="O400" t="s">
        <v>50</v>
      </c>
      <c r="P400" t="s">
        <v>50</v>
      </c>
      <c r="Q400" t="s">
        <v>50</v>
      </c>
      <c r="R400" t="str">
        <f t="shared" si="48"/>
        <v>FC Road</v>
      </c>
      <c r="S400" t="s">
        <v>50</v>
      </c>
      <c r="T400" t="s">
        <v>50</v>
      </c>
      <c r="U400" t="s">
        <v>50</v>
      </c>
      <c r="V400" t="s">
        <v>50</v>
      </c>
      <c r="W400" t="s">
        <v>50</v>
      </c>
      <c r="X400" t="str">
        <f t="shared" si="49"/>
        <v/>
      </c>
      <c r="Y400" t="str">
        <f t="shared" si="50"/>
        <v>FC Road</v>
      </c>
      <c r="Z400" t="s">
        <v>93</v>
      </c>
      <c r="AA400" t="s">
        <v>50</v>
      </c>
      <c r="AB400" t="s">
        <v>50</v>
      </c>
      <c r="AC400" t="s">
        <v>102</v>
      </c>
      <c r="AD400" t="s">
        <v>50</v>
      </c>
      <c r="AE400" t="s">
        <v>50</v>
      </c>
      <c r="AF400" t="str">
        <f t="shared" si="51"/>
        <v>FC Road</v>
      </c>
      <c r="AG400" t="s">
        <v>50</v>
      </c>
      <c r="AH400" t="s">
        <v>50</v>
      </c>
      <c r="AI400" t="s">
        <v>50</v>
      </c>
      <c r="AJ400" t="s">
        <v>50</v>
      </c>
      <c r="AK400" t="s">
        <v>50</v>
      </c>
      <c r="AL400" t="str">
        <f t="shared" si="52"/>
        <v/>
      </c>
      <c r="AM400" t="str">
        <f>IF(FC_Road___Aradhana[[#This Row],[2nd Level Departure]]="",FC_Road___Aradhana[[#This Row],[1st Level Departure]],FC_Road___Aradhana[[#This Row],[2nd Level Departure]])</f>
        <v>FC Road</v>
      </c>
      <c r="AN400" t="s">
        <v>94</v>
      </c>
      <c r="AO400" t="s">
        <v>71</v>
      </c>
      <c r="AP400" t="s">
        <v>96</v>
      </c>
      <c r="AQ400" t="s">
        <v>50</v>
      </c>
      <c r="AR400" t="s">
        <v>50</v>
      </c>
      <c r="AS400" t="s">
        <v>50</v>
      </c>
      <c r="AT400" t="s">
        <v>50</v>
      </c>
      <c r="AU400" t="s">
        <v>50</v>
      </c>
      <c r="AV400" t="s">
        <v>144</v>
      </c>
      <c r="AW400" t="str">
        <f t="shared" si="53"/>
        <v>I was walking by and came in</v>
      </c>
      <c r="AX400" t="s">
        <v>61</v>
      </c>
      <c r="AY400" t="str">
        <f t="shared" si="54"/>
        <v>Casual Meal</v>
      </c>
      <c r="AZ400" t="s">
        <v>98</v>
      </c>
      <c r="BA400" t="s">
        <v>62</v>
      </c>
      <c r="BB400" t="s">
        <v>104</v>
      </c>
      <c r="BC400" t="s">
        <v>64</v>
      </c>
      <c r="BD400" t="s">
        <v>88</v>
      </c>
      <c r="BE400" t="s">
        <v>67</v>
      </c>
      <c r="BF400" t="s">
        <v>89</v>
      </c>
      <c r="BG400" t="s">
        <v>114</v>
      </c>
      <c r="BH400" t="s">
        <v>78</v>
      </c>
      <c r="BI400" t="s">
        <v>122</v>
      </c>
      <c r="BJ400" t="s">
        <v>69</v>
      </c>
    </row>
    <row r="401" spans="1:62" x14ac:dyDescent="0.3">
      <c r="A401">
        <v>402</v>
      </c>
      <c r="B401" s="1">
        <v>45841.629861111112</v>
      </c>
      <c r="C401" s="6">
        <v>45841.640277777777</v>
      </c>
      <c r="D401" s="2">
        <f>INT(FC_Road___Aradhana[[#This Row],[Completion time]])</f>
        <v>45841</v>
      </c>
      <c r="E401" s="2" t="str">
        <f>TEXT(FC_Road___Aradhana[[#This Row],[Date]],"dddd")</f>
        <v>Thursday</v>
      </c>
      <c r="F401" s="2" t="str">
        <f>IF(WEEKDAY(FC_Road___Aradhana[[#This Row],[Date]],2)&gt;5,"Weekend","Weekday")</f>
        <v>Weekday</v>
      </c>
      <c r="G40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01" t="s">
        <v>49</v>
      </c>
      <c r="I401" t="s">
        <v>50</v>
      </c>
      <c r="J401" t="s">
        <v>79</v>
      </c>
      <c r="K401" t="s">
        <v>52</v>
      </c>
      <c r="L401" t="s">
        <v>93</v>
      </c>
      <c r="M401" t="s">
        <v>50</v>
      </c>
      <c r="N401" t="s">
        <v>102</v>
      </c>
      <c r="O401" t="s">
        <v>50</v>
      </c>
      <c r="P401" t="s">
        <v>50</v>
      </c>
      <c r="Q401" t="s">
        <v>50</v>
      </c>
      <c r="R401" t="str">
        <f t="shared" si="48"/>
        <v>FC Road</v>
      </c>
      <c r="S401" t="s">
        <v>50</v>
      </c>
      <c r="T401" t="s">
        <v>50</v>
      </c>
      <c r="U401" t="s">
        <v>50</v>
      </c>
      <c r="V401" t="s">
        <v>50</v>
      </c>
      <c r="W401" t="s">
        <v>50</v>
      </c>
      <c r="X401" t="str">
        <f t="shared" si="49"/>
        <v/>
      </c>
      <c r="Y401" t="str">
        <f t="shared" si="50"/>
        <v>FC Road</v>
      </c>
      <c r="Z401" t="s">
        <v>83</v>
      </c>
      <c r="AA401" t="s">
        <v>84</v>
      </c>
      <c r="AB401" t="s">
        <v>50</v>
      </c>
      <c r="AC401" t="s">
        <v>50</v>
      </c>
      <c r="AD401" t="s">
        <v>50</v>
      </c>
      <c r="AE401" t="s">
        <v>50</v>
      </c>
      <c r="AF401" t="str">
        <f t="shared" si="51"/>
        <v>kothrud</v>
      </c>
      <c r="AG401" t="s">
        <v>50</v>
      </c>
      <c r="AH401" t="s">
        <v>50</v>
      </c>
      <c r="AI401" t="s">
        <v>299</v>
      </c>
      <c r="AJ401" t="s">
        <v>50</v>
      </c>
      <c r="AK401" t="s">
        <v>50</v>
      </c>
      <c r="AL401" t="str">
        <f t="shared" si="52"/>
        <v>Ganeshnagar</v>
      </c>
      <c r="AM401" t="str">
        <f>IF(FC_Road___Aradhana[[#This Row],[2nd Level Departure]]="",FC_Road___Aradhana[[#This Row],[1st Level Departure]],FC_Road___Aradhana[[#This Row],[2nd Level Departure]])</f>
        <v>Ganeshnagar</v>
      </c>
      <c r="AN401" t="s">
        <v>85</v>
      </c>
      <c r="AO401" t="s">
        <v>95</v>
      </c>
      <c r="AP401" t="s">
        <v>96</v>
      </c>
      <c r="AQ401" t="s">
        <v>50</v>
      </c>
      <c r="AR401" t="s">
        <v>50</v>
      </c>
      <c r="AS401" t="s">
        <v>50</v>
      </c>
      <c r="AT401" t="s">
        <v>50</v>
      </c>
      <c r="AU401" t="s">
        <v>50</v>
      </c>
      <c r="AV401" t="s">
        <v>149</v>
      </c>
      <c r="AW401" t="str">
        <f t="shared" si="53"/>
        <v>A friend told me</v>
      </c>
      <c r="AX401" t="s">
        <v>86</v>
      </c>
      <c r="AY401" t="str">
        <f t="shared" si="54"/>
        <v>Date</v>
      </c>
      <c r="AZ401" t="s">
        <v>180</v>
      </c>
      <c r="BA401" t="s">
        <v>107</v>
      </c>
      <c r="BB401" t="s">
        <v>74</v>
      </c>
      <c r="BC401" t="s">
        <v>64</v>
      </c>
      <c r="BD401" t="s">
        <v>88</v>
      </c>
      <c r="BE401" t="s">
        <v>67</v>
      </c>
      <c r="BF401" t="s">
        <v>89</v>
      </c>
      <c r="BG401" t="s">
        <v>114</v>
      </c>
      <c r="BH401" t="s">
        <v>101</v>
      </c>
      <c r="BI401" t="s">
        <v>115</v>
      </c>
      <c r="BJ401" t="s">
        <v>69</v>
      </c>
    </row>
    <row r="402" spans="1:62" x14ac:dyDescent="0.3">
      <c r="A402">
        <v>403</v>
      </c>
      <c r="B402" s="1">
        <v>45841.604861111111</v>
      </c>
      <c r="C402" s="6">
        <v>45841.654166666667</v>
      </c>
      <c r="D402" s="2">
        <f>INT(FC_Road___Aradhana[[#This Row],[Completion time]])</f>
        <v>45841</v>
      </c>
      <c r="E402" s="2" t="str">
        <f>TEXT(FC_Road___Aradhana[[#This Row],[Date]],"dddd")</f>
        <v>Thursday</v>
      </c>
      <c r="F402" s="2" t="str">
        <f>IF(WEEKDAY(FC_Road___Aradhana[[#This Row],[Date]],2)&gt;5,"Weekend","Weekday")</f>
        <v>Weekday</v>
      </c>
      <c r="G40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02" t="s">
        <v>49</v>
      </c>
      <c r="I402" t="s">
        <v>50</v>
      </c>
      <c r="J402" t="s">
        <v>51</v>
      </c>
      <c r="K402" t="s">
        <v>52</v>
      </c>
      <c r="L402" t="s">
        <v>119</v>
      </c>
      <c r="M402" t="s">
        <v>50</v>
      </c>
      <c r="N402" t="s">
        <v>50</v>
      </c>
      <c r="O402" t="s">
        <v>50</v>
      </c>
      <c r="P402" t="s">
        <v>50</v>
      </c>
      <c r="Q402" t="s">
        <v>54</v>
      </c>
      <c r="R402" t="str">
        <f t="shared" si="48"/>
        <v>Deccan</v>
      </c>
      <c r="S402" t="s">
        <v>132</v>
      </c>
      <c r="T402" t="s">
        <v>50</v>
      </c>
      <c r="U402" t="s">
        <v>50</v>
      </c>
      <c r="V402" t="s">
        <v>50</v>
      </c>
      <c r="W402" t="s">
        <v>50</v>
      </c>
      <c r="X402" t="str">
        <f t="shared" si="49"/>
        <v>Prabhat Road/Bhandarkar Road</v>
      </c>
      <c r="Y402" t="str">
        <f t="shared" si="50"/>
        <v>Prabhat Road/Bhandarkar Road</v>
      </c>
      <c r="Z402" t="s">
        <v>163</v>
      </c>
      <c r="AA402" t="s">
        <v>54</v>
      </c>
      <c r="AB402" t="s">
        <v>50</v>
      </c>
      <c r="AC402" t="s">
        <v>50</v>
      </c>
      <c r="AD402" t="s">
        <v>50</v>
      </c>
      <c r="AE402" t="s">
        <v>50</v>
      </c>
      <c r="AF402" t="str">
        <f t="shared" si="51"/>
        <v>Deccan</v>
      </c>
      <c r="AG402" t="s">
        <v>132</v>
      </c>
      <c r="AH402" t="s">
        <v>50</v>
      </c>
      <c r="AI402" t="s">
        <v>50</v>
      </c>
      <c r="AJ402" t="s">
        <v>50</v>
      </c>
      <c r="AK402" t="s">
        <v>50</v>
      </c>
      <c r="AL402" t="str">
        <f t="shared" si="52"/>
        <v>Prabhat Road/Bhandarkar Road</v>
      </c>
      <c r="AM402" t="str">
        <f>IF(FC_Road___Aradhana[[#This Row],[2nd Level Departure]]="",FC_Road___Aradhana[[#This Row],[1st Level Departure]],FC_Road___Aradhana[[#This Row],[2nd Level Departure]])</f>
        <v>Prabhat Road/Bhandarkar Road</v>
      </c>
      <c r="AN402" t="s">
        <v>56</v>
      </c>
      <c r="AO402" t="s">
        <v>95</v>
      </c>
      <c r="AP402" t="s">
        <v>96</v>
      </c>
      <c r="AQ402" t="s">
        <v>50</v>
      </c>
      <c r="AR402" t="s">
        <v>50</v>
      </c>
      <c r="AS402" t="s">
        <v>50</v>
      </c>
      <c r="AT402" t="s">
        <v>50</v>
      </c>
      <c r="AU402" t="s">
        <v>50</v>
      </c>
      <c r="AV402" t="s">
        <v>149</v>
      </c>
      <c r="AW402" t="str">
        <f t="shared" si="53"/>
        <v>A friend told me</v>
      </c>
      <c r="AX402" t="s">
        <v>167</v>
      </c>
      <c r="AY402" t="str">
        <f t="shared" si="54"/>
        <v>Special Celebration (Birthday, Anniversary, etc.)</v>
      </c>
      <c r="AZ402" t="s">
        <v>98</v>
      </c>
      <c r="BA402" t="s">
        <v>62</v>
      </c>
      <c r="BB402" t="s">
        <v>104</v>
      </c>
      <c r="BC402" t="s">
        <v>104</v>
      </c>
      <c r="BD402" t="s">
        <v>88</v>
      </c>
      <c r="BE402" t="s">
        <v>67</v>
      </c>
      <c r="BF402" t="s">
        <v>89</v>
      </c>
      <c r="BG402" t="s">
        <v>114</v>
      </c>
      <c r="BH402" t="s">
        <v>78</v>
      </c>
      <c r="BI402" t="s">
        <v>122</v>
      </c>
      <c r="BJ402" t="s">
        <v>69</v>
      </c>
    </row>
    <row r="403" spans="1:62" x14ac:dyDescent="0.3">
      <c r="A403">
        <v>404</v>
      </c>
      <c r="B403" s="1">
        <v>45841.654861111114</v>
      </c>
      <c r="C403" s="6">
        <v>45841.656944444447</v>
      </c>
      <c r="D403" s="2">
        <f>INT(FC_Road___Aradhana[[#This Row],[Completion time]])</f>
        <v>45841</v>
      </c>
      <c r="E403" s="2" t="str">
        <f>TEXT(FC_Road___Aradhana[[#This Row],[Date]],"dddd")</f>
        <v>Thursday</v>
      </c>
      <c r="F403" s="2" t="str">
        <f>IF(WEEKDAY(FC_Road___Aradhana[[#This Row],[Date]],2)&gt;5,"Weekend","Weekday")</f>
        <v>Weekday</v>
      </c>
      <c r="G40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03" t="s">
        <v>49</v>
      </c>
      <c r="I403" t="s">
        <v>50</v>
      </c>
      <c r="J403" t="s">
        <v>79</v>
      </c>
      <c r="K403" t="s">
        <v>92</v>
      </c>
      <c r="L403" t="s">
        <v>160</v>
      </c>
      <c r="M403" t="s">
        <v>50</v>
      </c>
      <c r="N403" t="s">
        <v>50</v>
      </c>
      <c r="O403" t="s">
        <v>50</v>
      </c>
      <c r="P403" t="s">
        <v>161</v>
      </c>
      <c r="Q403" t="s">
        <v>50</v>
      </c>
      <c r="R403" t="str">
        <f t="shared" si="48"/>
        <v>Fergusson / BMCC</v>
      </c>
      <c r="S403" t="s">
        <v>50</v>
      </c>
      <c r="T403" t="s">
        <v>50</v>
      </c>
      <c r="U403" t="s">
        <v>50</v>
      </c>
      <c r="V403" t="s">
        <v>50</v>
      </c>
      <c r="W403" t="s">
        <v>50</v>
      </c>
      <c r="X403" t="str">
        <f t="shared" si="49"/>
        <v/>
      </c>
      <c r="Y403" t="str">
        <f t="shared" si="50"/>
        <v>Fergusson / BMCC</v>
      </c>
      <c r="Z403" t="s">
        <v>142</v>
      </c>
      <c r="AA403" t="s">
        <v>50</v>
      </c>
      <c r="AB403" t="s">
        <v>50</v>
      </c>
      <c r="AC403" t="s">
        <v>50</v>
      </c>
      <c r="AD403" t="s">
        <v>50</v>
      </c>
      <c r="AE403" t="s">
        <v>161</v>
      </c>
      <c r="AF403" t="str">
        <f t="shared" si="51"/>
        <v>Fergusson / BMCC</v>
      </c>
      <c r="AG403" t="s">
        <v>50</v>
      </c>
      <c r="AH403" t="s">
        <v>50</v>
      </c>
      <c r="AI403" t="s">
        <v>50</v>
      </c>
      <c r="AJ403" t="s">
        <v>50</v>
      </c>
      <c r="AK403" t="s">
        <v>50</v>
      </c>
      <c r="AL403" t="str">
        <f t="shared" si="52"/>
        <v/>
      </c>
      <c r="AM403" t="str">
        <f>IF(FC_Road___Aradhana[[#This Row],[2nd Level Departure]]="",FC_Road___Aradhana[[#This Row],[1st Level Departure]],FC_Road___Aradhana[[#This Row],[2nd Level Departure]])</f>
        <v>Fergusson / BMCC</v>
      </c>
      <c r="AN403" t="s">
        <v>94</v>
      </c>
      <c r="AO403" t="s">
        <v>109</v>
      </c>
      <c r="AP403" t="s">
        <v>58</v>
      </c>
      <c r="AQ403" t="s">
        <v>72</v>
      </c>
      <c r="AR403" t="s">
        <v>103</v>
      </c>
      <c r="AS403" t="s">
        <v>61</v>
      </c>
      <c r="AT403" t="s">
        <v>62</v>
      </c>
      <c r="AU403" t="s">
        <v>63</v>
      </c>
      <c r="AV403" t="s">
        <v>50</v>
      </c>
      <c r="AW403" t="str">
        <f t="shared" si="53"/>
        <v>Walk-in/ Saw it while passing by</v>
      </c>
      <c r="AX403" t="s">
        <v>50</v>
      </c>
      <c r="AY403" t="str">
        <f t="shared" si="54"/>
        <v>Casual Meal</v>
      </c>
      <c r="AZ403" t="s">
        <v>50</v>
      </c>
      <c r="BA403" t="str">
        <f t="shared" si="55"/>
        <v>I wanted to try Sourdough Pizza</v>
      </c>
      <c r="BB403" t="s">
        <v>87</v>
      </c>
      <c r="BC403" t="s">
        <v>104</v>
      </c>
      <c r="BD403" t="s">
        <v>88</v>
      </c>
      <c r="BE403" t="s">
        <v>67</v>
      </c>
      <c r="BF403" t="s">
        <v>89</v>
      </c>
      <c r="BG403" t="s">
        <v>114</v>
      </c>
      <c r="BH403" t="s">
        <v>90</v>
      </c>
      <c r="BI403" t="s">
        <v>91</v>
      </c>
      <c r="BJ403" t="s">
        <v>69</v>
      </c>
    </row>
    <row r="404" spans="1:62" x14ac:dyDescent="0.3">
      <c r="A404">
        <v>405</v>
      </c>
      <c r="B404" s="1">
        <v>45841.656944444447</v>
      </c>
      <c r="C404" s="6">
        <v>45841.65902777778</v>
      </c>
      <c r="D404" s="2">
        <f>INT(FC_Road___Aradhana[[#This Row],[Completion time]])</f>
        <v>45841</v>
      </c>
      <c r="E404" s="2" t="str">
        <f>TEXT(FC_Road___Aradhana[[#This Row],[Date]],"dddd")</f>
        <v>Thursday</v>
      </c>
      <c r="F404" s="2" t="str">
        <f>IF(WEEKDAY(FC_Road___Aradhana[[#This Row],[Date]],2)&gt;5,"Weekend","Weekday")</f>
        <v>Weekday</v>
      </c>
      <c r="G40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04" t="s">
        <v>49</v>
      </c>
      <c r="I404" t="s">
        <v>50</v>
      </c>
      <c r="J404" t="s">
        <v>51</v>
      </c>
      <c r="K404" t="s">
        <v>140</v>
      </c>
      <c r="L404" t="s">
        <v>53</v>
      </c>
      <c r="M404" t="s">
        <v>50</v>
      </c>
      <c r="N404" t="s">
        <v>50</v>
      </c>
      <c r="O404" t="s">
        <v>126</v>
      </c>
      <c r="P404" t="s">
        <v>50</v>
      </c>
      <c r="Q404" t="s">
        <v>50</v>
      </c>
      <c r="R404" t="str">
        <f t="shared" si="48"/>
        <v>ICC/ Senapati Bapat Road</v>
      </c>
      <c r="S404" t="s">
        <v>50</v>
      </c>
      <c r="T404" t="s">
        <v>50</v>
      </c>
      <c r="U404" t="s">
        <v>50</v>
      </c>
      <c r="V404" t="s">
        <v>50</v>
      </c>
      <c r="W404" t="s">
        <v>50</v>
      </c>
      <c r="X404" t="str">
        <f t="shared" si="49"/>
        <v/>
      </c>
      <c r="Y404" t="str">
        <f t="shared" si="50"/>
        <v>ICC/ Senapati Bapat Road</v>
      </c>
      <c r="Z404" t="s">
        <v>55</v>
      </c>
      <c r="AA404" t="s">
        <v>50</v>
      </c>
      <c r="AB404" t="s">
        <v>50</v>
      </c>
      <c r="AC404" t="s">
        <v>50</v>
      </c>
      <c r="AD404" t="s">
        <v>248</v>
      </c>
      <c r="AE404" t="s">
        <v>50</v>
      </c>
      <c r="AF404" t="str">
        <f t="shared" si="51"/>
        <v>ICC / Senapati Bapat Road</v>
      </c>
      <c r="AG404" t="s">
        <v>50</v>
      </c>
      <c r="AH404" t="s">
        <v>50</v>
      </c>
      <c r="AI404" t="s">
        <v>50</v>
      </c>
      <c r="AJ404" t="s">
        <v>50</v>
      </c>
      <c r="AK404" t="s">
        <v>50</v>
      </c>
      <c r="AL404" t="str">
        <f t="shared" si="52"/>
        <v/>
      </c>
      <c r="AM404" t="str">
        <f>IF(FC_Road___Aradhana[[#This Row],[2nd Level Departure]]="",FC_Road___Aradhana[[#This Row],[1st Level Departure]],FC_Road___Aradhana[[#This Row],[2nd Level Departure]])</f>
        <v>ICC / Senapati Bapat Road</v>
      </c>
      <c r="AN404" t="s">
        <v>56</v>
      </c>
      <c r="AO404" t="s">
        <v>71</v>
      </c>
      <c r="AP404" t="s">
        <v>58</v>
      </c>
      <c r="AQ404" t="s">
        <v>72</v>
      </c>
      <c r="AR404" t="s">
        <v>73</v>
      </c>
      <c r="AS404" t="s">
        <v>61</v>
      </c>
      <c r="AT404" t="s">
        <v>62</v>
      </c>
      <c r="AU404" t="s">
        <v>63</v>
      </c>
      <c r="AV404" t="s">
        <v>50</v>
      </c>
      <c r="AW404" t="str">
        <f t="shared" si="53"/>
        <v>Walk-in/ Saw it while passing by</v>
      </c>
      <c r="AX404" t="s">
        <v>50</v>
      </c>
      <c r="AY404" t="str">
        <f t="shared" si="54"/>
        <v>Casual Meal</v>
      </c>
      <c r="AZ404" t="s">
        <v>50</v>
      </c>
      <c r="BA404" t="str">
        <f t="shared" si="55"/>
        <v>I wanted to try Sourdough Pizza</v>
      </c>
      <c r="BB404" t="s">
        <v>87</v>
      </c>
      <c r="BC404" t="s">
        <v>64</v>
      </c>
      <c r="BD404" t="s">
        <v>75</v>
      </c>
      <c r="BE404" t="s">
        <v>76</v>
      </c>
      <c r="BF404" t="s">
        <v>50</v>
      </c>
      <c r="BG404" t="s">
        <v>68</v>
      </c>
      <c r="BH404" t="s">
        <v>50</v>
      </c>
      <c r="BI404" t="s">
        <v>50</v>
      </c>
      <c r="BJ404" t="s">
        <v>69</v>
      </c>
    </row>
    <row r="405" spans="1:62" x14ac:dyDescent="0.3">
      <c r="A405">
        <v>406</v>
      </c>
      <c r="B405" s="1">
        <v>45841.700694444444</v>
      </c>
      <c r="C405" s="6">
        <v>45841.704861111109</v>
      </c>
      <c r="D405" s="2">
        <f>INT(FC_Road___Aradhana[[#This Row],[Completion time]])</f>
        <v>45841</v>
      </c>
      <c r="E405" s="2" t="str">
        <f>TEXT(FC_Road___Aradhana[[#This Row],[Date]],"dddd")</f>
        <v>Thursday</v>
      </c>
      <c r="F405" s="2" t="str">
        <f>IF(WEEKDAY(FC_Road___Aradhana[[#This Row],[Date]],2)&gt;5,"Weekend","Weekday")</f>
        <v>Weekday</v>
      </c>
      <c r="G40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05" t="s">
        <v>49</v>
      </c>
      <c r="I405" t="s">
        <v>50</v>
      </c>
      <c r="J405" t="s">
        <v>79</v>
      </c>
      <c r="K405" t="s">
        <v>92</v>
      </c>
      <c r="L405" t="s">
        <v>156</v>
      </c>
      <c r="M405" t="s">
        <v>550</v>
      </c>
      <c r="N405" t="s">
        <v>50</v>
      </c>
      <c r="O405" t="s">
        <v>50</v>
      </c>
      <c r="P405" t="s">
        <v>50</v>
      </c>
      <c r="Q405" t="s">
        <v>50</v>
      </c>
      <c r="R405" t="str">
        <f t="shared" si="48"/>
        <v xml:space="preserve">FC Road 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tr">
        <f t="shared" si="49"/>
        <v/>
      </c>
      <c r="Y405" t="str">
        <f t="shared" si="50"/>
        <v xml:space="preserve">FC Road </v>
      </c>
      <c r="Z405" t="s">
        <v>83</v>
      </c>
      <c r="AA405" t="s">
        <v>273</v>
      </c>
      <c r="AB405" t="s">
        <v>50</v>
      </c>
      <c r="AC405" t="s">
        <v>50</v>
      </c>
      <c r="AD405" t="s">
        <v>50</v>
      </c>
      <c r="AE405" t="s">
        <v>50</v>
      </c>
      <c r="AF405" t="str">
        <f t="shared" si="51"/>
        <v>Viman Nagar</v>
      </c>
      <c r="AG405" t="s">
        <v>50</v>
      </c>
      <c r="AH405" t="s">
        <v>50</v>
      </c>
      <c r="AI405" t="s">
        <v>50</v>
      </c>
      <c r="AJ405" t="s">
        <v>50</v>
      </c>
      <c r="AK405" t="s">
        <v>50</v>
      </c>
      <c r="AL405" t="str">
        <f t="shared" si="52"/>
        <v/>
      </c>
      <c r="AM405" t="str">
        <f>IF(FC_Road___Aradhana[[#This Row],[2nd Level Departure]]="",FC_Road___Aradhana[[#This Row],[1st Level Departure]],FC_Road___Aradhana[[#This Row],[2nd Level Departure]])</f>
        <v>Viman Nagar</v>
      </c>
      <c r="AN405" t="s">
        <v>85</v>
      </c>
      <c r="AO405" t="s">
        <v>109</v>
      </c>
      <c r="AP405" t="s">
        <v>58</v>
      </c>
      <c r="AQ405" t="s">
        <v>59</v>
      </c>
      <c r="AR405" t="s">
        <v>60</v>
      </c>
      <c r="AS405" t="s">
        <v>112</v>
      </c>
      <c r="AT405" t="s">
        <v>125</v>
      </c>
      <c r="AU405" t="s">
        <v>63</v>
      </c>
      <c r="AV405" t="s">
        <v>50</v>
      </c>
      <c r="AW405" t="str">
        <f t="shared" si="53"/>
        <v>Word of Mouth/ Recommendation</v>
      </c>
      <c r="AX405" t="s">
        <v>50</v>
      </c>
      <c r="AY405" t="str">
        <f t="shared" si="54"/>
        <v>Hangout with Friends</v>
      </c>
      <c r="AZ405" t="s">
        <v>50</v>
      </c>
      <c r="BA405" t="str">
        <f t="shared" si="55"/>
        <v>Pizza with Drinks sounded like a good combo</v>
      </c>
      <c r="BB405" t="s">
        <v>87</v>
      </c>
      <c r="BC405" t="s">
        <v>108</v>
      </c>
      <c r="BD405" t="s">
        <v>88</v>
      </c>
      <c r="BE405" t="s">
        <v>67</v>
      </c>
      <c r="BF405" t="s">
        <v>89</v>
      </c>
      <c r="BG405" t="s">
        <v>114</v>
      </c>
      <c r="BH405" t="s">
        <v>101</v>
      </c>
      <c r="BI405" t="s">
        <v>122</v>
      </c>
      <c r="BJ405" t="s">
        <v>69</v>
      </c>
    </row>
    <row r="406" spans="1:62" x14ac:dyDescent="0.3">
      <c r="A406">
        <v>407</v>
      </c>
      <c r="B406" s="1">
        <v>45841.65902777778</v>
      </c>
      <c r="C406" s="6">
        <v>45841.818749999999</v>
      </c>
      <c r="D406" s="2">
        <f>INT(FC_Road___Aradhana[[#This Row],[Completion time]])</f>
        <v>45841</v>
      </c>
      <c r="E406" s="2" t="str">
        <f>TEXT(FC_Road___Aradhana[[#This Row],[Date]],"dddd")</f>
        <v>Thursday</v>
      </c>
      <c r="F406" s="2" t="str">
        <f>IF(WEEKDAY(FC_Road___Aradhana[[#This Row],[Date]],2)&gt;5,"Weekend","Weekday")</f>
        <v>Weekday</v>
      </c>
      <c r="G40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06" t="s">
        <v>49</v>
      </c>
      <c r="I406" t="s">
        <v>50</v>
      </c>
      <c r="J406" t="s">
        <v>51</v>
      </c>
      <c r="K406" t="s">
        <v>140</v>
      </c>
      <c r="L406" t="s">
        <v>160</v>
      </c>
      <c r="M406" t="s">
        <v>50</v>
      </c>
      <c r="N406" t="s">
        <v>50</v>
      </c>
      <c r="O406" t="s">
        <v>50</v>
      </c>
      <c r="P406" t="s">
        <v>54</v>
      </c>
      <c r="Q406" t="s">
        <v>50</v>
      </c>
      <c r="R406" t="str">
        <f t="shared" si="48"/>
        <v>Deccan</v>
      </c>
      <c r="S406" t="s">
        <v>50</v>
      </c>
      <c r="T406" t="s">
        <v>50</v>
      </c>
      <c r="U406" t="s">
        <v>50</v>
      </c>
      <c r="V406" t="s">
        <v>50</v>
      </c>
      <c r="W406" t="s">
        <v>50</v>
      </c>
      <c r="X406" t="str">
        <f t="shared" si="49"/>
        <v/>
      </c>
      <c r="Y406" t="str">
        <f t="shared" si="50"/>
        <v>Deccan</v>
      </c>
      <c r="Z406" t="s">
        <v>83</v>
      </c>
      <c r="AA406" t="s">
        <v>70</v>
      </c>
      <c r="AB406" t="s">
        <v>50</v>
      </c>
      <c r="AC406" t="s">
        <v>50</v>
      </c>
      <c r="AD406" t="s">
        <v>50</v>
      </c>
      <c r="AE406" t="s">
        <v>50</v>
      </c>
      <c r="AF406" t="str">
        <f t="shared" si="51"/>
        <v>Shivajinagar</v>
      </c>
      <c r="AG406" t="s">
        <v>50</v>
      </c>
      <c r="AH406" t="s">
        <v>50</v>
      </c>
      <c r="AI406" t="s">
        <v>50</v>
      </c>
      <c r="AJ406" t="s">
        <v>50</v>
      </c>
      <c r="AK406" t="s">
        <v>50</v>
      </c>
      <c r="AL406" t="str">
        <f t="shared" si="52"/>
        <v/>
      </c>
      <c r="AM406" t="str">
        <f>IF(FC_Road___Aradhana[[#This Row],[2nd Level Departure]]="",FC_Road___Aradhana[[#This Row],[1st Level Departure]],FC_Road___Aradhana[[#This Row],[2nd Level Departure]])</f>
        <v>Shivajinagar</v>
      </c>
      <c r="AN406" t="s">
        <v>85</v>
      </c>
      <c r="AO406" t="s">
        <v>71</v>
      </c>
      <c r="AP406" t="s">
        <v>96</v>
      </c>
      <c r="AQ406" t="s">
        <v>50</v>
      </c>
      <c r="AR406" t="s">
        <v>50</v>
      </c>
      <c r="AS406" t="s">
        <v>50</v>
      </c>
      <c r="AT406" t="s">
        <v>50</v>
      </c>
      <c r="AU406" t="s">
        <v>50</v>
      </c>
      <c r="AV406" t="s">
        <v>149</v>
      </c>
      <c r="AW406" t="str">
        <f t="shared" si="53"/>
        <v>A friend told me</v>
      </c>
      <c r="AX406" t="s">
        <v>61</v>
      </c>
      <c r="AY406" t="str">
        <f t="shared" si="54"/>
        <v>Casual Meal</v>
      </c>
      <c r="AZ406" t="s">
        <v>168</v>
      </c>
      <c r="BA406" t="s">
        <v>125</v>
      </c>
      <c r="BB406" t="s">
        <v>87</v>
      </c>
      <c r="BC406" t="s">
        <v>65</v>
      </c>
      <c r="BD406" t="s">
        <v>88</v>
      </c>
      <c r="BE406" t="s">
        <v>67</v>
      </c>
      <c r="BF406" t="s">
        <v>89</v>
      </c>
      <c r="BG406" t="s">
        <v>114</v>
      </c>
      <c r="BH406" t="s">
        <v>90</v>
      </c>
      <c r="BI406" t="s">
        <v>91</v>
      </c>
      <c r="BJ406" t="s">
        <v>69</v>
      </c>
    </row>
    <row r="407" spans="1:62" x14ac:dyDescent="0.3">
      <c r="A407">
        <v>408</v>
      </c>
      <c r="B407" s="1">
        <v>45841.818749999999</v>
      </c>
      <c r="C407" s="6">
        <v>45841.836111111108</v>
      </c>
      <c r="D407" s="2">
        <f>INT(FC_Road___Aradhana[[#This Row],[Completion time]])</f>
        <v>45841</v>
      </c>
      <c r="E407" s="2" t="str">
        <f>TEXT(FC_Road___Aradhana[[#This Row],[Date]],"dddd")</f>
        <v>Thursday</v>
      </c>
      <c r="F407" s="2" t="str">
        <f>IF(WEEKDAY(FC_Road___Aradhana[[#This Row],[Date]],2)&gt;5,"Weekend","Weekday")</f>
        <v>Weekday</v>
      </c>
      <c r="G40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07" t="s">
        <v>49</v>
      </c>
      <c r="I407" t="s">
        <v>50</v>
      </c>
      <c r="J407" t="s">
        <v>79</v>
      </c>
      <c r="K407" t="s">
        <v>92</v>
      </c>
      <c r="L407" t="s">
        <v>119</v>
      </c>
      <c r="M407" t="s">
        <v>50</v>
      </c>
      <c r="N407" t="s">
        <v>50</v>
      </c>
      <c r="O407" t="s">
        <v>50</v>
      </c>
      <c r="P407" t="s">
        <v>50</v>
      </c>
      <c r="Q407" t="s">
        <v>190</v>
      </c>
      <c r="R407" t="str">
        <f t="shared" si="48"/>
        <v xml:space="preserve">Hadapsar 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tr">
        <f t="shared" si="49"/>
        <v/>
      </c>
      <c r="Y407" t="str">
        <f t="shared" si="50"/>
        <v xml:space="preserve">Hadapsar </v>
      </c>
      <c r="Z407" t="s">
        <v>83</v>
      </c>
      <c r="AA407" t="s">
        <v>70</v>
      </c>
      <c r="AB407" t="s">
        <v>50</v>
      </c>
      <c r="AC407" t="s">
        <v>50</v>
      </c>
      <c r="AD407" t="s">
        <v>50</v>
      </c>
      <c r="AE407" t="s">
        <v>50</v>
      </c>
      <c r="AF407" t="str">
        <f t="shared" si="51"/>
        <v>Shivajinagar</v>
      </c>
      <c r="AG407" t="s">
        <v>50</v>
      </c>
      <c r="AH407" t="s">
        <v>50</v>
      </c>
      <c r="AI407" t="s">
        <v>50</v>
      </c>
      <c r="AJ407" t="s">
        <v>50</v>
      </c>
      <c r="AK407" t="s">
        <v>50</v>
      </c>
      <c r="AL407" t="str">
        <f t="shared" si="52"/>
        <v/>
      </c>
      <c r="AM407" t="str">
        <f>IF(FC_Road___Aradhana[[#This Row],[2nd Level Departure]]="",FC_Road___Aradhana[[#This Row],[1st Level Departure]],FC_Road___Aradhana[[#This Row],[2nd Level Departure]])</f>
        <v>Shivajinagar</v>
      </c>
      <c r="AN407" t="s">
        <v>56</v>
      </c>
      <c r="AO407" t="s">
        <v>71</v>
      </c>
      <c r="AP407" t="s">
        <v>96</v>
      </c>
      <c r="AQ407" t="s">
        <v>50</v>
      </c>
      <c r="AR407" t="s">
        <v>50</v>
      </c>
      <c r="AS407" t="s">
        <v>50</v>
      </c>
      <c r="AT407" t="s">
        <v>50</v>
      </c>
      <c r="AU407" t="s">
        <v>50</v>
      </c>
      <c r="AV407" t="s">
        <v>149</v>
      </c>
      <c r="AW407" t="str">
        <f t="shared" si="53"/>
        <v>A friend told me</v>
      </c>
      <c r="AX407" t="s">
        <v>61</v>
      </c>
      <c r="AY407" t="str">
        <f t="shared" si="54"/>
        <v>Casual Meal</v>
      </c>
      <c r="AZ407" t="s">
        <v>98</v>
      </c>
      <c r="BA407" t="s">
        <v>62</v>
      </c>
      <c r="BB407" t="s">
        <v>104</v>
      </c>
      <c r="BC407" t="s">
        <v>104</v>
      </c>
      <c r="BD407" t="s">
        <v>88</v>
      </c>
      <c r="BE407" t="s">
        <v>67</v>
      </c>
      <c r="BF407" t="s">
        <v>89</v>
      </c>
      <c r="BG407" t="s">
        <v>114</v>
      </c>
      <c r="BH407" t="s">
        <v>90</v>
      </c>
      <c r="BI407" t="s">
        <v>218</v>
      </c>
      <c r="BJ407" t="s">
        <v>69</v>
      </c>
    </row>
    <row r="408" spans="1:62" x14ac:dyDescent="0.3">
      <c r="A408">
        <v>409</v>
      </c>
      <c r="B408" s="1">
        <v>45841.84097222222</v>
      </c>
      <c r="C408" s="6">
        <v>45841.842361111114</v>
      </c>
      <c r="D408" s="2">
        <f>INT(FC_Road___Aradhana[[#This Row],[Completion time]])</f>
        <v>45841</v>
      </c>
      <c r="E408" s="2" t="str">
        <f>TEXT(FC_Road___Aradhana[[#This Row],[Date]],"dddd")</f>
        <v>Thursday</v>
      </c>
      <c r="F408" s="2" t="str">
        <f>IF(WEEKDAY(FC_Road___Aradhana[[#This Row],[Date]],2)&gt;5,"Weekend","Weekday")</f>
        <v>Weekday</v>
      </c>
      <c r="G40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08" t="s">
        <v>49</v>
      </c>
      <c r="I408" t="s">
        <v>50</v>
      </c>
      <c r="J408" t="s">
        <v>51</v>
      </c>
      <c r="K408" t="s">
        <v>52</v>
      </c>
      <c r="L408" t="s">
        <v>156</v>
      </c>
      <c r="M408" t="s">
        <v>50</v>
      </c>
      <c r="N408" t="s">
        <v>50</v>
      </c>
      <c r="O408" t="s">
        <v>50</v>
      </c>
      <c r="P408" t="s">
        <v>50</v>
      </c>
      <c r="Q408" t="s">
        <v>50</v>
      </c>
      <c r="R408" t="str">
        <f t="shared" si="48"/>
        <v/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tr">
        <f t="shared" si="49"/>
        <v/>
      </c>
      <c r="Y408" t="str">
        <f t="shared" si="50"/>
        <v/>
      </c>
      <c r="Z408" t="s">
        <v>83</v>
      </c>
      <c r="AA408" t="s">
        <v>54</v>
      </c>
      <c r="AB408" t="s">
        <v>50</v>
      </c>
      <c r="AC408" t="s">
        <v>50</v>
      </c>
      <c r="AD408" t="s">
        <v>50</v>
      </c>
      <c r="AE408" t="s">
        <v>50</v>
      </c>
      <c r="AF408" t="str">
        <f t="shared" si="51"/>
        <v>Deccan</v>
      </c>
      <c r="AG408" t="s">
        <v>54</v>
      </c>
      <c r="AH408" t="s">
        <v>50</v>
      </c>
      <c r="AI408" t="s">
        <v>50</v>
      </c>
      <c r="AJ408" t="s">
        <v>50</v>
      </c>
      <c r="AK408" t="s">
        <v>50</v>
      </c>
      <c r="AL408" t="str">
        <f t="shared" si="52"/>
        <v>Deccan</v>
      </c>
      <c r="AM408" t="str">
        <f>IF(FC_Road___Aradhana[[#This Row],[2nd Level Departure]]="",FC_Road___Aradhana[[#This Row],[1st Level Departure]],FC_Road___Aradhana[[#This Row],[2nd Level Departure]])</f>
        <v>Deccan</v>
      </c>
      <c r="AN408" t="s">
        <v>85</v>
      </c>
      <c r="AO408" t="s">
        <v>71</v>
      </c>
      <c r="AP408" t="s">
        <v>58</v>
      </c>
      <c r="AQ408" t="s">
        <v>59</v>
      </c>
      <c r="AR408" t="s">
        <v>103</v>
      </c>
      <c r="AS408" t="s">
        <v>61</v>
      </c>
      <c r="AT408" t="s">
        <v>62</v>
      </c>
      <c r="AU408" t="s">
        <v>63</v>
      </c>
      <c r="AV408" t="s">
        <v>50</v>
      </c>
      <c r="AW408" t="str">
        <f t="shared" si="53"/>
        <v>Word of Mouth/ Recommendation</v>
      </c>
      <c r="AX408" t="s">
        <v>50</v>
      </c>
      <c r="AY408" t="str">
        <f t="shared" si="54"/>
        <v>Casual Meal</v>
      </c>
      <c r="AZ408" t="s">
        <v>50</v>
      </c>
      <c r="BA408" t="str">
        <f t="shared" si="55"/>
        <v>I wanted to try Sourdough Pizza</v>
      </c>
      <c r="BB408" t="s">
        <v>87</v>
      </c>
      <c r="BC408" t="s">
        <v>104</v>
      </c>
      <c r="BD408" t="s">
        <v>75</v>
      </c>
      <c r="BE408" t="s">
        <v>76</v>
      </c>
      <c r="BF408" t="s">
        <v>184</v>
      </c>
      <c r="BG408" t="s">
        <v>68</v>
      </c>
      <c r="BH408" t="s">
        <v>78</v>
      </c>
      <c r="BI408" t="s">
        <v>115</v>
      </c>
      <c r="BJ408" t="s">
        <v>69</v>
      </c>
    </row>
    <row r="409" spans="1:62" x14ac:dyDescent="0.3">
      <c r="A409">
        <v>411</v>
      </c>
      <c r="B409" s="1">
        <v>45841.842361111114</v>
      </c>
      <c r="C409" s="6">
        <v>45841.875</v>
      </c>
      <c r="D409" s="2">
        <f>INT(FC_Road___Aradhana[[#This Row],[Completion time]])</f>
        <v>45841</v>
      </c>
      <c r="E409" s="2" t="str">
        <f>TEXT(FC_Road___Aradhana[[#This Row],[Date]],"dddd")</f>
        <v>Thursday</v>
      </c>
      <c r="F409" s="2" t="str">
        <f>IF(WEEKDAY(FC_Road___Aradhana[[#This Row],[Date]],2)&gt;5,"Weekend","Weekday")</f>
        <v>Weekday</v>
      </c>
      <c r="G40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09" t="s">
        <v>49</v>
      </c>
      <c r="I409" t="s">
        <v>50</v>
      </c>
      <c r="J409" t="s">
        <v>51</v>
      </c>
      <c r="K409" t="s">
        <v>92</v>
      </c>
      <c r="L409" t="s">
        <v>156</v>
      </c>
      <c r="M409" t="s">
        <v>165</v>
      </c>
      <c r="N409" t="s">
        <v>50</v>
      </c>
      <c r="O409" t="s">
        <v>50</v>
      </c>
      <c r="P409" t="s">
        <v>50</v>
      </c>
      <c r="Q409" t="s">
        <v>50</v>
      </c>
      <c r="R409" t="str">
        <f t="shared" si="48"/>
        <v>Pavillion Mall</v>
      </c>
      <c r="S409" t="s">
        <v>50</v>
      </c>
      <c r="T409" t="s">
        <v>50</v>
      </c>
      <c r="U409" t="s">
        <v>50</v>
      </c>
      <c r="V409" t="s">
        <v>50</v>
      </c>
      <c r="W409" t="s">
        <v>50</v>
      </c>
      <c r="X409" t="str">
        <f t="shared" si="49"/>
        <v/>
      </c>
      <c r="Y409" t="str">
        <f t="shared" si="50"/>
        <v>Pavillion Mall</v>
      </c>
      <c r="Z409" t="s">
        <v>83</v>
      </c>
      <c r="AA409" t="s">
        <v>127</v>
      </c>
      <c r="AB409" t="s">
        <v>50</v>
      </c>
      <c r="AC409" t="s">
        <v>50</v>
      </c>
      <c r="AD409" t="s">
        <v>50</v>
      </c>
      <c r="AE409" t="s">
        <v>50</v>
      </c>
      <c r="AF409" t="str">
        <f t="shared" si="51"/>
        <v>Old City</v>
      </c>
      <c r="AG409" t="s">
        <v>50</v>
      </c>
      <c r="AH409" t="s">
        <v>50</v>
      </c>
      <c r="AI409" t="s">
        <v>50</v>
      </c>
      <c r="AJ409" t="s">
        <v>50</v>
      </c>
      <c r="AK409" t="s">
        <v>50</v>
      </c>
      <c r="AL409" t="str">
        <f t="shared" si="52"/>
        <v/>
      </c>
      <c r="AM409" t="str">
        <f>IF(FC_Road___Aradhana[[#This Row],[2nd Level Departure]]="",FC_Road___Aradhana[[#This Row],[1st Level Departure]],FC_Road___Aradhana[[#This Row],[2nd Level Departure]])</f>
        <v>Old City</v>
      </c>
      <c r="AN409" t="s">
        <v>85</v>
      </c>
      <c r="AO409" t="s">
        <v>71</v>
      </c>
      <c r="AP409" t="s">
        <v>58</v>
      </c>
      <c r="AQ409" t="s">
        <v>59</v>
      </c>
      <c r="AR409" t="s">
        <v>60</v>
      </c>
      <c r="AS409" t="s">
        <v>61</v>
      </c>
      <c r="AT409" t="s">
        <v>62</v>
      </c>
      <c r="AU409" t="s">
        <v>63</v>
      </c>
      <c r="AV409" t="s">
        <v>50</v>
      </c>
      <c r="AW409" t="str">
        <f t="shared" si="53"/>
        <v>Word of Mouth/ Recommendation</v>
      </c>
      <c r="AX409" t="s">
        <v>50</v>
      </c>
      <c r="AY409" t="str">
        <f t="shared" si="54"/>
        <v>Casual Meal</v>
      </c>
      <c r="AZ409" t="s">
        <v>50</v>
      </c>
      <c r="BA409" t="str">
        <f t="shared" si="55"/>
        <v>I wanted to try Sourdough Pizza</v>
      </c>
      <c r="BB409" t="s">
        <v>104</v>
      </c>
      <c r="BC409" t="s">
        <v>64</v>
      </c>
      <c r="BD409" t="s">
        <v>75</v>
      </c>
      <c r="BE409" t="s">
        <v>67</v>
      </c>
      <c r="BF409" t="s">
        <v>99</v>
      </c>
      <c r="BG409" t="s">
        <v>137</v>
      </c>
      <c r="BH409" t="s">
        <v>101</v>
      </c>
      <c r="BI409" t="s">
        <v>115</v>
      </c>
      <c r="BJ409" t="s">
        <v>69</v>
      </c>
    </row>
    <row r="410" spans="1:62" x14ac:dyDescent="0.3">
      <c r="A410">
        <v>412</v>
      </c>
      <c r="B410" s="1">
        <v>45841.844444444447</v>
      </c>
      <c r="C410" s="6">
        <v>45841.875</v>
      </c>
      <c r="D410" s="2">
        <f>INT(FC_Road___Aradhana[[#This Row],[Completion time]])</f>
        <v>45841</v>
      </c>
      <c r="E410" s="2" t="str">
        <f>TEXT(FC_Road___Aradhana[[#This Row],[Date]],"dddd")</f>
        <v>Thursday</v>
      </c>
      <c r="F410" s="2" t="str">
        <f>IF(WEEKDAY(FC_Road___Aradhana[[#This Row],[Date]],2)&gt;5,"Weekend","Weekday")</f>
        <v>Weekday</v>
      </c>
      <c r="G41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0" t="s">
        <v>49</v>
      </c>
      <c r="I410" t="s">
        <v>50</v>
      </c>
      <c r="J410" t="s">
        <v>79</v>
      </c>
      <c r="K410" t="s">
        <v>92</v>
      </c>
      <c r="L410" t="s">
        <v>80</v>
      </c>
      <c r="M410" t="s">
        <v>50</v>
      </c>
      <c r="N410" t="s">
        <v>50</v>
      </c>
      <c r="O410" t="s">
        <v>50</v>
      </c>
      <c r="P410" t="s">
        <v>50</v>
      </c>
      <c r="Q410" t="s">
        <v>81</v>
      </c>
      <c r="R410" t="str">
        <f t="shared" si="48"/>
        <v>Kothrud</v>
      </c>
      <c r="S410" t="s">
        <v>50</v>
      </c>
      <c r="T410" t="s">
        <v>50</v>
      </c>
      <c r="U410" t="s">
        <v>120</v>
      </c>
      <c r="V410" t="s">
        <v>50</v>
      </c>
      <c r="W410" t="s">
        <v>50</v>
      </c>
      <c r="X410" t="str">
        <f t="shared" si="49"/>
        <v>Mayur Colony / Ideal Colony</v>
      </c>
      <c r="Y410" t="str">
        <f t="shared" si="50"/>
        <v>Mayur Colony / Ideal Colony</v>
      </c>
      <c r="Z410" t="s">
        <v>83</v>
      </c>
      <c r="AA410" t="s">
        <v>84</v>
      </c>
      <c r="AB410" t="s">
        <v>50</v>
      </c>
      <c r="AC410" t="s">
        <v>50</v>
      </c>
      <c r="AD410" t="s">
        <v>50</v>
      </c>
      <c r="AE410" t="s">
        <v>50</v>
      </c>
      <c r="AF410" t="str">
        <f t="shared" si="51"/>
        <v>kothrud</v>
      </c>
      <c r="AG410" t="s">
        <v>50</v>
      </c>
      <c r="AH410" t="s">
        <v>50</v>
      </c>
      <c r="AI410" t="s">
        <v>120</v>
      </c>
      <c r="AJ410" t="s">
        <v>50</v>
      </c>
      <c r="AK410" t="s">
        <v>50</v>
      </c>
      <c r="AL410" t="str">
        <f t="shared" si="52"/>
        <v>Mayur Colony / Ideal Colony</v>
      </c>
      <c r="AM410" t="str">
        <f>IF(FC_Road___Aradhana[[#This Row],[2nd Level Departure]]="",FC_Road___Aradhana[[#This Row],[1st Level Departure]],FC_Road___Aradhana[[#This Row],[2nd Level Departure]])</f>
        <v>Mayur Colony / Ideal Colony</v>
      </c>
      <c r="AN410" t="s">
        <v>85</v>
      </c>
      <c r="AO410" t="s">
        <v>95</v>
      </c>
      <c r="AP410" t="s">
        <v>96</v>
      </c>
      <c r="AQ410" t="s">
        <v>50</v>
      </c>
      <c r="AR410" t="s">
        <v>50</v>
      </c>
      <c r="AS410" t="s">
        <v>50</v>
      </c>
      <c r="AT410" t="s">
        <v>50</v>
      </c>
      <c r="AU410" t="s">
        <v>50</v>
      </c>
      <c r="AV410" t="s">
        <v>149</v>
      </c>
      <c r="AW410" t="str">
        <f t="shared" si="53"/>
        <v>A friend told me</v>
      </c>
      <c r="AX410" t="s">
        <v>61</v>
      </c>
      <c r="AY410" t="str">
        <f t="shared" si="54"/>
        <v>Casual Meal</v>
      </c>
      <c r="AZ410" t="s">
        <v>168</v>
      </c>
      <c r="BA410" t="s">
        <v>125</v>
      </c>
      <c r="BB410" t="s">
        <v>74</v>
      </c>
      <c r="BC410" t="s">
        <v>108</v>
      </c>
      <c r="BD410" t="s">
        <v>66</v>
      </c>
      <c r="BE410" t="s">
        <v>76</v>
      </c>
      <c r="BF410" t="s">
        <v>184</v>
      </c>
      <c r="BG410" t="s">
        <v>100</v>
      </c>
      <c r="BH410" t="s">
        <v>78</v>
      </c>
      <c r="BI410" t="s">
        <v>122</v>
      </c>
      <c r="BJ410" t="s">
        <v>69</v>
      </c>
    </row>
    <row r="411" spans="1:62" x14ac:dyDescent="0.3">
      <c r="A411">
        <v>413</v>
      </c>
      <c r="B411" s="1">
        <v>45841.875</v>
      </c>
      <c r="C411" s="6">
        <v>45841.881944444445</v>
      </c>
      <c r="D411" s="2">
        <f>INT(FC_Road___Aradhana[[#This Row],[Completion time]])</f>
        <v>45841</v>
      </c>
      <c r="E411" s="2" t="str">
        <f>TEXT(FC_Road___Aradhana[[#This Row],[Date]],"dddd")</f>
        <v>Thursday</v>
      </c>
      <c r="F411" s="2" t="str">
        <f>IF(WEEKDAY(FC_Road___Aradhana[[#This Row],[Date]],2)&gt;5,"Weekend","Weekday")</f>
        <v>Weekday</v>
      </c>
      <c r="G41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1" t="s">
        <v>49</v>
      </c>
      <c r="I411" t="s">
        <v>50</v>
      </c>
      <c r="J411" t="s">
        <v>79</v>
      </c>
      <c r="K411" t="s">
        <v>140</v>
      </c>
      <c r="L411" t="s">
        <v>80</v>
      </c>
      <c r="M411" t="s">
        <v>50</v>
      </c>
      <c r="N411" t="s">
        <v>50</v>
      </c>
      <c r="O411" t="s">
        <v>50</v>
      </c>
      <c r="P411" t="s">
        <v>50</v>
      </c>
      <c r="Q411" t="s">
        <v>70</v>
      </c>
      <c r="R411" t="str">
        <f t="shared" si="48"/>
        <v>Shivajinagar</v>
      </c>
      <c r="S411" t="s">
        <v>50</v>
      </c>
      <c r="T411" t="s">
        <v>50</v>
      </c>
      <c r="U411" t="s">
        <v>50</v>
      </c>
      <c r="V411" t="s">
        <v>146</v>
      </c>
      <c r="W411" t="s">
        <v>50</v>
      </c>
      <c r="X411" t="str">
        <f t="shared" si="49"/>
        <v>Model Colony</v>
      </c>
      <c r="Y411" t="str">
        <f t="shared" si="50"/>
        <v>Model Colony</v>
      </c>
      <c r="Z411" t="s">
        <v>83</v>
      </c>
      <c r="AA411" t="s">
        <v>70</v>
      </c>
      <c r="AB411" t="s">
        <v>50</v>
      </c>
      <c r="AC411" t="s">
        <v>50</v>
      </c>
      <c r="AD411" t="s">
        <v>50</v>
      </c>
      <c r="AE411" t="s">
        <v>50</v>
      </c>
      <c r="AF411" t="str">
        <f t="shared" si="51"/>
        <v>Shivajinagar</v>
      </c>
      <c r="AG411" t="s">
        <v>50</v>
      </c>
      <c r="AH411" t="s">
        <v>50</v>
      </c>
      <c r="AI411" t="s">
        <v>50</v>
      </c>
      <c r="AJ411" t="s">
        <v>50</v>
      </c>
      <c r="AK411" t="s">
        <v>50</v>
      </c>
      <c r="AL411" t="str">
        <f t="shared" si="52"/>
        <v/>
      </c>
      <c r="AM411" t="str">
        <f>IF(FC_Road___Aradhana[[#This Row],[2nd Level Departure]]="",FC_Road___Aradhana[[#This Row],[1st Level Departure]],FC_Road___Aradhana[[#This Row],[2nd Level Departure]])</f>
        <v>Shivajinagar</v>
      </c>
      <c r="AN411" t="s">
        <v>56</v>
      </c>
      <c r="AO411" t="s">
        <v>71</v>
      </c>
      <c r="AP411" t="s">
        <v>96</v>
      </c>
      <c r="AQ411" t="s">
        <v>50</v>
      </c>
      <c r="AR411" t="s">
        <v>50</v>
      </c>
      <c r="AS411" t="s">
        <v>50</v>
      </c>
      <c r="AT411" t="s">
        <v>50</v>
      </c>
      <c r="AU411" t="s">
        <v>50</v>
      </c>
      <c r="AV411" t="s">
        <v>144</v>
      </c>
      <c r="AW411" t="str">
        <f t="shared" si="53"/>
        <v>I was walking by and came in</v>
      </c>
      <c r="AX411" t="s">
        <v>86</v>
      </c>
      <c r="AY411" t="str">
        <f t="shared" si="54"/>
        <v>Date</v>
      </c>
      <c r="AZ411" t="s">
        <v>98</v>
      </c>
      <c r="BA411" t="s">
        <v>62</v>
      </c>
      <c r="BB411" t="s">
        <v>87</v>
      </c>
      <c r="BC411" t="s">
        <v>108</v>
      </c>
      <c r="BD411" t="s">
        <v>66</v>
      </c>
      <c r="BE411" t="s">
        <v>67</v>
      </c>
      <c r="BF411" t="s">
        <v>89</v>
      </c>
      <c r="BG411" t="s">
        <v>100</v>
      </c>
      <c r="BH411" t="s">
        <v>78</v>
      </c>
      <c r="BI411" t="s">
        <v>122</v>
      </c>
      <c r="BJ411" t="s">
        <v>189</v>
      </c>
    </row>
    <row r="412" spans="1:62" x14ac:dyDescent="0.3">
      <c r="A412">
        <v>414</v>
      </c>
      <c r="B412" s="1">
        <v>45841.875</v>
      </c>
      <c r="C412" s="6">
        <v>45841.884722222225</v>
      </c>
      <c r="D412" s="2">
        <f>INT(FC_Road___Aradhana[[#This Row],[Completion time]])</f>
        <v>45841</v>
      </c>
      <c r="E412" s="2" t="str">
        <f>TEXT(FC_Road___Aradhana[[#This Row],[Date]],"dddd")</f>
        <v>Thursday</v>
      </c>
      <c r="F412" s="2" t="str">
        <f>IF(WEEKDAY(FC_Road___Aradhana[[#This Row],[Date]],2)&gt;5,"Weekend","Weekday")</f>
        <v>Weekday</v>
      </c>
      <c r="G41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2" t="s">
        <v>49</v>
      </c>
      <c r="I412" t="s">
        <v>50</v>
      </c>
      <c r="J412" t="s">
        <v>79</v>
      </c>
      <c r="K412" t="s">
        <v>52</v>
      </c>
      <c r="L412" t="s">
        <v>80</v>
      </c>
      <c r="M412" t="s">
        <v>50</v>
      </c>
      <c r="N412" t="s">
        <v>50</v>
      </c>
      <c r="O412" t="s">
        <v>50</v>
      </c>
      <c r="P412" t="s">
        <v>50</v>
      </c>
      <c r="Q412" t="s">
        <v>300</v>
      </c>
      <c r="R412" t="str">
        <f t="shared" si="48"/>
        <v>Satara road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tr">
        <f t="shared" si="49"/>
        <v/>
      </c>
      <c r="Y412" t="str">
        <f t="shared" si="50"/>
        <v>Satara road</v>
      </c>
      <c r="Z412" t="s">
        <v>93</v>
      </c>
      <c r="AA412" t="s">
        <v>50</v>
      </c>
      <c r="AB412" t="s">
        <v>50</v>
      </c>
      <c r="AC412" t="s">
        <v>102</v>
      </c>
      <c r="AD412" t="s">
        <v>50</v>
      </c>
      <c r="AE412" t="s">
        <v>50</v>
      </c>
      <c r="AF412" t="str">
        <f t="shared" si="51"/>
        <v>FC Road</v>
      </c>
      <c r="AG412" t="s">
        <v>50</v>
      </c>
      <c r="AH412" t="s">
        <v>50</v>
      </c>
      <c r="AI412" t="s">
        <v>50</v>
      </c>
      <c r="AJ412" t="s">
        <v>50</v>
      </c>
      <c r="AK412" t="s">
        <v>50</v>
      </c>
      <c r="AL412" t="str">
        <f t="shared" si="52"/>
        <v/>
      </c>
      <c r="AM412" t="str">
        <f>IF(FC_Road___Aradhana[[#This Row],[2nd Level Departure]]="",FC_Road___Aradhana[[#This Row],[1st Level Departure]],FC_Road___Aradhana[[#This Row],[2nd Level Departure]])</f>
        <v>FC Road</v>
      </c>
      <c r="AN412" t="s">
        <v>85</v>
      </c>
      <c r="AO412" t="s">
        <v>95</v>
      </c>
      <c r="AP412" t="s">
        <v>58</v>
      </c>
      <c r="AQ412" t="s">
        <v>72</v>
      </c>
      <c r="AR412" t="s">
        <v>103</v>
      </c>
      <c r="AS412" t="s">
        <v>129</v>
      </c>
      <c r="AT412" t="s">
        <v>62</v>
      </c>
      <c r="AU412" t="s">
        <v>63</v>
      </c>
      <c r="AV412" t="s">
        <v>50</v>
      </c>
      <c r="AW412" t="str">
        <f t="shared" si="53"/>
        <v>Walk-in/ Saw it while passing by</v>
      </c>
      <c r="AX412" t="s">
        <v>50</v>
      </c>
      <c r="AY412" t="str">
        <f t="shared" si="54"/>
        <v>Family Outing</v>
      </c>
      <c r="AZ412" t="s">
        <v>50</v>
      </c>
      <c r="BA412" t="str">
        <f t="shared" si="55"/>
        <v>I wanted to try Sourdough Pizza</v>
      </c>
      <c r="BB412" t="s">
        <v>104</v>
      </c>
      <c r="BC412" t="s">
        <v>104</v>
      </c>
      <c r="BD412" t="s">
        <v>88</v>
      </c>
      <c r="BE412" t="s">
        <v>67</v>
      </c>
      <c r="BF412" t="s">
        <v>89</v>
      </c>
      <c r="BG412" t="s">
        <v>114</v>
      </c>
      <c r="BH412" t="s">
        <v>118</v>
      </c>
      <c r="BI412" t="s">
        <v>91</v>
      </c>
      <c r="BJ412" t="s">
        <v>69</v>
      </c>
    </row>
    <row r="413" spans="1:62" x14ac:dyDescent="0.3">
      <c r="A413">
        <v>415</v>
      </c>
      <c r="B413" s="1">
        <v>45841.881944444445</v>
      </c>
      <c r="C413" s="6">
        <v>45841.884722222225</v>
      </c>
      <c r="D413" s="2">
        <f>INT(FC_Road___Aradhana[[#This Row],[Completion time]])</f>
        <v>45841</v>
      </c>
      <c r="E413" s="2" t="str">
        <f>TEXT(FC_Road___Aradhana[[#This Row],[Date]],"dddd")</f>
        <v>Thursday</v>
      </c>
      <c r="F413" s="2" t="str">
        <f>IF(WEEKDAY(FC_Road___Aradhana[[#This Row],[Date]],2)&gt;5,"Weekend","Weekday")</f>
        <v>Weekday</v>
      </c>
      <c r="G41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3" t="s">
        <v>49</v>
      </c>
      <c r="I413" t="s">
        <v>50</v>
      </c>
      <c r="J413" t="s">
        <v>51</v>
      </c>
      <c r="K413" t="s">
        <v>52</v>
      </c>
      <c r="L413" t="s">
        <v>80</v>
      </c>
      <c r="M413" t="s">
        <v>50</v>
      </c>
      <c r="N413" t="s">
        <v>50</v>
      </c>
      <c r="O413" t="s">
        <v>50</v>
      </c>
      <c r="P413" t="s">
        <v>50</v>
      </c>
      <c r="Q413" t="s">
        <v>81</v>
      </c>
      <c r="R413" t="str">
        <f t="shared" si="48"/>
        <v>Kothrud</v>
      </c>
      <c r="S413" t="s">
        <v>50</v>
      </c>
      <c r="T413" t="s">
        <v>50</v>
      </c>
      <c r="U413" t="s">
        <v>120</v>
      </c>
      <c r="V413" t="s">
        <v>50</v>
      </c>
      <c r="W413" t="s">
        <v>50</v>
      </c>
      <c r="X413" t="str">
        <f t="shared" si="49"/>
        <v>Mayur Colony / Ideal Colony</v>
      </c>
      <c r="Y413" t="str">
        <f t="shared" si="50"/>
        <v>Mayur Colony / Ideal Colony</v>
      </c>
      <c r="Z413" t="s">
        <v>83</v>
      </c>
      <c r="AA413" t="s">
        <v>84</v>
      </c>
      <c r="AB413" t="s">
        <v>50</v>
      </c>
      <c r="AC413" t="s">
        <v>50</v>
      </c>
      <c r="AD413" t="s">
        <v>50</v>
      </c>
      <c r="AE413" t="s">
        <v>50</v>
      </c>
      <c r="AF413" t="str">
        <f t="shared" si="51"/>
        <v>kothrud</v>
      </c>
      <c r="AG413" t="s">
        <v>50</v>
      </c>
      <c r="AH413" t="s">
        <v>50</v>
      </c>
      <c r="AI413" t="s">
        <v>120</v>
      </c>
      <c r="AJ413" t="s">
        <v>50</v>
      </c>
      <c r="AK413" t="s">
        <v>50</v>
      </c>
      <c r="AL413" t="str">
        <f t="shared" si="52"/>
        <v>Mayur Colony / Ideal Colony</v>
      </c>
      <c r="AM413" t="str">
        <f>IF(FC_Road___Aradhana[[#This Row],[2nd Level Departure]]="",FC_Road___Aradhana[[#This Row],[1st Level Departure]],FC_Road___Aradhana[[#This Row],[2nd Level Departure]])</f>
        <v>Mayur Colony / Ideal Colony</v>
      </c>
      <c r="AN413" t="s">
        <v>56</v>
      </c>
      <c r="AO413" t="s">
        <v>109</v>
      </c>
      <c r="AP413" t="s">
        <v>58</v>
      </c>
      <c r="AQ413" t="s">
        <v>59</v>
      </c>
      <c r="AR413" t="s">
        <v>73</v>
      </c>
      <c r="AS413" t="s">
        <v>61</v>
      </c>
      <c r="AT413" t="s">
        <v>224</v>
      </c>
      <c r="AU413" t="s">
        <v>63</v>
      </c>
      <c r="AV413" t="s">
        <v>50</v>
      </c>
      <c r="AW413" t="str">
        <f t="shared" si="53"/>
        <v>Word of Mouth/ Recommendation</v>
      </c>
      <c r="AX413" t="s">
        <v>50</v>
      </c>
      <c r="AY413" t="str">
        <f t="shared" si="54"/>
        <v>Casual Meal</v>
      </c>
      <c r="AZ413" t="s">
        <v>50</v>
      </c>
      <c r="BA413" t="str">
        <f t="shared" si="55"/>
        <v>I like si nonna's pizza</v>
      </c>
      <c r="BB413" t="s">
        <v>87</v>
      </c>
      <c r="BC413" t="s">
        <v>104</v>
      </c>
      <c r="BD413" t="s">
        <v>75</v>
      </c>
      <c r="BE413" t="s">
        <v>67</v>
      </c>
      <c r="BF413" t="s">
        <v>99</v>
      </c>
      <c r="BG413" t="s">
        <v>100</v>
      </c>
      <c r="BH413" t="s">
        <v>78</v>
      </c>
      <c r="BI413" t="s">
        <v>122</v>
      </c>
      <c r="BJ413" t="s">
        <v>69</v>
      </c>
    </row>
    <row r="414" spans="1:62" x14ac:dyDescent="0.3">
      <c r="A414">
        <v>416</v>
      </c>
      <c r="B414" s="1">
        <v>45841.885416666664</v>
      </c>
      <c r="C414" s="6">
        <v>45841.89166666667</v>
      </c>
      <c r="D414" s="2">
        <f>INT(FC_Road___Aradhana[[#This Row],[Completion time]])</f>
        <v>45841</v>
      </c>
      <c r="E414" s="2" t="str">
        <f>TEXT(FC_Road___Aradhana[[#This Row],[Date]],"dddd")</f>
        <v>Thursday</v>
      </c>
      <c r="F414" s="2" t="str">
        <f>IF(WEEKDAY(FC_Road___Aradhana[[#This Row],[Date]],2)&gt;5,"Weekend","Weekday")</f>
        <v>Weekday</v>
      </c>
      <c r="G41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4" t="s">
        <v>49</v>
      </c>
      <c r="I414" t="s">
        <v>50</v>
      </c>
      <c r="J414" t="s">
        <v>51</v>
      </c>
      <c r="K414" t="s">
        <v>140</v>
      </c>
      <c r="L414" t="s">
        <v>53</v>
      </c>
      <c r="M414" t="s">
        <v>50</v>
      </c>
      <c r="N414" t="s">
        <v>50</v>
      </c>
      <c r="O414" t="s">
        <v>246</v>
      </c>
      <c r="P414" t="s">
        <v>50</v>
      </c>
      <c r="Q414" t="s">
        <v>50</v>
      </c>
      <c r="R414" t="str">
        <f t="shared" si="48"/>
        <v xml:space="preserve">Magarpatta </v>
      </c>
      <c r="S414" t="s">
        <v>50</v>
      </c>
      <c r="T414" t="s">
        <v>50</v>
      </c>
      <c r="U414" t="s">
        <v>50</v>
      </c>
      <c r="V414" t="s">
        <v>50</v>
      </c>
      <c r="W414" t="s">
        <v>50</v>
      </c>
      <c r="X414" t="str">
        <f t="shared" si="49"/>
        <v/>
      </c>
      <c r="Y414" t="str">
        <f t="shared" si="50"/>
        <v xml:space="preserve">Magarpatta </v>
      </c>
      <c r="Z414" t="s">
        <v>83</v>
      </c>
      <c r="AA414" t="s">
        <v>233</v>
      </c>
      <c r="AB414" t="s">
        <v>50</v>
      </c>
      <c r="AC414" t="s">
        <v>50</v>
      </c>
      <c r="AD414" t="s">
        <v>50</v>
      </c>
      <c r="AE414" t="s">
        <v>50</v>
      </c>
      <c r="AF414" t="str">
        <f t="shared" si="51"/>
        <v>Magarpatta</v>
      </c>
      <c r="AG414" t="s">
        <v>50</v>
      </c>
      <c r="AH414" t="s">
        <v>50</v>
      </c>
      <c r="AI414" t="s">
        <v>50</v>
      </c>
      <c r="AJ414" t="s">
        <v>50</v>
      </c>
      <c r="AK414" t="s">
        <v>50</v>
      </c>
      <c r="AL414" t="str">
        <f t="shared" si="52"/>
        <v/>
      </c>
      <c r="AM414" t="str">
        <f>IF(FC_Road___Aradhana[[#This Row],[2nd Level Departure]]="",FC_Road___Aradhana[[#This Row],[1st Level Departure]],FC_Road___Aradhana[[#This Row],[2nd Level Departure]])</f>
        <v>Magarpatta</v>
      </c>
      <c r="AN414" t="s">
        <v>56</v>
      </c>
      <c r="AO414" t="s">
        <v>71</v>
      </c>
      <c r="AP414" t="s">
        <v>96</v>
      </c>
      <c r="AQ414" t="s">
        <v>50</v>
      </c>
      <c r="AR414" t="s">
        <v>50</v>
      </c>
      <c r="AS414" t="s">
        <v>50</v>
      </c>
      <c r="AT414" t="s">
        <v>50</v>
      </c>
      <c r="AU414" t="s">
        <v>50</v>
      </c>
      <c r="AV414" t="s">
        <v>144</v>
      </c>
      <c r="AW414" t="str">
        <f t="shared" si="53"/>
        <v>I was walking by and came in</v>
      </c>
      <c r="AX414" t="s">
        <v>129</v>
      </c>
      <c r="AY414" t="str">
        <f t="shared" si="54"/>
        <v>Family Outing</v>
      </c>
      <c r="AZ414" t="s">
        <v>98</v>
      </c>
      <c r="BA414" t="s">
        <v>62</v>
      </c>
      <c r="BB414" t="s">
        <v>104</v>
      </c>
      <c r="BC414" t="s">
        <v>104</v>
      </c>
      <c r="BD414" t="s">
        <v>75</v>
      </c>
      <c r="BE414" t="s">
        <v>67</v>
      </c>
      <c r="BF414" t="s">
        <v>184</v>
      </c>
      <c r="BG414" t="s">
        <v>68</v>
      </c>
      <c r="BH414" t="s">
        <v>90</v>
      </c>
      <c r="BI414" t="s">
        <v>122</v>
      </c>
      <c r="BJ414" t="s">
        <v>69</v>
      </c>
    </row>
    <row r="415" spans="1:62" x14ac:dyDescent="0.3">
      <c r="A415">
        <v>417</v>
      </c>
      <c r="B415" s="1">
        <v>45841.884722222225</v>
      </c>
      <c r="C415" s="6">
        <v>45841.892361111109</v>
      </c>
      <c r="D415" s="2">
        <f>INT(FC_Road___Aradhana[[#This Row],[Completion time]])</f>
        <v>45841</v>
      </c>
      <c r="E415" s="2" t="str">
        <f>TEXT(FC_Road___Aradhana[[#This Row],[Date]],"dddd")</f>
        <v>Thursday</v>
      </c>
      <c r="F415" s="2" t="str">
        <f>IF(WEEKDAY(FC_Road___Aradhana[[#This Row],[Date]],2)&gt;5,"Weekend","Weekday")</f>
        <v>Weekday</v>
      </c>
      <c r="G41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5" t="s">
        <v>49</v>
      </c>
      <c r="I415" t="s">
        <v>50</v>
      </c>
      <c r="J415" t="s">
        <v>79</v>
      </c>
      <c r="K415" t="s">
        <v>52</v>
      </c>
      <c r="L415" t="s">
        <v>80</v>
      </c>
      <c r="M415" t="s">
        <v>50</v>
      </c>
      <c r="N415" t="s">
        <v>50</v>
      </c>
      <c r="O415" t="s">
        <v>50</v>
      </c>
      <c r="P415" t="s">
        <v>50</v>
      </c>
      <c r="Q415" t="s">
        <v>81</v>
      </c>
      <c r="R415" t="str">
        <f t="shared" si="48"/>
        <v>Kothrud</v>
      </c>
      <c r="S415" t="s">
        <v>50</v>
      </c>
      <c r="T415" t="s">
        <v>50</v>
      </c>
      <c r="U415" t="s">
        <v>148</v>
      </c>
      <c r="V415" t="s">
        <v>50</v>
      </c>
      <c r="W415" t="s">
        <v>50</v>
      </c>
      <c r="X415" t="str">
        <f t="shared" si="49"/>
        <v>MIT College / Anand Nagar</v>
      </c>
      <c r="Y415" t="str">
        <f t="shared" si="50"/>
        <v>MIT College / Anand Nagar</v>
      </c>
      <c r="Z415" t="s">
        <v>83</v>
      </c>
      <c r="AA415" t="s">
        <v>84</v>
      </c>
      <c r="AB415" t="s">
        <v>50</v>
      </c>
      <c r="AC415" t="s">
        <v>50</v>
      </c>
      <c r="AD415" t="s">
        <v>50</v>
      </c>
      <c r="AE415" t="s">
        <v>50</v>
      </c>
      <c r="AF415" t="str">
        <f t="shared" si="51"/>
        <v>kothrud</v>
      </c>
      <c r="AG415" t="s">
        <v>50</v>
      </c>
      <c r="AH415" t="s">
        <v>50</v>
      </c>
      <c r="AI415" t="s">
        <v>148</v>
      </c>
      <c r="AJ415" t="s">
        <v>50</v>
      </c>
      <c r="AK415" t="s">
        <v>50</v>
      </c>
      <c r="AL415" t="str">
        <f t="shared" si="52"/>
        <v>MIT College / Anand Nagar</v>
      </c>
      <c r="AM415" t="str">
        <f>IF(FC_Road___Aradhana[[#This Row],[2nd Level Departure]]="",FC_Road___Aradhana[[#This Row],[1st Level Departure]],FC_Road___Aradhana[[#This Row],[2nd Level Departure]])</f>
        <v>MIT College / Anand Nagar</v>
      </c>
      <c r="AN415" t="s">
        <v>85</v>
      </c>
      <c r="AO415" t="s">
        <v>71</v>
      </c>
      <c r="AP415" t="s">
        <v>58</v>
      </c>
      <c r="AQ415" t="s">
        <v>72</v>
      </c>
      <c r="AR415" t="s">
        <v>103</v>
      </c>
      <c r="AS415" t="s">
        <v>112</v>
      </c>
      <c r="AT415" t="s">
        <v>62</v>
      </c>
      <c r="AU415" t="s">
        <v>63</v>
      </c>
      <c r="AV415" t="s">
        <v>50</v>
      </c>
      <c r="AW415" t="str">
        <f t="shared" si="53"/>
        <v>Walk-in/ Saw it while passing by</v>
      </c>
      <c r="AX415" t="s">
        <v>50</v>
      </c>
      <c r="AY415" t="str">
        <f t="shared" si="54"/>
        <v>Hangout with Friends</v>
      </c>
      <c r="AZ415" t="s">
        <v>50</v>
      </c>
      <c r="BA415" t="str">
        <f t="shared" si="55"/>
        <v>I wanted to try Sourdough Pizza</v>
      </c>
      <c r="BB415" t="s">
        <v>87</v>
      </c>
      <c r="BC415" t="s">
        <v>64</v>
      </c>
      <c r="BD415" t="s">
        <v>88</v>
      </c>
      <c r="BE415" t="s">
        <v>67</v>
      </c>
      <c r="BF415" t="s">
        <v>89</v>
      </c>
      <c r="BG415" t="s">
        <v>114</v>
      </c>
      <c r="BH415" t="s">
        <v>101</v>
      </c>
      <c r="BI415" t="s">
        <v>122</v>
      </c>
      <c r="BJ415" t="s">
        <v>69</v>
      </c>
    </row>
    <row r="416" spans="1:62" x14ac:dyDescent="0.3">
      <c r="A416">
        <v>418</v>
      </c>
      <c r="B416" s="1">
        <v>45841.893055555556</v>
      </c>
      <c r="C416" s="6">
        <v>45841.897916666669</v>
      </c>
      <c r="D416" s="2">
        <f>INT(FC_Road___Aradhana[[#This Row],[Completion time]])</f>
        <v>45841</v>
      </c>
      <c r="E416" s="2" t="str">
        <f>TEXT(FC_Road___Aradhana[[#This Row],[Date]],"dddd")</f>
        <v>Thursday</v>
      </c>
      <c r="F416" s="2" t="str">
        <f>IF(WEEKDAY(FC_Road___Aradhana[[#This Row],[Date]],2)&gt;5,"Weekend","Weekday")</f>
        <v>Weekday</v>
      </c>
      <c r="G41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6" t="s">
        <v>49</v>
      </c>
      <c r="I416" t="s">
        <v>50</v>
      </c>
      <c r="J416" t="s">
        <v>51</v>
      </c>
      <c r="K416" t="s">
        <v>52</v>
      </c>
      <c r="L416" t="s">
        <v>93</v>
      </c>
      <c r="M416" t="s">
        <v>50</v>
      </c>
      <c r="N416" t="s">
        <v>204</v>
      </c>
      <c r="O416" t="s">
        <v>50</v>
      </c>
      <c r="P416" t="s">
        <v>50</v>
      </c>
      <c r="Q416" t="s">
        <v>50</v>
      </c>
      <c r="R416" t="str">
        <f t="shared" si="48"/>
        <v>JM Road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tr">
        <f t="shared" si="49"/>
        <v/>
      </c>
      <c r="Y416" t="str">
        <f t="shared" si="50"/>
        <v>JM Road</v>
      </c>
      <c r="Z416" t="s">
        <v>83</v>
      </c>
      <c r="AA416" t="s">
        <v>70</v>
      </c>
      <c r="AB416" t="s">
        <v>50</v>
      </c>
      <c r="AC416" t="s">
        <v>50</v>
      </c>
      <c r="AD416" t="s">
        <v>50</v>
      </c>
      <c r="AE416" t="s">
        <v>50</v>
      </c>
      <c r="AF416" t="str">
        <f t="shared" si="51"/>
        <v>Shivajinagar</v>
      </c>
      <c r="AG416" t="s">
        <v>50</v>
      </c>
      <c r="AH416" t="s">
        <v>50</v>
      </c>
      <c r="AI416" t="s">
        <v>50</v>
      </c>
      <c r="AJ416" t="s">
        <v>50</v>
      </c>
      <c r="AK416" t="s">
        <v>50</v>
      </c>
      <c r="AL416" t="str">
        <f t="shared" si="52"/>
        <v/>
      </c>
      <c r="AM416" t="str">
        <f>IF(FC_Road___Aradhana[[#This Row],[2nd Level Departure]]="",FC_Road___Aradhana[[#This Row],[1st Level Departure]],FC_Road___Aradhana[[#This Row],[2nd Level Departure]])</f>
        <v>Shivajinagar</v>
      </c>
      <c r="AN416" t="s">
        <v>85</v>
      </c>
      <c r="AO416" t="s">
        <v>71</v>
      </c>
      <c r="AP416" t="s">
        <v>58</v>
      </c>
      <c r="AQ416" t="s">
        <v>72</v>
      </c>
      <c r="AR416" t="s">
        <v>103</v>
      </c>
      <c r="AS416" t="s">
        <v>61</v>
      </c>
      <c r="AT416" t="s">
        <v>107</v>
      </c>
      <c r="AU416" t="s">
        <v>63</v>
      </c>
      <c r="AV416" t="s">
        <v>50</v>
      </c>
      <c r="AW416" t="str">
        <f t="shared" si="53"/>
        <v>Walk-in/ Saw it while passing by</v>
      </c>
      <c r="AX416" t="s">
        <v>50</v>
      </c>
      <c r="AY416" t="str">
        <f t="shared" si="54"/>
        <v>Casual Meal</v>
      </c>
      <c r="AZ416" t="s">
        <v>50</v>
      </c>
      <c r="BA416" t="str">
        <f t="shared" si="55"/>
        <v>Nonna's famous Tiramisu </v>
      </c>
      <c r="BB416" t="s">
        <v>74</v>
      </c>
      <c r="BC416" t="s">
        <v>64</v>
      </c>
      <c r="BD416" t="s">
        <v>75</v>
      </c>
      <c r="BE416" t="s">
        <v>67</v>
      </c>
      <c r="BF416" t="s">
        <v>89</v>
      </c>
      <c r="BG416" t="s">
        <v>68</v>
      </c>
      <c r="BH416" t="s">
        <v>78</v>
      </c>
      <c r="BI416" t="s">
        <v>122</v>
      </c>
      <c r="BJ416" t="s">
        <v>69</v>
      </c>
    </row>
    <row r="417" spans="1:62" x14ac:dyDescent="0.3">
      <c r="A417">
        <v>419</v>
      </c>
      <c r="B417" s="1">
        <v>45841.893055555556</v>
      </c>
      <c r="C417" s="6">
        <v>45841.902083333334</v>
      </c>
      <c r="D417" s="2">
        <f>INT(FC_Road___Aradhana[[#This Row],[Completion time]])</f>
        <v>45841</v>
      </c>
      <c r="E417" s="2" t="str">
        <f>TEXT(FC_Road___Aradhana[[#This Row],[Date]],"dddd")</f>
        <v>Thursday</v>
      </c>
      <c r="F417" s="2" t="str">
        <f>IF(WEEKDAY(FC_Road___Aradhana[[#This Row],[Date]],2)&gt;5,"Weekend","Weekday")</f>
        <v>Weekday</v>
      </c>
      <c r="G41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7" t="s">
        <v>49</v>
      </c>
      <c r="I417" t="s">
        <v>50</v>
      </c>
      <c r="J417" t="s">
        <v>79</v>
      </c>
      <c r="K417" t="s">
        <v>52</v>
      </c>
      <c r="L417" t="s">
        <v>80</v>
      </c>
      <c r="M417" t="s">
        <v>50</v>
      </c>
      <c r="N417" t="s">
        <v>50</v>
      </c>
      <c r="O417" t="s">
        <v>50</v>
      </c>
      <c r="P417" t="s">
        <v>50</v>
      </c>
      <c r="Q417" t="s">
        <v>81</v>
      </c>
      <c r="R417" t="str">
        <f t="shared" si="48"/>
        <v>Kothrud</v>
      </c>
      <c r="S417" t="s">
        <v>50</v>
      </c>
      <c r="T417" t="s">
        <v>50</v>
      </c>
      <c r="U417" t="s">
        <v>82</v>
      </c>
      <c r="V417" t="s">
        <v>50</v>
      </c>
      <c r="W417" t="s">
        <v>50</v>
      </c>
      <c r="X417" t="str">
        <f t="shared" si="49"/>
        <v>Bhusari Colony / Kothrud Depot</v>
      </c>
      <c r="Y417" t="str">
        <f t="shared" si="50"/>
        <v>Bhusari Colony / Kothrud Depot</v>
      </c>
      <c r="Z417" t="s">
        <v>83</v>
      </c>
      <c r="AA417" t="s">
        <v>84</v>
      </c>
      <c r="AB417" t="s">
        <v>50</v>
      </c>
      <c r="AC417" t="s">
        <v>50</v>
      </c>
      <c r="AD417" t="s">
        <v>50</v>
      </c>
      <c r="AE417" t="s">
        <v>50</v>
      </c>
      <c r="AF417" t="str">
        <f t="shared" si="51"/>
        <v>kothrud</v>
      </c>
      <c r="AG417" t="s">
        <v>50</v>
      </c>
      <c r="AH417" t="s">
        <v>50</v>
      </c>
      <c r="AI417" t="s">
        <v>82</v>
      </c>
      <c r="AJ417" t="s">
        <v>50</v>
      </c>
      <c r="AK417" t="s">
        <v>50</v>
      </c>
      <c r="AL417" t="str">
        <f t="shared" si="52"/>
        <v>Bhusari Colony / Kothrud Depot</v>
      </c>
      <c r="AM417" t="str">
        <f>IF(FC_Road___Aradhana[[#This Row],[2nd Level Departure]]="",FC_Road___Aradhana[[#This Row],[1st Level Departure]],FC_Road___Aradhana[[#This Row],[2nd Level Departure]])</f>
        <v>Bhusari Colony / Kothrud Depot</v>
      </c>
      <c r="AN417" t="s">
        <v>147</v>
      </c>
      <c r="AO417" t="s">
        <v>109</v>
      </c>
      <c r="AP417" t="s">
        <v>58</v>
      </c>
      <c r="AQ417" t="s">
        <v>72</v>
      </c>
      <c r="AR417" t="s">
        <v>133</v>
      </c>
      <c r="AS417" t="s">
        <v>139</v>
      </c>
      <c r="AT417" t="s">
        <v>62</v>
      </c>
      <c r="AU417" t="s">
        <v>63</v>
      </c>
      <c r="AV417" t="s">
        <v>50</v>
      </c>
      <c r="AW417" t="str">
        <f t="shared" si="53"/>
        <v>Walk-in/ Saw it while passing by</v>
      </c>
      <c r="AX417" t="s">
        <v>50</v>
      </c>
      <c r="AY417" t="s">
        <v>167</v>
      </c>
      <c r="AZ417" t="s">
        <v>50</v>
      </c>
      <c r="BA417" t="str">
        <f t="shared" si="55"/>
        <v>I wanted to try Sourdough Pizza</v>
      </c>
      <c r="BB417" t="s">
        <v>87</v>
      </c>
      <c r="BC417" t="s">
        <v>65</v>
      </c>
      <c r="BD417" t="s">
        <v>66</v>
      </c>
      <c r="BE417" t="s">
        <v>67</v>
      </c>
      <c r="BF417" t="s">
        <v>131</v>
      </c>
      <c r="BG417" t="s">
        <v>137</v>
      </c>
      <c r="BH417" t="s">
        <v>101</v>
      </c>
      <c r="BI417" t="s">
        <v>122</v>
      </c>
      <c r="BJ417" t="s">
        <v>69</v>
      </c>
    </row>
    <row r="418" spans="1:62" x14ac:dyDescent="0.3">
      <c r="A418">
        <v>420</v>
      </c>
      <c r="B418" s="1">
        <v>45841.902777777781</v>
      </c>
      <c r="C418" s="6">
        <v>45841.904861111114</v>
      </c>
      <c r="D418" s="2">
        <f>INT(FC_Road___Aradhana[[#This Row],[Completion time]])</f>
        <v>45841</v>
      </c>
      <c r="E418" s="2" t="str">
        <f>TEXT(FC_Road___Aradhana[[#This Row],[Date]],"dddd")</f>
        <v>Thursday</v>
      </c>
      <c r="F418" s="2" t="str">
        <f>IF(WEEKDAY(FC_Road___Aradhana[[#This Row],[Date]],2)&gt;5,"Weekend","Weekday")</f>
        <v>Weekday</v>
      </c>
      <c r="G41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8" t="s">
        <v>49</v>
      </c>
      <c r="I418" t="s">
        <v>50</v>
      </c>
      <c r="J418" t="s">
        <v>51</v>
      </c>
      <c r="K418" t="s">
        <v>92</v>
      </c>
      <c r="L418" t="s">
        <v>80</v>
      </c>
      <c r="M418" t="s">
        <v>50</v>
      </c>
      <c r="N418" t="s">
        <v>50</v>
      </c>
      <c r="O418" t="s">
        <v>50</v>
      </c>
      <c r="P418" t="s">
        <v>50</v>
      </c>
      <c r="Q418" t="s">
        <v>81</v>
      </c>
      <c r="R418" t="str">
        <f t="shared" si="48"/>
        <v>Kothrud</v>
      </c>
      <c r="S418" t="s">
        <v>50</v>
      </c>
      <c r="T418" t="s">
        <v>50</v>
      </c>
      <c r="U418" t="s">
        <v>82</v>
      </c>
      <c r="V418" t="s">
        <v>50</v>
      </c>
      <c r="W418" t="s">
        <v>50</v>
      </c>
      <c r="X418" t="str">
        <f t="shared" si="49"/>
        <v>Bhusari Colony / Kothrud Depot</v>
      </c>
      <c r="Y418" t="str">
        <f t="shared" si="50"/>
        <v>Bhusari Colony / Kothrud Depot</v>
      </c>
      <c r="Z418" t="s">
        <v>83</v>
      </c>
      <c r="AA418" t="s">
        <v>84</v>
      </c>
      <c r="AB418" t="s">
        <v>50</v>
      </c>
      <c r="AC418" t="s">
        <v>50</v>
      </c>
      <c r="AD418" t="s">
        <v>50</v>
      </c>
      <c r="AE418" t="s">
        <v>50</v>
      </c>
      <c r="AF418" t="str">
        <f t="shared" si="51"/>
        <v>kothrud</v>
      </c>
      <c r="AG418" t="s">
        <v>50</v>
      </c>
      <c r="AH418" t="s">
        <v>50</v>
      </c>
      <c r="AI418" t="s">
        <v>82</v>
      </c>
      <c r="AJ418" t="s">
        <v>50</v>
      </c>
      <c r="AK418" t="s">
        <v>50</v>
      </c>
      <c r="AL418" t="str">
        <f t="shared" si="52"/>
        <v>Bhusari Colony / Kothrud Depot</v>
      </c>
      <c r="AM418" t="str">
        <f>IF(FC_Road___Aradhana[[#This Row],[2nd Level Departure]]="",FC_Road___Aradhana[[#This Row],[1st Level Departure]],FC_Road___Aradhana[[#This Row],[2nd Level Departure]])</f>
        <v>Bhusari Colony / Kothrud Depot</v>
      </c>
      <c r="AN418" t="s">
        <v>94</v>
      </c>
      <c r="AO418" t="s">
        <v>109</v>
      </c>
      <c r="AP418" t="s">
        <v>96</v>
      </c>
      <c r="AQ418" t="s">
        <v>50</v>
      </c>
      <c r="AR418" t="s">
        <v>50</v>
      </c>
      <c r="AS418" t="s">
        <v>50</v>
      </c>
      <c r="AT418" t="s">
        <v>50</v>
      </c>
      <c r="AU418" t="s">
        <v>50</v>
      </c>
      <c r="AV418" t="s">
        <v>149</v>
      </c>
      <c r="AW418" t="str">
        <f t="shared" si="53"/>
        <v>A friend told me</v>
      </c>
      <c r="AX418" t="s">
        <v>129</v>
      </c>
      <c r="AY418" t="str">
        <f t="shared" si="54"/>
        <v>Family Outing</v>
      </c>
      <c r="AZ418" t="s">
        <v>98</v>
      </c>
      <c r="BA418" t="s">
        <v>62</v>
      </c>
      <c r="BB418" t="s">
        <v>74</v>
      </c>
      <c r="BC418" t="s">
        <v>74</v>
      </c>
      <c r="BD418" t="s">
        <v>88</v>
      </c>
      <c r="BE418" t="s">
        <v>76</v>
      </c>
      <c r="BF418" t="s">
        <v>89</v>
      </c>
      <c r="BG418" t="s">
        <v>114</v>
      </c>
      <c r="BH418" t="s">
        <v>101</v>
      </c>
      <c r="BI418" t="s">
        <v>122</v>
      </c>
      <c r="BJ418" t="s">
        <v>69</v>
      </c>
    </row>
    <row r="419" spans="1:62" x14ac:dyDescent="0.3">
      <c r="A419">
        <v>421</v>
      </c>
      <c r="B419" s="1">
        <v>45841.897916666669</v>
      </c>
      <c r="C419" s="6">
        <v>45841.905555555553</v>
      </c>
      <c r="D419" s="2">
        <f>INT(FC_Road___Aradhana[[#This Row],[Completion time]])</f>
        <v>45841</v>
      </c>
      <c r="E419" s="2" t="str">
        <f>TEXT(FC_Road___Aradhana[[#This Row],[Date]],"dddd")</f>
        <v>Thursday</v>
      </c>
      <c r="F419" s="2" t="str">
        <f>IF(WEEKDAY(FC_Road___Aradhana[[#This Row],[Date]],2)&gt;5,"Weekend","Weekday")</f>
        <v>Weekday</v>
      </c>
      <c r="G41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19" t="s">
        <v>49</v>
      </c>
      <c r="I419" t="s">
        <v>50</v>
      </c>
      <c r="J419" t="s">
        <v>79</v>
      </c>
      <c r="K419" t="s">
        <v>52</v>
      </c>
      <c r="L419" t="s">
        <v>80</v>
      </c>
      <c r="M419" t="s">
        <v>50</v>
      </c>
      <c r="N419" t="s">
        <v>50</v>
      </c>
      <c r="O419" t="s">
        <v>50</v>
      </c>
      <c r="P419" t="s">
        <v>50</v>
      </c>
      <c r="Q419" t="s">
        <v>348</v>
      </c>
      <c r="R419" t="str">
        <f t="shared" si="48"/>
        <v xml:space="preserve">Vadgaonsheri </v>
      </c>
      <c r="S419" t="s">
        <v>50</v>
      </c>
      <c r="T419" t="s">
        <v>50</v>
      </c>
      <c r="U419" t="s">
        <v>50</v>
      </c>
      <c r="V419" t="s">
        <v>50</v>
      </c>
      <c r="W419" t="s">
        <v>50</v>
      </c>
      <c r="X419" t="str">
        <f t="shared" si="49"/>
        <v/>
      </c>
      <c r="Y419" t="str">
        <f t="shared" si="50"/>
        <v xml:space="preserve">Vadgaonsheri </v>
      </c>
      <c r="Z419" t="s">
        <v>83</v>
      </c>
      <c r="AB419" t="s">
        <v>50</v>
      </c>
      <c r="AC419" t="s">
        <v>50</v>
      </c>
      <c r="AD419" t="s">
        <v>50</v>
      </c>
      <c r="AE419" t="s">
        <v>50</v>
      </c>
      <c r="AF419" t="str">
        <f t="shared" si="51"/>
        <v/>
      </c>
      <c r="AG419" t="s">
        <v>50</v>
      </c>
      <c r="AH419" t="s">
        <v>50</v>
      </c>
      <c r="AI419" t="s">
        <v>50</v>
      </c>
      <c r="AJ419" t="s">
        <v>50</v>
      </c>
      <c r="AK419" t="s">
        <v>50</v>
      </c>
      <c r="AL419" t="str">
        <f t="shared" si="52"/>
        <v/>
      </c>
      <c r="AM419" t="str">
        <f>IF(FC_Road___Aradhana[[#This Row],[2nd Level Departure]]="",FC_Road___Aradhana[[#This Row],[1st Level Departure]],FC_Road___Aradhana[[#This Row],[2nd Level Departure]])</f>
        <v/>
      </c>
      <c r="AN419" t="s">
        <v>56</v>
      </c>
      <c r="AO419" t="s">
        <v>71</v>
      </c>
      <c r="AP419" t="s">
        <v>96</v>
      </c>
      <c r="AQ419" t="s">
        <v>50</v>
      </c>
      <c r="AR419" t="s">
        <v>50</v>
      </c>
      <c r="AS419" t="s">
        <v>50</v>
      </c>
      <c r="AT419" t="s">
        <v>50</v>
      </c>
      <c r="AU419" t="s">
        <v>50</v>
      </c>
      <c r="AV419" t="s">
        <v>110</v>
      </c>
      <c r="AW419" t="str">
        <f t="shared" si="53"/>
        <v>Reservation Apps - DineOut/ Zomato Gold</v>
      </c>
      <c r="AX419" t="s">
        <v>167</v>
      </c>
      <c r="AY419" t="str">
        <f t="shared" si="54"/>
        <v>Special Celebration (Birthday, Anniversary, etc.)</v>
      </c>
      <c r="AZ419" t="s">
        <v>98</v>
      </c>
      <c r="BA419" t="s">
        <v>62</v>
      </c>
      <c r="BB419" t="s">
        <v>104</v>
      </c>
      <c r="BC419" t="s">
        <v>65</v>
      </c>
      <c r="BD419" t="s">
        <v>66</v>
      </c>
      <c r="BE419" t="s">
        <v>76</v>
      </c>
      <c r="BF419" t="s">
        <v>184</v>
      </c>
      <c r="BG419" t="s">
        <v>68</v>
      </c>
      <c r="BH419" t="s">
        <v>101</v>
      </c>
      <c r="BI419" t="s">
        <v>115</v>
      </c>
      <c r="BJ419" t="s">
        <v>69</v>
      </c>
    </row>
    <row r="420" spans="1:62" x14ac:dyDescent="0.3">
      <c r="A420">
        <v>422</v>
      </c>
      <c r="B420" s="1">
        <v>45841.904861111114</v>
      </c>
      <c r="C420" s="6">
        <v>45841.914583333331</v>
      </c>
      <c r="D420" s="2">
        <f>INT(FC_Road___Aradhana[[#This Row],[Completion time]])</f>
        <v>45841</v>
      </c>
      <c r="E420" s="2" t="str">
        <f>TEXT(FC_Road___Aradhana[[#This Row],[Date]],"dddd")</f>
        <v>Thursday</v>
      </c>
      <c r="F420" s="2" t="str">
        <f>IF(WEEKDAY(FC_Road___Aradhana[[#This Row],[Date]],2)&gt;5,"Weekend","Weekday")</f>
        <v>Weekday</v>
      </c>
      <c r="G42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20" t="s">
        <v>49</v>
      </c>
      <c r="I420" t="s">
        <v>50</v>
      </c>
      <c r="J420" t="s">
        <v>51</v>
      </c>
      <c r="K420" t="s">
        <v>52</v>
      </c>
      <c r="L420" t="s">
        <v>156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tr">
        <f t="shared" si="48"/>
        <v/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tr">
        <f t="shared" si="49"/>
        <v/>
      </c>
      <c r="Y420" t="str">
        <f t="shared" si="50"/>
        <v/>
      </c>
      <c r="Z420" t="s">
        <v>83</v>
      </c>
      <c r="AA420" t="s">
        <v>54</v>
      </c>
      <c r="AB420" t="s">
        <v>50</v>
      </c>
      <c r="AC420" t="s">
        <v>50</v>
      </c>
      <c r="AD420" t="s">
        <v>50</v>
      </c>
      <c r="AE420" t="s">
        <v>50</v>
      </c>
      <c r="AF420" t="str">
        <f t="shared" si="51"/>
        <v>Deccan</v>
      </c>
      <c r="AG420" t="s">
        <v>50</v>
      </c>
      <c r="AH420" t="s">
        <v>50</v>
      </c>
      <c r="AI420" t="s">
        <v>50</v>
      </c>
      <c r="AJ420" t="s">
        <v>50</v>
      </c>
      <c r="AK420" t="s">
        <v>50</v>
      </c>
      <c r="AL420" t="str">
        <f t="shared" si="52"/>
        <v/>
      </c>
      <c r="AM420" t="str">
        <f>IF(FC_Road___Aradhana[[#This Row],[2nd Level Departure]]="",FC_Road___Aradhana[[#This Row],[1st Level Departure]],FC_Road___Aradhana[[#This Row],[2nd Level Departure]])</f>
        <v>Deccan</v>
      </c>
      <c r="AN420" t="s">
        <v>85</v>
      </c>
      <c r="AO420" t="s">
        <v>71</v>
      </c>
      <c r="AP420" t="s">
        <v>58</v>
      </c>
      <c r="AQ420" t="s">
        <v>72</v>
      </c>
      <c r="AR420" t="s">
        <v>133</v>
      </c>
      <c r="AS420" t="s">
        <v>61</v>
      </c>
      <c r="AT420" t="s">
        <v>125</v>
      </c>
      <c r="AU420" t="s">
        <v>63</v>
      </c>
      <c r="AV420" t="s">
        <v>50</v>
      </c>
      <c r="AW420" t="str">
        <f t="shared" si="53"/>
        <v>Walk-in/ Saw it while passing by</v>
      </c>
      <c r="AX420" t="s">
        <v>50</v>
      </c>
      <c r="AY420" t="str">
        <f t="shared" si="54"/>
        <v>Casual Meal</v>
      </c>
      <c r="AZ420" t="s">
        <v>50</v>
      </c>
      <c r="BA420" t="str">
        <f t="shared" si="55"/>
        <v>Pizza with Drinks sounded like a good combo</v>
      </c>
      <c r="BB420" t="s">
        <v>87</v>
      </c>
      <c r="BC420" t="s">
        <v>104</v>
      </c>
      <c r="BD420" t="s">
        <v>75</v>
      </c>
      <c r="BE420" t="s">
        <v>76</v>
      </c>
      <c r="BF420" t="s">
        <v>99</v>
      </c>
      <c r="BG420" t="s">
        <v>68</v>
      </c>
      <c r="BH420" t="s">
        <v>78</v>
      </c>
      <c r="BI420" t="s">
        <v>91</v>
      </c>
      <c r="BJ420" t="s">
        <v>69</v>
      </c>
    </row>
    <row r="421" spans="1:62" x14ac:dyDescent="0.3">
      <c r="A421">
        <v>423</v>
      </c>
      <c r="B421" s="1">
        <v>45841.914583333331</v>
      </c>
      <c r="C421" s="6">
        <v>45841.919444444444</v>
      </c>
      <c r="D421" s="2">
        <f>INT(FC_Road___Aradhana[[#This Row],[Completion time]])</f>
        <v>45841</v>
      </c>
      <c r="E421" s="2" t="str">
        <f>TEXT(FC_Road___Aradhana[[#This Row],[Date]],"dddd")</f>
        <v>Thursday</v>
      </c>
      <c r="F421" s="2" t="str">
        <f>IF(WEEKDAY(FC_Road___Aradhana[[#This Row],[Date]],2)&gt;5,"Weekend","Weekday")</f>
        <v>Weekday</v>
      </c>
      <c r="G42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21" t="s">
        <v>49</v>
      </c>
      <c r="I421" t="s">
        <v>50</v>
      </c>
      <c r="J421" t="s">
        <v>51</v>
      </c>
      <c r="K421" t="s">
        <v>52</v>
      </c>
      <c r="L421" t="s">
        <v>93</v>
      </c>
      <c r="M421" t="s">
        <v>50</v>
      </c>
      <c r="N421" t="s">
        <v>102</v>
      </c>
      <c r="O421" t="s">
        <v>50</v>
      </c>
      <c r="P421" t="s">
        <v>50</v>
      </c>
      <c r="Q421" t="s">
        <v>50</v>
      </c>
      <c r="R421" t="str">
        <f t="shared" si="48"/>
        <v>FC Road</v>
      </c>
      <c r="S421" t="s">
        <v>50</v>
      </c>
      <c r="T421" t="s">
        <v>50</v>
      </c>
      <c r="U421" t="s">
        <v>50</v>
      </c>
      <c r="V421" t="s">
        <v>50</v>
      </c>
      <c r="W421" t="s">
        <v>50</v>
      </c>
      <c r="X421" t="str">
        <f t="shared" si="49"/>
        <v/>
      </c>
      <c r="Y421" t="str">
        <f t="shared" si="50"/>
        <v>FC Road</v>
      </c>
      <c r="Z421" t="s">
        <v>83</v>
      </c>
      <c r="AA421" t="s">
        <v>301</v>
      </c>
      <c r="AB421" t="s">
        <v>50</v>
      </c>
      <c r="AC421" t="s">
        <v>50</v>
      </c>
      <c r="AD421" t="s">
        <v>50</v>
      </c>
      <c r="AE421" t="s">
        <v>50</v>
      </c>
      <c r="AF421" t="str">
        <f t="shared" si="51"/>
        <v>Kharadi</v>
      </c>
      <c r="AG421" t="s">
        <v>50</v>
      </c>
      <c r="AH421" t="s">
        <v>50</v>
      </c>
      <c r="AI421" t="s">
        <v>50</v>
      </c>
      <c r="AJ421" t="s">
        <v>50</v>
      </c>
      <c r="AK421" t="s">
        <v>50</v>
      </c>
      <c r="AL421" t="str">
        <f t="shared" si="52"/>
        <v/>
      </c>
      <c r="AM421" t="str">
        <f>IF(FC_Road___Aradhana[[#This Row],[2nd Level Departure]]="",FC_Road___Aradhana[[#This Row],[1st Level Departure]],FC_Road___Aradhana[[#This Row],[2nd Level Departure]])</f>
        <v>Kharadi</v>
      </c>
      <c r="AN421" t="s">
        <v>85</v>
      </c>
      <c r="AO421" t="s">
        <v>109</v>
      </c>
      <c r="AP421" t="s">
        <v>96</v>
      </c>
      <c r="AQ421" t="s">
        <v>50</v>
      </c>
      <c r="AR421" t="s">
        <v>50</v>
      </c>
      <c r="AS421" t="s">
        <v>50</v>
      </c>
      <c r="AT421" t="s">
        <v>50</v>
      </c>
      <c r="AU421" t="s">
        <v>50</v>
      </c>
      <c r="AV421" t="s">
        <v>97</v>
      </c>
      <c r="AW421" t="str">
        <f t="shared" si="53"/>
        <v>Social Media Ad (Instagram/ Facebook)</v>
      </c>
      <c r="AX421" t="s">
        <v>61</v>
      </c>
      <c r="AY421" t="str">
        <f t="shared" si="54"/>
        <v>Casual Meal</v>
      </c>
      <c r="AZ421" t="s">
        <v>98</v>
      </c>
      <c r="BA421" t="s">
        <v>62</v>
      </c>
      <c r="BB421" t="s">
        <v>87</v>
      </c>
      <c r="BC421" t="s">
        <v>104</v>
      </c>
      <c r="BD421" t="s">
        <v>75</v>
      </c>
      <c r="BE421" t="s">
        <v>76</v>
      </c>
      <c r="BF421" t="s">
        <v>99</v>
      </c>
      <c r="BG421" t="s">
        <v>68</v>
      </c>
      <c r="BH421" t="s">
        <v>50</v>
      </c>
      <c r="BI421" t="s">
        <v>50</v>
      </c>
      <c r="BJ421" t="s">
        <v>69</v>
      </c>
    </row>
    <row r="422" spans="1:62" x14ac:dyDescent="0.3">
      <c r="A422">
        <v>424</v>
      </c>
      <c r="B422" s="1">
        <v>45841.907638888886</v>
      </c>
      <c r="C422" s="6">
        <v>45841.920138888891</v>
      </c>
      <c r="D422" s="2">
        <f>INT(FC_Road___Aradhana[[#This Row],[Completion time]])</f>
        <v>45841</v>
      </c>
      <c r="E422" s="2" t="str">
        <f>TEXT(FC_Road___Aradhana[[#This Row],[Date]],"dddd")</f>
        <v>Thursday</v>
      </c>
      <c r="F422" s="2" t="str">
        <f>IF(WEEKDAY(FC_Road___Aradhana[[#This Row],[Date]],2)&gt;5,"Weekend","Weekday")</f>
        <v>Weekday</v>
      </c>
      <c r="G42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22" t="s">
        <v>49</v>
      </c>
      <c r="I422" t="s">
        <v>50</v>
      </c>
      <c r="J422" t="s">
        <v>79</v>
      </c>
      <c r="K422" t="s">
        <v>52</v>
      </c>
      <c r="L422" t="s">
        <v>80</v>
      </c>
      <c r="M422" t="s">
        <v>50</v>
      </c>
      <c r="N422" t="s">
        <v>50</v>
      </c>
      <c r="O422" t="s">
        <v>50</v>
      </c>
      <c r="P422" t="s">
        <v>50</v>
      </c>
      <c r="Q422" t="s">
        <v>81</v>
      </c>
      <c r="R422" t="str">
        <f t="shared" si="48"/>
        <v>Kothrud</v>
      </c>
      <c r="S422" t="s">
        <v>50</v>
      </c>
      <c r="T422" t="s">
        <v>50</v>
      </c>
      <c r="U422" t="s">
        <v>162</v>
      </c>
      <c r="V422" t="s">
        <v>50</v>
      </c>
      <c r="W422" t="s">
        <v>50</v>
      </c>
      <c r="X422" t="str">
        <f t="shared" si="49"/>
        <v>Dahanukar Colony / Kothrud Bus Stand</v>
      </c>
      <c r="Y422" t="str">
        <f t="shared" si="50"/>
        <v>Dahanukar Colony / Kothrud Bus Stand</v>
      </c>
      <c r="Z422" t="s">
        <v>83</v>
      </c>
      <c r="AA422" t="s">
        <v>84</v>
      </c>
      <c r="AB422" t="s">
        <v>50</v>
      </c>
      <c r="AC422" t="s">
        <v>50</v>
      </c>
      <c r="AD422" t="s">
        <v>50</v>
      </c>
      <c r="AE422" t="s">
        <v>50</v>
      </c>
      <c r="AF422" t="str">
        <f t="shared" si="51"/>
        <v>kothrud</v>
      </c>
      <c r="AG422" t="s">
        <v>50</v>
      </c>
      <c r="AH422" t="s">
        <v>50</v>
      </c>
      <c r="AI422" t="s">
        <v>162</v>
      </c>
      <c r="AJ422" t="s">
        <v>50</v>
      </c>
      <c r="AK422" t="s">
        <v>50</v>
      </c>
      <c r="AL422" t="str">
        <f t="shared" si="52"/>
        <v>Dahanukar Colony / Kothrud Bus Stand</v>
      </c>
      <c r="AM422" t="str">
        <f>IF(FC_Road___Aradhana[[#This Row],[2nd Level Departure]]="",FC_Road___Aradhana[[#This Row],[1st Level Departure]],FC_Road___Aradhana[[#This Row],[2nd Level Departure]])</f>
        <v>Dahanukar Colony / Kothrud Bus Stand</v>
      </c>
      <c r="AN422" t="s">
        <v>56</v>
      </c>
      <c r="AO422" t="s">
        <v>71</v>
      </c>
      <c r="AP422" t="s">
        <v>96</v>
      </c>
      <c r="AQ422" t="s">
        <v>50</v>
      </c>
      <c r="AR422" t="s">
        <v>50</v>
      </c>
      <c r="AS422" t="s">
        <v>50</v>
      </c>
      <c r="AT422" t="s">
        <v>50</v>
      </c>
      <c r="AU422" t="s">
        <v>50</v>
      </c>
      <c r="AV422" t="s">
        <v>110</v>
      </c>
      <c r="AW422" t="str">
        <f t="shared" si="53"/>
        <v>Reservation Apps - DineOut/ Zomato Gold</v>
      </c>
      <c r="AX422" t="s">
        <v>86</v>
      </c>
      <c r="AY422" t="str">
        <f t="shared" si="54"/>
        <v>Date</v>
      </c>
      <c r="AZ422" t="s">
        <v>98</v>
      </c>
      <c r="BA422" t="s">
        <v>62</v>
      </c>
      <c r="BB422" t="s">
        <v>104</v>
      </c>
      <c r="BC422" t="s">
        <v>104</v>
      </c>
      <c r="BD422" t="s">
        <v>75</v>
      </c>
      <c r="BE422" t="s">
        <v>76</v>
      </c>
      <c r="BF422" t="s">
        <v>99</v>
      </c>
      <c r="BG422" t="s">
        <v>68</v>
      </c>
      <c r="BH422" t="s">
        <v>78</v>
      </c>
      <c r="BI422" t="s">
        <v>122</v>
      </c>
      <c r="BJ422" t="s">
        <v>69</v>
      </c>
    </row>
    <row r="423" spans="1:62" x14ac:dyDescent="0.3">
      <c r="A423">
        <v>425</v>
      </c>
      <c r="B423" s="1">
        <v>45841.920138888891</v>
      </c>
      <c r="C423" s="6">
        <v>45841.922222222223</v>
      </c>
      <c r="D423" s="2">
        <f>INT(FC_Road___Aradhana[[#This Row],[Completion time]])</f>
        <v>45841</v>
      </c>
      <c r="E423" s="2" t="str">
        <f>TEXT(FC_Road___Aradhana[[#This Row],[Date]],"dddd")</f>
        <v>Thursday</v>
      </c>
      <c r="F423" s="2" t="str">
        <f>IF(WEEKDAY(FC_Road___Aradhana[[#This Row],[Date]],2)&gt;5,"Weekend","Weekday")</f>
        <v>Weekday</v>
      </c>
      <c r="G42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23" t="s">
        <v>49</v>
      </c>
      <c r="I423" t="s">
        <v>50</v>
      </c>
      <c r="J423" t="s">
        <v>79</v>
      </c>
      <c r="K423" t="s">
        <v>52</v>
      </c>
      <c r="L423" t="s">
        <v>80</v>
      </c>
      <c r="M423" t="s">
        <v>50</v>
      </c>
      <c r="N423" t="s">
        <v>50</v>
      </c>
      <c r="O423" t="s">
        <v>50</v>
      </c>
      <c r="P423" t="s">
        <v>50</v>
      </c>
      <c r="Q423" t="s">
        <v>135</v>
      </c>
      <c r="R423" t="str">
        <f t="shared" si="48"/>
        <v>Erandawne</v>
      </c>
      <c r="S423" t="s">
        <v>50</v>
      </c>
      <c r="T423" t="s">
        <v>288</v>
      </c>
      <c r="U423" t="s">
        <v>50</v>
      </c>
      <c r="V423" t="s">
        <v>50</v>
      </c>
      <c r="W423" t="s">
        <v>50</v>
      </c>
      <c r="X423" t="str">
        <f t="shared" si="49"/>
        <v>City Pride / Karishma</v>
      </c>
      <c r="Y423" t="str">
        <f t="shared" si="50"/>
        <v>City Pride / Karishma</v>
      </c>
      <c r="Z423" t="s">
        <v>83</v>
      </c>
      <c r="AA423" t="s">
        <v>84</v>
      </c>
      <c r="AB423" t="s">
        <v>50</v>
      </c>
      <c r="AC423" t="s">
        <v>50</v>
      </c>
      <c r="AD423" t="s">
        <v>50</v>
      </c>
      <c r="AE423" t="s">
        <v>50</v>
      </c>
      <c r="AF423" t="str">
        <f t="shared" si="51"/>
        <v>kothrud</v>
      </c>
      <c r="AG423" t="s">
        <v>50</v>
      </c>
      <c r="AH423" t="s">
        <v>50</v>
      </c>
      <c r="AI423" t="s">
        <v>120</v>
      </c>
      <c r="AJ423" t="s">
        <v>50</v>
      </c>
      <c r="AK423" t="s">
        <v>50</v>
      </c>
      <c r="AL423" t="str">
        <f t="shared" si="52"/>
        <v>Mayur Colony / Ideal Colony</v>
      </c>
      <c r="AM423" t="str">
        <f>IF(FC_Road___Aradhana[[#This Row],[2nd Level Departure]]="",FC_Road___Aradhana[[#This Row],[1st Level Departure]],FC_Road___Aradhana[[#This Row],[2nd Level Departure]])</f>
        <v>Mayur Colony / Ideal Colony</v>
      </c>
      <c r="AN423" t="s">
        <v>147</v>
      </c>
      <c r="AO423" t="s">
        <v>71</v>
      </c>
      <c r="AP423" t="s">
        <v>96</v>
      </c>
      <c r="AQ423" t="s">
        <v>50</v>
      </c>
      <c r="AR423" t="s">
        <v>50</v>
      </c>
      <c r="AS423" t="s">
        <v>50</v>
      </c>
      <c r="AT423" t="s">
        <v>50</v>
      </c>
      <c r="AU423" t="s">
        <v>50</v>
      </c>
      <c r="AV423" t="s">
        <v>105</v>
      </c>
      <c r="AW423" t="str">
        <f t="shared" si="53"/>
        <v>Food Blogger/ Influencer</v>
      </c>
      <c r="AX423" t="s">
        <v>106</v>
      </c>
      <c r="AY423" t="str">
        <f t="shared" si="54"/>
        <v>Work meeting/ Business outing</v>
      </c>
      <c r="AZ423" t="s">
        <v>121</v>
      </c>
      <c r="BA423" t="str">
        <f t="shared" si="55"/>
        <v>I saw a good offer at Nonna's</v>
      </c>
      <c r="BB423" t="s">
        <v>64</v>
      </c>
      <c r="BC423" t="s">
        <v>108</v>
      </c>
      <c r="BD423" t="s">
        <v>88</v>
      </c>
      <c r="BE423" t="s">
        <v>76</v>
      </c>
      <c r="BF423" t="s">
        <v>89</v>
      </c>
      <c r="BG423" t="s">
        <v>114</v>
      </c>
      <c r="BH423" t="s">
        <v>78</v>
      </c>
      <c r="BI423" t="s">
        <v>122</v>
      </c>
      <c r="BJ423" t="s">
        <v>69</v>
      </c>
    </row>
    <row r="424" spans="1:62" x14ac:dyDescent="0.3">
      <c r="A424">
        <v>426</v>
      </c>
      <c r="B424" s="1">
        <v>45841.92083333333</v>
      </c>
      <c r="C424" s="6">
        <v>45841.925000000003</v>
      </c>
      <c r="D424" s="2">
        <f>INT(FC_Road___Aradhana[[#This Row],[Completion time]])</f>
        <v>45841</v>
      </c>
      <c r="E424" s="2" t="str">
        <f>TEXT(FC_Road___Aradhana[[#This Row],[Date]],"dddd")</f>
        <v>Thursday</v>
      </c>
      <c r="F424" s="2" t="str">
        <f>IF(WEEKDAY(FC_Road___Aradhana[[#This Row],[Date]],2)&gt;5,"Weekend","Weekday")</f>
        <v>Weekday</v>
      </c>
      <c r="G42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24" t="s">
        <v>49</v>
      </c>
      <c r="I424" t="s">
        <v>50</v>
      </c>
      <c r="J424" t="s">
        <v>51</v>
      </c>
      <c r="K424" t="s">
        <v>52</v>
      </c>
      <c r="L424" t="s">
        <v>80</v>
      </c>
      <c r="M424" t="s">
        <v>50</v>
      </c>
      <c r="N424" t="s">
        <v>50</v>
      </c>
      <c r="O424" t="s">
        <v>50</v>
      </c>
      <c r="P424" t="s">
        <v>50</v>
      </c>
      <c r="Q424" t="s">
        <v>135</v>
      </c>
      <c r="R424" t="str">
        <f t="shared" si="48"/>
        <v>Erandawne</v>
      </c>
      <c r="S424" t="s">
        <v>50</v>
      </c>
      <c r="T424" t="s">
        <v>50</v>
      </c>
      <c r="U424" t="s">
        <v>50</v>
      </c>
      <c r="V424" t="s">
        <v>50</v>
      </c>
      <c r="W424" t="s">
        <v>50</v>
      </c>
      <c r="X424" t="str">
        <f t="shared" si="49"/>
        <v/>
      </c>
      <c r="Y424" t="str">
        <f t="shared" si="50"/>
        <v>Erandawne</v>
      </c>
      <c r="Z424" t="s">
        <v>83</v>
      </c>
      <c r="AA424" t="s">
        <v>135</v>
      </c>
      <c r="AB424" t="s">
        <v>50</v>
      </c>
      <c r="AC424" t="s">
        <v>50</v>
      </c>
      <c r="AD424" t="s">
        <v>50</v>
      </c>
      <c r="AE424" t="s">
        <v>50</v>
      </c>
      <c r="AF424" t="str">
        <f t="shared" si="51"/>
        <v>Erandawne</v>
      </c>
      <c r="AG424" t="s">
        <v>50</v>
      </c>
      <c r="AH424" t="s">
        <v>50</v>
      </c>
      <c r="AI424" t="s">
        <v>50</v>
      </c>
      <c r="AJ424" t="s">
        <v>50</v>
      </c>
      <c r="AK424" t="s">
        <v>50</v>
      </c>
      <c r="AL424" t="str">
        <f t="shared" si="52"/>
        <v/>
      </c>
      <c r="AM424" t="str">
        <f>IF(FC_Road___Aradhana[[#This Row],[2nd Level Departure]]="",FC_Road___Aradhana[[#This Row],[1st Level Departure]],FC_Road___Aradhana[[#This Row],[2nd Level Departure]])</f>
        <v>Erandawne</v>
      </c>
      <c r="AN424" t="s">
        <v>85</v>
      </c>
      <c r="AO424" t="s">
        <v>109</v>
      </c>
      <c r="AP424" t="s">
        <v>58</v>
      </c>
      <c r="AQ424" t="s">
        <v>59</v>
      </c>
      <c r="AR424" t="s">
        <v>60</v>
      </c>
      <c r="AS424" t="s">
        <v>139</v>
      </c>
      <c r="AT424" t="s">
        <v>125</v>
      </c>
      <c r="AU424" t="s">
        <v>63</v>
      </c>
      <c r="AV424" t="s">
        <v>50</v>
      </c>
      <c r="AW424" t="str">
        <f t="shared" si="53"/>
        <v>Word of Mouth/ Recommendation</v>
      </c>
      <c r="AX424" t="s">
        <v>50</v>
      </c>
      <c r="AY424" t="s">
        <v>167</v>
      </c>
      <c r="AZ424" t="s">
        <v>50</v>
      </c>
      <c r="BA424" t="str">
        <f t="shared" si="55"/>
        <v>Pizza with Drinks sounded like a good combo</v>
      </c>
      <c r="BB424" t="s">
        <v>74</v>
      </c>
      <c r="BC424" t="s">
        <v>104</v>
      </c>
      <c r="BD424" t="s">
        <v>75</v>
      </c>
      <c r="BE424" t="s">
        <v>76</v>
      </c>
      <c r="BF424" t="s">
        <v>89</v>
      </c>
      <c r="BG424" t="s">
        <v>77</v>
      </c>
      <c r="BH424" t="s">
        <v>101</v>
      </c>
      <c r="BI424" t="s">
        <v>50</v>
      </c>
      <c r="BJ424" t="s">
        <v>69</v>
      </c>
    </row>
    <row r="425" spans="1:62" x14ac:dyDescent="0.3">
      <c r="A425">
        <v>427</v>
      </c>
      <c r="B425" s="1">
        <v>45841.923611111109</v>
      </c>
      <c r="C425" s="6">
        <v>45841.927083333336</v>
      </c>
      <c r="D425" s="2">
        <f>INT(FC_Road___Aradhana[[#This Row],[Completion time]])</f>
        <v>45841</v>
      </c>
      <c r="E425" s="2" t="str">
        <f>TEXT(FC_Road___Aradhana[[#This Row],[Date]],"dddd")</f>
        <v>Thursday</v>
      </c>
      <c r="F425" s="2" t="str">
        <f>IF(WEEKDAY(FC_Road___Aradhana[[#This Row],[Date]],2)&gt;5,"Weekend","Weekday")</f>
        <v>Weekday</v>
      </c>
      <c r="G42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25" t="s">
        <v>49</v>
      </c>
      <c r="I425" t="s">
        <v>50</v>
      </c>
      <c r="J425" t="s">
        <v>79</v>
      </c>
      <c r="K425" t="s">
        <v>92</v>
      </c>
      <c r="L425" t="s">
        <v>80</v>
      </c>
      <c r="M425" t="s">
        <v>50</v>
      </c>
      <c r="N425" t="s">
        <v>50</v>
      </c>
      <c r="O425" t="s">
        <v>50</v>
      </c>
      <c r="P425" t="s">
        <v>50</v>
      </c>
      <c r="Q425" t="s">
        <v>302</v>
      </c>
      <c r="R425" t="str">
        <f t="shared" si="48"/>
        <v>Tourist</v>
      </c>
      <c r="S425" t="s">
        <v>50</v>
      </c>
      <c r="T425" t="s">
        <v>50</v>
      </c>
      <c r="U425" t="s">
        <v>50</v>
      </c>
      <c r="V425" t="s">
        <v>50</v>
      </c>
      <c r="W425" t="s">
        <v>50</v>
      </c>
      <c r="X425" t="str">
        <f t="shared" si="49"/>
        <v/>
      </c>
      <c r="Y425" t="str">
        <f t="shared" si="50"/>
        <v>Tourist</v>
      </c>
      <c r="Z425" t="s">
        <v>163</v>
      </c>
      <c r="AA425" t="s">
        <v>205</v>
      </c>
      <c r="AB425" t="s">
        <v>50</v>
      </c>
      <c r="AC425" t="s">
        <v>50</v>
      </c>
      <c r="AD425" t="s">
        <v>50</v>
      </c>
      <c r="AE425" t="s">
        <v>50</v>
      </c>
      <c r="AF425" t="str">
        <f t="shared" si="51"/>
        <v>Katraj</v>
      </c>
      <c r="AG425" t="s">
        <v>50</v>
      </c>
      <c r="AH425" t="s">
        <v>50</v>
      </c>
      <c r="AI425" t="s">
        <v>50</v>
      </c>
      <c r="AJ425" t="s">
        <v>50</v>
      </c>
      <c r="AK425" t="s">
        <v>50</v>
      </c>
      <c r="AL425" t="str">
        <f t="shared" si="52"/>
        <v/>
      </c>
      <c r="AM425" t="str">
        <f>IF(FC_Road___Aradhana[[#This Row],[2nd Level Departure]]="",FC_Road___Aradhana[[#This Row],[1st Level Departure]],FC_Road___Aradhana[[#This Row],[2nd Level Departure]])</f>
        <v>Katraj</v>
      </c>
      <c r="AN425" t="s">
        <v>85</v>
      </c>
      <c r="AO425" t="s">
        <v>109</v>
      </c>
      <c r="AP425" t="s">
        <v>58</v>
      </c>
      <c r="AQ425" t="s">
        <v>97</v>
      </c>
      <c r="AR425" t="s">
        <v>133</v>
      </c>
      <c r="AS425" t="s">
        <v>86</v>
      </c>
      <c r="AT425" t="s">
        <v>62</v>
      </c>
      <c r="AU425" t="s">
        <v>63</v>
      </c>
      <c r="AV425" t="s">
        <v>50</v>
      </c>
      <c r="AW425" t="str">
        <f t="shared" si="53"/>
        <v>Social Media Ad (Instagram/ Facebook)</v>
      </c>
      <c r="AX425" t="s">
        <v>50</v>
      </c>
      <c r="AY425" t="str">
        <f t="shared" si="54"/>
        <v>Date</v>
      </c>
      <c r="AZ425" t="s">
        <v>50</v>
      </c>
      <c r="BA425" t="str">
        <f t="shared" si="55"/>
        <v>I wanted to try Sourdough Pizza</v>
      </c>
      <c r="BB425" t="s">
        <v>104</v>
      </c>
      <c r="BC425" t="s">
        <v>65</v>
      </c>
      <c r="BD425" t="s">
        <v>75</v>
      </c>
      <c r="BE425" t="s">
        <v>67</v>
      </c>
      <c r="BF425" t="s">
        <v>99</v>
      </c>
      <c r="BG425" t="s">
        <v>100</v>
      </c>
      <c r="BH425" t="s">
        <v>101</v>
      </c>
      <c r="BI425" t="s">
        <v>193</v>
      </c>
      <c r="BJ425" t="s">
        <v>69</v>
      </c>
    </row>
    <row r="426" spans="1:62" x14ac:dyDescent="0.3">
      <c r="A426">
        <v>428</v>
      </c>
      <c r="B426" s="1">
        <v>45841.927777777775</v>
      </c>
      <c r="C426" s="6">
        <v>45841.929861111108</v>
      </c>
      <c r="D426" s="2">
        <f>INT(FC_Road___Aradhana[[#This Row],[Completion time]])</f>
        <v>45841</v>
      </c>
      <c r="E426" s="2" t="str">
        <f>TEXT(FC_Road___Aradhana[[#This Row],[Date]],"dddd")</f>
        <v>Thursday</v>
      </c>
      <c r="F426" s="2" t="str">
        <f>IF(WEEKDAY(FC_Road___Aradhana[[#This Row],[Date]],2)&gt;5,"Weekend","Weekday")</f>
        <v>Weekday</v>
      </c>
      <c r="G42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26" t="s">
        <v>49</v>
      </c>
      <c r="I426" t="s">
        <v>50</v>
      </c>
      <c r="J426" t="s">
        <v>51</v>
      </c>
      <c r="K426" t="s">
        <v>52</v>
      </c>
      <c r="L426" t="s">
        <v>80</v>
      </c>
      <c r="M426" t="s">
        <v>50</v>
      </c>
      <c r="N426" t="s">
        <v>50</v>
      </c>
      <c r="O426" t="s">
        <v>50</v>
      </c>
      <c r="P426" t="s">
        <v>50</v>
      </c>
      <c r="Q426" t="s">
        <v>70</v>
      </c>
      <c r="R426" t="str">
        <f t="shared" si="48"/>
        <v>Shivajinagar</v>
      </c>
      <c r="S426" t="s">
        <v>50</v>
      </c>
      <c r="T426" t="s">
        <v>50</v>
      </c>
      <c r="U426" t="s">
        <v>50</v>
      </c>
      <c r="V426" t="s">
        <v>146</v>
      </c>
      <c r="W426" t="s">
        <v>169</v>
      </c>
      <c r="X426" t="str">
        <f t="shared" si="49"/>
        <v>Model Colony</v>
      </c>
      <c r="Y426" t="str">
        <f t="shared" si="50"/>
        <v>Model Colony</v>
      </c>
      <c r="Z426" t="s">
        <v>83</v>
      </c>
      <c r="AA426" t="s">
        <v>70</v>
      </c>
      <c r="AB426" t="s">
        <v>50</v>
      </c>
      <c r="AC426" t="s">
        <v>50</v>
      </c>
      <c r="AD426" t="s">
        <v>50</v>
      </c>
      <c r="AE426" t="s">
        <v>50</v>
      </c>
      <c r="AF426" t="str">
        <f t="shared" si="51"/>
        <v>Shivajinagar</v>
      </c>
      <c r="AG426" t="s">
        <v>50</v>
      </c>
      <c r="AH426" t="s">
        <v>50</v>
      </c>
      <c r="AI426" t="s">
        <v>50</v>
      </c>
      <c r="AJ426" t="s">
        <v>50</v>
      </c>
      <c r="AK426" t="s">
        <v>50</v>
      </c>
      <c r="AL426" t="str">
        <f t="shared" si="52"/>
        <v/>
      </c>
      <c r="AM426" t="str">
        <f>IF(FC_Road___Aradhana[[#This Row],[2nd Level Departure]]="",FC_Road___Aradhana[[#This Row],[1st Level Departure]],FC_Road___Aradhana[[#This Row],[2nd Level Departure]])</f>
        <v>Shivajinagar</v>
      </c>
      <c r="AN426" t="s">
        <v>147</v>
      </c>
      <c r="AO426" t="s">
        <v>57</v>
      </c>
      <c r="AP426" t="s">
        <v>96</v>
      </c>
      <c r="AQ426" t="s">
        <v>50</v>
      </c>
      <c r="AR426" t="s">
        <v>50</v>
      </c>
      <c r="AS426" t="s">
        <v>50</v>
      </c>
      <c r="AT426" t="s">
        <v>50</v>
      </c>
      <c r="AU426" t="s">
        <v>50</v>
      </c>
      <c r="AV426" t="s">
        <v>149</v>
      </c>
      <c r="AW426" t="str">
        <f t="shared" si="53"/>
        <v>A friend told me</v>
      </c>
      <c r="AX426" t="s">
        <v>61</v>
      </c>
      <c r="AY426" t="str">
        <f t="shared" si="54"/>
        <v>Casual Meal</v>
      </c>
      <c r="AZ426" t="s">
        <v>98</v>
      </c>
      <c r="BA426" t="s">
        <v>62</v>
      </c>
      <c r="BB426" t="s">
        <v>87</v>
      </c>
      <c r="BC426" t="s">
        <v>65</v>
      </c>
      <c r="BD426" t="s">
        <v>66</v>
      </c>
      <c r="BE426" t="s">
        <v>67</v>
      </c>
      <c r="BF426" t="s">
        <v>99</v>
      </c>
      <c r="BG426" t="s">
        <v>100</v>
      </c>
      <c r="BH426" t="s">
        <v>78</v>
      </c>
      <c r="BI426" t="s">
        <v>50</v>
      </c>
      <c r="BJ426" t="s">
        <v>69</v>
      </c>
    </row>
    <row r="427" spans="1:62" x14ac:dyDescent="0.3">
      <c r="A427">
        <v>429</v>
      </c>
      <c r="B427" s="1">
        <v>45841.927083333336</v>
      </c>
      <c r="C427" s="6">
        <v>45842.603472222225</v>
      </c>
      <c r="D427" s="2">
        <f>INT(FC_Road___Aradhana[[#This Row],[Completion time]])</f>
        <v>45842</v>
      </c>
      <c r="E427" s="2" t="str">
        <f>TEXT(FC_Road___Aradhana[[#This Row],[Date]],"dddd")</f>
        <v>Friday</v>
      </c>
      <c r="F427" s="2" t="str">
        <f>IF(WEEKDAY(FC_Road___Aradhana[[#This Row],[Date]],2)&gt;5,"Weekend","Weekday")</f>
        <v>Weekday</v>
      </c>
      <c r="G42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27" t="s">
        <v>49</v>
      </c>
      <c r="I427" t="s">
        <v>50</v>
      </c>
      <c r="J427" t="s">
        <v>51</v>
      </c>
      <c r="K427" t="s">
        <v>52</v>
      </c>
      <c r="L427" t="s">
        <v>156</v>
      </c>
      <c r="M427" t="s">
        <v>165</v>
      </c>
      <c r="N427" t="s">
        <v>50</v>
      </c>
      <c r="O427" t="s">
        <v>50</v>
      </c>
      <c r="P427" t="s">
        <v>50</v>
      </c>
      <c r="Q427" t="s">
        <v>50</v>
      </c>
      <c r="R427" t="str">
        <f t="shared" si="48"/>
        <v>Pavillion Mall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tr">
        <f t="shared" si="49"/>
        <v/>
      </c>
      <c r="Y427" t="str">
        <f t="shared" si="50"/>
        <v>Pavillion Mall</v>
      </c>
      <c r="Z427" t="s">
        <v>83</v>
      </c>
      <c r="AA427" t="s">
        <v>70</v>
      </c>
      <c r="AB427" t="s">
        <v>50</v>
      </c>
      <c r="AC427" t="s">
        <v>50</v>
      </c>
      <c r="AD427" t="s">
        <v>50</v>
      </c>
      <c r="AE427" t="s">
        <v>50</v>
      </c>
      <c r="AF427" t="str">
        <f t="shared" si="51"/>
        <v>Shivajinagar</v>
      </c>
      <c r="AG427" t="s">
        <v>50</v>
      </c>
      <c r="AH427" t="s">
        <v>50</v>
      </c>
      <c r="AI427" t="s">
        <v>50</v>
      </c>
      <c r="AJ427" t="s">
        <v>50</v>
      </c>
      <c r="AK427" t="s">
        <v>50</v>
      </c>
      <c r="AL427" t="str">
        <f t="shared" si="52"/>
        <v/>
      </c>
      <c r="AM427" t="str">
        <f>IF(FC_Road___Aradhana[[#This Row],[2nd Level Departure]]="",FC_Road___Aradhana[[#This Row],[1st Level Departure]],FC_Road___Aradhana[[#This Row],[2nd Level Departure]])</f>
        <v>Shivajinagar</v>
      </c>
      <c r="AN427" t="s">
        <v>56</v>
      </c>
      <c r="AO427" t="s">
        <v>71</v>
      </c>
      <c r="AP427" t="s">
        <v>58</v>
      </c>
      <c r="AQ427" t="s">
        <v>72</v>
      </c>
      <c r="AR427" t="s">
        <v>73</v>
      </c>
      <c r="AS427" t="s">
        <v>61</v>
      </c>
      <c r="AT427" t="s">
        <v>62</v>
      </c>
      <c r="AU427" t="s">
        <v>63</v>
      </c>
      <c r="AV427" t="s">
        <v>50</v>
      </c>
      <c r="AW427" t="str">
        <f t="shared" si="53"/>
        <v>Walk-in/ Saw it while passing by</v>
      </c>
      <c r="AX427" t="s">
        <v>50</v>
      </c>
      <c r="AY427" t="str">
        <f t="shared" si="54"/>
        <v>Casual Meal</v>
      </c>
      <c r="AZ427" t="s">
        <v>50</v>
      </c>
      <c r="BA427" t="str">
        <f t="shared" si="55"/>
        <v>I wanted to try Sourdough Pizza</v>
      </c>
      <c r="BB427" t="s">
        <v>104</v>
      </c>
      <c r="BC427" t="s">
        <v>104</v>
      </c>
      <c r="BD427" t="s">
        <v>75</v>
      </c>
      <c r="BE427" t="s">
        <v>76</v>
      </c>
      <c r="BF427" t="s">
        <v>89</v>
      </c>
      <c r="BG427" t="s">
        <v>68</v>
      </c>
      <c r="BH427" t="s">
        <v>78</v>
      </c>
      <c r="BI427" t="s">
        <v>115</v>
      </c>
      <c r="BJ427" t="s">
        <v>69</v>
      </c>
    </row>
    <row r="428" spans="1:62" x14ac:dyDescent="0.3">
      <c r="A428">
        <v>430</v>
      </c>
      <c r="B428" s="1">
        <v>45842.601388888892</v>
      </c>
      <c r="C428" s="6">
        <v>45842.604166666664</v>
      </c>
      <c r="D428" s="2">
        <f>INT(FC_Road___Aradhana[[#This Row],[Completion time]])</f>
        <v>45842</v>
      </c>
      <c r="E428" s="2" t="str">
        <f>TEXT(FC_Road___Aradhana[[#This Row],[Date]],"dddd")</f>
        <v>Friday</v>
      </c>
      <c r="F428" s="2" t="str">
        <f>IF(WEEKDAY(FC_Road___Aradhana[[#This Row],[Date]],2)&gt;5,"Weekend","Weekday")</f>
        <v>Weekday</v>
      </c>
      <c r="G42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28" t="s">
        <v>49</v>
      </c>
      <c r="I428" t="s">
        <v>50</v>
      </c>
      <c r="J428" t="s">
        <v>51</v>
      </c>
      <c r="K428" t="s">
        <v>92</v>
      </c>
      <c r="L428" t="s">
        <v>80</v>
      </c>
      <c r="M428" t="s">
        <v>50</v>
      </c>
      <c r="N428" t="s">
        <v>50</v>
      </c>
      <c r="O428" t="s">
        <v>50</v>
      </c>
      <c r="P428" t="s">
        <v>50</v>
      </c>
      <c r="Q428" t="s">
        <v>297</v>
      </c>
      <c r="R428" t="str">
        <f t="shared" si="48"/>
        <v>Pimpri</v>
      </c>
      <c r="S428" t="s">
        <v>50</v>
      </c>
      <c r="T428" t="s">
        <v>50</v>
      </c>
      <c r="U428" t="s">
        <v>50</v>
      </c>
      <c r="V428" t="s">
        <v>50</v>
      </c>
      <c r="W428" t="s">
        <v>50</v>
      </c>
      <c r="X428" t="str">
        <f t="shared" si="49"/>
        <v/>
      </c>
      <c r="Y428" t="str">
        <f t="shared" si="50"/>
        <v>Pimpri</v>
      </c>
      <c r="Z428" t="s">
        <v>83</v>
      </c>
      <c r="AA428" t="s">
        <v>84</v>
      </c>
      <c r="AB428" t="s">
        <v>50</v>
      </c>
      <c r="AC428" t="s">
        <v>50</v>
      </c>
      <c r="AD428" t="s">
        <v>50</v>
      </c>
      <c r="AE428" t="s">
        <v>50</v>
      </c>
      <c r="AF428" t="str">
        <f t="shared" si="51"/>
        <v>kothrud</v>
      </c>
      <c r="AG428" t="s">
        <v>50</v>
      </c>
      <c r="AH428" t="s">
        <v>50</v>
      </c>
      <c r="AI428" t="s">
        <v>148</v>
      </c>
      <c r="AJ428" t="s">
        <v>50</v>
      </c>
      <c r="AK428" t="s">
        <v>50</v>
      </c>
      <c r="AL428" t="str">
        <f t="shared" si="52"/>
        <v>MIT College / Anand Nagar</v>
      </c>
      <c r="AM428" t="str">
        <f>IF(FC_Road___Aradhana[[#This Row],[2nd Level Departure]]="",FC_Road___Aradhana[[#This Row],[1st Level Departure]],FC_Road___Aradhana[[#This Row],[2nd Level Departure]])</f>
        <v>MIT College / Anand Nagar</v>
      </c>
      <c r="AN428" t="s">
        <v>85</v>
      </c>
      <c r="AO428" t="s">
        <v>95</v>
      </c>
      <c r="AP428" t="s">
        <v>58</v>
      </c>
      <c r="AQ428" t="s">
        <v>97</v>
      </c>
      <c r="AR428" t="s">
        <v>133</v>
      </c>
      <c r="AS428" t="s">
        <v>139</v>
      </c>
      <c r="AT428" t="s">
        <v>62</v>
      </c>
      <c r="AU428" t="s">
        <v>63</v>
      </c>
      <c r="AV428" t="s">
        <v>50</v>
      </c>
      <c r="AW428" t="str">
        <f t="shared" si="53"/>
        <v>Social Media Ad (Instagram/ Facebook)</v>
      </c>
      <c r="AX428" t="s">
        <v>50</v>
      </c>
      <c r="AY428" t="s">
        <v>167</v>
      </c>
      <c r="AZ428" t="s">
        <v>50</v>
      </c>
      <c r="BA428" t="str">
        <f t="shared" si="55"/>
        <v>I wanted to try Sourdough Pizza</v>
      </c>
      <c r="BB428" t="s">
        <v>87</v>
      </c>
      <c r="BC428" t="s">
        <v>65</v>
      </c>
      <c r="BD428" t="s">
        <v>88</v>
      </c>
      <c r="BE428" t="s">
        <v>76</v>
      </c>
      <c r="BF428" t="s">
        <v>89</v>
      </c>
      <c r="BG428" t="s">
        <v>114</v>
      </c>
      <c r="BH428" t="s">
        <v>50</v>
      </c>
      <c r="BI428" t="s">
        <v>50</v>
      </c>
      <c r="BJ428" t="s">
        <v>69</v>
      </c>
    </row>
    <row r="429" spans="1:62" x14ac:dyDescent="0.3">
      <c r="A429">
        <v>431</v>
      </c>
      <c r="B429" s="1">
        <v>45842.606944444444</v>
      </c>
      <c r="C429" s="6">
        <v>45842.607638888891</v>
      </c>
      <c r="D429" s="2">
        <f>INT(FC_Road___Aradhana[[#This Row],[Completion time]])</f>
        <v>45842</v>
      </c>
      <c r="E429" s="2" t="str">
        <f>TEXT(FC_Road___Aradhana[[#This Row],[Date]],"dddd")</f>
        <v>Friday</v>
      </c>
      <c r="F429" s="2" t="str">
        <f>IF(WEEKDAY(FC_Road___Aradhana[[#This Row],[Date]],2)&gt;5,"Weekend","Weekday")</f>
        <v>Weekday</v>
      </c>
      <c r="G42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29" t="s">
        <v>49</v>
      </c>
      <c r="I429" t="s">
        <v>50</v>
      </c>
      <c r="J429" t="s">
        <v>79</v>
      </c>
      <c r="K429" t="s">
        <v>52</v>
      </c>
      <c r="L429" t="s">
        <v>93</v>
      </c>
      <c r="M429" t="s">
        <v>50</v>
      </c>
      <c r="N429" t="s">
        <v>102</v>
      </c>
      <c r="O429" t="s">
        <v>50</v>
      </c>
      <c r="P429" t="s">
        <v>50</v>
      </c>
      <c r="Q429" t="s">
        <v>50</v>
      </c>
      <c r="R429" t="str">
        <f t="shared" si="48"/>
        <v>FC Road</v>
      </c>
      <c r="S429" t="s">
        <v>50</v>
      </c>
      <c r="T429" t="s">
        <v>50</v>
      </c>
      <c r="U429" t="s">
        <v>50</v>
      </c>
      <c r="V429" t="s">
        <v>50</v>
      </c>
      <c r="W429" t="s">
        <v>50</v>
      </c>
      <c r="X429" t="str">
        <f t="shared" si="49"/>
        <v/>
      </c>
      <c r="Y429" t="str">
        <f t="shared" si="50"/>
        <v>FC Road</v>
      </c>
      <c r="Z429" t="s">
        <v>83</v>
      </c>
      <c r="AA429" t="s">
        <v>127</v>
      </c>
      <c r="AB429" t="s">
        <v>50</v>
      </c>
      <c r="AC429" t="s">
        <v>50</v>
      </c>
      <c r="AD429" t="s">
        <v>50</v>
      </c>
      <c r="AE429" t="s">
        <v>50</v>
      </c>
      <c r="AF429" t="str">
        <f t="shared" si="51"/>
        <v>Old City</v>
      </c>
      <c r="AG429" t="s">
        <v>50</v>
      </c>
      <c r="AH429" t="s">
        <v>50</v>
      </c>
      <c r="AI429" t="s">
        <v>50</v>
      </c>
      <c r="AJ429" t="s">
        <v>50</v>
      </c>
      <c r="AK429" t="s">
        <v>50</v>
      </c>
      <c r="AL429" t="str">
        <f t="shared" si="52"/>
        <v/>
      </c>
      <c r="AM429" t="str">
        <f>IF(FC_Road___Aradhana[[#This Row],[2nd Level Departure]]="",FC_Road___Aradhana[[#This Row],[1st Level Departure]],FC_Road___Aradhana[[#This Row],[2nd Level Departure]])</f>
        <v>Old City</v>
      </c>
      <c r="AN429" t="s">
        <v>85</v>
      </c>
      <c r="AO429" t="s">
        <v>71</v>
      </c>
      <c r="AP429" t="s">
        <v>58</v>
      </c>
      <c r="AQ429" t="s">
        <v>72</v>
      </c>
      <c r="AR429" t="s">
        <v>103</v>
      </c>
      <c r="AS429" t="s">
        <v>61</v>
      </c>
      <c r="AT429" t="s">
        <v>62</v>
      </c>
      <c r="AU429" t="s">
        <v>63</v>
      </c>
      <c r="AV429" t="s">
        <v>50</v>
      </c>
      <c r="AW429" t="str">
        <f t="shared" si="53"/>
        <v>Walk-in/ Saw it while passing by</v>
      </c>
      <c r="AX429" t="s">
        <v>50</v>
      </c>
      <c r="AY429" t="str">
        <f t="shared" si="54"/>
        <v>Casual Meal</v>
      </c>
      <c r="AZ429" t="s">
        <v>50</v>
      </c>
      <c r="BA429" t="str">
        <f t="shared" si="55"/>
        <v>I wanted to try Sourdough Pizza</v>
      </c>
      <c r="BB429" t="s">
        <v>87</v>
      </c>
      <c r="BC429" t="s">
        <v>104</v>
      </c>
      <c r="BD429" t="s">
        <v>75</v>
      </c>
      <c r="BE429" t="s">
        <v>76</v>
      </c>
      <c r="BF429" t="s">
        <v>89</v>
      </c>
      <c r="BG429" t="s">
        <v>68</v>
      </c>
      <c r="BH429" t="s">
        <v>78</v>
      </c>
      <c r="BI429" t="s">
        <v>91</v>
      </c>
      <c r="BJ429" t="s">
        <v>69</v>
      </c>
    </row>
    <row r="430" spans="1:62" x14ac:dyDescent="0.3">
      <c r="A430">
        <v>432</v>
      </c>
      <c r="B430" s="1">
        <v>45842.604861111111</v>
      </c>
      <c r="C430" s="6">
        <v>45842.612500000003</v>
      </c>
      <c r="D430" s="2">
        <f>INT(FC_Road___Aradhana[[#This Row],[Completion time]])</f>
        <v>45842</v>
      </c>
      <c r="E430" s="2" t="str">
        <f>TEXT(FC_Road___Aradhana[[#This Row],[Date]],"dddd")</f>
        <v>Friday</v>
      </c>
      <c r="F430" s="2" t="str">
        <f>IF(WEEKDAY(FC_Road___Aradhana[[#This Row],[Date]],2)&gt;5,"Weekend","Weekday")</f>
        <v>Weekday</v>
      </c>
      <c r="G43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30" t="s">
        <v>49</v>
      </c>
      <c r="I430" t="s">
        <v>50</v>
      </c>
      <c r="J430" t="s">
        <v>79</v>
      </c>
      <c r="K430" t="s">
        <v>52</v>
      </c>
      <c r="L430" t="s">
        <v>119</v>
      </c>
      <c r="M430" t="s">
        <v>50</v>
      </c>
      <c r="N430" t="s">
        <v>50</v>
      </c>
      <c r="O430" t="s">
        <v>50</v>
      </c>
      <c r="P430" t="s">
        <v>50</v>
      </c>
      <c r="Q430" t="s">
        <v>81</v>
      </c>
      <c r="R430" t="str">
        <f t="shared" si="48"/>
        <v>Kothrud</v>
      </c>
      <c r="S430" t="s">
        <v>50</v>
      </c>
      <c r="T430" t="s">
        <v>50</v>
      </c>
      <c r="U430" t="s">
        <v>148</v>
      </c>
      <c r="V430" t="s">
        <v>50</v>
      </c>
      <c r="W430" t="s">
        <v>50</v>
      </c>
      <c r="X430" t="str">
        <f t="shared" si="49"/>
        <v>MIT College / Anand Nagar</v>
      </c>
      <c r="Y430" t="str">
        <f t="shared" si="50"/>
        <v>MIT College / Anand Nagar</v>
      </c>
      <c r="Z430" t="s">
        <v>93</v>
      </c>
      <c r="AA430" t="s">
        <v>50</v>
      </c>
      <c r="AB430" t="s">
        <v>50</v>
      </c>
      <c r="AC430" t="s">
        <v>102</v>
      </c>
      <c r="AD430" t="s">
        <v>50</v>
      </c>
      <c r="AE430" t="s">
        <v>50</v>
      </c>
      <c r="AF430" t="str">
        <f t="shared" si="51"/>
        <v>FC Road</v>
      </c>
      <c r="AG430" t="s">
        <v>50</v>
      </c>
      <c r="AH430" t="s">
        <v>50</v>
      </c>
      <c r="AI430" t="s">
        <v>50</v>
      </c>
      <c r="AJ430" t="s">
        <v>50</v>
      </c>
      <c r="AK430" t="s">
        <v>50</v>
      </c>
      <c r="AL430" t="str">
        <f t="shared" si="52"/>
        <v/>
      </c>
      <c r="AM430" t="str">
        <f>IF(FC_Road___Aradhana[[#This Row],[2nd Level Departure]]="",FC_Road___Aradhana[[#This Row],[1st Level Departure]],FC_Road___Aradhana[[#This Row],[2nd Level Departure]])</f>
        <v>FC Road</v>
      </c>
      <c r="AN430" t="s">
        <v>94</v>
      </c>
      <c r="AO430" t="s">
        <v>71</v>
      </c>
      <c r="AP430" t="s">
        <v>96</v>
      </c>
      <c r="AQ430" t="s">
        <v>50</v>
      </c>
      <c r="AR430" t="s">
        <v>50</v>
      </c>
      <c r="AS430" t="s">
        <v>50</v>
      </c>
      <c r="AT430" t="s">
        <v>50</v>
      </c>
      <c r="AU430" t="s">
        <v>50</v>
      </c>
      <c r="AV430" t="s">
        <v>144</v>
      </c>
      <c r="AW430" t="str">
        <f t="shared" si="53"/>
        <v>I was walking by and came in</v>
      </c>
      <c r="AX430" t="s">
        <v>167</v>
      </c>
      <c r="AY430" t="str">
        <f t="shared" si="54"/>
        <v>Special Celebration (Birthday, Anniversary, etc.)</v>
      </c>
      <c r="AZ430" t="s">
        <v>98</v>
      </c>
      <c r="BA430" t="s">
        <v>62</v>
      </c>
      <c r="BB430" t="s">
        <v>64</v>
      </c>
      <c r="BC430" t="s">
        <v>64</v>
      </c>
      <c r="BD430" t="s">
        <v>66</v>
      </c>
      <c r="BE430" t="s">
        <v>67</v>
      </c>
      <c r="BF430" t="s">
        <v>99</v>
      </c>
      <c r="BG430" t="s">
        <v>68</v>
      </c>
      <c r="BH430" t="s">
        <v>78</v>
      </c>
      <c r="BI430" t="s">
        <v>91</v>
      </c>
      <c r="BJ430" t="s">
        <v>69</v>
      </c>
    </row>
    <row r="431" spans="1:62" x14ac:dyDescent="0.3">
      <c r="A431">
        <v>433</v>
      </c>
      <c r="B431" s="1">
        <v>45842.607638888891</v>
      </c>
      <c r="C431" s="6">
        <v>45842.614583333336</v>
      </c>
      <c r="D431" s="2">
        <f>INT(FC_Road___Aradhana[[#This Row],[Completion time]])</f>
        <v>45842</v>
      </c>
      <c r="E431" s="2" t="str">
        <f>TEXT(FC_Road___Aradhana[[#This Row],[Date]],"dddd")</f>
        <v>Friday</v>
      </c>
      <c r="F431" s="2" t="str">
        <f>IF(WEEKDAY(FC_Road___Aradhana[[#This Row],[Date]],2)&gt;5,"Weekend","Weekday")</f>
        <v>Weekday</v>
      </c>
      <c r="G43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31" t="s">
        <v>49</v>
      </c>
      <c r="I431" t="s">
        <v>50</v>
      </c>
      <c r="J431" t="s">
        <v>51</v>
      </c>
      <c r="K431" t="s">
        <v>52</v>
      </c>
      <c r="L431" t="s">
        <v>80</v>
      </c>
      <c r="M431" t="s">
        <v>50</v>
      </c>
      <c r="N431" t="s">
        <v>50</v>
      </c>
      <c r="O431" t="s">
        <v>50</v>
      </c>
      <c r="P431" t="s">
        <v>50</v>
      </c>
      <c r="Q431" t="s">
        <v>220</v>
      </c>
      <c r="R431" t="str">
        <f t="shared" si="48"/>
        <v>Undri</v>
      </c>
      <c r="S431" t="s">
        <v>50</v>
      </c>
      <c r="T431" t="s">
        <v>50</v>
      </c>
      <c r="U431" t="s">
        <v>50</v>
      </c>
      <c r="V431" t="s">
        <v>50</v>
      </c>
      <c r="W431" t="s">
        <v>50</v>
      </c>
      <c r="X431" t="str">
        <f t="shared" si="49"/>
        <v/>
      </c>
      <c r="Y431" t="str">
        <f t="shared" si="50"/>
        <v>Undri</v>
      </c>
      <c r="Z431" t="s">
        <v>83</v>
      </c>
      <c r="AA431" t="s">
        <v>220</v>
      </c>
      <c r="AB431" t="s">
        <v>50</v>
      </c>
      <c r="AC431" t="s">
        <v>50</v>
      </c>
      <c r="AD431" t="s">
        <v>50</v>
      </c>
      <c r="AE431" t="s">
        <v>50</v>
      </c>
      <c r="AF431" t="str">
        <f t="shared" si="51"/>
        <v>Undri</v>
      </c>
      <c r="AG431" t="s">
        <v>50</v>
      </c>
      <c r="AH431" t="s">
        <v>50</v>
      </c>
      <c r="AI431" t="s">
        <v>50</v>
      </c>
      <c r="AJ431" t="s">
        <v>50</v>
      </c>
      <c r="AK431" t="s">
        <v>50</v>
      </c>
      <c r="AL431" t="str">
        <f t="shared" si="52"/>
        <v/>
      </c>
      <c r="AM431" t="str">
        <f>IF(FC_Road___Aradhana[[#This Row],[2nd Level Departure]]="",FC_Road___Aradhana[[#This Row],[1st Level Departure]],FC_Road___Aradhana[[#This Row],[2nd Level Departure]])</f>
        <v>Undri</v>
      </c>
      <c r="AN431" t="s">
        <v>94</v>
      </c>
      <c r="AO431" t="s">
        <v>71</v>
      </c>
      <c r="AP431" t="s">
        <v>58</v>
      </c>
      <c r="AQ431" t="s">
        <v>72</v>
      </c>
      <c r="AR431" t="s">
        <v>103</v>
      </c>
      <c r="AS431" t="s">
        <v>129</v>
      </c>
      <c r="AT431" t="s">
        <v>62</v>
      </c>
      <c r="AU431" t="s">
        <v>63</v>
      </c>
      <c r="AV431" t="s">
        <v>50</v>
      </c>
      <c r="AW431" t="str">
        <f t="shared" si="53"/>
        <v>Walk-in/ Saw it while passing by</v>
      </c>
      <c r="AX431" t="s">
        <v>50</v>
      </c>
      <c r="AY431" t="str">
        <f t="shared" si="54"/>
        <v>Family Outing</v>
      </c>
      <c r="AZ431" t="s">
        <v>50</v>
      </c>
      <c r="BA431" t="str">
        <f t="shared" si="55"/>
        <v>I wanted to try Sourdough Pizza</v>
      </c>
      <c r="BB431" t="s">
        <v>104</v>
      </c>
      <c r="BC431" t="s">
        <v>64</v>
      </c>
      <c r="BD431" t="s">
        <v>130</v>
      </c>
      <c r="BE431" t="s">
        <v>67</v>
      </c>
      <c r="BF431" t="s">
        <v>131</v>
      </c>
      <c r="BG431" t="s">
        <v>137</v>
      </c>
      <c r="BH431" t="s">
        <v>101</v>
      </c>
      <c r="BI431" t="s">
        <v>122</v>
      </c>
      <c r="BJ431" t="s">
        <v>69</v>
      </c>
    </row>
    <row r="432" spans="1:62" x14ac:dyDescent="0.3">
      <c r="A432">
        <v>434</v>
      </c>
      <c r="B432" s="1">
        <v>45842.613194444442</v>
      </c>
      <c r="C432" s="6">
        <v>45842.626388888886</v>
      </c>
      <c r="D432" s="2">
        <f>INT(FC_Road___Aradhana[[#This Row],[Completion time]])</f>
        <v>45842</v>
      </c>
      <c r="E432" s="2" t="str">
        <f>TEXT(FC_Road___Aradhana[[#This Row],[Date]],"dddd")</f>
        <v>Friday</v>
      </c>
      <c r="F432" s="2" t="str">
        <f>IF(WEEKDAY(FC_Road___Aradhana[[#This Row],[Date]],2)&gt;5,"Weekend","Weekday")</f>
        <v>Weekday</v>
      </c>
      <c r="G43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32" t="s">
        <v>49</v>
      </c>
      <c r="I432" t="s">
        <v>50</v>
      </c>
      <c r="J432" t="s">
        <v>79</v>
      </c>
      <c r="K432" t="s">
        <v>52</v>
      </c>
      <c r="L432" t="s">
        <v>93</v>
      </c>
      <c r="M432" t="s">
        <v>50</v>
      </c>
      <c r="N432" t="s">
        <v>81</v>
      </c>
      <c r="O432" t="s">
        <v>50</v>
      </c>
      <c r="P432" t="s">
        <v>50</v>
      </c>
      <c r="Q432" t="s">
        <v>50</v>
      </c>
      <c r="R432" t="str">
        <f t="shared" si="48"/>
        <v>Kothrud</v>
      </c>
      <c r="S432" t="s">
        <v>50</v>
      </c>
      <c r="T432" t="s">
        <v>50</v>
      </c>
      <c r="U432" t="s">
        <v>50</v>
      </c>
      <c r="V432" t="s">
        <v>50</v>
      </c>
      <c r="W432" t="s">
        <v>50</v>
      </c>
      <c r="X432" t="str">
        <f t="shared" si="49"/>
        <v/>
      </c>
      <c r="Y432" t="str">
        <f t="shared" si="50"/>
        <v>Kothrud</v>
      </c>
      <c r="Z432" t="s">
        <v>83</v>
      </c>
      <c r="AA432" t="s">
        <v>205</v>
      </c>
      <c r="AB432" t="s">
        <v>50</v>
      </c>
      <c r="AC432" t="s">
        <v>50</v>
      </c>
      <c r="AD432" t="s">
        <v>50</v>
      </c>
      <c r="AE432" t="s">
        <v>50</v>
      </c>
      <c r="AF432" t="str">
        <f t="shared" si="51"/>
        <v>Katraj</v>
      </c>
      <c r="AG432" t="s">
        <v>50</v>
      </c>
      <c r="AH432" t="s">
        <v>50</v>
      </c>
      <c r="AI432" t="s">
        <v>50</v>
      </c>
      <c r="AJ432" t="s">
        <v>50</v>
      </c>
      <c r="AK432" t="s">
        <v>50</v>
      </c>
      <c r="AL432" t="str">
        <f t="shared" si="52"/>
        <v/>
      </c>
      <c r="AM432" t="str">
        <f>IF(FC_Road___Aradhana[[#This Row],[2nd Level Departure]]="",FC_Road___Aradhana[[#This Row],[1st Level Departure]],FC_Road___Aradhana[[#This Row],[2nd Level Departure]])</f>
        <v>Katraj</v>
      </c>
      <c r="AN432" t="s">
        <v>56</v>
      </c>
      <c r="AO432" t="s">
        <v>71</v>
      </c>
      <c r="AP432" t="s">
        <v>58</v>
      </c>
      <c r="AQ432" t="s">
        <v>59</v>
      </c>
      <c r="AR432" t="s">
        <v>103</v>
      </c>
      <c r="AS432" t="s">
        <v>129</v>
      </c>
      <c r="AT432" t="s">
        <v>125</v>
      </c>
      <c r="AU432" t="s">
        <v>63</v>
      </c>
      <c r="AV432" t="s">
        <v>50</v>
      </c>
      <c r="AW432" t="str">
        <f t="shared" si="53"/>
        <v>Word of Mouth/ Recommendation</v>
      </c>
      <c r="AX432" t="s">
        <v>50</v>
      </c>
      <c r="AY432" t="str">
        <f t="shared" si="54"/>
        <v>Family Outing</v>
      </c>
      <c r="AZ432" t="s">
        <v>50</v>
      </c>
      <c r="BA432" t="str">
        <f t="shared" si="55"/>
        <v>Pizza with Drinks sounded like a good combo</v>
      </c>
      <c r="BB432" t="s">
        <v>113</v>
      </c>
      <c r="BC432" t="s">
        <v>74</v>
      </c>
      <c r="BD432" t="s">
        <v>88</v>
      </c>
      <c r="BE432" t="s">
        <v>76</v>
      </c>
      <c r="BF432" t="s">
        <v>89</v>
      </c>
      <c r="BG432" t="s">
        <v>114</v>
      </c>
      <c r="BH432" t="s">
        <v>101</v>
      </c>
      <c r="BI432" t="s">
        <v>115</v>
      </c>
      <c r="BJ432" t="s">
        <v>69</v>
      </c>
    </row>
    <row r="433" spans="1:62" x14ac:dyDescent="0.3">
      <c r="A433">
        <v>435</v>
      </c>
      <c r="B433" s="1">
        <v>45842.625</v>
      </c>
      <c r="C433" s="6">
        <v>45842.626388888886</v>
      </c>
      <c r="D433" s="2">
        <f>INT(FC_Road___Aradhana[[#This Row],[Completion time]])</f>
        <v>45842</v>
      </c>
      <c r="E433" s="2" t="str">
        <f>TEXT(FC_Road___Aradhana[[#This Row],[Date]],"dddd")</f>
        <v>Friday</v>
      </c>
      <c r="F433" s="2" t="str">
        <f>IF(WEEKDAY(FC_Road___Aradhana[[#This Row],[Date]],2)&gt;5,"Weekend","Weekday")</f>
        <v>Weekday</v>
      </c>
      <c r="G43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33" t="s">
        <v>49</v>
      </c>
      <c r="I433" t="s">
        <v>50</v>
      </c>
      <c r="J433" t="s">
        <v>51</v>
      </c>
      <c r="K433" t="s">
        <v>92</v>
      </c>
      <c r="L433" t="s">
        <v>119</v>
      </c>
      <c r="M433" t="s">
        <v>50</v>
      </c>
      <c r="N433" t="s">
        <v>50</v>
      </c>
      <c r="O433" t="s">
        <v>50</v>
      </c>
      <c r="P433" t="s">
        <v>50</v>
      </c>
      <c r="Q433" t="s">
        <v>54</v>
      </c>
      <c r="R433" t="str">
        <f t="shared" si="48"/>
        <v>Deccan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tr">
        <f t="shared" si="49"/>
        <v/>
      </c>
      <c r="Y433" t="str">
        <f t="shared" si="50"/>
        <v>Deccan</v>
      </c>
      <c r="Z433" t="s">
        <v>83</v>
      </c>
      <c r="AA433" t="s">
        <v>54</v>
      </c>
      <c r="AB433" t="s">
        <v>50</v>
      </c>
      <c r="AC433" t="s">
        <v>50</v>
      </c>
      <c r="AD433" t="s">
        <v>50</v>
      </c>
      <c r="AE433" t="s">
        <v>50</v>
      </c>
      <c r="AF433" t="str">
        <f t="shared" si="51"/>
        <v>Deccan</v>
      </c>
      <c r="AG433" t="s">
        <v>50</v>
      </c>
      <c r="AH433" t="s">
        <v>50</v>
      </c>
      <c r="AI433" t="s">
        <v>50</v>
      </c>
      <c r="AJ433" t="s">
        <v>50</v>
      </c>
      <c r="AK433" t="s">
        <v>50</v>
      </c>
      <c r="AL433" t="str">
        <f t="shared" si="52"/>
        <v/>
      </c>
      <c r="AM433" t="str">
        <f>IF(FC_Road___Aradhana[[#This Row],[2nd Level Departure]]="",FC_Road___Aradhana[[#This Row],[1st Level Departure]],FC_Road___Aradhana[[#This Row],[2nd Level Departure]])</f>
        <v>Deccan</v>
      </c>
      <c r="AN433" t="s">
        <v>85</v>
      </c>
      <c r="AO433" t="s">
        <v>71</v>
      </c>
      <c r="AP433" t="s">
        <v>58</v>
      </c>
      <c r="AQ433" t="s">
        <v>72</v>
      </c>
      <c r="AR433" t="s">
        <v>103</v>
      </c>
      <c r="AS433" t="s">
        <v>61</v>
      </c>
      <c r="AT433" t="s">
        <v>62</v>
      </c>
      <c r="AU433" t="s">
        <v>63</v>
      </c>
      <c r="AV433" t="s">
        <v>50</v>
      </c>
      <c r="AW433" t="str">
        <f t="shared" si="53"/>
        <v>Walk-in/ Saw it while passing by</v>
      </c>
      <c r="AX433" t="s">
        <v>50</v>
      </c>
      <c r="AY433" t="str">
        <f t="shared" si="54"/>
        <v>Casual Meal</v>
      </c>
      <c r="AZ433" t="s">
        <v>50</v>
      </c>
      <c r="BA433" t="str">
        <f t="shared" si="55"/>
        <v>I wanted to try Sourdough Pizza</v>
      </c>
      <c r="BB433" t="s">
        <v>87</v>
      </c>
      <c r="BC433" t="s">
        <v>108</v>
      </c>
      <c r="BD433" t="s">
        <v>75</v>
      </c>
      <c r="BE433" t="s">
        <v>67</v>
      </c>
      <c r="BF433" t="s">
        <v>89</v>
      </c>
      <c r="BG433" t="s">
        <v>68</v>
      </c>
      <c r="BH433" t="s">
        <v>90</v>
      </c>
      <c r="BI433" t="s">
        <v>115</v>
      </c>
      <c r="BJ433" t="s">
        <v>69</v>
      </c>
    </row>
    <row r="434" spans="1:62" x14ac:dyDescent="0.3">
      <c r="A434">
        <v>436</v>
      </c>
      <c r="B434" s="1">
        <v>45842.62777777778</v>
      </c>
      <c r="C434" s="6">
        <v>45842.640277777777</v>
      </c>
      <c r="D434" s="2">
        <f>INT(FC_Road___Aradhana[[#This Row],[Completion time]])</f>
        <v>45842</v>
      </c>
      <c r="E434" s="2" t="str">
        <f>TEXT(FC_Road___Aradhana[[#This Row],[Date]],"dddd")</f>
        <v>Friday</v>
      </c>
      <c r="F434" s="2" t="str">
        <f>IF(WEEKDAY(FC_Road___Aradhana[[#This Row],[Date]],2)&gt;5,"Weekend","Weekday")</f>
        <v>Weekday</v>
      </c>
      <c r="G43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34" t="s">
        <v>49</v>
      </c>
      <c r="I434" t="s">
        <v>50</v>
      </c>
      <c r="J434" t="s">
        <v>79</v>
      </c>
      <c r="K434" t="s">
        <v>140</v>
      </c>
      <c r="L434" t="s">
        <v>160</v>
      </c>
      <c r="M434" t="s">
        <v>50</v>
      </c>
      <c r="N434" t="s">
        <v>50</v>
      </c>
      <c r="O434" t="s">
        <v>50</v>
      </c>
      <c r="P434" t="s">
        <v>161</v>
      </c>
      <c r="Q434" t="s">
        <v>50</v>
      </c>
      <c r="R434" t="str">
        <f t="shared" si="48"/>
        <v>Fergusson / BMCC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tr">
        <f t="shared" si="49"/>
        <v/>
      </c>
      <c r="Y434" t="str">
        <f t="shared" si="50"/>
        <v>Fergusson / BMCC</v>
      </c>
      <c r="Z434" t="s">
        <v>83</v>
      </c>
      <c r="AA434" t="s">
        <v>84</v>
      </c>
      <c r="AB434" t="s">
        <v>50</v>
      </c>
      <c r="AC434" t="s">
        <v>50</v>
      </c>
      <c r="AD434" t="s">
        <v>50</v>
      </c>
      <c r="AE434" t="s">
        <v>50</v>
      </c>
      <c r="AF434" t="str">
        <f t="shared" si="51"/>
        <v>kothrud</v>
      </c>
      <c r="AG434" t="s">
        <v>50</v>
      </c>
      <c r="AH434" t="s">
        <v>50</v>
      </c>
      <c r="AI434" t="s">
        <v>82</v>
      </c>
      <c r="AJ434" t="s">
        <v>50</v>
      </c>
      <c r="AK434" t="s">
        <v>50</v>
      </c>
      <c r="AL434" t="str">
        <f t="shared" si="52"/>
        <v>Bhusari Colony / Kothrud Depot</v>
      </c>
      <c r="AM434" t="str">
        <f>IF(FC_Road___Aradhana[[#This Row],[2nd Level Departure]]="",FC_Road___Aradhana[[#This Row],[1st Level Departure]],FC_Road___Aradhana[[#This Row],[2nd Level Departure]])</f>
        <v>Bhusari Colony / Kothrud Depot</v>
      </c>
      <c r="AN434" t="s">
        <v>56</v>
      </c>
      <c r="AO434" t="s">
        <v>71</v>
      </c>
      <c r="AP434" t="s">
        <v>96</v>
      </c>
      <c r="AQ434" t="s">
        <v>50</v>
      </c>
      <c r="AR434" t="s">
        <v>50</v>
      </c>
      <c r="AS434" t="s">
        <v>50</v>
      </c>
      <c r="AT434" t="s">
        <v>50</v>
      </c>
      <c r="AU434" t="s">
        <v>50</v>
      </c>
      <c r="AV434" t="s">
        <v>144</v>
      </c>
      <c r="AW434" t="str">
        <f t="shared" si="53"/>
        <v>I was walking by and came in</v>
      </c>
      <c r="AX434" t="s">
        <v>111</v>
      </c>
      <c r="AY434" t="str">
        <f t="shared" si="54"/>
        <v>Hangout with friends</v>
      </c>
      <c r="AZ434" t="s">
        <v>98</v>
      </c>
      <c r="BA434" t="s">
        <v>62</v>
      </c>
      <c r="BB434" t="s">
        <v>87</v>
      </c>
      <c r="BC434" t="s">
        <v>64</v>
      </c>
      <c r="BD434" t="s">
        <v>159</v>
      </c>
      <c r="BE434" t="s">
        <v>67</v>
      </c>
      <c r="BF434" t="s">
        <v>89</v>
      </c>
      <c r="BG434" t="s">
        <v>114</v>
      </c>
      <c r="BH434" t="s">
        <v>90</v>
      </c>
      <c r="BI434" t="s">
        <v>91</v>
      </c>
      <c r="BJ434" t="s">
        <v>69</v>
      </c>
    </row>
    <row r="435" spans="1:62" x14ac:dyDescent="0.3">
      <c r="A435">
        <v>437</v>
      </c>
      <c r="B435" s="1">
        <v>45842.640277777777</v>
      </c>
      <c r="C435" s="6">
        <v>45842.644444444442</v>
      </c>
      <c r="D435" s="2">
        <f>INT(FC_Road___Aradhana[[#This Row],[Completion time]])</f>
        <v>45842</v>
      </c>
      <c r="E435" s="2" t="str">
        <f>TEXT(FC_Road___Aradhana[[#This Row],[Date]],"dddd")</f>
        <v>Friday</v>
      </c>
      <c r="F435" s="2" t="str">
        <f>IF(WEEKDAY(FC_Road___Aradhana[[#This Row],[Date]],2)&gt;5,"Weekend","Weekday")</f>
        <v>Weekday</v>
      </c>
      <c r="G43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35" t="s">
        <v>49</v>
      </c>
      <c r="I435" t="s">
        <v>50</v>
      </c>
      <c r="J435" t="s">
        <v>79</v>
      </c>
      <c r="K435" t="s">
        <v>52</v>
      </c>
      <c r="L435" t="s">
        <v>80</v>
      </c>
      <c r="M435" t="s">
        <v>50</v>
      </c>
      <c r="N435" t="s">
        <v>50</v>
      </c>
      <c r="O435" t="s">
        <v>50</v>
      </c>
      <c r="P435" t="s">
        <v>50</v>
      </c>
      <c r="Q435" t="s">
        <v>81</v>
      </c>
      <c r="R435" t="str">
        <f t="shared" si="48"/>
        <v>Kothrud</v>
      </c>
      <c r="S435" t="s">
        <v>50</v>
      </c>
      <c r="T435" t="s">
        <v>50</v>
      </c>
      <c r="U435" t="s">
        <v>162</v>
      </c>
      <c r="V435" t="s">
        <v>50</v>
      </c>
      <c r="W435" t="s">
        <v>50</v>
      </c>
      <c r="X435" t="str">
        <f t="shared" si="49"/>
        <v>Dahanukar Colony / Kothrud Bus Stand</v>
      </c>
      <c r="Y435" t="str">
        <f t="shared" si="50"/>
        <v>Dahanukar Colony / Kothrud Bus Stand</v>
      </c>
      <c r="Z435" t="s">
        <v>93</v>
      </c>
      <c r="AA435" t="s">
        <v>50</v>
      </c>
      <c r="AB435" t="s">
        <v>50</v>
      </c>
      <c r="AC435" t="s">
        <v>204</v>
      </c>
      <c r="AD435" t="s">
        <v>50</v>
      </c>
      <c r="AE435" t="s">
        <v>50</v>
      </c>
      <c r="AF435" t="str">
        <f t="shared" si="51"/>
        <v>JM Road</v>
      </c>
      <c r="AG435" t="s">
        <v>50</v>
      </c>
      <c r="AH435" t="s">
        <v>50</v>
      </c>
      <c r="AI435" t="s">
        <v>50</v>
      </c>
      <c r="AJ435" t="s">
        <v>50</v>
      </c>
      <c r="AK435" t="s">
        <v>50</v>
      </c>
      <c r="AL435" t="str">
        <f t="shared" si="52"/>
        <v/>
      </c>
      <c r="AM435" t="str">
        <f>IF(FC_Road___Aradhana[[#This Row],[2nd Level Departure]]="",FC_Road___Aradhana[[#This Row],[1st Level Departure]],FC_Road___Aradhana[[#This Row],[2nd Level Departure]])</f>
        <v>JM Road</v>
      </c>
      <c r="AN435" t="s">
        <v>56</v>
      </c>
      <c r="AO435" t="s">
        <v>71</v>
      </c>
      <c r="AP435" t="s">
        <v>96</v>
      </c>
      <c r="AQ435" t="s">
        <v>50</v>
      </c>
      <c r="AR435" t="s">
        <v>50</v>
      </c>
      <c r="AS435" t="s">
        <v>50</v>
      </c>
      <c r="AT435" t="s">
        <v>50</v>
      </c>
      <c r="AU435" t="s">
        <v>50</v>
      </c>
      <c r="AV435" t="s">
        <v>149</v>
      </c>
      <c r="AW435" t="str">
        <f t="shared" si="53"/>
        <v>A friend told me</v>
      </c>
      <c r="AX435" t="s">
        <v>86</v>
      </c>
      <c r="AY435" t="str">
        <f t="shared" si="54"/>
        <v>Date</v>
      </c>
      <c r="AZ435" t="s">
        <v>98</v>
      </c>
      <c r="BA435" t="s">
        <v>62</v>
      </c>
      <c r="BB435" t="s">
        <v>87</v>
      </c>
      <c r="BC435" t="s">
        <v>64</v>
      </c>
      <c r="BD435" t="s">
        <v>88</v>
      </c>
      <c r="BE435" t="s">
        <v>76</v>
      </c>
      <c r="BF435" t="s">
        <v>89</v>
      </c>
      <c r="BG435" t="s">
        <v>137</v>
      </c>
      <c r="BH435" t="s">
        <v>78</v>
      </c>
      <c r="BI435" t="s">
        <v>243</v>
      </c>
      <c r="BJ435" t="s">
        <v>69</v>
      </c>
    </row>
    <row r="436" spans="1:62" x14ac:dyDescent="0.3">
      <c r="A436">
        <v>438</v>
      </c>
      <c r="B436" s="1">
        <v>45842.646527777775</v>
      </c>
      <c r="C436" s="6">
        <v>45842.671527777777</v>
      </c>
      <c r="D436" s="2">
        <f>INT(FC_Road___Aradhana[[#This Row],[Completion time]])</f>
        <v>45842</v>
      </c>
      <c r="E436" s="2" t="str">
        <f>TEXT(FC_Road___Aradhana[[#This Row],[Date]],"dddd")</f>
        <v>Friday</v>
      </c>
      <c r="F436" s="2" t="str">
        <f>IF(WEEKDAY(FC_Road___Aradhana[[#This Row],[Date]],2)&gt;5,"Weekend","Weekday")</f>
        <v>Weekday</v>
      </c>
      <c r="G43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36" t="s">
        <v>49</v>
      </c>
      <c r="I436" t="s">
        <v>50</v>
      </c>
      <c r="J436" t="s">
        <v>51</v>
      </c>
      <c r="K436" t="s">
        <v>52</v>
      </c>
      <c r="L436" t="s">
        <v>160</v>
      </c>
      <c r="M436" t="s">
        <v>50</v>
      </c>
      <c r="N436" t="s">
        <v>50</v>
      </c>
      <c r="O436" t="s">
        <v>50</v>
      </c>
      <c r="P436" t="s">
        <v>81</v>
      </c>
      <c r="Q436" t="s">
        <v>50</v>
      </c>
      <c r="R436" t="str">
        <f t="shared" si="48"/>
        <v>Kothrud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tr">
        <f t="shared" si="49"/>
        <v/>
      </c>
      <c r="Y436" t="str">
        <f t="shared" si="50"/>
        <v>Kothrud</v>
      </c>
      <c r="Z436" t="s">
        <v>142</v>
      </c>
      <c r="AA436" t="s">
        <v>50</v>
      </c>
      <c r="AB436" t="s">
        <v>50</v>
      </c>
      <c r="AC436" t="s">
        <v>50</v>
      </c>
      <c r="AD436" t="s">
        <v>50</v>
      </c>
      <c r="AE436" t="s">
        <v>217</v>
      </c>
      <c r="AF436" t="str">
        <f t="shared" si="51"/>
        <v xml:space="preserve">Kothrud </v>
      </c>
      <c r="AG436" t="s">
        <v>50</v>
      </c>
      <c r="AH436" t="s">
        <v>50</v>
      </c>
      <c r="AI436" t="s">
        <v>50</v>
      </c>
      <c r="AJ436" t="s">
        <v>50</v>
      </c>
      <c r="AK436" t="s">
        <v>50</v>
      </c>
      <c r="AL436" t="str">
        <f t="shared" si="52"/>
        <v/>
      </c>
      <c r="AM436" t="str">
        <f>IF(FC_Road___Aradhana[[#This Row],[2nd Level Departure]]="",FC_Road___Aradhana[[#This Row],[1st Level Departure]],FC_Road___Aradhana[[#This Row],[2nd Level Departure]])</f>
        <v xml:space="preserve">Kothrud </v>
      </c>
      <c r="AN436" t="s">
        <v>94</v>
      </c>
      <c r="AO436" t="s">
        <v>71</v>
      </c>
      <c r="AP436" t="s">
        <v>58</v>
      </c>
      <c r="AQ436" t="s">
        <v>72</v>
      </c>
      <c r="AR436" t="s">
        <v>103</v>
      </c>
      <c r="AS436" t="s">
        <v>61</v>
      </c>
      <c r="AT436" t="s">
        <v>62</v>
      </c>
      <c r="AU436" t="s">
        <v>63</v>
      </c>
      <c r="AV436" t="s">
        <v>50</v>
      </c>
      <c r="AW436" t="str">
        <f t="shared" si="53"/>
        <v>Walk-in/ Saw it while passing by</v>
      </c>
      <c r="AX436" t="s">
        <v>50</v>
      </c>
      <c r="AY436" t="str">
        <f t="shared" si="54"/>
        <v>Casual Meal</v>
      </c>
      <c r="AZ436" t="s">
        <v>50</v>
      </c>
      <c r="BA436" t="str">
        <f t="shared" si="55"/>
        <v>I wanted to try Sourdough Pizza</v>
      </c>
      <c r="BB436" t="s">
        <v>113</v>
      </c>
      <c r="BC436" t="s">
        <v>65</v>
      </c>
      <c r="BD436" t="s">
        <v>88</v>
      </c>
      <c r="BE436" t="s">
        <v>67</v>
      </c>
      <c r="BF436" t="s">
        <v>50</v>
      </c>
      <c r="BG436" t="s">
        <v>114</v>
      </c>
      <c r="BH436" t="s">
        <v>50</v>
      </c>
      <c r="BI436" t="s">
        <v>50</v>
      </c>
      <c r="BJ436" t="s">
        <v>69</v>
      </c>
    </row>
    <row r="437" spans="1:62" x14ac:dyDescent="0.3">
      <c r="A437">
        <v>439</v>
      </c>
      <c r="B437" s="1">
        <v>45842.670138888891</v>
      </c>
      <c r="C437" s="6">
        <v>45842.67291666667</v>
      </c>
      <c r="D437" s="2">
        <f>INT(FC_Road___Aradhana[[#This Row],[Completion time]])</f>
        <v>45842</v>
      </c>
      <c r="E437" s="2" t="str">
        <f>TEXT(FC_Road___Aradhana[[#This Row],[Date]],"dddd")</f>
        <v>Friday</v>
      </c>
      <c r="F437" s="2" t="str">
        <f>IF(WEEKDAY(FC_Road___Aradhana[[#This Row],[Date]],2)&gt;5,"Weekend","Weekday")</f>
        <v>Weekday</v>
      </c>
      <c r="G43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37" t="s">
        <v>49</v>
      </c>
      <c r="I437" t="s">
        <v>50</v>
      </c>
      <c r="J437" t="s">
        <v>51</v>
      </c>
      <c r="K437" t="s">
        <v>52</v>
      </c>
      <c r="L437" t="s">
        <v>80</v>
      </c>
      <c r="M437" t="s">
        <v>50</v>
      </c>
      <c r="N437" t="s">
        <v>50</v>
      </c>
      <c r="O437" t="s">
        <v>50</v>
      </c>
      <c r="P437" t="s">
        <v>50</v>
      </c>
      <c r="Q437" t="s">
        <v>81</v>
      </c>
      <c r="R437" t="str">
        <f t="shared" si="48"/>
        <v>Kothrud</v>
      </c>
      <c r="S437" t="s">
        <v>50</v>
      </c>
      <c r="T437" t="s">
        <v>50</v>
      </c>
      <c r="V437" t="s">
        <v>50</v>
      </c>
      <c r="W437" t="s">
        <v>50</v>
      </c>
      <c r="X437" t="str">
        <f t="shared" si="49"/>
        <v/>
      </c>
      <c r="Y437" t="str">
        <f t="shared" si="50"/>
        <v>Kothrud</v>
      </c>
      <c r="Z437" t="s">
        <v>163</v>
      </c>
      <c r="AA437" t="s">
        <v>176</v>
      </c>
      <c r="AB437" t="s">
        <v>50</v>
      </c>
      <c r="AC437" t="s">
        <v>50</v>
      </c>
      <c r="AD437" t="s">
        <v>50</v>
      </c>
      <c r="AE437" t="s">
        <v>50</v>
      </c>
      <c r="AF437" t="str">
        <f t="shared" si="51"/>
        <v xml:space="preserve">Bavdhan </v>
      </c>
      <c r="AG437" t="s">
        <v>50</v>
      </c>
      <c r="AH437" t="s">
        <v>50</v>
      </c>
      <c r="AI437" t="s">
        <v>50</v>
      </c>
      <c r="AJ437" t="s">
        <v>50</v>
      </c>
      <c r="AK437" t="s">
        <v>50</v>
      </c>
      <c r="AL437" t="str">
        <f t="shared" si="52"/>
        <v/>
      </c>
      <c r="AM437" t="str">
        <f>IF(FC_Road___Aradhana[[#This Row],[2nd Level Departure]]="",FC_Road___Aradhana[[#This Row],[1st Level Departure]],FC_Road___Aradhana[[#This Row],[2nd Level Departure]])</f>
        <v xml:space="preserve">Bavdhan </v>
      </c>
      <c r="AN437" t="s">
        <v>85</v>
      </c>
      <c r="AO437" t="s">
        <v>109</v>
      </c>
      <c r="AP437" t="s">
        <v>58</v>
      </c>
      <c r="AQ437" t="s">
        <v>59</v>
      </c>
      <c r="AR437" t="s">
        <v>60</v>
      </c>
      <c r="AS437" t="s">
        <v>61</v>
      </c>
      <c r="AT437" t="s">
        <v>125</v>
      </c>
      <c r="AU437" t="s">
        <v>63</v>
      </c>
      <c r="AV437" t="s">
        <v>50</v>
      </c>
      <c r="AW437" t="str">
        <f t="shared" si="53"/>
        <v>Word of Mouth/ Recommendation</v>
      </c>
      <c r="AX437" t="s">
        <v>50</v>
      </c>
      <c r="AY437" t="str">
        <f t="shared" si="54"/>
        <v>Casual Meal</v>
      </c>
      <c r="AZ437" t="s">
        <v>50</v>
      </c>
      <c r="BA437" t="str">
        <f t="shared" si="55"/>
        <v>Pizza with Drinks sounded like a good combo</v>
      </c>
      <c r="BB437" t="s">
        <v>64</v>
      </c>
      <c r="BC437" t="s">
        <v>64</v>
      </c>
      <c r="BD437" t="s">
        <v>75</v>
      </c>
      <c r="BE437" t="s">
        <v>188</v>
      </c>
      <c r="BF437" t="s">
        <v>50</v>
      </c>
      <c r="BG437" t="s">
        <v>77</v>
      </c>
      <c r="BH437" t="s">
        <v>50</v>
      </c>
      <c r="BI437" t="s">
        <v>50</v>
      </c>
      <c r="BJ437" t="s">
        <v>69</v>
      </c>
    </row>
    <row r="438" spans="1:62" x14ac:dyDescent="0.3">
      <c r="A438">
        <v>440</v>
      </c>
      <c r="B438" s="1">
        <v>45842.729166666664</v>
      </c>
      <c r="C438" s="6">
        <v>45842.731249999997</v>
      </c>
      <c r="D438" s="2">
        <f>INT(FC_Road___Aradhana[[#This Row],[Completion time]])</f>
        <v>45842</v>
      </c>
      <c r="E438" s="2" t="str">
        <f>TEXT(FC_Road___Aradhana[[#This Row],[Date]],"dddd")</f>
        <v>Friday</v>
      </c>
      <c r="F438" s="2" t="str">
        <f>IF(WEEKDAY(FC_Road___Aradhana[[#This Row],[Date]],2)&gt;5,"Weekend","Weekday")</f>
        <v>Weekday</v>
      </c>
      <c r="G43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38" t="s">
        <v>49</v>
      </c>
      <c r="I438" t="s">
        <v>50</v>
      </c>
      <c r="J438" t="s">
        <v>79</v>
      </c>
      <c r="K438" t="s">
        <v>52</v>
      </c>
      <c r="L438" t="s">
        <v>80</v>
      </c>
      <c r="M438" t="s">
        <v>50</v>
      </c>
      <c r="N438" t="s">
        <v>50</v>
      </c>
      <c r="O438" t="s">
        <v>50</v>
      </c>
      <c r="P438" t="s">
        <v>50</v>
      </c>
      <c r="Q438" t="s">
        <v>54</v>
      </c>
      <c r="R438" t="str">
        <f t="shared" si="48"/>
        <v>Deccan</v>
      </c>
      <c r="S438" t="s">
        <v>132</v>
      </c>
      <c r="T438" t="s">
        <v>50</v>
      </c>
      <c r="U438" t="s">
        <v>50</v>
      </c>
      <c r="V438" t="s">
        <v>50</v>
      </c>
      <c r="W438" t="s">
        <v>50</v>
      </c>
      <c r="X438" t="str">
        <f t="shared" si="49"/>
        <v>Prabhat Road/Bhandarkar Road</v>
      </c>
      <c r="Y438" t="str">
        <f t="shared" si="50"/>
        <v>Prabhat Road/Bhandarkar Road</v>
      </c>
      <c r="Z438" t="s">
        <v>166</v>
      </c>
      <c r="AA438" t="s">
        <v>50</v>
      </c>
      <c r="AB438" t="s">
        <v>165</v>
      </c>
      <c r="AC438" t="s">
        <v>50</v>
      </c>
      <c r="AD438" t="s">
        <v>50</v>
      </c>
      <c r="AE438" t="s">
        <v>50</v>
      </c>
      <c r="AF438" t="str">
        <f t="shared" si="51"/>
        <v>Pavillion Mall</v>
      </c>
      <c r="AG438" t="s">
        <v>50</v>
      </c>
      <c r="AH438" t="s">
        <v>50</v>
      </c>
      <c r="AI438" t="s">
        <v>50</v>
      </c>
      <c r="AJ438" t="s">
        <v>50</v>
      </c>
      <c r="AK438" t="s">
        <v>50</v>
      </c>
      <c r="AL438" t="str">
        <f t="shared" si="52"/>
        <v/>
      </c>
      <c r="AM438" t="str">
        <f>IF(FC_Road___Aradhana[[#This Row],[2nd Level Departure]]="",FC_Road___Aradhana[[#This Row],[1st Level Departure]],FC_Road___Aradhana[[#This Row],[2nd Level Departure]])</f>
        <v>Pavillion Mall</v>
      </c>
      <c r="AN438" t="s">
        <v>85</v>
      </c>
      <c r="AO438" t="s">
        <v>71</v>
      </c>
      <c r="AP438" t="s">
        <v>58</v>
      </c>
      <c r="AQ438" t="s">
        <v>59</v>
      </c>
      <c r="AR438" t="s">
        <v>60</v>
      </c>
      <c r="AS438" t="s">
        <v>61</v>
      </c>
      <c r="AT438" t="s">
        <v>125</v>
      </c>
      <c r="AU438" t="s">
        <v>63</v>
      </c>
      <c r="AV438" t="s">
        <v>50</v>
      </c>
      <c r="AW438" t="str">
        <f t="shared" si="53"/>
        <v>Word of Mouth/ Recommendation</v>
      </c>
      <c r="AX438" t="s">
        <v>50</v>
      </c>
      <c r="AY438" t="str">
        <f t="shared" si="54"/>
        <v>Casual Meal</v>
      </c>
      <c r="AZ438" t="s">
        <v>50</v>
      </c>
      <c r="BA438" t="str">
        <f t="shared" si="55"/>
        <v>Pizza with Drinks sounded like a good combo</v>
      </c>
      <c r="BB438" t="s">
        <v>104</v>
      </c>
      <c r="BC438" t="s">
        <v>64</v>
      </c>
      <c r="BD438" t="s">
        <v>66</v>
      </c>
      <c r="BE438" t="s">
        <v>76</v>
      </c>
      <c r="BF438" t="s">
        <v>131</v>
      </c>
      <c r="BG438" t="s">
        <v>68</v>
      </c>
      <c r="BH438" t="s">
        <v>78</v>
      </c>
      <c r="BI438" t="s">
        <v>115</v>
      </c>
      <c r="BJ438" t="s">
        <v>69</v>
      </c>
    </row>
    <row r="439" spans="1:62" x14ac:dyDescent="0.3">
      <c r="A439">
        <v>441</v>
      </c>
      <c r="B439" s="1">
        <v>45842.740972222222</v>
      </c>
      <c r="C439" s="6">
        <v>45842.742361111108</v>
      </c>
      <c r="D439" s="2">
        <f>INT(FC_Road___Aradhana[[#This Row],[Completion time]])</f>
        <v>45842</v>
      </c>
      <c r="E439" s="2" t="str">
        <f>TEXT(FC_Road___Aradhana[[#This Row],[Date]],"dddd")</f>
        <v>Friday</v>
      </c>
      <c r="F439" s="2" t="str">
        <f>IF(WEEKDAY(FC_Road___Aradhana[[#This Row],[Date]],2)&gt;5,"Weekend","Weekday")</f>
        <v>Weekday</v>
      </c>
      <c r="G43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39" t="s">
        <v>49</v>
      </c>
      <c r="I439" t="s">
        <v>50</v>
      </c>
      <c r="J439" t="s">
        <v>79</v>
      </c>
      <c r="K439" t="s">
        <v>52</v>
      </c>
      <c r="L439" t="s">
        <v>119</v>
      </c>
      <c r="M439" t="s">
        <v>50</v>
      </c>
      <c r="N439" t="s">
        <v>50</v>
      </c>
      <c r="O439" t="s">
        <v>50</v>
      </c>
      <c r="P439" t="s">
        <v>50</v>
      </c>
      <c r="Q439" t="s">
        <v>303</v>
      </c>
      <c r="R439" t="str">
        <f t="shared" si="48"/>
        <v xml:space="preserve">Koregaon park </v>
      </c>
      <c r="S439" t="s">
        <v>50</v>
      </c>
      <c r="T439" t="s">
        <v>50</v>
      </c>
      <c r="U439" t="s">
        <v>50</v>
      </c>
      <c r="V439" t="s">
        <v>50</v>
      </c>
      <c r="W439" t="s">
        <v>50</v>
      </c>
      <c r="X439" t="str">
        <f t="shared" si="49"/>
        <v/>
      </c>
      <c r="Y439" t="str">
        <f t="shared" si="50"/>
        <v xml:space="preserve">Koregaon park </v>
      </c>
      <c r="Z439" t="s">
        <v>163</v>
      </c>
      <c r="AA439" t="s">
        <v>303</v>
      </c>
      <c r="AB439" t="s">
        <v>50</v>
      </c>
      <c r="AC439" t="s">
        <v>50</v>
      </c>
      <c r="AD439" t="s">
        <v>50</v>
      </c>
      <c r="AE439" t="s">
        <v>50</v>
      </c>
      <c r="AF439" t="str">
        <f t="shared" si="51"/>
        <v xml:space="preserve">Koregaon park </v>
      </c>
      <c r="AG439" t="s">
        <v>50</v>
      </c>
      <c r="AH439" t="s">
        <v>50</v>
      </c>
      <c r="AI439" t="s">
        <v>50</v>
      </c>
      <c r="AJ439" t="s">
        <v>50</v>
      </c>
      <c r="AK439" t="s">
        <v>50</v>
      </c>
      <c r="AL439" t="str">
        <f t="shared" si="52"/>
        <v/>
      </c>
      <c r="AM439" t="str">
        <f>IF(FC_Road___Aradhana[[#This Row],[2nd Level Departure]]="",FC_Road___Aradhana[[#This Row],[1st Level Departure]],FC_Road___Aradhana[[#This Row],[2nd Level Departure]])</f>
        <v xml:space="preserve">Koregaon park </v>
      </c>
      <c r="AN439" t="s">
        <v>94</v>
      </c>
      <c r="AO439" t="s">
        <v>109</v>
      </c>
      <c r="AP439" t="s">
        <v>96</v>
      </c>
      <c r="AQ439" t="s">
        <v>50</v>
      </c>
      <c r="AR439" t="s">
        <v>50</v>
      </c>
      <c r="AS439" t="s">
        <v>50</v>
      </c>
      <c r="AT439" t="s">
        <v>50</v>
      </c>
      <c r="AU439" t="s">
        <v>50</v>
      </c>
      <c r="AV439" t="s">
        <v>264</v>
      </c>
      <c r="AW439" t="str">
        <f t="shared" si="53"/>
        <v>Offer Leaflets/ Coupons</v>
      </c>
      <c r="AX439" t="s">
        <v>106</v>
      </c>
      <c r="AY439" t="str">
        <f t="shared" si="54"/>
        <v>Work meeting/ Business outing</v>
      </c>
      <c r="AZ439" t="s">
        <v>180</v>
      </c>
      <c r="BA439" t="s">
        <v>107</v>
      </c>
      <c r="BB439" t="s">
        <v>65</v>
      </c>
      <c r="BC439" t="s">
        <v>108</v>
      </c>
      <c r="BD439" t="s">
        <v>88</v>
      </c>
      <c r="BE439" t="s">
        <v>67</v>
      </c>
      <c r="BF439" t="s">
        <v>89</v>
      </c>
      <c r="BG439" t="s">
        <v>68</v>
      </c>
      <c r="BH439" t="s">
        <v>101</v>
      </c>
      <c r="BI439" t="s">
        <v>122</v>
      </c>
      <c r="BJ439" t="s">
        <v>69</v>
      </c>
    </row>
    <row r="440" spans="1:62" x14ac:dyDescent="0.3">
      <c r="A440">
        <v>442</v>
      </c>
      <c r="B440" s="1">
        <v>45842.741666666669</v>
      </c>
      <c r="C440" s="6">
        <v>45842.743055555555</v>
      </c>
      <c r="D440" s="2">
        <f>INT(FC_Road___Aradhana[[#This Row],[Completion time]])</f>
        <v>45842</v>
      </c>
      <c r="E440" s="2" t="str">
        <f>TEXT(FC_Road___Aradhana[[#This Row],[Date]],"dddd")</f>
        <v>Friday</v>
      </c>
      <c r="F440" s="2" t="str">
        <f>IF(WEEKDAY(FC_Road___Aradhana[[#This Row],[Date]],2)&gt;5,"Weekend","Weekday")</f>
        <v>Weekday</v>
      </c>
      <c r="G44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40" t="s">
        <v>49</v>
      </c>
      <c r="I440" t="s">
        <v>50</v>
      </c>
      <c r="J440" t="s">
        <v>51</v>
      </c>
      <c r="K440" t="s">
        <v>52</v>
      </c>
      <c r="L440" t="s">
        <v>53</v>
      </c>
      <c r="M440" t="s">
        <v>50</v>
      </c>
      <c r="N440" t="s">
        <v>50</v>
      </c>
      <c r="O440" t="s">
        <v>126</v>
      </c>
      <c r="P440" t="s">
        <v>50</v>
      </c>
      <c r="Q440" t="s">
        <v>50</v>
      </c>
      <c r="R440" t="str">
        <f t="shared" si="48"/>
        <v>ICC/ Senapati Bapat Road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tr">
        <f t="shared" si="49"/>
        <v/>
      </c>
      <c r="Y440" t="str">
        <f t="shared" si="50"/>
        <v>ICC/ Senapati Bapat Road</v>
      </c>
      <c r="Z440" t="s">
        <v>83</v>
      </c>
      <c r="AA440" t="s">
        <v>287</v>
      </c>
      <c r="AB440" t="s">
        <v>50</v>
      </c>
      <c r="AC440" t="s">
        <v>50</v>
      </c>
      <c r="AD440" t="s">
        <v>50</v>
      </c>
      <c r="AE440" t="s">
        <v>50</v>
      </c>
      <c r="AF440" t="str">
        <f t="shared" si="51"/>
        <v>Nanded city</v>
      </c>
      <c r="AG440" t="s">
        <v>50</v>
      </c>
      <c r="AH440" t="s">
        <v>50</v>
      </c>
      <c r="AI440" t="s">
        <v>50</v>
      </c>
      <c r="AJ440" t="s">
        <v>50</v>
      </c>
      <c r="AK440" t="s">
        <v>50</v>
      </c>
      <c r="AL440" t="str">
        <f t="shared" si="52"/>
        <v/>
      </c>
      <c r="AM440" t="str">
        <f>IF(FC_Road___Aradhana[[#This Row],[2nd Level Departure]]="",FC_Road___Aradhana[[#This Row],[1st Level Departure]],FC_Road___Aradhana[[#This Row],[2nd Level Departure]])</f>
        <v>Nanded city</v>
      </c>
      <c r="AN440" t="s">
        <v>85</v>
      </c>
      <c r="AO440" t="s">
        <v>109</v>
      </c>
      <c r="AP440" t="s">
        <v>96</v>
      </c>
      <c r="AQ440" t="s">
        <v>50</v>
      </c>
      <c r="AR440" t="s">
        <v>50</v>
      </c>
      <c r="AS440" t="s">
        <v>50</v>
      </c>
      <c r="AT440" t="s">
        <v>50</v>
      </c>
      <c r="AU440" t="s">
        <v>50</v>
      </c>
      <c r="AV440" t="s">
        <v>97</v>
      </c>
      <c r="AW440" t="str">
        <f t="shared" si="53"/>
        <v>Social Media Ad (Instagram/ Facebook)</v>
      </c>
      <c r="AX440" t="s">
        <v>167</v>
      </c>
      <c r="AY440" t="str">
        <f t="shared" si="54"/>
        <v>Special Celebration (Birthday, Anniversary, etc.)</v>
      </c>
      <c r="AZ440" t="s">
        <v>98</v>
      </c>
      <c r="BA440" t="s">
        <v>62</v>
      </c>
      <c r="BB440" t="s">
        <v>104</v>
      </c>
      <c r="BC440" t="s">
        <v>64</v>
      </c>
      <c r="BD440" t="s">
        <v>75</v>
      </c>
      <c r="BE440" t="s">
        <v>76</v>
      </c>
      <c r="BF440" t="s">
        <v>99</v>
      </c>
      <c r="BG440" t="s">
        <v>68</v>
      </c>
      <c r="BH440" t="s">
        <v>50</v>
      </c>
      <c r="BI440" t="s">
        <v>50</v>
      </c>
      <c r="BJ440" t="s">
        <v>69</v>
      </c>
    </row>
    <row r="441" spans="1:62" x14ac:dyDescent="0.3">
      <c r="A441">
        <v>443</v>
      </c>
      <c r="B441" s="1">
        <v>45842.742361111108</v>
      </c>
      <c r="C441" s="6">
        <v>45842.763888888891</v>
      </c>
      <c r="D441" s="2">
        <f>INT(FC_Road___Aradhana[[#This Row],[Completion time]])</f>
        <v>45842</v>
      </c>
      <c r="E441" s="2" t="str">
        <f>TEXT(FC_Road___Aradhana[[#This Row],[Date]],"dddd")</f>
        <v>Friday</v>
      </c>
      <c r="F441" s="2" t="str">
        <f>IF(WEEKDAY(FC_Road___Aradhana[[#This Row],[Date]],2)&gt;5,"Weekend","Weekday")</f>
        <v>Weekday</v>
      </c>
      <c r="G44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41" t="s">
        <v>49</v>
      </c>
      <c r="I441" t="s">
        <v>50</v>
      </c>
      <c r="J441" t="s">
        <v>79</v>
      </c>
      <c r="K441" t="s">
        <v>140</v>
      </c>
      <c r="L441" t="s">
        <v>53</v>
      </c>
      <c r="M441" t="s">
        <v>50</v>
      </c>
      <c r="N441" t="s">
        <v>50</v>
      </c>
      <c r="O441" t="s">
        <v>146</v>
      </c>
      <c r="P441" t="s">
        <v>50</v>
      </c>
      <c r="Q441" t="s">
        <v>50</v>
      </c>
      <c r="R441" t="str">
        <f t="shared" si="48"/>
        <v>Model Colony</v>
      </c>
      <c r="S441" t="s">
        <v>50</v>
      </c>
      <c r="T441" t="s">
        <v>50</v>
      </c>
      <c r="U441" t="s">
        <v>50</v>
      </c>
      <c r="V441" t="s">
        <v>50</v>
      </c>
      <c r="W441" t="s">
        <v>50</v>
      </c>
      <c r="X441" t="str">
        <f t="shared" si="49"/>
        <v/>
      </c>
      <c r="Y441" t="str">
        <f t="shared" si="50"/>
        <v>Model Colony</v>
      </c>
      <c r="Z441" t="s">
        <v>55</v>
      </c>
      <c r="AA441" t="s">
        <v>50</v>
      </c>
      <c r="AB441" t="s">
        <v>50</v>
      </c>
      <c r="AC441" t="s">
        <v>50</v>
      </c>
      <c r="AD441" t="s">
        <v>146</v>
      </c>
      <c r="AE441" t="s">
        <v>50</v>
      </c>
      <c r="AF441" t="str">
        <f t="shared" si="51"/>
        <v>Model Colony</v>
      </c>
      <c r="AG441" t="s">
        <v>50</v>
      </c>
      <c r="AH441" t="s">
        <v>50</v>
      </c>
      <c r="AI441" t="s">
        <v>50</v>
      </c>
      <c r="AJ441" t="s">
        <v>50</v>
      </c>
      <c r="AK441" t="s">
        <v>50</v>
      </c>
      <c r="AL441" t="str">
        <f t="shared" si="52"/>
        <v/>
      </c>
      <c r="AM441" t="str">
        <f>IF(FC_Road___Aradhana[[#This Row],[2nd Level Departure]]="",FC_Road___Aradhana[[#This Row],[1st Level Departure]],FC_Road___Aradhana[[#This Row],[2nd Level Departure]])</f>
        <v>Model Colony</v>
      </c>
      <c r="AN441" t="s">
        <v>94</v>
      </c>
      <c r="AO441" t="s">
        <v>71</v>
      </c>
      <c r="AP441" t="s">
        <v>58</v>
      </c>
      <c r="AQ441" t="s">
        <v>59</v>
      </c>
      <c r="AR441" t="s">
        <v>87</v>
      </c>
      <c r="AS441" t="s">
        <v>61</v>
      </c>
      <c r="AT441" t="s">
        <v>125</v>
      </c>
      <c r="AU441" t="s">
        <v>73</v>
      </c>
      <c r="AV441" t="s">
        <v>50</v>
      </c>
      <c r="AW441" t="str">
        <f t="shared" si="53"/>
        <v>Word of Mouth/ Recommendation</v>
      </c>
      <c r="AX441" t="s">
        <v>50</v>
      </c>
      <c r="AY441" t="str">
        <f t="shared" si="54"/>
        <v>Casual Meal</v>
      </c>
      <c r="AZ441" t="s">
        <v>50</v>
      </c>
      <c r="BA441" t="str">
        <f t="shared" si="55"/>
        <v>Pizza with Drinks sounded like a good combo</v>
      </c>
      <c r="BB441" t="s">
        <v>87</v>
      </c>
      <c r="BC441" t="s">
        <v>104</v>
      </c>
      <c r="BD441" t="s">
        <v>75</v>
      </c>
      <c r="BE441" t="s">
        <v>76</v>
      </c>
      <c r="BF441" t="s">
        <v>99</v>
      </c>
      <c r="BG441" t="s">
        <v>68</v>
      </c>
      <c r="BH441" t="s">
        <v>78</v>
      </c>
      <c r="BI441" t="s">
        <v>122</v>
      </c>
      <c r="BJ441" t="s">
        <v>69</v>
      </c>
    </row>
    <row r="442" spans="1:62" x14ac:dyDescent="0.3">
      <c r="A442">
        <v>444</v>
      </c>
      <c r="B442" s="1">
        <v>45842.763888888891</v>
      </c>
      <c r="C442" s="6">
        <v>45842.76666666667</v>
      </c>
      <c r="D442" s="2">
        <f>INT(FC_Road___Aradhana[[#This Row],[Completion time]])</f>
        <v>45842</v>
      </c>
      <c r="E442" s="2" t="str">
        <f>TEXT(FC_Road___Aradhana[[#This Row],[Date]],"dddd")</f>
        <v>Friday</v>
      </c>
      <c r="F442" s="2" t="str">
        <f>IF(WEEKDAY(FC_Road___Aradhana[[#This Row],[Date]],2)&gt;5,"Weekend","Weekday")</f>
        <v>Weekday</v>
      </c>
      <c r="G44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42" t="s">
        <v>49</v>
      </c>
      <c r="I442" t="s">
        <v>50</v>
      </c>
      <c r="J442" t="s">
        <v>79</v>
      </c>
      <c r="K442" t="s">
        <v>52</v>
      </c>
      <c r="L442" t="s">
        <v>53</v>
      </c>
      <c r="M442" t="s">
        <v>50</v>
      </c>
      <c r="N442" t="s">
        <v>50</v>
      </c>
      <c r="O442" t="s">
        <v>146</v>
      </c>
      <c r="P442" t="s">
        <v>50</v>
      </c>
      <c r="Q442" t="s">
        <v>50</v>
      </c>
      <c r="R442" t="str">
        <f t="shared" si="48"/>
        <v>Model Colony</v>
      </c>
      <c r="S442" t="s">
        <v>50</v>
      </c>
      <c r="T442" t="s">
        <v>50</v>
      </c>
      <c r="U442" t="s">
        <v>50</v>
      </c>
      <c r="V442" t="s">
        <v>50</v>
      </c>
      <c r="W442" t="s">
        <v>50</v>
      </c>
      <c r="X442" t="str">
        <f t="shared" si="49"/>
        <v/>
      </c>
      <c r="Y442" t="str">
        <f t="shared" si="50"/>
        <v>Model Colony</v>
      </c>
      <c r="Z442" t="s">
        <v>55</v>
      </c>
      <c r="AA442" t="s">
        <v>50</v>
      </c>
      <c r="AB442" t="s">
        <v>50</v>
      </c>
      <c r="AC442" t="s">
        <v>50</v>
      </c>
      <c r="AD442" t="s">
        <v>70</v>
      </c>
      <c r="AE442" t="s">
        <v>50</v>
      </c>
      <c r="AF442" t="str">
        <f t="shared" si="51"/>
        <v>Shivajinagar</v>
      </c>
      <c r="AG442" t="s">
        <v>50</v>
      </c>
      <c r="AH442" t="s">
        <v>50</v>
      </c>
      <c r="AI442" t="s">
        <v>50</v>
      </c>
      <c r="AJ442" t="s">
        <v>50</v>
      </c>
      <c r="AK442" t="s">
        <v>50</v>
      </c>
      <c r="AL442" t="str">
        <f t="shared" si="52"/>
        <v/>
      </c>
      <c r="AM442" t="str">
        <f>IF(FC_Road___Aradhana[[#This Row],[2nd Level Departure]]="",FC_Road___Aradhana[[#This Row],[1st Level Departure]],FC_Road___Aradhana[[#This Row],[2nd Level Departure]])</f>
        <v>Shivajinagar</v>
      </c>
      <c r="AN442" t="s">
        <v>56</v>
      </c>
      <c r="AO442" t="s">
        <v>109</v>
      </c>
      <c r="AP442" t="s">
        <v>96</v>
      </c>
      <c r="AQ442" t="s">
        <v>50</v>
      </c>
      <c r="AR442" t="s">
        <v>50</v>
      </c>
      <c r="AS442" t="s">
        <v>50</v>
      </c>
      <c r="AT442" t="s">
        <v>50</v>
      </c>
      <c r="AU442" t="s">
        <v>50</v>
      </c>
      <c r="AV442" t="s">
        <v>144</v>
      </c>
      <c r="AW442" t="str">
        <f t="shared" si="53"/>
        <v>I was walking by and came in</v>
      </c>
      <c r="AX442" t="s">
        <v>61</v>
      </c>
      <c r="AY442" t="str">
        <f t="shared" si="54"/>
        <v>Casual Meal</v>
      </c>
      <c r="AZ442" t="s">
        <v>98</v>
      </c>
      <c r="BA442" t="s">
        <v>62</v>
      </c>
      <c r="BB442" t="s">
        <v>74</v>
      </c>
      <c r="BC442" t="s">
        <v>64</v>
      </c>
      <c r="BD442" t="s">
        <v>75</v>
      </c>
      <c r="BE442" t="s">
        <v>67</v>
      </c>
      <c r="BF442" t="s">
        <v>99</v>
      </c>
      <c r="BG442" t="s">
        <v>77</v>
      </c>
      <c r="BH442" t="s">
        <v>78</v>
      </c>
      <c r="BI442" t="s">
        <v>115</v>
      </c>
      <c r="BJ442" t="s">
        <v>69</v>
      </c>
    </row>
    <row r="443" spans="1:62" x14ac:dyDescent="0.3">
      <c r="A443">
        <v>445</v>
      </c>
      <c r="B443" s="1">
        <v>45842.743750000001</v>
      </c>
      <c r="C443" s="6">
        <v>45842.772222222222</v>
      </c>
      <c r="D443" s="2">
        <f>INT(FC_Road___Aradhana[[#This Row],[Completion time]])</f>
        <v>45842</v>
      </c>
      <c r="E443" s="2" t="str">
        <f>TEXT(FC_Road___Aradhana[[#This Row],[Date]],"dddd")</f>
        <v>Friday</v>
      </c>
      <c r="F443" s="2" t="str">
        <f>IF(WEEKDAY(FC_Road___Aradhana[[#This Row],[Date]],2)&gt;5,"Weekend","Weekday")</f>
        <v>Weekday</v>
      </c>
      <c r="G44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43" t="s">
        <v>49</v>
      </c>
      <c r="I443" t="s">
        <v>50</v>
      </c>
      <c r="J443" t="s">
        <v>51</v>
      </c>
      <c r="K443" t="s">
        <v>92</v>
      </c>
      <c r="L443" t="s">
        <v>160</v>
      </c>
      <c r="M443" t="s">
        <v>50</v>
      </c>
      <c r="N443" t="s">
        <v>50</v>
      </c>
      <c r="O443" t="s">
        <v>50</v>
      </c>
      <c r="P443" t="s">
        <v>252</v>
      </c>
      <c r="Q443" t="s">
        <v>50</v>
      </c>
      <c r="R443" t="str">
        <f t="shared" si="48"/>
        <v xml:space="preserve">Law college road 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tr">
        <f t="shared" si="49"/>
        <v/>
      </c>
      <c r="Y443" t="str">
        <f t="shared" si="50"/>
        <v xml:space="preserve">Law college road </v>
      </c>
      <c r="Z443" t="s">
        <v>83</v>
      </c>
      <c r="AA443" t="s">
        <v>135</v>
      </c>
      <c r="AB443" t="s">
        <v>50</v>
      </c>
      <c r="AC443" t="s">
        <v>50</v>
      </c>
      <c r="AD443" t="s">
        <v>50</v>
      </c>
      <c r="AE443" t="s">
        <v>50</v>
      </c>
      <c r="AF443" t="str">
        <f t="shared" si="51"/>
        <v>Erandawne</v>
      </c>
      <c r="AG443" t="s">
        <v>50</v>
      </c>
      <c r="AH443" t="s">
        <v>181</v>
      </c>
      <c r="AI443" t="s">
        <v>50</v>
      </c>
      <c r="AJ443" t="s">
        <v>50</v>
      </c>
      <c r="AK443" t="s">
        <v>50</v>
      </c>
      <c r="AL443" t="str">
        <f t="shared" si="52"/>
        <v>Law College Road</v>
      </c>
      <c r="AM443" t="str">
        <f>IF(FC_Road___Aradhana[[#This Row],[2nd Level Departure]]="",FC_Road___Aradhana[[#This Row],[1st Level Departure]],FC_Road___Aradhana[[#This Row],[2nd Level Departure]])</f>
        <v>Law College Road</v>
      </c>
      <c r="AN443" t="s">
        <v>85</v>
      </c>
      <c r="AO443" t="s">
        <v>71</v>
      </c>
      <c r="AP443" t="s">
        <v>96</v>
      </c>
      <c r="AQ443" t="s">
        <v>50</v>
      </c>
      <c r="AR443" t="s">
        <v>50</v>
      </c>
      <c r="AS443" t="s">
        <v>50</v>
      </c>
      <c r="AT443" t="s">
        <v>50</v>
      </c>
      <c r="AU443" t="s">
        <v>50</v>
      </c>
      <c r="AV443" t="s">
        <v>144</v>
      </c>
      <c r="AW443" t="str">
        <f t="shared" si="53"/>
        <v>I was walking by and came in</v>
      </c>
      <c r="AX443" t="s">
        <v>61</v>
      </c>
      <c r="AY443" t="str">
        <f t="shared" si="54"/>
        <v>Casual Meal</v>
      </c>
      <c r="AZ443" t="s">
        <v>98</v>
      </c>
      <c r="BA443" t="s">
        <v>62</v>
      </c>
      <c r="BB443" t="s">
        <v>113</v>
      </c>
      <c r="BC443" t="s">
        <v>74</v>
      </c>
      <c r="BD443" t="s">
        <v>88</v>
      </c>
      <c r="BE443" t="s">
        <v>67</v>
      </c>
      <c r="BF443" t="s">
        <v>89</v>
      </c>
      <c r="BG443" t="s">
        <v>114</v>
      </c>
      <c r="BH443" t="s">
        <v>78</v>
      </c>
      <c r="BI443" t="s">
        <v>122</v>
      </c>
      <c r="BJ443" t="s">
        <v>69</v>
      </c>
    </row>
    <row r="444" spans="1:62" x14ac:dyDescent="0.3">
      <c r="A444">
        <v>446</v>
      </c>
      <c r="B444" s="1">
        <v>45842.76666666667</v>
      </c>
      <c r="C444" s="6">
        <v>45842.8125</v>
      </c>
      <c r="D444" s="2">
        <f>INT(FC_Road___Aradhana[[#This Row],[Completion time]])</f>
        <v>45842</v>
      </c>
      <c r="E444" s="2" t="str">
        <f>TEXT(FC_Road___Aradhana[[#This Row],[Date]],"dddd")</f>
        <v>Friday</v>
      </c>
      <c r="F444" s="2" t="str">
        <f>IF(WEEKDAY(FC_Road___Aradhana[[#This Row],[Date]],2)&gt;5,"Weekend","Weekday")</f>
        <v>Weekday</v>
      </c>
      <c r="G44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444" t="s">
        <v>49</v>
      </c>
      <c r="I444" t="s">
        <v>50</v>
      </c>
      <c r="J444" t="s">
        <v>51</v>
      </c>
      <c r="K444" t="s">
        <v>52</v>
      </c>
      <c r="L444" t="s">
        <v>53</v>
      </c>
      <c r="M444" t="s">
        <v>50</v>
      </c>
      <c r="N444" t="s">
        <v>50</v>
      </c>
      <c r="O444" t="s">
        <v>70</v>
      </c>
      <c r="P444" t="s">
        <v>50</v>
      </c>
      <c r="Q444" t="s">
        <v>50</v>
      </c>
      <c r="R444" t="str">
        <f t="shared" si="48"/>
        <v>Shivajinagar</v>
      </c>
      <c r="S444" t="s">
        <v>50</v>
      </c>
      <c r="T444" t="s">
        <v>50</v>
      </c>
      <c r="U444" t="s">
        <v>50</v>
      </c>
      <c r="V444" t="s">
        <v>50</v>
      </c>
      <c r="W444" t="s">
        <v>50</v>
      </c>
      <c r="X444" t="str">
        <f t="shared" si="49"/>
        <v/>
      </c>
      <c r="Y444" t="str">
        <f t="shared" si="50"/>
        <v>Shivajinagar</v>
      </c>
      <c r="Z444" t="s">
        <v>83</v>
      </c>
      <c r="AA444" t="s">
        <v>54</v>
      </c>
      <c r="AB444" t="s">
        <v>50</v>
      </c>
      <c r="AC444" t="s">
        <v>50</v>
      </c>
      <c r="AD444" t="s">
        <v>50</v>
      </c>
      <c r="AE444" t="s">
        <v>50</v>
      </c>
      <c r="AF444" t="str">
        <f t="shared" si="51"/>
        <v>Deccan</v>
      </c>
      <c r="AG444" t="s">
        <v>50</v>
      </c>
      <c r="AH444" t="s">
        <v>50</v>
      </c>
      <c r="AI444" t="s">
        <v>50</v>
      </c>
      <c r="AJ444" t="s">
        <v>50</v>
      </c>
      <c r="AK444" t="s">
        <v>50</v>
      </c>
      <c r="AL444" t="str">
        <f t="shared" si="52"/>
        <v/>
      </c>
      <c r="AM444" t="str">
        <f>IF(FC_Road___Aradhana[[#This Row],[2nd Level Departure]]="",FC_Road___Aradhana[[#This Row],[1st Level Departure]],FC_Road___Aradhana[[#This Row],[2nd Level Departure]])</f>
        <v>Deccan</v>
      </c>
      <c r="AN444" t="s">
        <v>94</v>
      </c>
      <c r="AO444" t="s">
        <v>71</v>
      </c>
      <c r="AP444" t="s">
        <v>58</v>
      </c>
      <c r="AQ444" t="s">
        <v>59</v>
      </c>
      <c r="AR444" t="s">
        <v>60</v>
      </c>
      <c r="AS444" t="s">
        <v>61</v>
      </c>
      <c r="AT444" t="s">
        <v>62</v>
      </c>
      <c r="AU444" t="s">
        <v>63</v>
      </c>
      <c r="AV444" t="s">
        <v>50</v>
      </c>
      <c r="AW444" t="str">
        <f t="shared" si="53"/>
        <v>Word of Mouth/ Recommendation</v>
      </c>
      <c r="AX444" t="s">
        <v>50</v>
      </c>
      <c r="AY444" t="str">
        <f t="shared" si="54"/>
        <v>Casual Meal</v>
      </c>
      <c r="AZ444" t="s">
        <v>50</v>
      </c>
      <c r="BA444" t="str">
        <f t="shared" si="55"/>
        <v>I wanted to try Sourdough Pizza</v>
      </c>
      <c r="BB444" t="s">
        <v>74</v>
      </c>
      <c r="BC444" t="s">
        <v>104</v>
      </c>
      <c r="BD444" t="s">
        <v>75</v>
      </c>
      <c r="BE444" t="s">
        <v>76</v>
      </c>
      <c r="BF444" t="s">
        <v>89</v>
      </c>
      <c r="BG444" t="s">
        <v>68</v>
      </c>
      <c r="BH444" t="s">
        <v>78</v>
      </c>
      <c r="BI444" t="s">
        <v>122</v>
      </c>
      <c r="BJ444" t="s">
        <v>69</v>
      </c>
    </row>
    <row r="445" spans="1:62" x14ac:dyDescent="0.3">
      <c r="A445">
        <v>447</v>
      </c>
      <c r="B445" s="1">
        <v>45842.772916666669</v>
      </c>
      <c r="C445" s="6">
        <v>45842.84097222222</v>
      </c>
      <c r="D445" s="2">
        <f>INT(FC_Road___Aradhana[[#This Row],[Completion time]])</f>
        <v>45842</v>
      </c>
      <c r="E445" s="2" t="str">
        <f>TEXT(FC_Road___Aradhana[[#This Row],[Date]],"dddd")</f>
        <v>Friday</v>
      </c>
      <c r="F445" s="2" t="str">
        <f>IF(WEEKDAY(FC_Road___Aradhana[[#This Row],[Date]],2)&gt;5,"Weekend","Weekday")</f>
        <v>Weekday</v>
      </c>
      <c r="G44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45" t="s">
        <v>49</v>
      </c>
      <c r="I445" t="s">
        <v>50</v>
      </c>
      <c r="J445" t="s">
        <v>79</v>
      </c>
      <c r="K445" t="s">
        <v>92</v>
      </c>
      <c r="L445" t="s">
        <v>53</v>
      </c>
      <c r="M445" t="s">
        <v>50</v>
      </c>
      <c r="N445" t="s">
        <v>50</v>
      </c>
      <c r="O445" t="s">
        <v>194</v>
      </c>
      <c r="P445" t="s">
        <v>50</v>
      </c>
      <c r="Q445" t="s">
        <v>50</v>
      </c>
      <c r="R445" t="str">
        <f t="shared" si="48"/>
        <v>Yerwada</v>
      </c>
      <c r="S445" t="s">
        <v>50</v>
      </c>
      <c r="T445" t="s">
        <v>50</v>
      </c>
      <c r="U445" t="s">
        <v>50</v>
      </c>
      <c r="V445" t="s">
        <v>50</v>
      </c>
      <c r="W445" t="s">
        <v>50</v>
      </c>
      <c r="X445" t="str">
        <f t="shared" si="49"/>
        <v/>
      </c>
      <c r="Y445" t="str">
        <f t="shared" si="50"/>
        <v>Yerwada</v>
      </c>
      <c r="Z445" t="s">
        <v>93</v>
      </c>
      <c r="AA445" t="s">
        <v>50</v>
      </c>
      <c r="AB445" t="s">
        <v>50</v>
      </c>
      <c r="AC445" t="s">
        <v>102</v>
      </c>
      <c r="AD445" t="s">
        <v>50</v>
      </c>
      <c r="AE445" t="s">
        <v>50</v>
      </c>
      <c r="AF445" t="str">
        <f t="shared" si="51"/>
        <v>FC Road</v>
      </c>
      <c r="AG445" t="s">
        <v>50</v>
      </c>
      <c r="AH445" t="s">
        <v>50</v>
      </c>
      <c r="AI445" t="s">
        <v>50</v>
      </c>
      <c r="AJ445" t="s">
        <v>50</v>
      </c>
      <c r="AK445" t="s">
        <v>50</v>
      </c>
      <c r="AL445" t="str">
        <f t="shared" si="52"/>
        <v/>
      </c>
      <c r="AM445" t="str">
        <f>IF(FC_Road___Aradhana[[#This Row],[2nd Level Departure]]="",FC_Road___Aradhana[[#This Row],[1st Level Departure]],FC_Road___Aradhana[[#This Row],[2nd Level Departure]])</f>
        <v>FC Road</v>
      </c>
      <c r="AN445" t="s">
        <v>94</v>
      </c>
      <c r="AO445" t="s">
        <v>109</v>
      </c>
      <c r="AP445" t="s">
        <v>96</v>
      </c>
      <c r="AQ445" t="s">
        <v>50</v>
      </c>
      <c r="AR445" t="s">
        <v>50</v>
      </c>
      <c r="AS445" t="s">
        <v>50</v>
      </c>
      <c r="AT445" t="s">
        <v>50</v>
      </c>
      <c r="AU445" t="s">
        <v>50</v>
      </c>
      <c r="AV445" t="s">
        <v>149</v>
      </c>
      <c r="AW445" t="str">
        <f t="shared" si="53"/>
        <v>A friend told me</v>
      </c>
      <c r="AX445" t="s">
        <v>111</v>
      </c>
      <c r="AY445" t="str">
        <f t="shared" si="54"/>
        <v>Hangout with friends</v>
      </c>
      <c r="AZ445" t="s">
        <v>98</v>
      </c>
      <c r="BA445" t="s">
        <v>62</v>
      </c>
      <c r="BB445" t="s">
        <v>104</v>
      </c>
      <c r="BC445" t="s">
        <v>104</v>
      </c>
      <c r="BD445" t="s">
        <v>88</v>
      </c>
      <c r="BE445" t="s">
        <v>76</v>
      </c>
      <c r="BF445" t="s">
        <v>89</v>
      </c>
      <c r="BG445" t="s">
        <v>68</v>
      </c>
      <c r="BH445" t="s">
        <v>101</v>
      </c>
      <c r="BI445" t="s">
        <v>115</v>
      </c>
      <c r="BJ445" t="s">
        <v>69</v>
      </c>
    </row>
    <row r="446" spans="1:62" x14ac:dyDescent="0.3">
      <c r="A446">
        <v>448</v>
      </c>
      <c r="B446" s="1">
        <v>45842.84097222222</v>
      </c>
      <c r="C446" s="6">
        <v>45842.84652777778</v>
      </c>
      <c r="D446" s="2">
        <f>INT(FC_Road___Aradhana[[#This Row],[Completion time]])</f>
        <v>45842</v>
      </c>
      <c r="E446" s="2" t="str">
        <f>TEXT(FC_Road___Aradhana[[#This Row],[Date]],"dddd")</f>
        <v>Friday</v>
      </c>
      <c r="F446" s="2" t="str">
        <f>IF(WEEKDAY(FC_Road___Aradhana[[#This Row],[Date]],2)&gt;5,"Weekend","Weekday")</f>
        <v>Weekday</v>
      </c>
      <c r="G44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46" t="s">
        <v>49</v>
      </c>
      <c r="I446" t="s">
        <v>50</v>
      </c>
      <c r="J446" t="s">
        <v>79</v>
      </c>
      <c r="K446" t="s">
        <v>52</v>
      </c>
      <c r="L446" t="s">
        <v>80</v>
      </c>
      <c r="M446" t="s">
        <v>50</v>
      </c>
      <c r="N446" t="s">
        <v>50</v>
      </c>
      <c r="O446" t="s">
        <v>50</v>
      </c>
      <c r="P446" t="s">
        <v>50</v>
      </c>
      <c r="Q446" t="s">
        <v>127</v>
      </c>
      <c r="R446" t="str">
        <f t="shared" si="48"/>
        <v>Old City</v>
      </c>
      <c r="S446" t="s">
        <v>50</v>
      </c>
      <c r="T446" t="s">
        <v>50</v>
      </c>
      <c r="U446" t="s">
        <v>50</v>
      </c>
      <c r="V446" t="s">
        <v>50</v>
      </c>
      <c r="W446" t="s">
        <v>134</v>
      </c>
      <c r="X446" t="str">
        <f t="shared" si="49"/>
        <v>Narayan Peth</v>
      </c>
      <c r="Y446" t="str">
        <f t="shared" si="50"/>
        <v>Narayan Peth</v>
      </c>
      <c r="Z446" t="s">
        <v>93</v>
      </c>
      <c r="AA446" t="s">
        <v>50</v>
      </c>
      <c r="AB446" t="s">
        <v>50</v>
      </c>
      <c r="AC446" t="s">
        <v>204</v>
      </c>
      <c r="AD446" t="s">
        <v>50</v>
      </c>
      <c r="AE446" t="s">
        <v>50</v>
      </c>
      <c r="AF446" t="str">
        <f t="shared" si="51"/>
        <v>JM Road</v>
      </c>
      <c r="AG446" t="s">
        <v>50</v>
      </c>
      <c r="AH446" t="s">
        <v>50</v>
      </c>
      <c r="AI446" t="s">
        <v>50</v>
      </c>
      <c r="AJ446" t="s">
        <v>50</v>
      </c>
      <c r="AK446" t="s">
        <v>50</v>
      </c>
      <c r="AL446" t="str">
        <f t="shared" si="52"/>
        <v/>
      </c>
      <c r="AM446" t="str">
        <f>IF(FC_Road___Aradhana[[#This Row],[2nd Level Departure]]="",FC_Road___Aradhana[[#This Row],[1st Level Departure]],FC_Road___Aradhana[[#This Row],[2nd Level Departure]])</f>
        <v>JM Road</v>
      </c>
      <c r="AN446" t="s">
        <v>56</v>
      </c>
      <c r="AO446" t="s">
        <v>71</v>
      </c>
      <c r="AP446" t="s">
        <v>96</v>
      </c>
      <c r="AQ446" t="s">
        <v>50</v>
      </c>
      <c r="AR446" t="s">
        <v>50</v>
      </c>
      <c r="AS446" t="s">
        <v>50</v>
      </c>
      <c r="AT446" t="s">
        <v>50</v>
      </c>
      <c r="AU446" t="s">
        <v>50</v>
      </c>
      <c r="AV446" t="s">
        <v>149</v>
      </c>
      <c r="AW446" t="str">
        <f t="shared" si="53"/>
        <v>A friend told me</v>
      </c>
      <c r="AX446" t="s">
        <v>61</v>
      </c>
      <c r="AY446" t="str">
        <f t="shared" si="54"/>
        <v>Casual Meal</v>
      </c>
      <c r="AZ446" t="s">
        <v>98</v>
      </c>
      <c r="BA446" t="s">
        <v>62</v>
      </c>
      <c r="BB446" t="s">
        <v>87</v>
      </c>
      <c r="BC446" t="s">
        <v>104</v>
      </c>
      <c r="BD446" t="s">
        <v>88</v>
      </c>
      <c r="BE446" t="s">
        <v>76</v>
      </c>
      <c r="BF446" t="s">
        <v>89</v>
      </c>
      <c r="BG446" t="s">
        <v>114</v>
      </c>
      <c r="BH446" t="s">
        <v>78</v>
      </c>
      <c r="BI446" t="s">
        <v>115</v>
      </c>
      <c r="BJ446" t="s">
        <v>69</v>
      </c>
    </row>
    <row r="447" spans="1:62" x14ac:dyDescent="0.3">
      <c r="A447">
        <v>449</v>
      </c>
      <c r="B447" s="1">
        <v>45842.855555555558</v>
      </c>
      <c r="C447" s="6">
        <v>45842.856249999997</v>
      </c>
      <c r="D447" s="2">
        <f>INT(FC_Road___Aradhana[[#This Row],[Completion time]])</f>
        <v>45842</v>
      </c>
      <c r="E447" s="2" t="str">
        <f>TEXT(FC_Road___Aradhana[[#This Row],[Date]],"dddd")</f>
        <v>Friday</v>
      </c>
      <c r="F447" s="2" t="str">
        <f>IF(WEEKDAY(FC_Road___Aradhana[[#This Row],[Date]],2)&gt;5,"Weekend","Weekday")</f>
        <v>Weekday</v>
      </c>
      <c r="G44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47" t="s">
        <v>49</v>
      </c>
      <c r="I447" t="s">
        <v>50</v>
      </c>
      <c r="J447" t="s">
        <v>79</v>
      </c>
      <c r="K447" t="s">
        <v>92</v>
      </c>
      <c r="L447" t="s">
        <v>80</v>
      </c>
      <c r="M447" t="s">
        <v>50</v>
      </c>
      <c r="N447" t="s">
        <v>50</v>
      </c>
      <c r="O447" t="s">
        <v>50</v>
      </c>
      <c r="P447" t="s">
        <v>50</v>
      </c>
      <c r="Q447" t="s">
        <v>304</v>
      </c>
      <c r="R447" t="str">
        <f t="shared" ref="R447:R510" si="56">IF(M447&lt;&gt;"",M447,IF(N447&lt;&gt;"",N447,IF(O447&lt;&gt;"",O447,IF(P447&lt;&gt;"",P447,IF(Q447&lt;&gt;"",Q447,"")))))</f>
        <v>Sus road</v>
      </c>
      <c r="S447" t="s">
        <v>50</v>
      </c>
      <c r="T447" t="s">
        <v>50</v>
      </c>
      <c r="U447" t="s">
        <v>50</v>
      </c>
      <c r="V447" t="s">
        <v>50</v>
      </c>
      <c r="W447" t="s">
        <v>50</v>
      </c>
      <c r="X447" t="str">
        <f t="shared" ref="X447:X510" si="57">IF(S447&lt;&gt;"",S447,IF(T447&lt;&gt;"",T447,IF(U447&lt;&gt;"",U447,IF(V447&lt;&gt;"",V447,IF(W447&lt;&gt;"",W447,"")))))</f>
        <v/>
      </c>
      <c r="Y447" t="str">
        <f t="shared" ref="Y447:Y510" si="58">IF(X447&lt;&gt;"",X447,IF(R447&lt;&gt;"",R447,""))</f>
        <v>Sus road</v>
      </c>
      <c r="Z447" t="s">
        <v>83</v>
      </c>
      <c r="AA447" t="s">
        <v>305</v>
      </c>
      <c r="AB447" t="s">
        <v>50</v>
      </c>
      <c r="AC447" t="s">
        <v>50</v>
      </c>
      <c r="AD447" t="s">
        <v>50</v>
      </c>
      <c r="AE447" t="s">
        <v>50</v>
      </c>
      <c r="AF447" t="str">
        <f t="shared" ref="AF447:AF510" si="59">IF(AA447&lt;&gt;"",AA447,IF(AB447&lt;&gt;"",AB447,IF(AC447&lt;&gt;"",AC447,IF(AD447&lt;&gt;"",AD447,IF(AE447&lt;&gt;"",AE447,"")))))</f>
        <v>Sus  road</v>
      </c>
      <c r="AG447" t="s">
        <v>50</v>
      </c>
      <c r="AH447" t="s">
        <v>50</v>
      </c>
      <c r="AI447" t="s">
        <v>50</v>
      </c>
      <c r="AJ447" t="s">
        <v>50</v>
      </c>
      <c r="AK447" t="s">
        <v>50</v>
      </c>
      <c r="AL447" t="str">
        <f t="shared" ref="AL447:AL510" si="60">IF(AG447&lt;&gt;"",AG447,IF(AH447&lt;&gt;"",AH447,IF(AI447&lt;&gt;"",AI447,IF(AJ447&lt;&gt;"",AJ447,IF(AK447&lt;&gt;"",AK447,"")))))</f>
        <v/>
      </c>
      <c r="AM447" t="str">
        <f>IF(FC_Road___Aradhana[[#This Row],[2nd Level Departure]]="",FC_Road___Aradhana[[#This Row],[1st Level Departure]],FC_Road___Aradhana[[#This Row],[2nd Level Departure]])</f>
        <v>Sus  road</v>
      </c>
      <c r="AN447" t="s">
        <v>85</v>
      </c>
      <c r="AO447" t="s">
        <v>109</v>
      </c>
      <c r="AP447" t="s">
        <v>96</v>
      </c>
      <c r="AQ447" t="s">
        <v>50</v>
      </c>
      <c r="AR447" t="s">
        <v>50</v>
      </c>
      <c r="AS447" t="s">
        <v>50</v>
      </c>
      <c r="AT447" t="s">
        <v>50</v>
      </c>
      <c r="AU447" t="s">
        <v>50</v>
      </c>
      <c r="AV447" t="s">
        <v>97</v>
      </c>
      <c r="AW447" t="str">
        <f t="shared" ref="AW447:AW510" si="61">IF(AQ447="",AV447,AQ447)</f>
        <v>Social Media Ad (Instagram/ Facebook)</v>
      </c>
      <c r="AX447" t="s">
        <v>61</v>
      </c>
      <c r="AY447" t="str">
        <f t="shared" ref="AY447:AY510" si="62">IF(AS447="",AX447,AS447)</f>
        <v>Casual Meal</v>
      </c>
      <c r="AZ447" t="s">
        <v>98</v>
      </c>
      <c r="BA447" t="s">
        <v>62</v>
      </c>
      <c r="BB447" t="s">
        <v>104</v>
      </c>
      <c r="BC447" t="s">
        <v>104</v>
      </c>
      <c r="BD447" t="s">
        <v>75</v>
      </c>
      <c r="BE447" t="s">
        <v>67</v>
      </c>
      <c r="BF447" t="s">
        <v>99</v>
      </c>
      <c r="BG447" t="s">
        <v>68</v>
      </c>
      <c r="BH447" t="s">
        <v>101</v>
      </c>
      <c r="BI447" t="s">
        <v>122</v>
      </c>
      <c r="BJ447" t="s">
        <v>69</v>
      </c>
    </row>
    <row r="448" spans="1:62" x14ac:dyDescent="0.3">
      <c r="A448">
        <v>450</v>
      </c>
      <c r="B448" s="1">
        <v>45842.8125</v>
      </c>
      <c r="C448" s="6">
        <v>45842.865277777775</v>
      </c>
      <c r="D448" s="2">
        <f>INT(FC_Road___Aradhana[[#This Row],[Completion time]])</f>
        <v>45842</v>
      </c>
      <c r="E448" s="2" t="str">
        <f>TEXT(FC_Road___Aradhana[[#This Row],[Date]],"dddd")</f>
        <v>Friday</v>
      </c>
      <c r="F448" s="2" t="str">
        <f>IF(WEEKDAY(FC_Road___Aradhana[[#This Row],[Date]],2)&gt;5,"Weekend","Weekday")</f>
        <v>Weekday</v>
      </c>
      <c r="G44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48" t="s">
        <v>49</v>
      </c>
      <c r="I448" t="s">
        <v>50</v>
      </c>
      <c r="J448" t="s">
        <v>51</v>
      </c>
      <c r="K448" t="s">
        <v>52</v>
      </c>
      <c r="L448" t="s">
        <v>80</v>
      </c>
      <c r="M448" t="s">
        <v>50</v>
      </c>
      <c r="N448" t="s">
        <v>50</v>
      </c>
      <c r="O448" t="s">
        <v>50</v>
      </c>
      <c r="P448" t="s">
        <v>50</v>
      </c>
      <c r="Q448" t="s">
        <v>54</v>
      </c>
      <c r="R448" t="str">
        <f t="shared" si="56"/>
        <v>Deccan</v>
      </c>
      <c r="S448" t="s">
        <v>164</v>
      </c>
      <c r="T448" t="s">
        <v>50</v>
      </c>
      <c r="U448" t="s">
        <v>50</v>
      </c>
      <c r="V448" t="s">
        <v>50</v>
      </c>
      <c r="W448" t="s">
        <v>50</v>
      </c>
      <c r="X448" t="str">
        <f t="shared" si="57"/>
        <v>Apte Road / JM Road</v>
      </c>
      <c r="Y448" t="str">
        <f t="shared" si="58"/>
        <v>Apte Road / JM Road</v>
      </c>
      <c r="Z448" t="s">
        <v>83</v>
      </c>
      <c r="AA448" t="s">
        <v>54</v>
      </c>
      <c r="AB448" t="s">
        <v>50</v>
      </c>
      <c r="AC448" t="s">
        <v>50</v>
      </c>
      <c r="AD448" t="s">
        <v>50</v>
      </c>
      <c r="AE448" t="s">
        <v>50</v>
      </c>
      <c r="AF448" t="str">
        <f t="shared" si="59"/>
        <v>Deccan</v>
      </c>
      <c r="AG448" t="s">
        <v>164</v>
      </c>
      <c r="AH448" t="s">
        <v>50</v>
      </c>
      <c r="AI448" t="s">
        <v>50</v>
      </c>
      <c r="AJ448" t="s">
        <v>50</v>
      </c>
      <c r="AK448" t="s">
        <v>50</v>
      </c>
      <c r="AL448" t="str">
        <f t="shared" si="60"/>
        <v>Apte Road / JM Road</v>
      </c>
      <c r="AM448" t="str">
        <f>IF(FC_Road___Aradhana[[#This Row],[2nd Level Departure]]="",FC_Road___Aradhana[[#This Row],[1st Level Departure]],FC_Road___Aradhana[[#This Row],[2nd Level Departure]])</f>
        <v>Apte Road / JM Road</v>
      </c>
      <c r="AN448" t="s">
        <v>94</v>
      </c>
      <c r="AO448" t="s">
        <v>71</v>
      </c>
      <c r="AP448" t="s">
        <v>96</v>
      </c>
      <c r="AQ448" t="s">
        <v>50</v>
      </c>
      <c r="AR448" t="s">
        <v>50</v>
      </c>
      <c r="AS448" t="s">
        <v>50</v>
      </c>
      <c r="AT448" t="s">
        <v>50</v>
      </c>
      <c r="AU448" t="s">
        <v>50</v>
      </c>
      <c r="AV448" t="s">
        <v>149</v>
      </c>
      <c r="AW448" t="str">
        <f t="shared" si="61"/>
        <v>A friend told me</v>
      </c>
      <c r="AX448" t="s">
        <v>61</v>
      </c>
      <c r="AY448" t="str">
        <f t="shared" si="62"/>
        <v>Casual Meal</v>
      </c>
      <c r="AZ448" t="s">
        <v>98</v>
      </c>
      <c r="BA448" t="s">
        <v>62</v>
      </c>
      <c r="BB448" t="s">
        <v>104</v>
      </c>
      <c r="BC448" t="s">
        <v>104</v>
      </c>
      <c r="BD448" t="s">
        <v>130</v>
      </c>
      <c r="BE448" t="s">
        <v>76</v>
      </c>
      <c r="BF448" t="s">
        <v>131</v>
      </c>
      <c r="BG448" t="s">
        <v>68</v>
      </c>
      <c r="BH448" t="s">
        <v>101</v>
      </c>
      <c r="BI448" t="s">
        <v>122</v>
      </c>
      <c r="BJ448" t="s">
        <v>69</v>
      </c>
    </row>
    <row r="449" spans="1:62" x14ac:dyDescent="0.3">
      <c r="A449">
        <v>451</v>
      </c>
      <c r="B449" s="1">
        <v>45842.863888888889</v>
      </c>
      <c r="C449" s="6">
        <v>45842.868055555555</v>
      </c>
      <c r="D449" s="2">
        <f>INT(FC_Road___Aradhana[[#This Row],[Completion time]])</f>
        <v>45842</v>
      </c>
      <c r="E449" s="2" t="str">
        <f>TEXT(FC_Road___Aradhana[[#This Row],[Date]],"dddd")</f>
        <v>Friday</v>
      </c>
      <c r="F449" s="2" t="str">
        <f>IF(WEEKDAY(FC_Road___Aradhana[[#This Row],[Date]],2)&gt;5,"Weekend","Weekday")</f>
        <v>Weekday</v>
      </c>
      <c r="G44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49" t="s">
        <v>49</v>
      </c>
      <c r="I449" t="s">
        <v>50</v>
      </c>
      <c r="J449" t="s">
        <v>51</v>
      </c>
      <c r="K449" t="s">
        <v>52</v>
      </c>
      <c r="L449" t="s">
        <v>53</v>
      </c>
      <c r="M449" t="s">
        <v>50</v>
      </c>
      <c r="N449" t="s">
        <v>50</v>
      </c>
      <c r="O449" t="s">
        <v>70</v>
      </c>
      <c r="P449" t="s">
        <v>50</v>
      </c>
      <c r="Q449" t="s">
        <v>50</v>
      </c>
      <c r="R449" t="str">
        <f t="shared" si="56"/>
        <v>Shivajinagar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tr">
        <f t="shared" si="57"/>
        <v/>
      </c>
      <c r="Y449" t="str">
        <f t="shared" si="58"/>
        <v>Shivajinagar</v>
      </c>
      <c r="Z449" t="s">
        <v>83</v>
      </c>
      <c r="AA449" t="s">
        <v>70</v>
      </c>
      <c r="AB449" t="s">
        <v>50</v>
      </c>
      <c r="AC449" t="s">
        <v>50</v>
      </c>
      <c r="AD449" t="s">
        <v>50</v>
      </c>
      <c r="AE449" t="s">
        <v>50</v>
      </c>
      <c r="AF449" t="str">
        <f t="shared" si="59"/>
        <v>Shivajinagar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tr">
        <f t="shared" si="60"/>
        <v/>
      </c>
      <c r="AM449" t="str">
        <f>IF(FC_Road___Aradhana[[#This Row],[2nd Level Departure]]="",FC_Road___Aradhana[[#This Row],[1st Level Departure]],FC_Road___Aradhana[[#This Row],[2nd Level Departure]])</f>
        <v>Shivajinagar</v>
      </c>
      <c r="AN449" t="s">
        <v>56</v>
      </c>
      <c r="AO449" t="s">
        <v>71</v>
      </c>
      <c r="AP449" t="s">
        <v>58</v>
      </c>
      <c r="AQ449" t="s">
        <v>72</v>
      </c>
      <c r="AR449" t="s">
        <v>103</v>
      </c>
      <c r="AS449" t="s">
        <v>61</v>
      </c>
      <c r="AT449" t="s">
        <v>62</v>
      </c>
      <c r="AU449" t="s">
        <v>63</v>
      </c>
      <c r="AV449" t="s">
        <v>50</v>
      </c>
      <c r="AW449" t="str">
        <f t="shared" si="61"/>
        <v>Walk-in/ Saw it while passing by</v>
      </c>
      <c r="AX449" t="s">
        <v>50</v>
      </c>
      <c r="AY449" t="str">
        <f t="shared" si="62"/>
        <v>Casual Meal</v>
      </c>
      <c r="AZ449" t="s">
        <v>50</v>
      </c>
      <c r="BA449" t="str">
        <f t="shared" ref="BA449:BA510" si="63">IF(AT449="",AZ449,AT449)</f>
        <v>I wanted to try Sourdough Pizza</v>
      </c>
      <c r="BB449" t="s">
        <v>87</v>
      </c>
      <c r="BC449" t="s">
        <v>64</v>
      </c>
      <c r="BD449" t="s">
        <v>75</v>
      </c>
      <c r="BE449" t="s">
        <v>76</v>
      </c>
      <c r="BF449" t="s">
        <v>89</v>
      </c>
      <c r="BG449" t="s">
        <v>68</v>
      </c>
      <c r="BH449" t="s">
        <v>78</v>
      </c>
      <c r="BI449" t="s">
        <v>122</v>
      </c>
      <c r="BJ449" t="s">
        <v>69</v>
      </c>
    </row>
    <row r="450" spans="1:62" x14ac:dyDescent="0.3">
      <c r="A450">
        <v>452</v>
      </c>
      <c r="B450" s="1">
        <v>45842.866666666669</v>
      </c>
      <c r="C450" s="6">
        <v>45842.869444444441</v>
      </c>
      <c r="D450" s="2">
        <f>INT(FC_Road___Aradhana[[#This Row],[Completion time]])</f>
        <v>45842</v>
      </c>
      <c r="E450" s="2" t="str">
        <f>TEXT(FC_Road___Aradhana[[#This Row],[Date]],"dddd")</f>
        <v>Friday</v>
      </c>
      <c r="F450" s="2" t="str">
        <f>IF(WEEKDAY(FC_Road___Aradhana[[#This Row],[Date]],2)&gt;5,"Weekend","Weekday")</f>
        <v>Weekday</v>
      </c>
      <c r="G45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0" t="s">
        <v>49</v>
      </c>
      <c r="I450" t="s">
        <v>50</v>
      </c>
      <c r="J450" t="s">
        <v>79</v>
      </c>
      <c r="K450" t="s">
        <v>52</v>
      </c>
      <c r="L450" t="s">
        <v>80</v>
      </c>
      <c r="M450" t="s">
        <v>50</v>
      </c>
      <c r="N450" t="s">
        <v>50</v>
      </c>
      <c r="O450" t="s">
        <v>50</v>
      </c>
      <c r="P450" t="s">
        <v>50</v>
      </c>
      <c r="Q450" t="s">
        <v>70</v>
      </c>
      <c r="R450" t="str">
        <f t="shared" si="56"/>
        <v>Shivajinagar</v>
      </c>
      <c r="S450" t="s">
        <v>50</v>
      </c>
      <c r="T450" t="s">
        <v>50</v>
      </c>
      <c r="U450" t="s">
        <v>50</v>
      </c>
      <c r="V450" t="s">
        <v>306</v>
      </c>
      <c r="W450" t="s">
        <v>50</v>
      </c>
      <c r="X450" t="str">
        <f t="shared" si="57"/>
        <v>Modi baugh</v>
      </c>
      <c r="Y450" t="str">
        <f t="shared" si="58"/>
        <v>Modi baugh</v>
      </c>
      <c r="Z450" t="s">
        <v>83</v>
      </c>
      <c r="AA450" t="s">
        <v>70</v>
      </c>
      <c r="AB450" t="s">
        <v>50</v>
      </c>
      <c r="AC450" t="s">
        <v>50</v>
      </c>
      <c r="AD450" t="s">
        <v>50</v>
      </c>
      <c r="AE450" t="s">
        <v>50</v>
      </c>
      <c r="AF450" t="str">
        <f t="shared" si="59"/>
        <v>Shivajinagar</v>
      </c>
      <c r="AG450" t="s">
        <v>50</v>
      </c>
      <c r="AH450" t="s">
        <v>50</v>
      </c>
      <c r="AI450" t="s">
        <v>50</v>
      </c>
      <c r="AJ450" t="s">
        <v>50</v>
      </c>
      <c r="AK450" t="s">
        <v>50</v>
      </c>
      <c r="AL450" t="str">
        <f t="shared" si="60"/>
        <v/>
      </c>
      <c r="AM450" t="str">
        <f>IF(FC_Road___Aradhana[[#This Row],[2nd Level Departure]]="",FC_Road___Aradhana[[#This Row],[1st Level Departure]],FC_Road___Aradhana[[#This Row],[2nd Level Departure]])</f>
        <v>Shivajinagar</v>
      </c>
      <c r="AN450" t="s">
        <v>94</v>
      </c>
      <c r="AO450" t="s">
        <v>109</v>
      </c>
      <c r="AP450" t="s">
        <v>58</v>
      </c>
      <c r="AQ450" t="s">
        <v>59</v>
      </c>
      <c r="AR450" t="s">
        <v>133</v>
      </c>
      <c r="AS450" t="s">
        <v>129</v>
      </c>
      <c r="AT450" t="s">
        <v>125</v>
      </c>
      <c r="AU450" t="s">
        <v>63</v>
      </c>
      <c r="AV450" t="s">
        <v>50</v>
      </c>
      <c r="AW450" t="str">
        <f t="shared" si="61"/>
        <v>Word of Mouth/ Recommendation</v>
      </c>
      <c r="AX450" t="s">
        <v>50</v>
      </c>
      <c r="AY450" t="str">
        <f t="shared" si="62"/>
        <v>Family Outing</v>
      </c>
      <c r="AZ450" t="s">
        <v>50</v>
      </c>
      <c r="BA450" t="str">
        <f t="shared" si="63"/>
        <v>Pizza with Drinks sounded like a good combo</v>
      </c>
      <c r="BB450" t="s">
        <v>64</v>
      </c>
      <c r="BC450" t="s">
        <v>65</v>
      </c>
      <c r="BD450" t="s">
        <v>75</v>
      </c>
      <c r="BE450" t="s">
        <v>67</v>
      </c>
      <c r="BF450" t="s">
        <v>50</v>
      </c>
      <c r="BG450" t="s">
        <v>100</v>
      </c>
      <c r="BH450" t="s">
        <v>50</v>
      </c>
      <c r="BI450" t="s">
        <v>50</v>
      </c>
      <c r="BJ450" t="s">
        <v>69</v>
      </c>
    </row>
    <row r="451" spans="1:62" x14ac:dyDescent="0.3">
      <c r="A451">
        <v>453</v>
      </c>
      <c r="B451" s="1">
        <v>45842.869444444441</v>
      </c>
      <c r="C451" s="6">
        <v>45842.87777777778</v>
      </c>
      <c r="D451" s="2">
        <f>INT(FC_Road___Aradhana[[#This Row],[Completion time]])</f>
        <v>45842</v>
      </c>
      <c r="E451" s="2" t="str">
        <f>TEXT(FC_Road___Aradhana[[#This Row],[Date]],"dddd")</f>
        <v>Friday</v>
      </c>
      <c r="F451" s="2" t="str">
        <f>IF(WEEKDAY(FC_Road___Aradhana[[#This Row],[Date]],2)&gt;5,"Weekend","Weekday")</f>
        <v>Weekday</v>
      </c>
      <c r="G45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1" t="s">
        <v>49</v>
      </c>
      <c r="I451" t="s">
        <v>50</v>
      </c>
      <c r="J451" t="s">
        <v>79</v>
      </c>
      <c r="K451" t="s">
        <v>92</v>
      </c>
      <c r="L451" t="s">
        <v>93</v>
      </c>
      <c r="M451" t="s">
        <v>50</v>
      </c>
      <c r="N451" t="s">
        <v>177</v>
      </c>
      <c r="O451" t="s">
        <v>50</v>
      </c>
      <c r="P451" t="s">
        <v>50</v>
      </c>
      <c r="Q451" t="s">
        <v>50</v>
      </c>
      <c r="R451" t="str">
        <f t="shared" si="56"/>
        <v>Baner</v>
      </c>
      <c r="S451" t="s">
        <v>50</v>
      </c>
      <c r="T451" t="s">
        <v>50</v>
      </c>
      <c r="U451" t="s">
        <v>50</v>
      </c>
      <c r="V451" t="s">
        <v>50</v>
      </c>
      <c r="W451" t="s">
        <v>50</v>
      </c>
      <c r="X451" t="str">
        <f t="shared" si="57"/>
        <v/>
      </c>
      <c r="Y451" t="str">
        <f t="shared" si="58"/>
        <v>Baner</v>
      </c>
      <c r="Z451" t="s">
        <v>83</v>
      </c>
      <c r="AA451" t="s">
        <v>177</v>
      </c>
      <c r="AB451" t="s">
        <v>50</v>
      </c>
      <c r="AC451" t="s">
        <v>50</v>
      </c>
      <c r="AD451" t="s">
        <v>50</v>
      </c>
      <c r="AE451" t="s">
        <v>50</v>
      </c>
      <c r="AF451" t="str">
        <f t="shared" si="59"/>
        <v>Baner</v>
      </c>
      <c r="AG451" t="s">
        <v>50</v>
      </c>
      <c r="AH451" t="s">
        <v>50</v>
      </c>
      <c r="AI451" t="s">
        <v>50</v>
      </c>
      <c r="AJ451" t="s">
        <v>50</v>
      </c>
      <c r="AK451" t="s">
        <v>50</v>
      </c>
      <c r="AL451" t="str">
        <f t="shared" si="60"/>
        <v/>
      </c>
      <c r="AM451" t="str">
        <f>IF(FC_Road___Aradhana[[#This Row],[2nd Level Departure]]="",FC_Road___Aradhana[[#This Row],[1st Level Departure]],FC_Road___Aradhana[[#This Row],[2nd Level Departure]])</f>
        <v>Baner</v>
      </c>
      <c r="AN451" t="s">
        <v>56</v>
      </c>
      <c r="AO451" t="s">
        <v>109</v>
      </c>
      <c r="AP451" t="s">
        <v>58</v>
      </c>
      <c r="AQ451" t="s">
        <v>97</v>
      </c>
      <c r="AR451" t="s">
        <v>103</v>
      </c>
      <c r="AS451" t="s">
        <v>129</v>
      </c>
      <c r="AT451" t="s">
        <v>62</v>
      </c>
      <c r="AU451" t="s">
        <v>63</v>
      </c>
      <c r="AV451" t="s">
        <v>50</v>
      </c>
      <c r="AW451" t="str">
        <f t="shared" si="61"/>
        <v>Social Media Ad (Instagram/ Facebook)</v>
      </c>
      <c r="AX451" t="s">
        <v>50</v>
      </c>
      <c r="AY451" t="str">
        <f t="shared" si="62"/>
        <v>Family Outing</v>
      </c>
      <c r="AZ451" t="s">
        <v>50</v>
      </c>
      <c r="BA451" t="str">
        <f t="shared" si="63"/>
        <v>I wanted to try Sourdough Pizza</v>
      </c>
      <c r="BB451" t="s">
        <v>74</v>
      </c>
      <c r="BC451" t="s">
        <v>104</v>
      </c>
      <c r="BD451" t="s">
        <v>75</v>
      </c>
      <c r="BE451" t="s">
        <v>67</v>
      </c>
      <c r="BF451" t="s">
        <v>89</v>
      </c>
      <c r="BG451" t="s">
        <v>68</v>
      </c>
      <c r="BH451" t="s">
        <v>78</v>
      </c>
      <c r="BI451" t="s">
        <v>122</v>
      </c>
      <c r="BJ451" t="s">
        <v>69</v>
      </c>
    </row>
    <row r="452" spans="1:62" x14ac:dyDescent="0.3">
      <c r="A452">
        <v>454</v>
      </c>
      <c r="B452" s="1">
        <v>45842.868055555555</v>
      </c>
      <c r="C452" s="6">
        <v>45842.878472222219</v>
      </c>
      <c r="D452" s="2">
        <f>INT(FC_Road___Aradhana[[#This Row],[Completion time]])</f>
        <v>45842</v>
      </c>
      <c r="E452" s="2" t="str">
        <f>TEXT(FC_Road___Aradhana[[#This Row],[Date]],"dddd")</f>
        <v>Friday</v>
      </c>
      <c r="F452" s="2" t="str">
        <f>IF(WEEKDAY(FC_Road___Aradhana[[#This Row],[Date]],2)&gt;5,"Weekend","Weekday")</f>
        <v>Weekday</v>
      </c>
      <c r="G45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2" t="s">
        <v>49</v>
      </c>
      <c r="I452" t="s">
        <v>50</v>
      </c>
      <c r="J452" t="s">
        <v>51</v>
      </c>
      <c r="K452" t="s">
        <v>52</v>
      </c>
      <c r="L452" t="s">
        <v>119</v>
      </c>
      <c r="M452" t="s">
        <v>50</v>
      </c>
      <c r="N452" t="s">
        <v>50</v>
      </c>
      <c r="O452" t="s">
        <v>50</v>
      </c>
      <c r="P452" t="s">
        <v>50</v>
      </c>
      <c r="Q452" t="s">
        <v>257</v>
      </c>
      <c r="R452" t="str">
        <f t="shared" si="56"/>
        <v xml:space="preserve">Sinhgad Road </v>
      </c>
      <c r="S452" t="s">
        <v>50</v>
      </c>
      <c r="T452" t="s">
        <v>50</v>
      </c>
      <c r="U452" t="s">
        <v>50</v>
      </c>
      <c r="V452" t="s">
        <v>50</v>
      </c>
      <c r="W452" t="s">
        <v>50</v>
      </c>
      <c r="X452" t="str">
        <f t="shared" si="57"/>
        <v/>
      </c>
      <c r="Y452" t="str">
        <f t="shared" si="58"/>
        <v xml:space="preserve">Sinhgad Road </v>
      </c>
      <c r="Z452" t="s">
        <v>83</v>
      </c>
      <c r="AA452" t="s">
        <v>257</v>
      </c>
      <c r="AB452" t="s">
        <v>50</v>
      </c>
      <c r="AC452" t="s">
        <v>50</v>
      </c>
      <c r="AD452" t="s">
        <v>50</v>
      </c>
      <c r="AE452" t="s">
        <v>50</v>
      </c>
      <c r="AF452" t="str">
        <f t="shared" si="59"/>
        <v xml:space="preserve">Sinhgad Road </v>
      </c>
      <c r="AG452" t="s">
        <v>50</v>
      </c>
      <c r="AH452" t="s">
        <v>50</v>
      </c>
      <c r="AI452" t="s">
        <v>50</v>
      </c>
      <c r="AJ452" t="s">
        <v>50</v>
      </c>
      <c r="AK452" t="s">
        <v>50</v>
      </c>
      <c r="AL452" t="str">
        <f t="shared" si="60"/>
        <v/>
      </c>
      <c r="AM452" t="str">
        <f>IF(FC_Road___Aradhana[[#This Row],[2nd Level Departure]]="",FC_Road___Aradhana[[#This Row],[1st Level Departure]],FC_Road___Aradhana[[#This Row],[2nd Level Departure]])</f>
        <v xml:space="preserve">Sinhgad Road </v>
      </c>
      <c r="AN452" t="s">
        <v>85</v>
      </c>
      <c r="AO452" t="s">
        <v>71</v>
      </c>
      <c r="AP452" t="s">
        <v>58</v>
      </c>
      <c r="AQ452" t="s">
        <v>72</v>
      </c>
      <c r="AR452" t="s">
        <v>73</v>
      </c>
      <c r="AS452" t="s">
        <v>86</v>
      </c>
      <c r="AT452" t="s">
        <v>107</v>
      </c>
      <c r="AU452" t="s">
        <v>63</v>
      </c>
      <c r="AV452" t="s">
        <v>50</v>
      </c>
      <c r="AW452" t="str">
        <f t="shared" si="61"/>
        <v>Walk-in/ Saw it while passing by</v>
      </c>
      <c r="AX452" t="s">
        <v>50</v>
      </c>
      <c r="AY452" t="str">
        <f t="shared" si="62"/>
        <v>Date</v>
      </c>
      <c r="AZ452" t="s">
        <v>50</v>
      </c>
      <c r="BA452" t="str">
        <f t="shared" si="63"/>
        <v>Nonna's famous Tiramisu </v>
      </c>
      <c r="BB452" t="s">
        <v>104</v>
      </c>
      <c r="BC452" t="s">
        <v>74</v>
      </c>
      <c r="BD452" t="s">
        <v>88</v>
      </c>
      <c r="BE452" t="s">
        <v>67</v>
      </c>
      <c r="BF452" t="s">
        <v>89</v>
      </c>
      <c r="BG452" t="s">
        <v>77</v>
      </c>
      <c r="BH452" t="s">
        <v>78</v>
      </c>
      <c r="BI452" t="s">
        <v>115</v>
      </c>
      <c r="BJ452" t="s">
        <v>69</v>
      </c>
    </row>
    <row r="453" spans="1:62" x14ac:dyDescent="0.3">
      <c r="A453">
        <v>455</v>
      </c>
      <c r="B453" s="1">
        <v>45842.87777777778</v>
      </c>
      <c r="C453" s="6">
        <v>45842.878472222219</v>
      </c>
      <c r="D453" s="2">
        <f>INT(FC_Road___Aradhana[[#This Row],[Completion time]])</f>
        <v>45842</v>
      </c>
      <c r="E453" s="2" t="str">
        <f>TEXT(FC_Road___Aradhana[[#This Row],[Date]],"dddd")</f>
        <v>Friday</v>
      </c>
      <c r="F453" s="2" t="str">
        <f>IF(WEEKDAY(FC_Road___Aradhana[[#This Row],[Date]],2)&gt;5,"Weekend","Weekday")</f>
        <v>Weekday</v>
      </c>
      <c r="G45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3" t="s">
        <v>49</v>
      </c>
      <c r="I453" t="s">
        <v>50</v>
      </c>
      <c r="J453" t="s">
        <v>51</v>
      </c>
      <c r="K453" t="s">
        <v>52</v>
      </c>
      <c r="L453" t="s">
        <v>93</v>
      </c>
      <c r="M453" t="s">
        <v>50</v>
      </c>
      <c r="N453" t="s">
        <v>165</v>
      </c>
      <c r="O453" t="s">
        <v>50</v>
      </c>
      <c r="P453" t="s">
        <v>50</v>
      </c>
      <c r="Q453" t="s">
        <v>50</v>
      </c>
      <c r="R453" t="str">
        <f t="shared" si="56"/>
        <v>Pavillion Mall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tr">
        <f t="shared" si="57"/>
        <v/>
      </c>
      <c r="Y453" t="str">
        <f t="shared" si="58"/>
        <v>Pavillion Mall</v>
      </c>
      <c r="Z453" t="s">
        <v>83</v>
      </c>
      <c r="AA453" t="s">
        <v>70</v>
      </c>
      <c r="AB453" t="s">
        <v>50</v>
      </c>
      <c r="AC453" t="s">
        <v>50</v>
      </c>
      <c r="AD453" t="s">
        <v>50</v>
      </c>
      <c r="AE453" t="s">
        <v>50</v>
      </c>
      <c r="AF453" t="str">
        <f t="shared" si="59"/>
        <v>Shivajinagar</v>
      </c>
      <c r="AG453" t="s">
        <v>50</v>
      </c>
      <c r="AH453" t="s">
        <v>50</v>
      </c>
      <c r="AI453" t="s">
        <v>50</v>
      </c>
      <c r="AJ453" t="s">
        <v>50</v>
      </c>
      <c r="AK453" t="s">
        <v>50</v>
      </c>
      <c r="AL453" t="str">
        <f t="shared" si="60"/>
        <v/>
      </c>
      <c r="AM453" t="str">
        <f>IF(FC_Road___Aradhana[[#This Row],[2nd Level Departure]]="",FC_Road___Aradhana[[#This Row],[1st Level Departure]],FC_Road___Aradhana[[#This Row],[2nd Level Departure]])</f>
        <v>Shivajinagar</v>
      </c>
      <c r="AN453" t="s">
        <v>85</v>
      </c>
      <c r="AO453" t="s">
        <v>71</v>
      </c>
      <c r="AP453" t="s">
        <v>58</v>
      </c>
      <c r="AQ453" t="s">
        <v>72</v>
      </c>
      <c r="AR453" t="s">
        <v>60</v>
      </c>
      <c r="AS453" t="s">
        <v>61</v>
      </c>
      <c r="AT453" t="s">
        <v>125</v>
      </c>
      <c r="AU453" t="s">
        <v>63</v>
      </c>
      <c r="AV453" t="s">
        <v>50</v>
      </c>
      <c r="AW453" t="str">
        <f t="shared" si="61"/>
        <v>Walk-in/ Saw it while passing by</v>
      </c>
      <c r="AX453" t="s">
        <v>50</v>
      </c>
      <c r="AY453" t="str">
        <f t="shared" si="62"/>
        <v>Casual Meal</v>
      </c>
      <c r="AZ453" t="s">
        <v>50</v>
      </c>
      <c r="BA453" t="str">
        <f t="shared" si="63"/>
        <v>Pizza with Drinks sounded like a good combo</v>
      </c>
      <c r="BB453" t="s">
        <v>104</v>
      </c>
      <c r="BC453" t="s">
        <v>104</v>
      </c>
      <c r="BD453" t="s">
        <v>75</v>
      </c>
      <c r="BE453" t="s">
        <v>76</v>
      </c>
      <c r="BF453" t="s">
        <v>99</v>
      </c>
      <c r="BG453" t="s">
        <v>68</v>
      </c>
      <c r="BH453" t="s">
        <v>78</v>
      </c>
      <c r="BI453" t="s">
        <v>115</v>
      </c>
      <c r="BJ453" t="s">
        <v>69</v>
      </c>
    </row>
    <row r="454" spans="1:62" x14ac:dyDescent="0.3">
      <c r="A454">
        <v>456</v>
      </c>
      <c r="B454" s="1">
        <v>45842.878472222219</v>
      </c>
      <c r="C454" s="6">
        <v>45842.883333333331</v>
      </c>
      <c r="D454" s="2">
        <f>INT(FC_Road___Aradhana[[#This Row],[Completion time]])</f>
        <v>45842</v>
      </c>
      <c r="E454" s="2" t="str">
        <f>TEXT(FC_Road___Aradhana[[#This Row],[Date]],"dddd")</f>
        <v>Friday</v>
      </c>
      <c r="F454" s="2" t="str">
        <f>IF(WEEKDAY(FC_Road___Aradhana[[#This Row],[Date]],2)&gt;5,"Weekend","Weekday")</f>
        <v>Weekday</v>
      </c>
      <c r="G45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4" t="s">
        <v>49</v>
      </c>
      <c r="I454" t="s">
        <v>50</v>
      </c>
      <c r="J454" t="s">
        <v>79</v>
      </c>
      <c r="K454" t="s">
        <v>52</v>
      </c>
      <c r="L454" t="s">
        <v>336</v>
      </c>
      <c r="M454" t="s">
        <v>50</v>
      </c>
      <c r="N454" t="s">
        <v>50</v>
      </c>
      <c r="O454" t="s">
        <v>50</v>
      </c>
      <c r="P454" t="s">
        <v>50</v>
      </c>
      <c r="Q454" t="s">
        <v>50</v>
      </c>
      <c r="R454" t="str">
        <f t="shared" si="56"/>
        <v/>
      </c>
      <c r="S454" t="s">
        <v>50</v>
      </c>
      <c r="T454" t="s">
        <v>50</v>
      </c>
      <c r="U454" t="s">
        <v>50</v>
      </c>
      <c r="V454" t="s">
        <v>50</v>
      </c>
      <c r="W454" t="s">
        <v>50</v>
      </c>
      <c r="X454" t="str">
        <f t="shared" si="57"/>
        <v/>
      </c>
      <c r="Y454" t="str">
        <f t="shared" si="58"/>
        <v/>
      </c>
      <c r="Z454" t="s">
        <v>83</v>
      </c>
      <c r="AA454" t="s">
        <v>177</v>
      </c>
      <c r="AB454" t="s">
        <v>50</v>
      </c>
      <c r="AC454" t="s">
        <v>50</v>
      </c>
      <c r="AD454" t="s">
        <v>50</v>
      </c>
      <c r="AE454" t="s">
        <v>50</v>
      </c>
      <c r="AF454" t="str">
        <f t="shared" si="59"/>
        <v>Baner</v>
      </c>
      <c r="AG454" t="s">
        <v>50</v>
      </c>
      <c r="AH454" t="s">
        <v>50</v>
      </c>
      <c r="AI454" t="s">
        <v>50</v>
      </c>
      <c r="AJ454" t="s">
        <v>50</v>
      </c>
      <c r="AK454" t="s">
        <v>50</v>
      </c>
      <c r="AL454" t="str">
        <f t="shared" si="60"/>
        <v/>
      </c>
      <c r="AM454" t="str">
        <f>IF(FC_Road___Aradhana[[#This Row],[2nd Level Departure]]="",FC_Road___Aradhana[[#This Row],[1st Level Departure]],FC_Road___Aradhana[[#This Row],[2nd Level Departure]])</f>
        <v>Baner</v>
      </c>
      <c r="AN454" t="s">
        <v>85</v>
      </c>
      <c r="AO454" t="s">
        <v>71</v>
      </c>
      <c r="AP454" t="s">
        <v>58</v>
      </c>
      <c r="AQ454" t="s">
        <v>97</v>
      </c>
      <c r="AR454" t="s">
        <v>103</v>
      </c>
      <c r="AS454" t="s">
        <v>61</v>
      </c>
      <c r="AT454" t="s">
        <v>125</v>
      </c>
      <c r="AU454" t="s">
        <v>63</v>
      </c>
      <c r="AV454" t="s">
        <v>50</v>
      </c>
      <c r="AW454" t="str">
        <f t="shared" si="61"/>
        <v>Social Media Ad (Instagram/ Facebook)</v>
      </c>
      <c r="AX454" t="s">
        <v>50</v>
      </c>
      <c r="AY454" t="str">
        <f t="shared" si="62"/>
        <v>Casual Meal</v>
      </c>
      <c r="AZ454" t="s">
        <v>50</v>
      </c>
      <c r="BA454" t="str">
        <f t="shared" si="63"/>
        <v>Pizza with Drinks sounded like a good combo</v>
      </c>
      <c r="BB454" t="s">
        <v>87</v>
      </c>
      <c r="BC454" t="s">
        <v>65</v>
      </c>
      <c r="BD454" t="s">
        <v>75</v>
      </c>
      <c r="BE454" t="s">
        <v>67</v>
      </c>
      <c r="BF454" t="s">
        <v>184</v>
      </c>
      <c r="BG454" t="s">
        <v>100</v>
      </c>
      <c r="BH454" t="s">
        <v>78</v>
      </c>
      <c r="BI454" t="s">
        <v>50</v>
      </c>
      <c r="BJ454" t="s">
        <v>69</v>
      </c>
    </row>
    <row r="455" spans="1:62" x14ac:dyDescent="0.3">
      <c r="A455">
        <v>457</v>
      </c>
      <c r="B455" s="1">
        <v>45842.878472222219</v>
      </c>
      <c r="C455" s="6">
        <v>45842.884722222225</v>
      </c>
      <c r="D455" s="2">
        <f>INT(FC_Road___Aradhana[[#This Row],[Completion time]])</f>
        <v>45842</v>
      </c>
      <c r="E455" s="2" t="str">
        <f>TEXT(FC_Road___Aradhana[[#This Row],[Date]],"dddd")</f>
        <v>Friday</v>
      </c>
      <c r="F455" s="2" t="str">
        <f>IF(WEEKDAY(FC_Road___Aradhana[[#This Row],[Date]],2)&gt;5,"Weekend","Weekday")</f>
        <v>Weekday</v>
      </c>
      <c r="G45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5" t="s">
        <v>49</v>
      </c>
      <c r="I455" t="s">
        <v>50</v>
      </c>
      <c r="J455" t="s">
        <v>51</v>
      </c>
      <c r="K455" t="s">
        <v>52</v>
      </c>
      <c r="L455" t="s">
        <v>80</v>
      </c>
      <c r="M455" t="s">
        <v>50</v>
      </c>
      <c r="N455" t="s">
        <v>50</v>
      </c>
      <c r="O455" t="s">
        <v>50</v>
      </c>
      <c r="P455" t="s">
        <v>50</v>
      </c>
      <c r="Q455" t="s">
        <v>70</v>
      </c>
      <c r="R455" t="str">
        <f t="shared" si="56"/>
        <v>Shivajinagar</v>
      </c>
      <c r="S455" t="s">
        <v>50</v>
      </c>
      <c r="T455" t="s">
        <v>50</v>
      </c>
      <c r="U455" t="s">
        <v>50</v>
      </c>
      <c r="V455" t="s">
        <v>173</v>
      </c>
      <c r="W455" t="s">
        <v>169</v>
      </c>
      <c r="X455" t="str">
        <f t="shared" si="57"/>
        <v>Senapati Bapat Road</v>
      </c>
      <c r="Y455" t="str">
        <f t="shared" si="58"/>
        <v>Senapati Bapat Road</v>
      </c>
      <c r="Z455" t="s">
        <v>83</v>
      </c>
      <c r="AA455" t="s">
        <v>70</v>
      </c>
      <c r="AB455" t="s">
        <v>50</v>
      </c>
      <c r="AC455" t="s">
        <v>50</v>
      </c>
      <c r="AD455" t="s">
        <v>50</v>
      </c>
      <c r="AE455" t="s">
        <v>50</v>
      </c>
      <c r="AF455" t="str">
        <f t="shared" si="59"/>
        <v>Shivajinagar</v>
      </c>
      <c r="AG455" t="s">
        <v>50</v>
      </c>
      <c r="AH455" t="s">
        <v>50</v>
      </c>
      <c r="AI455" t="s">
        <v>50</v>
      </c>
      <c r="AJ455" t="s">
        <v>50</v>
      </c>
      <c r="AK455" t="s">
        <v>50</v>
      </c>
      <c r="AL455" t="str">
        <f t="shared" si="60"/>
        <v/>
      </c>
      <c r="AM455" t="str">
        <f>IF(FC_Road___Aradhana[[#This Row],[2nd Level Departure]]="",FC_Road___Aradhana[[#This Row],[1st Level Departure]],FC_Road___Aradhana[[#This Row],[2nd Level Departure]])</f>
        <v>Shivajinagar</v>
      </c>
      <c r="AN455" t="s">
        <v>56</v>
      </c>
      <c r="AO455" t="s">
        <v>71</v>
      </c>
      <c r="AP455" t="s">
        <v>96</v>
      </c>
      <c r="AQ455" t="s">
        <v>50</v>
      </c>
      <c r="AR455" t="s">
        <v>50</v>
      </c>
      <c r="AS455" t="s">
        <v>50</v>
      </c>
      <c r="AT455" t="s">
        <v>50</v>
      </c>
      <c r="AU455" t="s">
        <v>50</v>
      </c>
      <c r="AV455" t="s">
        <v>149</v>
      </c>
      <c r="AW455" t="str">
        <f t="shared" si="61"/>
        <v>A friend told me</v>
      </c>
      <c r="AX455" t="s">
        <v>61</v>
      </c>
      <c r="AY455" t="str">
        <f t="shared" si="62"/>
        <v>Casual Meal</v>
      </c>
      <c r="AZ455" t="s">
        <v>98</v>
      </c>
      <c r="BA455" t="s">
        <v>62</v>
      </c>
      <c r="BB455" t="s">
        <v>64</v>
      </c>
      <c r="BC455" t="s">
        <v>64</v>
      </c>
      <c r="BD455" t="s">
        <v>75</v>
      </c>
      <c r="BE455" t="s">
        <v>76</v>
      </c>
      <c r="BF455" t="s">
        <v>89</v>
      </c>
      <c r="BG455" t="s">
        <v>100</v>
      </c>
      <c r="BH455" t="s">
        <v>101</v>
      </c>
      <c r="BI455" t="s">
        <v>122</v>
      </c>
      <c r="BJ455" t="s">
        <v>69</v>
      </c>
    </row>
    <row r="456" spans="1:62" x14ac:dyDescent="0.3">
      <c r="A456">
        <v>458</v>
      </c>
      <c r="B456" s="1">
        <v>45842.883333333331</v>
      </c>
      <c r="C456" s="6">
        <v>45842.884722222225</v>
      </c>
      <c r="D456" s="2">
        <f>INT(FC_Road___Aradhana[[#This Row],[Completion time]])</f>
        <v>45842</v>
      </c>
      <c r="E456" s="2" t="str">
        <f>TEXT(FC_Road___Aradhana[[#This Row],[Date]],"dddd")</f>
        <v>Friday</v>
      </c>
      <c r="F456" s="2" t="str">
        <f>IF(WEEKDAY(FC_Road___Aradhana[[#This Row],[Date]],2)&gt;5,"Weekend","Weekday")</f>
        <v>Weekday</v>
      </c>
      <c r="G45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6" t="s">
        <v>49</v>
      </c>
      <c r="I456" t="s">
        <v>50</v>
      </c>
      <c r="J456" t="s">
        <v>79</v>
      </c>
      <c r="K456" t="s">
        <v>140</v>
      </c>
      <c r="L456" t="s">
        <v>80</v>
      </c>
      <c r="M456" t="s">
        <v>50</v>
      </c>
      <c r="N456" t="s">
        <v>50</v>
      </c>
      <c r="O456" t="s">
        <v>50</v>
      </c>
      <c r="P456" t="s">
        <v>50</v>
      </c>
      <c r="Q456" t="s">
        <v>81</v>
      </c>
      <c r="R456" t="str">
        <f t="shared" si="56"/>
        <v>Kothrud</v>
      </c>
      <c r="S456" t="s">
        <v>50</v>
      </c>
      <c r="T456" t="s">
        <v>50</v>
      </c>
      <c r="V456" t="s">
        <v>50</v>
      </c>
      <c r="W456" t="s">
        <v>50</v>
      </c>
      <c r="X456" t="str">
        <f t="shared" si="57"/>
        <v/>
      </c>
      <c r="Y456" t="str">
        <f t="shared" si="58"/>
        <v>Kothrud</v>
      </c>
      <c r="Z456" t="s">
        <v>83</v>
      </c>
      <c r="AA456" t="s">
        <v>54</v>
      </c>
      <c r="AB456" t="s">
        <v>50</v>
      </c>
      <c r="AC456" t="s">
        <v>50</v>
      </c>
      <c r="AD456" t="s">
        <v>50</v>
      </c>
      <c r="AE456" t="s">
        <v>50</v>
      </c>
      <c r="AF456" t="str">
        <f t="shared" si="59"/>
        <v>Deccan</v>
      </c>
      <c r="AG456" t="s">
        <v>54</v>
      </c>
      <c r="AH456" t="s">
        <v>50</v>
      </c>
      <c r="AI456" t="s">
        <v>50</v>
      </c>
      <c r="AJ456" t="s">
        <v>50</v>
      </c>
      <c r="AK456" t="s">
        <v>50</v>
      </c>
      <c r="AL456" t="str">
        <f t="shared" si="60"/>
        <v>Deccan</v>
      </c>
      <c r="AM456" t="str">
        <f>IF(FC_Road___Aradhana[[#This Row],[2nd Level Departure]]="",FC_Road___Aradhana[[#This Row],[1st Level Departure]],FC_Road___Aradhana[[#This Row],[2nd Level Departure]])</f>
        <v>Deccan</v>
      </c>
      <c r="AN456" t="s">
        <v>56</v>
      </c>
      <c r="AO456" t="s">
        <v>71</v>
      </c>
      <c r="AP456" t="s">
        <v>96</v>
      </c>
      <c r="AQ456" t="s">
        <v>50</v>
      </c>
      <c r="AR456" t="s">
        <v>50</v>
      </c>
      <c r="AS456" t="s">
        <v>50</v>
      </c>
      <c r="AT456" t="s">
        <v>50</v>
      </c>
      <c r="AU456" t="s">
        <v>50</v>
      </c>
      <c r="AV456" t="s">
        <v>149</v>
      </c>
      <c r="AW456" t="str">
        <f t="shared" si="61"/>
        <v>A friend told me</v>
      </c>
      <c r="AX456" t="s">
        <v>61</v>
      </c>
      <c r="AY456" t="str">
        <f t="shared" si="62"/>
        <v>Casual Meal</v>
      </c>
      <c r="AZ456" t="s">
        <v>98</v>
      </c>
      <c r="BA456" t="s">
        <v>62</v>
      </c>
      <c r="BB456" t="s">
        <v>64</v>
      </c>
      <c r="BC456" t="s">
        <v>64</v>
      </c>
      <c r="BD456" t="s">
        <v>88</v>
      </c>
      <c r="BE456" t="s">
        <v>76</v>
      </c>
      <c r="BF456" t="s">
        <v>89</v>
      </c>
      <c r="BG456" t="s">
        <v>114</v>
      </c>
      <c r="BH456" t="s">
        <v>90</v>
      </c>
      <c r="BI456" t="s">
        <v>115</v>
      </c>
      <c r="BJ456" t="s">
        <v>69</v>
      </c>
    </row>
    <row r="457" spans="1:62" x14ac:dyDescent="0.3">
      <c r="A457">
        <v>459</v>
      </c>
      <c r="B457" s="1">
        <v>45842.884722222225</v>
      </c>
      <c r="C457" s="6">
        <v>45842.886805555558</v>
      </c>
      <c r="D457" s="2">
        <f>INT(FC_Road___Aradhana[[#This Row],[Completion time]])</f>
        <v>45842</v>
      </c>
      <c r="E457" s="2" t="str">
        <f>TEXT(FC_Road___Aradhana[[#This Row],[Date]],"dddd")</f>
        <v>Friday</v>
      </c>
      <c r="F457" s="2" t="str">
        <f>IF(WEEKDAY(FC_Road___Aradhana[[#This Row],[Date]],2)&gt;5,"Weekend","Weekday")</f>
        <v>Weekday</v>
      </c>
      <c r="G45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7" t="s">
        <v>49</v>
      </c>
      <c r="I457" t="s">
        <v>50</v>
      </c>
      <c r="J457" t="s">
        <v>79</v>
      </c>
      <c r="K457" t="s">
        <v>52</v>
      </c>
      <c r="L457" t="s">
        <v>119</v>
      </c>
      <c r="M457" t="s">
        <v>50</v>
      </c>
      <c r="N457" t="s">
        <v>50</v>
      </c>
      <c r="O457" t="s">
        <v>50</v>
      </c>
      <c r="P457" t="s">
        <v>50</v>
      </c>
      <c r="Q457" t="s">
        <v>54</v>
      </c>
      <c r="R457" t="str">
        <f t="shared" si="56"/>
        <v>Deccan</v>
      </c>
      <c r="S457" t="s">
        <v>50</v>
      </c>
      <c r="T457" t="s">
        <v>50</v>
      </c>
      <c r="U457" t="s">
        <v>50</v>
      </c>
      <c r="V457" t="s">
        <v>50</v>
      </c>
      <c r="W457" t="s">
        <v>50</v>
      </c>
      <c r="X457" t="str">
        <f t="shared" si="57"/>
        <v/>
      </c>
      <c r="Y457" t="str">
        <f t="shared" si="58"/>
        <v>Deccan</v>
      </c>
      <c r="Z457" t="s">
        <v>83</v>
      </c>
      <c r="AA457" t="s">
        <v>54</v>
      </c>
      <c r="AB457" t="s">
        <v>50</v>
      </c>
      <c r="AC457" t="s">
        <v>50</v>
      </c>
      <c r="AD457" t="s">
        <v>50</v>
      </c>
      <c r="AE457" t="s">
        <v>50</v>
      </c>
      <c r="AF457" t="str">
        <f t="shared" si="59"/>
        <v>Deccan</v>
      </c>
      <c r="AG457" t="s">
        <v>50</v>
      </c>
      <c r="AH457" t="s">
        <v>50</v>
      </c>
      <c r="AI457" t="s">
        <v>50</v>
      </c>
      <c r="AJ457" t="s">
        <v>50</v>
      </c>
      <c r="AK457" t="s">
        <v>50</v>
      </c>
      <c r="AL457" t="str">
        <f t="shared" si="60"/>
        <v/>
      </c>
      <c r="AM457" t="str">
        <f>IF(FC_Road___Aradhana[[#This Row],[2nd Level Departure]]="",FC_Road___Aradhana[[#This Row],[1st Level Departure]],FC_Road___Aradhana[[#This Row],[2nd Level Departure]])</f>
        <v>Deccan</v>
      </c>
      <c r="AN457" t="s">
        <v>56</v>
      </c>
      <c r="AO457" t="s">
        <v>71</v>
      </c>
      <c r="AP457" t="s">
        <v>58</v>
      </c>
      <c r="AQ457" t="s">
        <v>72</v>
      </c>
      <c r="AR457" t="s">
        <v>103</v>
      </c>
      <c r="AS457" t="s">
        <v>61</v>
      </c>
      <c r="AT457" t="s">
        <v>107</v>
      </c>
      <c r="AU457" t="s">
        <v>63</v>
      </c>
      <c r="AV457" t="s">
        <v>50</v>
      </c>
      <c r="AW457" t="str">
        <f t="shared" si="61"/>
        <v>Walk-in/ Saw it while passing by</v>
      </c>
      <c r="AX457" t="s">
        <v>50</v>
      </c>
      <c r="AY457" t="str">
        <f t="shared" si="62"/>
        <v>Casual Meal</v>
      </c>
      <c r="AZ457" t="s">
        <v>50</v>
      </c>
      <c r="BA457" t="str">
        <f t="shared" si="63"/>
        <v>Nonna's famous Tiramisu </v>
      </c>
      <c r="BB457" t="s">
        <v>104</v>
      </c>
      <c r="BC457" t="s">
        <v>108</v>
      </c>
      <c r="BD457" t="s">
        <v>75</v>
      </c>
      <c r="BE457" t="s">
        <v>76</v>
      </c>
      <c r="BF457" t="s">
        <v>99</v>
      </c>
      <c r="BG457" t="s">
        <v>68</v>
      </c>
      <c r="BH457" t="s">
        <v>50</v>
      </c>
      <c r="BI457" t="s">
        <v>50</v>
      </c>
      <c r="BJ457" t="s">
        <v>69</v>
      </c>
    </row>
    <row r="458" spans="1:62" x14ac:dyDescent="0.3">
      <c r="A458">
        <v>460</v>
      </c>
      <c r="B458" s="1">
        <v>45842.884722222225</v>
      </c>
      <c r="C458" s="6">
        <v>45842.887499999997</v>
      </c>
      <c r="D458" s="2">
        <f>INT(FC_Road___Aradhana[[#This Row],[Completion time]])</f>
        <v>45842</v>
      </c>
      <c r="E458" s="2" t="str">
        <f>TEXT(FC_Road___Aradhana[[#This Row],[Date]],"dddd")</f>
        <v>Friday</v>
      </c>
      <c r="F458" s="2" t="str">
        <f>IF(WEEKDAY(FC_Road___Aradhana[[#This Row],[Date]],2)&gt;5,"Weekend","Weekday")</f>
        <v>Weekday</v>
      </c>
      <c r="G45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8" t="s">
        <v>49</v>
      </c>
      <c r="I458" t="s">
        <v>50</v>
      </c>
      <c r="J458" t="s">
        <v>51</v>
      </c>
      <c r="K458" t="s">
        <v>92</v>
      </c>
      <c r="L458" t="s">
        <v>80</v>
      </c>
      <c r="M458" t="s">
        <v>50</v>
      </c>
      <c r="N458" t="s">
        <v>50</v>
      </c>
      <c r="O458" t="s">
        <v>50</v>
      </c>
      <c r="P458" t="s">
        <v>50</v>
      </c>
      <c r="Q458" t="s">
        <v>307</v>
      </c>
      <c r="R458" t="str">
        <f t="shared" si="56"/>
        <v>Kirkatwadi</v>
      </c>
      <c r="S458" t="s">
        <v>50</v>
      </c>
      <c r="T458" t="s">
        <v>50</v>
      </c>
      <c r="U458" t="s">
        <v>50</v>
      </c>
      <c r="V458" t="s">
        <v>50</v>
      </c>
      <c r="W458" t="s">
        <v>50</v>
      </c>
      <c r="X458" t="str">
        <f t="shared" si="57"/>
        <v/>
      </c>
      <c r="Y458" t="str">
        <f t="shared" si="58"/>
        <v>Kirkatwadi</v>
      </c>
      <c r="Z458" t="s">
        <v>166</v>
      </c>
      <c r="AA458" t="s">
        <v>50</v>
      </c>
      <c r="AB458" t="s">
        <v>102</v>
      </c>
      <c r="AC458" t="s">
        <v>50</v>
      </c>
      <c r="AD458" t="s">
        <v>50</v>
      </c>
      <c r="AE458" t="s">
        <v>50</v>
      </c>
      <c r="AF458" t="str">
        <f t="shared" si="59"/>
        <v>FC Road</v>
      </c>
      <c r="AG458" t="s">
        <v>50</v>
      </c>
      <c r="AH458" t="s">
        <v>50</v>
      </c>
      <c r="AI458" t="s">
        <v>50</v>
      </c>
      <c r="AJ458" t="s">
        <v>50</v>
      </c>
      <c r="AK458" t="s">
        <v>50</v>
      </c>
      <c r="AL458" t="str">
        <f t="shared" si="60"/>
        <v/>
      </c>
      <c r="AM458" t="str">
        <f>IF(FC_Road___Aradhana[[#This Row],[2nd Level Departure]]="",FC_Road___Aradhana[[#This Row],[1st Level Departure]],FC_Road___Aradhana[[#This Row],[2nd Level Departure]])</f>
        <v>FC Road</v>
      </c>
      <c r="AN458" t="s">
        <v>56</v>
      </c>
      <c r="AO458" t="s">
        <v>57</v>
      </c>
      <c r="AP458" t="s">
        <v>96</v>
      </c>
      <c r="AQ458" t="s">
        <v>50</v>
      </c>
      <c r="AR458" t="s">
        <v>50</v>
      </c>
      <c r="AS458" t="s">
        <v>50</v>
      </c>
      <c r="AT458" t="s">
        <v>50</v>
      </c>
      <c r="AU458" t="s">
        <v>50</v>
      </c>
      <c r="AV458" t="s">
        <v>144</v>
      </c>
      <c r="AW458" t="str">
        <f t="shared" si="61"/>
        <v>I was walking by and came in</v>
      </c>
      <c r="AX458" t="s">
        <v>86</v>
      </c>
      <c r="AY458" t="str">
        <f t="shared" si="62"/>
        <v>Date</v>
      </c>
      <c r="AZ458" t="s">
        <v>98</v>
      </c>
      <c r="BA458" t="s">
        <v>62</v>
      </c>
      <c r="BB458" t="s">
        <v>104</v>
      </c>
      <c r="BC458" t="s">
        <v>64</v>
      </c>
      <c r="BD458" t="s">
        <v>75</v>
      </c>
      <c r="BE458" t="s">
        <v>67</v>
      </c>
      <c r="BF458" t="s">
        <v>99</v>
      </c>
      <c r="BG458" t="s">
        <v>68</v>
      </c>
      <c r="BH458" t="s">
        <v>90</v>
      </c>
      <c r="BI458" t="s">
        <v>115</v>
      </c>
      <c r="BJ458" t="s">
        <v>69</v>
      </c>
    </row>
    <row r="459" spans="1:62" x14ac:dyDescent="0.3">
      <c r="A459">
        <v>461</v>
      </c>
      <c r="B459" s="1">
        <v>45842.886805555558</v>
      </c>
      <c r="C459" s="6">
        <v>45842.888888888891</v>
      </c>
      <c r="D459" s="2">
        <f>INT(FC_Road___Aradhana[[#This Row],[Completion time]])</f>
        <v>45842</v>
      </c>
      <c r="E459" s="2" t="str">
        <f>TEXT(FC_Road___Aradhana[[#This Row],[Date]],"dddd")</f>
        <v>Friday</v>
      </c>
      <c r="F459" s="2" t="str">
        <f>IF(WEEKDAY(FC_Road___Aradhana[[#This Row],[Date]],2)&gt;5,"Weekend","Weekday")</f>
        <v>Weekday</v>
      </c>
      <c r="G45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59" t="s">
        <v>49</v>
      </c>
      <c r="I459" t="s">
        <v>50</v>
      </c>
      <c r="J459" t="s">
        <v>51</v>
      </c>
      <c r="K459" t="s">
        <v>52</v>
      </c>
      <c r="L459" t="s">
        <v>53</v>
      </c>
      <c r="M459" t="s">
        <v>50</v>
      </c>
      <c r="N459" t="s">
        <v>50</v>
      </c>
      <c r="O459" t="s">
        <v>301</v>
      </c>
      <c r="P459" t="s">
        <v>50</v>
      </c>
      <c r="Q459" t="s">
        <v>50</v>
      </c>
      <c r="R459" t="str">
        <f t="shared" si="56"/>
        <v>Kharadi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tr">
        <f t="shared" si="57"/>
        <v/>
      </c>
      <c r="Y459" t="str">
        <f t="shared" si="58"/>
        <v>Kharadi</v>
      </c>
      <c r="Z459" t="s">
        <v>83</v>
      </c>
      <c r="AA459" t="s">
        <v>301</v>
      </c>
      <c r="AB459" t="s">
        <v>50</v>
      </c>
      <c r="AC459" t="s">
        <v>50</v>
      </c>
      <c r="AD459" t="s">
        <v>50</v>
      </c>
      <c r="AE459" t="s">
        <v>50</v>
      </c>
      <c r="AF459" t="str">
        <f t="shared" si="59"/>
        <v>Kharadi</v>
      </c>
      <c r="AG459" t="s">
        <v>50</v>
      </c>
      <c r="AH459" t="s">
        <v>50</v>
      </c>
      <c r="AI459" t="s">
        <v>50</v>
      </c>
      <c r="AJ459" t="s">
        <v>50</v>
      </c>
      <c r="AK459" t="s">
        <v>50</v>
      </c>
      <c r="AL459" t="str">
        <f t="shared" si="60"/>
        <v/>
      </c>
      <c r="AM459" t="str">
        <f>IF(FC_Road___Aradhana[[#This Row],[2nd Level Departure]]="",FC_Road___Aradhana[[#This Row],[1st Level Departure]],FC_Road___Aradhana[[#This Row],[2nd Level Departure]])</f>
        <v>Kharadi</v>
      </c>
      <c r="AN459" t="s">
        <v>56</v>
      </c>
      <c r="AO459" t="s">
        <v>95</v>
      </c>
      <c r="AP459" t="s">
        <v>96</v>
      </c>
      <c r="AQ459" t="s">
        <v>50</v>
      </c>
      <c r="AR459" t="s">
        <v>50</v>
      </c>
      <c r="AS459" t="s">
        <v>50</v>
      </c>
      <c r="AT459" t="s">
        <v>50</v>
      </c>
      <c r="AU459" t="s">
        <v>50</v>
      </c>
      <c r="AV459" t="s">
        <v>149</v>
      </c>
      <c r="AW459" t="str">
        <f t="shared" si="61"/>
        <v>A friend told me</v>
      </c>
      <c r="AX459" t="s">
        <v>111</v>
      </c>
      <c r="AY459" t="str">
        <f t="shared" si="62"/>
        <v>Hangout with friends</v>
      </c>
      <c r="AZ459" t="s">
        <v>98</v>
      </c>
      <c r="BA459" t="s">
        <v>62</v>
      </c>
      <c r="BB459" t="s">
        <v>87</v>
      </c>
      <c r="BC459" t="s">
        <v>104</v>
      </c>
      <c r="BD459" t="s">
        <v>88</v>
      </c>
      <c r="BE459" t="s">
        <v>76</v>
      </c>
      <c r="BF459" t="s">
        <v>89</v>
      </c>
      <c r="BG459" t="s">
        <v>68</v>
      </c>
      <c r="BH459" t="s">
        <v>118</v>
      </c>
      <c r="BI459" t="s">
        <v>122</v>
      </c>
      <c r="BJ459" t="s">
        <v>69</v>
      </c>
    </row>
    <row r="460" spans="1:62" x14ac:dyDescent="0.3">
      <c r="A460">
        <v>462</v>
      </c>
      <c r="B460" s="1">
        <v>45842.888194444444</v>
      </c>
      <c r="C460" s="6">
        <v>45842.893055555556</v>
      </c>
      <c r="D460" s="2">
        <f>INT(FC_Road___Aradhana[[#This Row],[Completion time]])</f>
        <v>45842</v>
      </c>
      <c r="E460" s="2" t="str">
        <f>TEXT(FC_Road___Aradhana[[#This Row],[Date]],"dddd")</f>
        <v>Friday</v>
      </c>
      <c r="F460" s="2" t="str">
        <f>IF(WEEKDAY(FC_Road___Aradhana[[#This Row],[Date]],2)&gt;5,"Weekend","Weekday")</f>
        <v>Weekday</v>
      </c>
      <c r="G46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0" t="s">
        <v>49</v>
      </c>
      <c r="I460" t="s">
        <v>50</v>
      </c>
      <c r="J460" t="s">
        <v>51</v>
      </c>
      <c r="K460" t="s">
        <v>213</v>
      </c>
      <c r="L460" t="s">
        <v>53</v>
      </c>
      <c r="M460" t="s">
        <v>50</v>
      </c>
      <c r="N460" t="s">
        <v>50</v>
      </c>
      <c r="O460" t="s">
        <v>126</v>
      </c>
      <c r="P460" t="s">
        <v>50</v>
      </c>
      <c r="Q460" t="s">
        <v>50</v>
      </c>
      <c r="R460" t="str">
        <f t="shared" si="56"/>
        <v>ICC/ Senapati Bapat Road</v>
      </c>
      <c r="S460" t="s">
        <v>50</v>
      </c>
      <c r="T460" t="s">
        <v>50</v>
      </c>
      <c r="U460" t="s">
        <v>50</v>
      </c>
      <c r="V460" t="s">
        <v>50</v>
      </c>
      <c r="W460" t="s">
        <v>50</v>
      </c>
      <c r="X460" t="str">
        <f t="shared" si="57"/>
        <v/>
      </c>
      <c r="Y460" t="str">
        <f t="shared" si="58"/>
        <v>ICC/ Senapati Bapat Road</v>
      </c>
      <c r="Z460" t="s">
        <v>83</v>
      </c>
      <c r="AA460" t="s">
        <v>116</v>
      </c>
      <c r="AB460" t="s">
        <v>50</v>
      </c>
      <c r="AC460" t="s">
        <v>50</v>
      </c>
      <c r="AD460" t="s">
        <v>50</v>
      </c>
      <c r="AE460" t="s">
        <v>50</v>
      </c>
      <c r="AF460" t="str">
        <f t="shared" si="59"/>
        <v>Warje</v>
      </c>
      <c r="AG460" t="s">
        <v>50</v>
      </c>
      <c r="AH460" t="s">
        <v>50</v>
      </c>
      <c r="AI460" t="s">
        <v>50</v>
      </c>
      <c r="AJ460" t="s">
        <v>50</v>
      </c>
      <c r="AK460" t="s">
        <v>50</v>
      </c>
      <c r="AL460" t="str">
        <f t="shared" si="60"/>
        <v/>
      </c>
      <c r="AM460" t="str">
        <f>IF(FC_Road___Aradhana[[#This Row],[2nd Level Departure]]="",FC_Road___Aradhana[[#This Row],[1st Level Departure]],FC_Road___Aradhana[[#This Row],[2nd Level Departure]])</f>
        <v>Warje</v>
      </c>
      <c r="AN460" t="s">
        <v>56</v>
      </c>
      <c r="AO460" t="s">
        <v>71</v>
      </c>
      <c r="AP460" t="s">
        <v>58</v>
      </c>
      <c r="AQ460" t="s">
        <v>59</v>
      </c>
      <c r="AR460" t="s">
        <v>133</v>
      </c>
      <c r="AS460" t="s">
        <v>86</v>
      </c>
      <c r="AT460" t="s">
        <v>62</v>
      </c>
      <c r="AU460" t="s">
        <v>63</v>
      </c>
      <c r="AV460" t="s">
        <v>50</v>
      </c>
      <c r="AW460" t="str">
        <f t="shared" si="61"/>
        <v>Word of Mouth/ Recommendation</v>
      </c>
      <c r="AX460" t="s">
        <v>50</v>
      </c>
      <c r="AY460" t="str">
        <f t="shared" si="62"/>
        <v>Date</v>
      </c>
      <c r="AZ460" t="s">
        <v>50</v>
      </c>
      <c r="BA460" t="str">
        <f t="shared" si="63"/>
        <v>I wanted to try Sourdough Pizza</v>
      </c>
      <c r="BB460" t="s">
        <v>87</v>
      </c>
      <c r="BC460" t="s">
        <v>64</v>
      </c>
      <c r="BD460" t="s">
        <v>75</v>
      </c>
      <c r="BE460" t="s">
        <v>76</v>
      </c>
      <c r="BF460" t="s">
        <v>99</v>
      </c>
      <c r="BG460" t="s">
        <v>68</v>
      </c>
      <c r="BH460" t="s">
        <v>101</v>
      </c>
      <c r="BI460" t="s">
        <v>91</v>
      </c>
      <c r="BJ460" t="s">
        <v>69</v>
      </c>
    </row>
    <row r="461" spans="1:62" x14ac:dyDescent="0.3">
      <c r="A461">
        <v>463</v>
      </c>
      <c r="B461" s="1">
        <v>45842.897916666669</v>
      </c>
      <c r="C461" s="6">
        <v>45842.902083333334</v>
      </c>
      <c r="D461" s="2">
        <f>INT(FC_Road___Aradhana[[#This Row],[Completion time]])</f>
        <v>45842</v>
      </c>
      <c r="E461" s="2" t="str">
        <f>TEXT(FC_Road___Aradhana[[#This Row],[Date]],"dddd")</f>
        <v>Friday</v>
      </c>
      <c r="F461" s="2" t="str">
        <f>IF(WEEKDAY(FC_Road___Aradhana[[#This Row],[Date]],2)&gt;5,"Weekend","Weekday")</f>
        <v>Weekday</v>
      </c>
      <c r="G46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1" t="s">
        <v>49</v>
      </c>
      <c r="I461" t="s">
        <v>50</v>
      </c>
      <c r="J461" t="s">
        <v>79</v>
      </c>
      <c r="K461" t="s">
        <v>52</v>
      </c>
      <c r="L461" t="s">
        <v>80</v>
      </c>
      <c r="M461" t="s">
        <v>50</v>
      </c>
      <c r="N461" t="s">
        <v>50</v>
      </c>
      <c r="O461" t="s">
        <v>50</v>
      </c>
      <c r="P461" t="s">
        <v>50</v>
      </c>
      <c r="Q461" t="s">
        <v>70</v>
      </c>
      <c r="R461" t="str">
        <f t="shared" si="56"/>
        <v>Shivajinagar</v>
      </c>
      <c r="S461" t="s">
        <v>50</v>
      </c>
      <c r="T461" t="s">
        <v>50</v>
      </c>
      <c r="U461" t="s">
        <v>50</v>
      </c>
      <c r="V461" t="s">
        <v>225</v>
      </c>
      <c r="W461" t="s">
        <v>169</v>
      </c>
      <c r="X461" t="str">
        <f t="shared" si="57"/>
        <v>Range Hills</v>
      </c>
      <c r="Y461" t="str">
        <f t="shared" si="58"/>
        <v>Range Hills</v>
      </c>
      <c r="Z461" t="s">
        <v>83</v>
      </c>
      <c r="AA461" t="s">
        <v>70</v>
      </c>
      <c r="AB461" t="s">
        <v>50</v>
      </c>
      <c r="AC461" t="s">
        <v>50</v>
      </c>
      <c r="AD461" t="s">
        <v>50</v>
      </c>
      <c r="AE461" t="s">
        <v>50</v>
      </c>
      <c r="AF461" t="str">
        <f t="shared" si="59"/>
        <v>Shivajinagar</v>
      </c>
      <c r="AG461" t="s">
        <v>50</v>
      </c>
      <c r="AH461" t="s">
        <v>50</v>
      </c>
      <c r="AI461" t="s">
        <v>50</v>
      </c>
      <c r="AJ461" t="s">
        <v>50</v>
      </c>
      <c r="AK461" t="s">
        <v>50</v>
      </c>
      <c r="AL461" t="str">
        <f t="shared" si="60"/>
        <v/>
      </c>
      <c r="AM461" t="str">
        <f>IF(FC_Road___Aradhana[[#This Row],[2nd Level Departure]]="",FC_Road___Aradhana[[#This Row],[1st Level Departure]],FC_Road___Aradhana[[#This Row],[2nd Level Departure]])</f>
        <v>Shivajinagar</v>
      </c>
      <c r="AN461" t="s">
        <v>56</v>
      </c>
      <c r="AO461" t="s">
        <v>95</v>
      </c>
      <c r="AP461" t="s">
        <v>58</v>
      </c>
      <c r="AQ461" t="s">
        <v>97</v>
      </c>
      <c r="AR461" t="s">
        <v>60</v>
      </c>
      <c r="AS461" t="s">
        <v>86</v>
      </c>
      <c r="AT461" t="s">
        <v>62</v>
      </c>
      <c r="AU461" t="s">
        <v>63</v>
      </c>
      <c r="AV461" t="s">
        <v>50</v>
      </c>
      <c r="AW461" t="str">
        <f t="shared" si="61"/>
        <v>Social Media Ad (Instagram/ Facebook)</v>
      </c>
      <c r="AX461" t="s">
        <v>50</v>
      </c>
      <c r="AY461" t="str">
        <f t="shared" si="62"/>
        <v>Date</v>
      </c>
      <c r="AZ461" t="s">
        <v>50</v>
      </c>
      <c r="BA461" t="str">
        <f t="shared" si="63"/>
        <v>I wanted to try Sourdough Pizza</v>
      </c>
      <c r="BB461" t="s">
        <v>87</v>
      </c>
      <c r="BC461" t="s">
        <v>65</v>
      </c>
      <c r="BD461" t="s">
        <v>75</v>
      </c>
      <c r="BE461" t="s">
        <v>76</v>
      </c>
      <c r="BF461" t="s">
        <v>99</v>
      </c>
      <c r="BG461" t="s">
        <v>68</v>
      </c>
      <c r="BH461" t="s">
        <v>118</v>
      </c>
      <c r="BI461" t="s">
        <v>91</v>
      </c>
      <c r="BJ461" t="s">
        <v>69</v>
      </c>
    </row>
    <row r="462" spans="1:62" x14ac:dyDescent="0.3">
      <c r="A462">
        <v>464</v>
      </c>
      <c r="B462" s="1">
        <v>45842.888888888891</v>
      </c>
      <c r="C462" s="6">
        <v>45842.902083333334</v>
      </c>
      <c r="D462" s="2">
        <f>INT(FC_Road___Aradhana[[#This Row],[Completion time]])</f>
        <v>45842</v>
      </c>
      <c r="E462" s="2" t="str">
        <f>TEXT(FC_Road___Aradhana[[#This Row],[Date]],"dddd")</f>
        <v>Friday</v>
      </c>
      <c r="F462" s="2" t="str">
        <f>IF(WEEKDAY(FC_Road___Aradhana[[#This Row],[Date]],2)&gt;5,"Weekend","Weekday")</f>
        <v>Weekday</v>
      </c>
      <c r="G46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2" t="s">
        <v>49</v>
      </c>
      <c r="I462" t="s">
        <v>50</v>
      </c>
      <c r="J462" t="s">
        <v>79</v>
      </c>
      <c r="K462" t="s">
        <v>52</v>
      </c>
      <c r="L462" t="s">
        <v>53</v>
      </c>
      <c r="M462" t="s">
        <v>50</v>
      </c>
      <c r="N462" t="s">
        <v>50</v>
      </c>
      <c r="O462" t="s">
        <v>126</v>
      </c>
      <c r="P462" t="s">
        <v>50</v>
      </c>
      <c r="Q462" t="s">
        <v>50</v>
      </c>
      <c r="R462" t="str">
        <f t="shared" si="56"/>
        <v>ICC/ Senapati Bapat Road</v>
      </c>
      <c r="S462" t="s">
        <v>50</v>
      </c>
      <c r="T462" t="s">
        <v>50</v>
      </c>
      <c r="U462" t="s">
        <v>50</v>
      </c>
      <c r="V462" t="s">
        <v>50</v>
      </c>
      <c r="W462" t="s">
        <v>50</v>
      </c>
      <c r="X462" t="str">
        <f t="shared" si="57"/>
        <v/>
      </c>
      <c r="Y462" t="str">
        <f t="shared" si="58"/>
        <v>ICC/ Senapati Bapat Road</v>
      </c>
      <c r="Z462" t="s">
        <v>166</v>
      </c>
      <c r="AA462" t="s">
        <v>50</v>
      </c>
      <c r="AB462" t="s">
        <v>165</v>
      </c>
      <c r="AC462" t="s">
        <v>50</v>
      </c>
      <c r="AD462" t="s">
        <v>50</v>
      </c>
      <c r="AE462" t="s">
        <v>50</v>
      </c>
      <c r="AF462" t="str">
        <f t="shared" si="59"/>
        <v>Pavillion Mall</v>
      </c>
      <c r="AG462" t="s">
        <v>50</v>
      </c>
      <c r="AH462" t="s">
        <v>50</v>
      </c>
      <c r="AI462" t="s">
        <v>50</v>
      </c>
      <c r="AJ462" t="s">
        <v>50</v>
      </c>
      <c r="AK462" t="s">
        <v>50</v>
      </c>
      <c r="AL462" t="str">
        <f t="shared" si="60"/>
        <v/>
      </c>
      <c r="AM462" t="str">
        <f>IF(FC_Road___Aradhana[[#This Row],[2nd Level Departure]]="",FC_Road___Aradhana[[#This Row],[1st Level Departure]],FC_Road___Aradhana[[#This Row],[2nd Level Departure]])</f>
        <v>Pavillion Mall</v>
      </c>
      <c r="AN462" t="s">
        <v>56</v>
      </c>
      <c r="AO462" t="s">
        <v>71</v>
      </c>
      <c r="AP462" t="s">
        <v>96</v>
      </c>
      <c r="AQ462" t="s">
        <v>50</v>
      </c>
      <c r="AR462" t="s">
        <v>50</v>
      </c>
      <c r="AS462" t="s">
        <v>50</v>
      </c>
      <c r="AT462" t="s">
        <v>50</v>
      </c>
      <c r="AU462" t="s">
        <v>50</v>
      </c>
      <c r="AV462" t="s">
        <v>97</v>
      </c>
      <c r="AW462" t="str">
        <f t="shared" si="61"/>
        <v>Social Media Ad (Instagram/ Facebook)</v>
      </c>
      <c r="AX462" t="s">
        <v>86</v>
      </c>
      <c r="AY462" t="str">
        <f t="shared" si="62"/>
        <v>Date</v>
      </c>
      <c r="AZ462" t="s">
        <v>98</v>
      </c>
      <c r="BA462" t="s">
        <v>62</v>
      </c>
      <c r="BB462" t="s">
        <v>87</v>
      </c>
      <c r="BC462" t="s">
        <v>64</v>
      </c>
      <c r="BD462" t="s">
        <v>75</v>
      </c>
      <c r="BE462" t="s">
        <v>76</v>
      </c>
      <c r="BF462" t="s">
        <v>89</v>
      </c>
      <c r="BG462" t="s">
        <v>68</v>
      </c>
      <c r="BH462" t="s">
        <v>78</v>
      </c>
      <c r="BI462" t="s">
        <v>115</v>
      </c>
      <c r="BJ462" t="s">
        <v>69</v>
      </c>
    </row>
    <row r="463" spans="1:62" x14ac:dyDescent="0.3">
      <c r="A463">
        <v>465</v>
      </c>
      <c r="B463" s="1">
        <v>45842.902083333334</v>
      </c>
      <c r="C463" s="6">
        <v>45842.90902777778</v>
      </c>
      <c r="D463" s="2">
        <f>INT(FC_Road___Aradhana[[#This Row],[Completion time]])</f>
        <v>45842</v>
      </c>
      <c r="E463" s="2" t="str">
        <f>TEXT(FC_Road___Aradhana[[#This Row],[Date]],"dddd")</f>
        <v>Friday</v>
      </c>
      <c r="F463" s="2" t="str">
        <f>IF(WEEKDAY(FC_Road___Aradhana[[#This Row],[Date]],2)&gt;5,"Weekend","Weekday")</f>
        <v>Weekday</v>
      </c>
      <c r="G46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3" t="s">
        <v>49</v>
      </c>
      <c r="I463" t="s">
        <v>50</v>
      </c>
      <c r="J463" t="s">
        <v>51</v>
      </c>
      <c r="K463" t="s">
        <v>52</v>
      </c>
      <c r="L463" t="s">
        <v>80</v>
      </c>
      <c r="M463" t="s">
        <v>50</v>
      </c>
      <c r="N463" t="s">
        <v>50</v>
      </c>
      <c r="O463" t="s">
        <v>50</v>
      </c>
      <c r="P463" t="s">
        <v>50</v>
      </c>
      <c r="Q463" t="s">
        <v>70</v>
      </c>
      <c r="R463" t="str">
        <f t="shared" si="56"/>
        <v>Shivajinagar</v>
      </c>
      <c r="S463" t="s">
        <v>50</v>
      </c>
      <c r="T463" t="s">
        <v>50</v>
      </c>
      <c r="U463" t="s">
        <v>50</v>
      </c>
      <c r="V463" t="s">
        <v>146</v>
      </c>
      <c r="W463" t="s">
        <v>169</v>
      </c>
      <c r="X463" t="str">
        <f t="shared" si="57"/>
        <v>Model Colony</v>
      </c>
      <c r="Y463" t="str">
        <f t="shared" si="58"/>
        <v>Model Colony</v>
      </c>
      <c r="Z463" t="s">
        <v>83</v>
      </c>
      <c r="AA463" t="s">
        <v>70</v>
      </c>
      <c r="AB463" t="s">
        <v>50</v>
      </c>
      <c r="AC463" t="s">
        <v>50</v>
      </c>
      <c r="AD463" t="s">
        <v>50</v>
      </c>
      <c r="AE463" t="s">
        <v>50</v>
      </c>
      <c r="AF463" t="str">
        <f t="shared" si="59"/>
        <v>Shivajinagar</v>
      </c>
      <c r="AG463" t="s">
        <v>50</v>
      </c>
      <c r="AH463" t="s">
        <v>50</v>
      </c>
      <c r="AI463" t="s">
        <v>50</v>
      </c>
      <c r="AJ463" t="s">
        <v>50</v>
      </c>
      <c r="AK463" t="s">
        <v>50</v>
      </c>
      <c r="AL463" t="str">
        <f t="shared" si="60"/>
        <v/>
      </c>
      <c r="AM463" t="str">
        <f>IF(FC_Road___Aradhana[[#This Row],[2nd Level Departure]]="",FC_Road___Aradhana[[#This Row],[1st Level Departure]],FC_Road___Aradhana[[#This Row],[2nd Level Departure]])</f>
        <v>Shivajinagar</v>
      </c>
      <c r="AN463" t="s">
        <v>56</v>
      </c>
      <c r="AO463" t="s">
        <v>71</v>
      </c>
      <c r="AP463" t="s">
        <v>96</v>
      </c>
      <c r="AQ463" t="s">
        <v>50</v>
      </c>
      <c r="AR463" t="s">
        <v>50</v>
      </c>
      <c r="AS463" t="s">
        <v>50</v>
      </c>
      <c r="AT463" t="s">
        <v>50</v>
      </c>
      <c r="AU463" t="s">
        <v>50</v>
      </c>
      <c r="AV463" t="s">
        <v>144</v>
      </c>
      <c r="AW463" t="str">
        <f t="shared" si="61"/>
        <v>I was walking by and came in</v>
      </c>
      <c r="AX463" t="s">
        <v>61</v>
      </c>
      <c r="AY463" t="str">
        <f t="shared" si="62"/>
        <v>Casual Meal</v>
      </c>
      <c r="AZ463" t="s">
        <v>168</v>
      </c>
      <c r="BA463" t="s">
        <v>125</v>
      </c>
      <c r="BB463" t="s">
        <v>104</v>
      </c>
      <c r="BC463" t="s">
        <v>104</v>
      </c>
      <c r="BD463" t="s">
        <v>75</v>
      </c>
      <c r="BE463" t="s">
        <v>76</v>
      </c>
      <c r="BF463" t="s">
        <v>89</v>
      </c>
      <c r="BG463" t="s">
        <v>114</v>
      </c>
      <c r="BH463" t="s">
        <v>90</v>
      </c>
      <c r="BI463" t="s">
        <v>91</v>
      </c>
      <c r="BJ463" t="s">
        <v>69</v>
      </c>
    </row>
    <row r="464" spans="1:62" x14ac:dyDescent="0.3">
      <c r="A464">
        <v>466</v>
      </c>
      <c r="B464" s="1">
        <v>45842.90902777778</v>
      </c>
      <c r="C464" s="6">
        <v>45842.911111111112</v>
      </c>
      <c r="D464" s="2">
        <f>INT(FC_Road___Aradhana[[#This Row],[Completion time]])</f>
        <v>45842</v>
      </c>
      <c r="E464" s="2" t="str">
        <f>TEXT(FC_Road___Aradhana[[#This Row],[Date]],"dddd")</f>
        <v>Friday</v>
      </c>
      <c r="F464" s="2" t="str">
        <f>IF(WEEKDAY(FC_Road___Aradhana[[#This Row],[Date]],2)&gt;5,"Weekend","Weekday")</f>
        <v>Weekday</v>
      </c>
      <c r="G46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4" t="s">
        <v>49</v>
      </c>
      <c r="I464" t="s">
        <v>50</v>
      </c>
      <c r="J464" t="s">
        <v>51</v>
      </c>
      <c r="K464" t="s">
        <v>52</v>
      </c>
      <c r="L464" t="s">
        <v>93</v>
      </c>
      <c r="M464" t="s">
        <v>50</v>
      </c>
      <c r="N464" t="s">
        <v>102</v>
      </c>
      <c r="O464" t="s">
        <v>50</v>
      </c>
      <c r="P464" t="s">
        <v>50</v>
      </c>
      <c r="Q464" t="s">
        <v>50</v>
      </c>
      <c r="R464" t="str">
        <f t="shared" si="56"/>
        <v>FC Road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tr">
        <f t="shared" si="57"/>
        <v/>
      </c>
      <c r="Y464" t="str">
        <f t="shared" si="58"/>
        <v>FC Road</v>
      </c>
      <c r="Z464" t="s">
        <v>83</v>
      </c>
      <c r="AA464" t="s">
        <v>84</v>
      </c>
      <c r="AB464" t="s">
        <v>50</v>
      </c>
      <c r="AC464" t="s">
        <v>50</v>
      </c>
      <c r="AD464" t="s">
        <v>50</v>
      </c>
      <c r="AE464" t="s">
        <v>50</v>
      </c>
      <c r="AF464" t="str">
        <f t="shared" si="59"/>
        <v>kothrud</v>
      </c>
      <c r="AG464" t="s">
        <v>50</v>
      </c>
      <c r="AH464" t="s">
        <v>50</v>
      </c>
      <c r="AI464" t="s">
        <v>120</v>
      </c>
      <c r="AJ464" t="s">
        <v>50</v>
      </c>
      <c r="AK464" t="s">
        <v>50</v>
      </c>
      <c r="AL464" t="str">
        <f t="shared" si="60"/>
        <v>Mayur Colony / Ideal Colony</v>
      </c>
      <c r="AM464" t="str">
        <f>IF(FC_Road___Aradhana[[#This Row],[2nd Level Departure]]="",FC_Road___Aradhana[[#This Row],[1st Level Departure]],FC_Road___Aradhana[[#This Row],[2nd Level Departure]])</f>
        <v>Mayur Colony / Ideal Colony</v>
      </c>
      <c r="AN464" t="s">
        <v>94</v>
      </c>
      <c r="AO464" t="s">
        <v>71</v>
      </c>
      <c r="AP464" t="s">
        <v>58</v>
      </c>
      <c r="AQ464" t="s">
        <v>97</v>
      </c>
      <c r="AR464" t="s">
        <v>133</v>
      </c>
      <c r="AS464" t="s">
        <v>129</v>
      </c>
      <c r="AT464" t="s">
        <v>107</v>
      </c>
      <c r="AU464" t="s">
        <v>63</v>
      </c>
      <c r="AV464" t="s">
        <v>50</v>
      </c>
      <c r="AW464" t="str">
        <f t="shared" si="61"/>
        <v>Social Media Ad (Instagram/ Facebook)</v>
      </c>
      <c r="AX464" t="s">
        <v>50</v>
      </c>
      <c r="AY464" t="str">
        <f t="shared" si="62"/>
        <v>Family Outing</v>
      </c>
      <c r="AZ464" t="s">
        <v>50</v>
      </c>
      <c r="BA464" t="str">
        <f t="shared" si="63"/>
        <v>Nonna's famous Tiramisu </v>
      </c>
      <c r="BB464" t="s">
        <v>64</v>
      </c>
      <c r="BC464" t="s">
        <v>65</v>
      </c>
      <c r="BD464" t="s">
        <v>88</v>
      </c>
      <c r="BE464" t="s">
        <v>67</v>
      </c>
      <c r="BF464" t="s">
        <v>89</v>
      </c>
      <c r="BG464" t="s">
        <v>114</v>
      </c>
      <c r="BH464" t="s">
        <v>101</v>
      </c>
      <c r="BI464" t="s">
        <v>115</v>
      </c>
      <c r="BJ464" t="s">
        <v>69</v>
      </c>
    </row>
    <row r="465" spans="1:62" x14ac:dyDescent="0.3">
      <c r="A465">
        <v>467</v>
      </c>
      <c r="B465" s="1">
        <v>45842.913194444445</v>
      </c>
      <c r="C465" s="6">
        <v>45842.917361111111</v>
      </c>
      <c r="D465" s="2">
        <f>INT(FC_Road___Aradhana[[#This Row],[Completion time]])</f>
        <v>45842</v>
      </c>
      <c r="E465" s="2" t="str">
        <f>TEXT(FC_Road___Aradhana[[#This Row],[Date]],"dddd")</f>
        <v>Friday</v>
      </c>
      <c r="F465" s="2" t="str">
        <f>IF(WEEKDAY(FC_Road___Aradhana[[#This Row],[Date]],2)&gt;5,"Weekend","Weekday")</f>
        <v>Weekday</v>
      </c>
      <c r="G46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5" t="s">
        <v>49</v>
      </c>
      <c r="I465" t="s">
        <v>50</v>
      </c>
      <c r="J465" t="s">
        <v>51</v>
      </c>
      <c r="K465" t="s">
        <v>52</v>
      </c>
      <c r="L465" t="s">
        <v>80</v>
      </c>
      <c r="M465" t="s">
        <v>50</v>
      </c>
      <c r="N465" t="s">
        <v>50</v>
      </c>
      <c r="O465" t="s">
        <v>50</v>
      </c>
      <c r="P465" t="s">
        <v>50</v>
      </c>
      <c r="Q465" t="s">
        <v>70</v>
      </c>
      <c r="R465" t="str">
        <f t="shared" si="56"/>
        <v>Shivajinagar</v>
      </c>
      <c r="S465" t="s">
        <v>50</v>
      </c>
      <c r="T465" t="s">
        <v>50</v>
      </c>
      <c r="U465" t="s">
        <v>50</v>
      </c>
      <c r="V465" t="s">
        <v>146</v>
      </c>
      <c r="W465" t="s">
        <v>50</v>
      </c>
      <c r="X465" t="str">
        <f t="shared" si="57"/>
        <v>Model Colony</v>
      </c>
      <c r="Y465" t="str">
        <f t="shared" si="58"/>
        <v>Model Colony</v>
      </c>
      <c r="Z465" t="s">
        <v>83</v>
      </c>
      <c r="AA465" t="s">
        <v>70</v>
      </c>
      <c r="AB465" t="s">
        <v>50</v>
      </c>
      <c r="AC465" t="s">
        <v>50</v>
      </c>
      <c r="AD465" t="s">
        <v>50</v>
      </c>
      <c r="AE465" t="s">
        <v>50</v>
      </c>
      <c r="AF465" t="str">
        <f t="shared" si="59"/>
        <v>Shivajinagar</v>
      </c>
      <c r="AG465" t="s">
        <v>50</v>
      </c>
      <c r="AH465" t="s">
        <v>50</v>
      </c>
      <c r="AI465" t="s">
        <v>50</v>
      </c>
      <c r="AJ465" t="s">
        <v>50</v>
      </c>
      <c r="AK465" t="s">
        <v>50</v>
      </c>
      <c r="AL465" t="str">
        <f t="shared" si="60"/>
        <v/>
      </c>
      <c r="AM465" t="str">
        <f>IF(FC_Road___Aradhana[[#This Row],[2nd Level Departure]]="",FC_Road___Aradhana[[#This Row],[1st Level Departure]],FC_Road___Aradhana[[#This Row],[2nd Level Departure]])</f>
        <v>Shivajinagar</v>
      </c>
      <c r="AN465" t="s">
        <v>56</v>
      </c>
      <c r="AO465" t="s">
        <v>71</v>
      </c>
      <c r="AP465" t="s">
        <v>96</v>
      </c>
      <c r="AQ465" t="s">
        <v>50</v>
      </c>
      <c r="AR465" t="s">
        <v>50</v>
      </c>
      <c r="AS465" t="s">
        <v>50</v>
      </c>
      <c r="AT465" t="s">
        <v>50</v>
      </c>
      <c r="AU465" t="s">
        <v>50</v>
      </c>
      <c r="AV465" t="s">
        <v>144</v>
      </c>
      <c r="AW465" t="str">
        <f t="shared" si="61"/>
        <v>I was walking by and came in</v>
      </c>
      <c r="AX465" t="s">
        <v>129</v>
      </c>
      <c r="AY465" t="str">
        <f t="shared" si="62"/>
        <v>Family Outing</v>
      </c>
      <c r="AZ465" t="s">
        <v>336</v>
      </c>
      <c r="BA465" t="str">
        <f t="shared" si="63"/>
        <v>Others</v>
      </c>
      <c r="BB465" t="s">
        <v>87</v>
      </c>
      <c r="BC465" t="s">
        <v>104</v>
      </c>
      <c r="BD465" t="s">
        <v>66</v>
      </c>
      <c r="BE465" t="s">
        <v>67</v>
      </c>
      <c r="BF465" t="s">
        <v>184</v>
      </c>
      <c r="BG465" t="s">
        <v>100</v>
      </c>
      <c r="BH465" t="s">
        <v>50</v>
      </c>
      <c r="BI465" t="s">
        <v>50</v>
      </c>
      <c r="BJ465" t="s">
        <v>69</v>
      </c>
    </row>
    <row r="466" spans="1:62" x14ac:dyDescent="0.3">
      <c r="A466">
        <v>468</v>
      </c>
      <c r="B466" s="1">
        <v>45842.913194444445</v>
      </c>
      <c r="C466" s="6">
        <v>45842.92083333333</v>
      </c>
      <c r="D466" s="2">
        <f>INT(FC_Road___Aradhana[[#This Row],[Completion time]])</f>
        <v>45842</v>
      </c>
      <c r="E466" s="2" t="str">
        <f>TEXT(FC_Road___Aradhana[[#This Row],[Date]],"dddd")</f>
        <v>Friday</v>
      </c>
      <c r="F466" s="2" t="str">
        <f>IF(WEEKDAY(FC_Road___Aradhana[[#This Row],[Date]],2)&gt;5,"Weekend","Weekday")</f>
        <v>Weekday</v>
      </c>
      <c r="G46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6" t="s">
        <v>49</v>
      </c>
      <c r="I466" t="s">
        <v>50</v>
      </c>
      <c r="J466" t="s">
        <v>79</v>
      </c>
      <c r="K466" t="s">
        <v>52</v>
      </c>
      <c r="L466" t="s">
        <v>80</v>
      </c>
      <c r="M466" t="s">
        <v>50</v>
      </c>
      <c r="N466" t="s">
        <v>50</v>
      </c>
      <c r="O466" t="s">
        <v>50</v>
      </c>
      <c r="P466" t="s">
        <v>50</v>
      </c>
      <c r="Q466" t="s">
        <v>202</v>
      </c>
      <c r="R466" t="str">
        <f t="shared" si="56"/>
        <v>Balewadi</v>
      </c>
      <c r="S466" t="s">
        <v>50</v>
      </c>
      <c r="T466" t="s">
        <v>50</v>
      </c>
      <c r="U466" t="s">
        <v>50</v>
      </c>
      <c r="V466" t="s">
        <v>50</v>
      </c>
      <c r="W466" t="s">
        <v>50</v>
      </c>
      <c r="X466" t="str">
        <f t="shared" si="57"/>
        <v/>
      </c>
      <c r="Y466" t="str">
        <f t="shared" si="58"/>
        <v>Balewadi</v>
      </c>
      <c r="Z466" t="s">
        <v>83</v>
      </c>
      <c r="AA466" t="s">
        <v>202</v>
      </c>
      <c r="AB466" t="s">
        <v>50</v>
      </c>
      <c r="AC466" t="s">
        <v>50</v>
      </c>
      <c r="AD466" t="s">
        <v>50</v>
      </c>
      <c r="AE466" t="s">
        <v>50</v>
      </c>
      <c r="AF466" t="str">
        <f t="shared" si="59"/>
        <v>Balewadi</v>
      </c>
      <c r="AG466" t="s">
        <v>50</v>
      </c>
      <c r="AH466" t="s">
        <v>50</v>
      </c>
      <c r="AI466" t="s">
        <v>50</v>
      </c>
      <c r="AJ466" t="s">
        <v>50</v>
      </c>
      <c r="AK466" t="s">
        <v>50</v>
      </c>
      <c r="AL466" t="str">
        <f t="shared" si="60"/>
        <v/>
      </c>
      <c r="AM466" t="str">
        <f>IF(FC_Road___Aradhana[[#This Row],[2nd Level Departure]]="",FC_Road___Aradhana[[#This Row],[1st Level Departure]],FC_Road___Aradhana[[#This Row],[2nd Level Departure]])</f>
        <v>Balewadi</v>
      </c>
      <c r="AN466" t="s">
        <v>56</v>
      </c>
      <c r="AO466" t="s">
        <v>109</v>
      </c>
      <c r="AP466" t="s">
        <v>96</v>
      </c>
      <c r="AQ466" t="s">
        <v>50</v>
      </c>
      <c r="AR466" t="s">
        <v>50</v>
      </c>
      <c r="AS466" t="s">
        <v>50</v>
      </c>
      <c r="AT466" t="s">
        <v>50</v>
      </c>
      <c r="AU466" t="s">
        <v>50</v>
      </c>
      <c r="AV466" t="s">
        <v>149</v>
      </c>
      <c r="AW466" t="str">
        <f t="shared" si="61"/>
        <v>A friend told me</v>
      </c>
      <c r="AX466" t="s">
        <v>61</v>
      </c>
      <c r="AY466" t="str">
        <f t="shared" si="62"/>
        <v>Casual Meal</v>
      </c>
      <c r="AZ466" t="s">
        <v>98</v>
      </c>
      <c r="BA466" t="s">
        <v>62</v>
      </c>
      <c r="BB466" t="s">
        <v>74</v>
      </c>
      <c r="BC466" t="s">
        <v>108</v>
      </c>
      <c r="BD466" t="s">
        <v>130</v>
      </c>
      <c r="BE466" t="s">
        <v>76</v>
      </c>
      <c r="BF466" t="s">
        <v>131</v>
      </c>
      <c r="BG466" t="s">
        <v>68</v>
      </c>
      <c r="BH466" t="s">
        <v>101</v>
      </c>
      <c r="BI466" t="s">
        <v>122</v>
      </c>
      <c r="BJ466" t="s">
        <v>69</v>
      </c>
    </row>
    <row r="467" spans="1:62" x14ac:dyDescent="0.3">
      <c r="A467">
        <v>469</v>
      </c>
      <c r="B467" s="1">
        <v>45842.918749999997</v>
      </c>
      <c r="C467" s="6">
        <v>45842.92291666667</v>
      </c>
      <c r="D467" s="2">
        <f>INT(FC_Road___Aradhana[[#This Row],[Completion time]])</f>
        <v>45842</v>
      </c>
      <c r="E467" s="2" t="str">
        <f>TEXT(FC_Road___Aradhana[[#This Row],[Date]],"dddd")</f>
        <v>Friday</v>
      </c>
      <c r="F467" s="2" t="str">
        <f>IF(WEEKDAY(FC_Road___Aradhana[[#This Row],[Date]],2)&gt;5,"Weekend","Weekday")</f>
        <v>Weekday</v>
      </c>
      <c r="G46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7" t="s">
        <v>49</v>
      </c>
      <c r="I467" t="s">
        <v>50</v>
      </c>
      <c r="J467" t="s">
        <v>51</v>
      </c>
      <c r="K467" t="s">
        <v>52</v>
      </c>
      <c r="L467" t="s">
        <v>80</v>
      </c>
      <c r="M467" t="s">
        <v>50</v>
      </c>
      <c r="N467" t="s">
        <v>50</v>
      </c>
      <c r="O467" t="s">
        <v>50</v>
      </c>
      <c r="P467" t="s">
        <v>50</v>
      </c>
      <c r="Q467" t="s">
        <v>135</v>
      </c>
      <c r="R467" t="str">
        <f t="shared" si="56"/>
        <v>Erandawne</v>
      </c>
      <c r="S467" t="s">
        <v>50</v>
      </c>
      <c r="T467" t="s">
        <v>183</v>
      </c>
      <c r="U467" t="s">
        <v>50</v>
      </c>
      <c r="V467" t="s">
        <v>50</v>
      </c>
      <c r="W467" t="s">
        <v>50</v>
      </c>
      <c r="X467" t="str">
        <f t="shared" si="57"/>
        <v>Deenanath Mangeshkar Hospital / Patwardhan Bag</v>
      </c>
      <c r="Y467" t="str">
        <f t="shared" si="58"/>
        <v>Deenanath Mangeshkar Hospital / Patwardhan Bag</v>
      </c>
      <c r="Z467" t="s">
        <v>83</v>
      </c>
      <c r="AA467" t="s">
        <v>135</v>
      </c>
      <c r="AB467" t="s">
        <v>50</v>
      </c>
      <c r="AC467" t="s">
        <v>50</v>
      </c>
      <c r="AD467" t="s">
        <v>50</v>
      </c>
      <c r="AE467" t="s">
        <v>50</v>
      </c>
      <c r="AF467" t="str">
        <f t="shared" si="59"/>
        <v>Erandawne</v>
      </c>
      <c r="AG467" t="s">
        <v>50</v>
      </c>
      <c r="AH467" t="s">
        <v>183</v>
      </c>
      <c r="AI467" t="s">
        <v>50</v>
      </c>
      <c r="AJ467" t="s">
        <v>50</v>
      </c>
      <c r="AK467" t="s">
        <v>50</v>
      </c>
      <c r="AL467" t="str">
        <f t="shared" si="60"/>
        <v>Deenanath Mangeshkar Hospital / Patwardhan Bag</v>
      </c>
      <c r="AM467" t="str">
        <f>IF(FC_Road___Aradhana[[#This Row],[2nd Level Departure]]="",FC_Road___Aradhana[[#This Row],[1st Level Departure]],FC_Road___Aradhana[[#This Row],[2nd Level Departure]])</f>
        <v>Deenanath Mangeshkar Hospital / Patwardhan Bag</v>
      </c>
      <c r="AN467" t="s">
        <v>94</v>
      </c>
      <c r="AO467" t="s">
        <v>109</v>
      </c>
      <c r="AP467" t="s">
        <v>58</v>
      </c>
      <c r="AQ467" t="s">
        <v>336</v>
      </c>
      <c r="AR467" t="s">
        <v>60</v>
      </c>
      <c r="AS467" t="s">
        <v>112</v>
      </c>
      <c r="AT467" t="s">
        <v>62</v>
      </c>
      <c r="AU467" t="s">
        <v>103</v>
      </c>
      <c r="AV467" t="s">
        <v>50</v>
      </c>
      <c r="AW467" t="str">
        <f t="shared" si="61"/>
        <v>Others</v>
      </c>
      <c r="AX467" t="s">
        <v>50</v>
      </c>
      <c r="AY467" t="str">
        <f t="shared" si="62"/>
        <v>Hangout with Friends</v>
      </c>
      <c r="AZ467" t="s">
        <v>50</v>
      </c>
      <c r="BA467" t="str">
        <f t="shared" si="63"/>
        <v>I wanted to try Sourdough Pizza</v>
      </c>
      <c r="BB467" t="s">
        <v>104</v>
      </c>
      <c r="BC467" t="s">
        <v>64</v>
      </c>
      <c r="BD467" t="s">
        <v>66</v>
      </c>
      <c r="BE467" t="s">
        <v>76</v>
      </c>
      <c r="BF467" t="s">
        <v>184</v>
      </c>
      <c r="BG467" t="s">
        <v>100</v>
      </c>
      <c r="BH467" t="s">
        <v>101</v>
      </c>
      <c r="BI467" t="s">
        <v>193</v>
      </c>
      <c r="BJ467" t="s">
        <v>69</v>
      </c>
    </row>
    <row r="468" spans="1:62" x14ac:dyDescent="0.3">
      <c r="A468">
        <v>470</v>
      </c>
      <c r="B468" s="1">
        <v>45842.92291666667</v>
      </c>
      <c r="C468" s="6">
        <v>45842.928472222222</v>
      </c>
      <c r="D468" s="2">
        <f>INT(FC_Road___Aradhana[[#This Row],[Completion time]])</f>
        <v>45842</v>
      </c>
      <c r="E468" s="2" t="str">
        <f>TEXT(FC_Road___Aradhana[[#This Row],[Date]],"dddd")</f>
        <v>Friday</v>
      </c>
      <c r="F468" s="2" t="str">
        <f>IF(WEEKDAY(FC_Road___Aradhana[[#This Row],[Date]],2)&gt;5,"Weekend","Weekday")</f>
        <v>Weekday</v>
      </c>
      <c r="G46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8" t="s">
        <v>49</v>
      </c>
      <c r="I468" t="s">
        <v>50</v>
      </c>
      <c r="J468" t="s">
        <v>51</v>
      </c>
      <c r="K468" t="s">
        <v>52</v>
      </c>
      <c r="L468" t="s">
        <v>80</v>
      </c>
      <c r="M468" t="s">
        <v>50</v>
      </c>
      <c r="N468" t="s">
        <v>50</v>
      </c>
      <c r="O468" t="s">
        <v>50</v>
      </c>
      <c r="P468" t="s">
        <v>50</v>
      </c>
      <c r="Q468" t="s">
        <v>127</v>
      </c>
      <c r="R468" t="str">
        <f t="shared" si="56"/>
        <v>Old City</v>
      </c>
      <c r="S468" t="s">
        <v>50</v>
      </c>
      <c r="T468" t="s">
        <v>50</v>
      </c>
      <c r="U468" t="s">
        <v>50</v>
      </c>
      <c r="V468" t="s">
        <v>50</v>
      </c>
      <c r="W468" t="s">
        <v>308</v>
      </c>
      <c r="X468" t="str">
        <f t="shared" si="57"/>
        <v>Shaniwar Peth</v>
      </c>
      <c r="Y468" t="str">
        <f t="shared" si="58"/>
        <v>Shaniwar Peth</v>
      </c>
      <c r="Z468" t="s">
        <v>83</v>
      </c>
      <c r="AA468" t="s">
        <v>127</v>
      </c>
      <c r="AB468" t="s">
        <v>50</v>
      </c>
      <c r="AC468" t="s">
        <v>50</v>
      </c>
      <c r="AD468" t="s">
        <v>50</v>
      </c>
      <c r="AE468" t="s">
        <v>50</v>
      </c>
      <c r="AF468" t="str">
        <f t="shared" si="59"/>
        <v>Old City</v>
      </c>
      <c r="AG468" t="s">
        <v>50</v>
      </c>
      <c r="AH468" t="s">
        <v>50</v>
      </c>
      <c r="AI468" t="s">
        <v>50</v>
      </c>
      <c r="AJ468" t="s">
        <v>50</v>
      </c>
      <c r="AK468" t="s">
        <v>50</v>
      </c>
      <c r="AL468" t="str">
        <f t="shared" si="60"/>
        <v/>
      </c>
      <c r="AM468" t="str">
        <f>IF(FC_Road___Aradhana[[#This Row],[2nd Level Departure]]="",FC_Road___Aradhana[[#This Row],[1st Level Departure]],FC_Road___Aradhana[[#This Row],[2nd Level Departure]])</f>
        <v>Old City</v>
      </c>
      <c r="AN468" t="s">
        <v>56</v>
      </c>
      <c r="AO468" t="s">
        <v>71</v>
      </c>
      <c r="AP468" t="s">
        <v>96</v>
      </c>
      <c r="AQ468" t="s">
        <v>50</v>
      </c>
      <c r="AR468" t="s">
        <v>50</v>
      </c>
      <c r="AS468" t="s">
        <v>50</v>
      </c>
      <c r="AT468" t="s">
        <v>50</v>
      </c>
      <c r="AU468" t="s">
        <v>50</v>
      </c>
      <c r="AV468" t="s">
        <v>144</v>
      </c>
      <c r="AW468" t="str">
        <f t="shared" si="61"/>
        <v>I was walking by and came in</v>
      </c>
      <c r="AX468" t="s">
        <v>167</v>
      </c>
      <c r="AY468" t="str">
        <f t="shared" si="62"/>
        <v>Special Celebration (Birthday, Anniversary, etc.)</v>
      </c>
      <c r="AZ468" t="s">
        <v>168</v>
      </c>
      <c r="BA468" t="s">
        <v>125</v>
      </c>
      <c r="BB468" t="s">
        <v>65</v>
      </c>
      <c r="BC468" t="s">
        <v>65</v>
      </c>
      <c r="BD468" t="s">
        <v>66</v>
      </c>
      <c r="BE468" t="s">
        <v>76</v>
      </c>
      <c r="BF468" t="s">
        <v>184</v>
      </c>
      <c r="BG468" t="s">
        <v>68</v>
      </c>
      <c r="BH468" t="s">
        <v>50</v>
      </c>
      <c r="BI468" t="s">
        <v>50</v>
      </c>
      <c r="BJ468" t="s">
        <v>69</v>
      </c>
    </row>
    <row r="469" spans="1:62" x14ac:dyDescent="0.3">
      <c r="A469">
        <v>471</v>
      </c>
      <c r="B469" s="1">
        <v>45842.928472222222</v>
      </c>
      <c r="C469" s="6">
        <v>45842.930555555555</v>
      </c>
      <c r="D469" s="2">
        <f>INT(FC_Road___Aradhana[[#This Row],[Completion time]])</f>
        <v>45842</v>
      </c>
      <c r="E469" s="2" t="str">
        <f>TEXT(FC_Road___Aradhana[[#This Row],[Date]],"dddd")</f>
        <v>Friday</v>
      </c>
      <c r="F469" s="2" t="str">
        <f>IF(WEEKDAY(FC_Road___Aradhana[[#This Row],[Date]],2)&gt;5,"Weekend","Weekday")</f>
        <v>Weekday</v>
      </c>
      <c r="G46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69" t="s">
        <v>49</v>
      </c>
      <c r="I469" t="s">
        <v>50</v>
      </c>
      <c r="J469" t="s">
        <v>79</v>
      </c>
      <c r="K469" t="s">
        <v>52</v>
      </c>
      <c r="L469" t="s">
        <v>80</v>
      </c>
      <c r="M469" t="s">
        <v>50</v>
      </c>
      <c r="N469" t="s">
        <v>50</v>
      </c>
      <c r="O469" t="s">
        <v>50</v>
      </c>
      <c r="P469" t="s">
        <v>50</v>
      </c>
      <c r="Q469" t="s">
        <v>81</v>
      </c>
      <c r="R469" t="str">
        <f t="shared" si="56"/>
        <v>Kothrud</v>
      </c>
      <c r="S469" t="s">
        <v>50</v>
      </c>
      <c r="T469" t="s">
        <v>50</v>
      </c>
      <c r="U469" t="s">
        <v>309</v>
      </c>
      <c r="V469" t="s">
        <v>50</v>
      </c>
      <c r="W469" t="s">
        <v>50</v>
      </c>
      <c r="X469" t="str">
        <f t="shared" si="57"/>
        <v>Karve Nagar</v>
      </c>
      <c r="Y469" t="str">
        <f t="shared" si="58"/>
        <v>Karve Nagar</v>
      </c>
      <c r="Z469" t="s">
        <v>166</v>
      </c>
      <c r="AA469" t="s">
        <v>50</v>
      </c>
      <c r="AB469" t="s">
        <v>157</v>
      </c>
      <c r="AC469" t="s">
        <v>50</v>
      </c>
      <c r="AD469" t="s">
        <v>50</v>
      </c>
      <c r="AE469" t="s">
        <v>50</v>
      </c>
      <c r="AF469" t="str">
        <f t="shared" si="59"/>
        <v>R Deccan</v>
      </c>
      <c r="AG469" t="s">
        <v>50</v>
      </c>
      <c r="AH469" t="s">
        <v>50</v>
      </c>
      <c r="AI469" t="s">
        <v>50</v>
      </c>
      <c r="AJ469" t="s">
        <v>50</v>
      </c>
      <c r="AK469" t="s">
        <v>50</v>
      </c>
      <c r="AL469" t="str">
        <f t="shared" si="60"/>
        <v/>
      </c>
      <c r="AM469" t="str">
        <f>IF(FC_Road___Aradhana[[#This Row],[2nd Level Departure]]="",FC_Road___Aradhana[[#This Row],[1st Level Departure]],FC_Road___Aradhana[[#This Row],[2nd Level Departure]])</f>
        <v>R Deccan</v>
      </c>
      <c r="AN469" t="s">
        <v>56</v>
      </c>
      <c r="AO469" t="s">
        <v>71</v>
      </c>
      <c r="AP469" t="s">
        <v>96</v>
      </c>
      <c r="AQ469" t="s">
        <v>50</v>
      </c>
      <c r="AR469" t="s">
        <v>50</v>
      </c>
      <c r="AS469" t="s">
        <v>50</v>
      </c>
      <c r="AT469" t="s">
        <v>50</v>
      </c>
      <c r="AU469" t="s">
        <v>50</v>
      </c>
      <c r="AV469" t="s">
        <v>97</v>
      </c>
      <c r="AW469" t="str">
        <f t="shared" si="61"/>
        <v>Social Media Ad (Instagram/ Facebook)</v>
      </c>
      <c r="AX469" t="s">
        <v>61</v>
      </c>
      <c r="AY469" t="str">
        <f t="shared" si="62"/>
        <v>Casual Meal</v>
      </c>
      <c r="AZ469" t="s">
        <v>168</v>
      </c>
      <c r="BA469" t="s">
        <v>125</v>
      </c>
      <c r="BB469" t="s">
        <v>104</v>
      </c>
      <c r="BC469" t="s">
        <v>104</v>
      </c>
      <c r="BD469" t="s">
        <v>66</v>
      </c>
      <c r="BE469" t="s">
        <v>67</v>
      </c>
      <c r="BF469" t="s">
        <v>131</v>
      </c>
      <c r="BG469" t="s">
        <v>68</v>
      </c>
      <c r="BH469" t="s">
        <v>78</v>
      </c>
      <c r="BI469" t="s">
        <v>91</v>
      </c>
      <c r="BJ469" t="s">
        <v>69</v>
      </c>
    </row>
    <row r="470" spans="1:62" x14ac:dyDescent="0.3">
      <c r="A470">
        <v>472</v>
      </c>
      <c r="B470" s="1">
        <v>45842.92083333333</v>
      </c>
      <c r="C470" s="6">
        <v>45842.930555555555</v>
      </c>
      <c r="D470" s="2">
        <f>INT(FC_Road___Aradhana[[#This Row],[Completion time]])</f>
        <v>45842</v>
      </c>
      <c r="E470" s="2" t="str">
        <f>TEXT(FC_Road___Aradhana[[#This Row],[Date]],"dddd")</f>
        <v>Friday</v>
      </c>
      <c r="F470" s="2" t="str">
        <f>IF(WEEKDAY(FC_Road___Aradhana[[#This Row],[Date]],2)&gt;5,"Weekend","Weekday")</f>
        <v>Weekday</v>
      </c>
      <c r="G47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70" t="s">
        <v>49</v>
      </c>
      <c r="I470" t="s">
        <v>50</v>
      </c>
      <c r="J470" t="s">
        <v>79</v>
      </c>
      <c r="K470" t="s">
        <v>52</v>
      </c>
      <c r="L470" t="s">
        <v>53</v>
      </c>
      <c r="M470" t="s">
        <v>50</v>
      </c>
      <c r="N470" t="s">
        <v>50</v>
      </c>
      <c r="O470" t="s">
        <v>81</v>
      </c>
      <c r="P470" t="s">
        <v>50</v>
      </c>
      <c r="Q470" t="s">
        <v>50</v>
      </c>
      <c r="R470" t="str">
        <f t="shared" si="56"/>
        <v>Kothrud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tr">
        <f t="shared" si="57"/>
        <v/>
      </c>
      <c r="Y470" t="str">
        <f t="shared" si="58"/>
        <v>Kothrud</v>
      </c>
      <c r="Z470" t="s">
        <v>166</v>
      </c>
      <c r="AA470" t="s">
        <v>50</v>
      </c>
      <c r="AC470" t="s">
        <v>50</v>
      </c>
      <c r="AD470" t="s">
        <v>50</v>
      </c>
      <c r="AE470" t="s">
        <v>50</v>
      </c>
      <c r="AF470" t="str">
        <f t="shared" si="59"/>
        <v/>
      </c>
      <c r="AG470" t="s">
        <v>50</v>
      </c>
      <c r="AH470" t="s">
        <v>50</v>
      </c>
      <c r="AI470" t="s">
        <v>50</v>
      </c>
      <c r="AJ470" t="s">
        <v>50</v>
      </c>
      <c r="AK470" t="s">
        <v>50</v>
      </c>
      <c r="AL470" t="str">
        <f t="shared" si="60"/>
        <v/>
      </c>
      <c r="AM470" t="str">
        <f>IF(FC_Road___Aradhana[[#This Row],[2nd Level Departure]]="",FC_Road___Aradhana[[#This Row],[1st Level Departure]],FC_Road___Aradhana[[#This Row],[2nd Level Departure]])</f>
        <v/>
      </c>
      <c r="AN470" t="s">
        <v>56</v>
      </c>
      <c r="AO470" t="s">
        <v>71</v>
      </c>
      <c r="AP470" t="s">
        <v>96</v>
      </c>
      <c r="AQ470" t="s">
        <v>50</v>
      </c>
      <c r="AR470" t="s">
        <v>50</v>
      </c>
      <c r="AS470" t="s">
        <v>50</v>
      </c>
      <c r="AT470" t="s">
        <v>50</v>
      </c>
      <c r="AU470" t="s">
        <v>50</v>
      </c>
      <c r="AV470" t="s">
        <v>105</v>
      </c>
      <c r="AW470" t="str">
        <f t="shared" si="61"/>
        <v>Food Blogger/ Influencer</v>
      </c>
      <c r="AX470" t="s">
        <v>111</v>
      </c>
      <c r="AY470" t="str">
        <f t="shared" si="62"/>
        <v>Hangout with friends</v>
      </c>
      <c r="AZ470" t="s">
        <v>98</v>
      </c>
      <c r="BA470" t="s">
        <v>62</v>
      </c>
      <c r="BB470" t="s">
        <v>87</v>
      </c>
      <c r="BC470" t="s">
        <v>65</v>
      </c>
      <c r="BD470" t="s">
        <v>75</v>
      </c>
      <c r="BE470" t="s">
        <v>188</v>
      </c>
      <c r="BF470" t="s">
        <v>89</v>
      </c>
      <c r="BG470" t="s">
        <v>68</v>
      </c>
      <c r="BH470" t="s">
        <v>118</v>
      </c>
      <c r="BI470" t="s">
        <v>115</v>
      </c>
      <c r="BJ470" t="s">
        <v>69</v>
      </c>
    </row>
    <row r="471" spans="1:62" x14ac:dyDescent="0.3">
      <c r="A471">
        <v>473</v>
      </c>
      <c r="B471" s="1">
        <v>45842.931250000001</v>
      </c>
      <c r="C471" s="6">
        <v>45842.93472222222</v>
      </c>
      <c r="D471" s="2">
        <f>INT(FC_Road___Aradhana[[#This Row],[Completion time]])</f>
        <v>45842</v>
      </c>
      <c r="E471" s="2" t="str">
        <f>TEXT(FC_Road___Aradhana[[#This Row],[Date]],"dddd")</f>
        <v>Friday</v>
      </c>
      <c r="F471" s="2" t="str">
        <f>IF(WEEKDAY(FC_Road___Aradhana[[#This Row],[Date]],2)&gt;5,"Weekend","Weekday")</f>
        <v>Weekday</v>
      </c>
      <c r="G47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71" t="s">
        <v>49</v>
      </c>
      <c r="I471" t="s">
        <v>50</v>
      </c>
      <c r="J471" t="s">
        <v>51</v>
      </c>
      <c r="K471" t="s">
        <v>92</v>
      </c>
      <c r="L471" t="s">
        <v>80</v>
      </c>
      <c r="M471" t="s">
        <v>50</v>
      </c>
      <c r="N471" t="s">
        <v>50</v>
      </c>
      <c r="O471" t="s">
        <v>50</v>
      </c>
      <c r="P471" t="s">
        <v>50</v>
      </c>
      <c r="Q471" t="s">
        <v>127</v>
      </c>
      <c r="R471" t="str">
        <f t="shared" si="56"/>
        <v>Old City</v>
      </c>
      <c r="S471" t="s">
        <v>50</v>
      </c>
      <c r="T471" t="s">
        <v>50</v>
      </c>
      <c r="U471" t="s">
        <v>50</v>
      </c>
      <c r="V471" t="s">
        <v>50</v>
      </c>
      <c r="W471" t="s">
        <v>169</v>
      </c>
      <c r="X471" t="str">
        <f t="shared" si="57"/>
        <v>Sadashiv Peth</v>
      </c>
      <c r="Y471" t="str">
        <f t="shared" si="58"/>
        <v>Sadashiv Peth</v>
      </c>
      <c r="Z471" t="s">
        <v>83</v>
      </c>
      <c r="AA471" t="s">
        <v>127</v>
      </c>
      <c r="AB471" t="s">
        <v>50</v>
      </c>
      <c r="AC471" t="s">
        <v>50</v>
      </c>
      <c r="AD471" t="s">
        <v>50</v>
      </c>
      <c r="AE471" t="s">
        <v>50</v>
      </c>
      <c r="AF471" t="str">
        <f t="shared" si="59"/>
        <v>Old City</v>
      </c>
      <c r="AG471" t="s">
        <v>50</v>
      </c>
      <c r="AH471" t="s">
        <v>50</v>
      </c>
      <c r="AI471" t="s">
        <v>50</v>
      </c>
      <c r="AJ471" t="s">
        <v>50</v>
      </c>
      <c r="AK471" t="s">
        <v>50</v>
      </c>
      <c r="AL471" t="str">
        <f t="shared" si="60"/>
        <v/>
      </c>
      <c r="AM471" t="str">
        <f>IF(FC_Road___Aradhana[[#This Row],[2nd Level Departure]]="",FC_Road___Aradhana[[#This Row],[1st Level Departure]],FC_Road___Aradhana[[#This Row],[2nd Level Departure]])</f>
        <v>Old City</v>
      </c>
      <c r="AN471" t="s">
        <v>56</v>
      </c>
      <c r="AO471" t="s">
        <v>109</v>
      </c>
      <c r="AP471" t="s">
        <v>58</v>
      </c>
      <c r="AQ471" t="s">
        <v>59</v>
      </c>
      <c r="AR471" t="s">
        <v>60</v>
      </c>
      <c r="AS471" t="s">
        <v>112</v>
      </c>
      <c r="AT471" t="s">
        <v>107</v>
      </c>
      <c r="AU471" t="s">
        <v>63</v>
      </c>
      <c r="AV471" t="s">
        <v>50</v>
      </c>
      <c r="AW471" t="str">
        <f t="shared" si="61"/>
        <v>Word of Mouth/ Recommendation</v>
      </c>
      <c r="AX471" t="s">
        <v>50</v>
      </c>
      <c r="AY471" t="str">
        <f t="shared" si="62"/>
        <v>Hangout with Friends</v>
      </c>
      <c r="AZ471" t="s">
        <v>50</v>
      </c>
      <c r="BA471" t="str">
        <f t="shared" si="63"/>
        <v>Nonna's famous Tiramisu </v>
      </c>
      <c r="BB471" t="s">
        <v>87</v>
      </c>
      <c r="BC471" t="s">
        <v>64</v>
      </c>
      <c r="BD471" t="s">
        <v>75</v>
      </c>
      <c r="BE471" t="s">
        <v>67</v>
      </c>
      <c r="BF471" t="s">
        <v>89</v>
      </c>
      <c r="BG471" t="s">
        <v>68</v>
      </c>
      <c r="BH471" t="s">
        <v>90</v>
      </c>
      <c r="BI471" t="s">
        <v>115</v>
      </c>
      <c r="BJ471" t="s">
        <v>69</v>
      </c>
    </row>
    <row r="472" spans="1:62" x14ac:dyDescent="0.3">
      <c r="A472">
        <v>474</v>
      </c>
      <c r="B472" s="1">
        <v>45842.935416666667</v>
      </c>
      <c r="C472" s="6">
        <v>45842.9375</v>
      </c>
      <c r="D472" s="2">
        <f>INT(FC_Road___Aradhana[[#This Row],[Completion time]])</f>
        <v>45842</v>
      </c>
      <c r="E472" s="2" t="str">
        <f>TEXT(FC_Road___Aradhana[[#This Row],[Date]],"dddd")</f>
        <v>Friday</v>
      </c>
      <c r="F472" s="2" t="str">
        <f>IF(WEEKDAY(FC_Road___Aradhana[[#This Row],[Date]],2)&gt;5,"Weekend","Weekday")</f>
        <v>Weekday</v>
      </c>
      <c r="G47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72" t="s">
        <v>49</v>
      </c>
      <c r="I472" t="s">
        <v>50</v>
      </c>
      <c r="J472" t="s">
        <v>79</v>
      </c>
      <c r="K472" t="s">
        <v>52</v>
      </c>
      <c r="L472" t="s">
        <v>80</v>
      </c>
      <c r="M472" t="s">
        <v>50</v>
      </c>
      <c r="N472" t="s">
        <v>50</v>
      </c>
      <c r="O472" t="s">
        <v>50</v>
      </c>
      <c r="P472" t="s">
        <v>50</v>
      </c>
      <c r="Q472" t="s">
        <v>81</v>
      </c>
      <c r="R472" t="str">
        <f t="shared" si="56"/>
        <v>Kothrud</v>
      </c>
      <c r="S472" t="s">
        <v>50</v>
      </c>
      <c r="T472" t="s">
        <v>50</v>
      </c>
      <c r="U472" t="s">
        <v>82</v>
      </c>
      <c r="V472" t="s">
        <v>50</v>
      </c>
      <c r="W472" t="s">
        <v>50</v>
      </c>
      <c r="X472" t="str">
        <f t="shared" si="57"/>
        <v>Bhusari Colony / Kothrud Depot</v>
      </c>
      <c r="Y472" t="str">
        <f t="shared" si="58"/>
        <v>Bhusari Colony / Kothrud Depot</v>
      </c>
      <c r="Z472" t="s">
        <v>83</v>
      </c>
      <c r="AA472" t="s">
        <v>84</v>
      </c>
      <c r="AB472" t="s">
        <v>50</v>
      </c>
      <c r="AC472" t="s">
        <v>50</v>
      </c>
      <c r="AD472" t="s">
        <v>50</v>
      </c>
      <c r="AE472" t="s">
        <v>50</v>
      </c>
      <c r="AF472" t="str">
        <f t="shared" si="59"/>
        <v>kothrud</v>
      </c>
      <c r="AG472" t="s">
        <v>50</v>
      </c>
      <c r="AH472" t="s">
        <v>50</v>
      </c>
      <c r="AI472" t="s">
        <v>162</v>
      </c>
      <c r="AJ472" t="s">
        <v>50</v>
      </c>
      <c r="AK472" t="s">
        <v>50</v>
      </c>
      <c r="AL472" t="str">
        <f t="shared" si="60"/>
        <v>Dahanukar Colony / Kothrud Bus Stand</v>
      </c>
      <c r="AM472" t="str">
        <f>IF(FC_Road___Aradhana[[#This Row],[2nd Level Departure]]="",FC_Road___Aradhana[[#This Row],[1st Level Departure]],FC_Road___Aradhana[[#This Row],[2nd Level Departure]])</f>
        <v>Dahanukar Colony / Kothrud Bus Stand</v>
      </c>
      <c r="AN472" t="s">
        <v>147</v>
      </c>
      <c r="AO472" t="s">
        <v>71</v>
      </c>
      <c r="AP472" t="s">
        <v>96</v>
      </c>
      <c r="AQ472" t="s">
        <v>50</v>
      </c>
      <c r="AR472" t="s">
        <v>50</v>
      </c>
      <c r="AS472" t="s">
        <v>50</v>
      </c>
      <c r="AT472" t="s">
        <v>50</v>
      </c>
      <c r="AU472" t="s">
        <v>50</v>
      </c>
      <c r="AV472" t="s">
        <v>149</v>
      </c>
      <c r="AW472" t="str">
        <f t="shared" si="61"/>
        <v>A friend told me</v>
      </c>
      <c r="AX472" t="s">
        <v>111</v>
      </c>
      <c r="AY472" t="str">
        <f t="shared" si="62"/>
        <v>Hangout with friends</v>
      </c>
      <c r="AZ472" t="s">
        <v>180</v>
      </c>
      <c r="BA472" t="s">
        <v>107</v>
      </c>
      <c r="BB472" t="s">
        <v>104</v>
      </c>
      <c r="BC472" t="s">
        <v>64</v>
      </c>
      <c r="BD472" t="s">
        <v>88</v>
      </c>
      <c r="BE472" t="s">
        <v>76</v>
      </c>
      <c r="BF472" t="s">
        <v>89</v>
      </c>
      <c r="BG472" t="s">
        <v>114</v>
      </c>
      <c r="BH472" t="s">
        <v>118</v>
      </c>
      <c r="BI472" t="s">
        <v>115</v>
      </c>
      <c r="BJ472" t="s">
        <v>69</v>
      </c>
    </row>
    <row r="473" spans="1:62" x14ac:dyDescent="0.3">
      <c r="A473">
        <v>475</v>
      </c>
      <c r="B473" s="1">
        <v>45842.930555555555</v>
      </c>
      <c r="C473" s="6">
        <v>45842.938194444447</v>
      </c>
      <c r="D473" s="2">
        <f>INT(FC_Road___Aradhana[[#This Row],[Completion time]])</f>
        <v>45842</v>
      </c>
      <c r="E473" s="2" t="str">
        <f>TEXT(FC_Road___Aradhana[[#This Row],[Date]],"dddd")</f>
        <v>Friday</v>
      </c>
      <c r="F473" s="2" t="str">
        <f>IF(WEEKDAY(FC_Road___Aradhana[[#This Row],[Date]],2)&gt;5,"Weekend","Weekday")</f>
        <v>Weekday</v>
      </c>
      <c r="G47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73" t="s">
        <v>49</v>
      </c>
      <c r="I473" t="s">
        <v>50</v>
      </c>
      <c r="J473" t="s">
        <v>79</v>
      </c>
      <c r="K473" t="s">
        <v>92</v>
      </c>
      <c r="L473" t="s">
        <v>53</v>
      </c>
      <c r="M473" t="s">
        <v>50</v>
      </c>
      <c r="N473" t="s">
        <v>50</v>
      </c>
      <c r="O473" t="s">
        <v>126</v>
      </c>
      <c r="P473" t="s">
        <v>50</v>
      </c>
      <c r="Q473" t="s">
        <v>50</v>
      </c>
      <c r="R473" t="str">
        <f t="shared" si="56"/>
        <v>ICC/ Senapati Bapat Road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tr">
        <f t="shared" si="57"/>
        <v/>
      </c>
      <c r="Y473" t="str">
        <f t="shared" si="58"/>
        <v>ICC/ Senapati Bapat Road</v>
      </c>
      <c r="Z473" t="s">
        <v>83</v>
      </c>
      <c r="AA473" t="s">
        <v>84</v>
      </c>
      <c r="AB473" t="s">
        <v>50</v>
      </c>
      <c r="AC473" t="s">
        <v>50</v>
      </c>
      <c r="AD473" t="s">
        <v>50</v>
      </c>
      <c r="AE473" t="s">
        <v>50</v>
      </c>
      <c r="AF473" t="str">
        <f t="shared" si="59"/>
        <v>kothrud</v>
      </c>
      <c r="AG473" t="s">
        <v>50</v>
      </c>
      <c r="AH473" t="s">
        <v>50</v>
      </c>
      <c r="AI473" t="s">
        <v>120</v>
      </c>
      <c r="AJ473" t="s">
        <v>50</v>
      </c>
      <c r="AK473" t="s">
        <v>50</v>
      </c>
      <c r="AL473" t="str">
        <f t="shared" si="60"/>
        <v>Mayur Colony / Ideal Colony</v>
      </c>
      <c r="AM473" t="str">
        <f>IF(FC_Road___Aradhana[[#This Row],[2nd Level Departure]]="",FC_Road___Aradhana[[#This Row],[1st Level Departure]],FC_Road___Aradhana[[#This Row],[2nd Level Departure]])</f>
        <v>Mayur Colony / Ideal Colony</v>
      </c>
      <c r="AN473" t="s">
        <v>128</v>
      </c>
      <c r="AO473" t="s">
        <v>109</v>
      </c>
      <c r="AP473" t="s">
        <v>96</v>
      </c>
      <c r="AQ473" t="s">
        <v>50</v>
      </c>
      <c r="AR473" t="s">
        <v>50</v>
      </c>
      <c r="AS473" t="s">
        <v>50</v>
      </c>
      <c r="AT473" t="s">
        <v>50</v>
      </c>
      <c r="AU473" t="s">
        <v>50</v>
      </c>
      <c r="AV473" t="s">
        <v>149</v>
      </c>
      <c r="AW473" t="str">
        <f t="shared" si="61"/>
        <v>A friend told me</v>
      </c>
      <c r="AX473" t="s">
        <v>129</v>
      </c>
      <c r="AY473" t="str">
        <f t="shared" si="62"/>
        <v>Family Outing</v>
      </c>
      <c r="AZ473" t="s">
        <v>98</v>
      </c>
      <c r="BA473" t="s">
        <v>62</v>
      </c>
      <c r="BB473" t="s">
        <v>104</v>
      </c>
      <c r="BC473" t="s">
        <v>64</v>
      </c>
      <c r="BD473" t="s">
        <v>88</v>
      </c>
      <c r="BE473" t="s">
        <v>67</v>
      </c>
      <c r="BF473" t="s">
        <v>89</v>
      </c>
      <c r="BG473" t="s">
        <v>114</v>
      </c>
      <c r="BH473" t="s">
        <v>101</v>
      </c>
      <c r="BI473" t="s">
        <v>115</v>
      </c>
      <c r="BJ473" t="s">
        <v>69</v>
      </c>
    </row>
    <row r="474" spans="1:62" x14ac:dyDescent="0.3">
      <c r="A474">
        <v>476</v>
      </c>
      <c r="B474" s="1">
        <v>45842.9375</v>
      </c>
      <c r="C474" s="6">
        <v>45842.941666666666</v>
      </c>
      <c r="D474" s="2">
        <f>INT(FC_Road___Aradhana[[#This Row],[Completion time]])</f>
        <v>45842</v>
      </c>
      <c r="E474" s="2" t="str">
        <f>TEXT(FC_Road___Aradhana[[#This Row],[Date]],"dddd")</f>
        <v>Friday</v>
      </c>
      <c r="F474" s="2" t="str">
        <f>IF(WEEKDAY(FC_Road___Aradhana[[#This Row],[Date]],2)&gt;5,"Weekend","Weekday")</f>
        <v>Weekday</v>
      </c>
      <c r="G47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474" t="s">
        <v>49</v>
      </c>
      <c r="I474" t="s">
        <v>50</v>
      </c>
      <c r="J474" t="s">
        <v>79</v>
      </c>
      <c r="K474" t="s">
        <v>52</v>
      </c>
      <c r="L474" t="s">
        <v>119</v>
      </c>
      <c r="M474" t="s">
        <v>50</v>
      </c>
      <c r="N474" t="s">
        <v>50</v>
      </c>
      <c r="O474" t="s">
        <v>50</v>
      </c>
      <c r="P474" t="s">
        <v>50</v>
      </c>
      <c r="Q474" t="s">
        <v>54</v>
      </c>
      <c r="R474" t="str">
        <f t="shared" si="56"/>
        <v>Deccan</v>
      </c>
      <c r="S474" t="s">
        <v>132</v>
      </c>
      <c r="T474" t="s">
        <v>50</v>
      </c>
      <c r="U474" t="s">
        <v>50</v>
      </c>
      <c r="V474" t="s">
        <v>50</v>
      </c>
      <c r="W474" t="s">
        <v>50</v>
      </c>
      <c r="X474" t="str">
        <f t="shared" si="57"/>
        <v>Prabhat Road/Bhandarkar Road</v>
      </c>
      <c r="Y474" t="str">
        <f t="shared" si="58"/>
        <v>Prabhat Road/Bhandarkar Road</v>
      </c>
      <c r="Z474" t="s">
        <v>83</v>
      </c>
      <c r="AA474" t="s">
        <v>54</v>
      </c>
      <c r="AB474" t="s">
        <v>50</v>
      </c>
      <c r="AC474" t="s">
        <v>50</v>
      </c>
      <c r="AD474" t="s">
        <v>50</v>
      </c>
      <c r="AE474" t="s">
        <v>50</v>
      </c>
      <c r="AF474" t="str">
        <f t="shared" si="59"/>
        <v>Deccan</v>
      </c>
      <c r="AG474" t="s">
        <v>164</v>
      </c>
      <c r="AH474" t="s">
        <v>50</v>
      </c>
      <c r="AI474" t="s">
        <v>50</v>
      </c>
      <c r="AJ474" t="s">
        <v>50</v>
      </c>
      <c r="AK474" t="s">
        <v>50</v>
      </c>
      <c r="AL474" t="str">
        <f t="shared" si="60"/>
        <v>Apte Road / JM Road</v>
      </c>
      <c r="AM474" t="str">
        <f>IF(FC_Road___Aradhana[[#This Row],[2nd Level Departure]]="",FC_Road___Aradhana[[#This Row],[1st Level Departure]],FC_Road___Aradhana[[#This Row],[2nd Level Departure]])</f>
        <v>Apte Road / JM Road</v>
      </c>
      <c r="AN474" t="s">
        <v>56</v>
      </c>
      <c r="AO474" t="s">
        <v>71</v>
      </c>
      <c r="AP474" t="s">
        <v>96</v>
      </c>
      <c r="AQ474" t="s">
        <v>50</v>
      </c>
      <c r="AR474" t="s">
        <v>50</v>
      </c>
      <c r="AS474" t="s">
        <v>50</v>
      </c>
      <c r="AT474" t="s">
        <v>50</v>
      </c>
      <c r="AU474" t="s">
        <v>50</v>
      </c>
      <c r="AV474" t="s">
        <v>149</v>
      </c>
      <c r="AW474" t="str">
        <f t="shared" si="61"/>
        <v>A friend told me</v>
      </c>
      <c r="AX474" t="s">
        <v>167</v>
      </c>
      <c r="AY474" t="str">
        <f t="shared" si="62"/>
        <v>Special Celebration (Birthday, Anniversary, etc.)</v>
      </c>
      <c r="AZ474" t="s">
        <v>98</v>
      </c>
      <c r="BA474" t="s">
        <v>62</v>
      </c>
      <c r="BB474" t="s">
        <v>104</v>
      </c>
      <c r="BC474" t="s">
        <v>108</v>
      </c>
      <c r="BD474" t="s">
        <v>75</v>
      </c>
      <c r="BE474" t="s">
        <v>67</v>
      </c>
      <c r="BF474" t="s">
        <v>89</v>
      </c>
      <c r="BG474" t="s">
        <v>68</v>
      </c>
      <c r="BH474" t="s">
        <v>118</v>
      </c>
      <c r="BI474" t="s">
        <v>115</v>
      </c>
      <c r="BJ474" t="s">
        <v>69</v>
      </c>
    </row>
    <row r="475" spans="1:62" x14ac:dyDescent="0.3">
      <c r="A475">
        <v>477</v>
      </c>
      <c r="B475" s="1">
        <v>45843.563888888886</v>
      </c>
      <c r="C475" s="6">
        <v>45843.566666666666</v>
      </c>
      <c r="D475" s="2">
        <f>INT(FC_Road___Aradhana[[#This Row],[Completion time]])</f>
        <v>45843</v>
      </c>
      <c r="E475" s="2" t="str">
        <f>TEXT(FC_Road___Aradhana[[#This Row],[Date]],"dddd")</f>
        <v>Saturday</v>
      </c>
      <c r="F475" s="2" t="str">
        <f>IF(WEEKDAY(FC_Road___Aradhana[[#This Row],[Date]],2)&gt;5,"Weekend","Weekday")</f>
        <v>Weekend</v>
      </c>
      <c r="G47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75" t="s">
        <v>49</v>
      </c>
      <c r="I475" t="s">
        <v>50</v>
      </c>
      <c r="J475" t="s">
        <v>310</v>
      </c>
      <c r="K475" t="s">
        <v>52</v>
      </c>
      <c r="L475" t="s">
        <v>80</v>
      </c>
      <c r="M475" t="s">
        <v>50</v>
      </c>
      <c r="N475" t="s">
        <v>50</v>
      </c>
      <c r="O475" t="s">
        <v>50</v>
      </c>
      <c r="P475" t="s">
        <v>50</v>
      </c>
      <c r="Q475" t="s">
        <v>259</v>
      </c>
      <c r="R475" t="str">
        <f t="shared" si="56"/>
        <v xml:space="preserve">Bibwewadi </v>
      </c>
      <c r="S475" t="s">
        <v>50</v>
      </c>
      <c r="T475" t="s">
        <v>50</v>
      </c>
      <c r="U475" t="s">
        <v>50</v>
      </c>
      <c r="V475" t="s">
        <v>50</v>
      </c>
      <c r="W475" t="s">
        <v>50</v>
      </c>
      <c r="X475" t="str">
        <f t="shared" si="57"/>
        <v/>
      </c>
      <c r="Y475" t="str">
        <f t="shared" si="58"/>
        <v xml:space="preserve">Bibwewadi </v>
      </c>
      <c r="Z475" t="s">
        <v>142</v>
      </c>
      <c r="AA475" t="s">
        <v>50</v>
      </c>
      <c r="AB475" t="s">
        <v>50</v>
      </c>
      <c r="AC475" t="s">
        <v>50</v>
      </c>
      <c r="AD475" t="s">
        <v>50</v>
      </c>
      <c r="AE475" t="s">
        <v>161</v>
      </c>
      <c r="AF475" t="str">
        <f t="shared" si="59"/>
        <v>Fergusson / BMCC</v>
      </c>
      <c r="AG475" t="s">
        <v>50</v>
      </c>
      <c r="AH475" t="s">
        <v>50</v>
      </c>
      <c r="AI475" t="s">
        <v>50</v>
      </c>
      <c r="AJ475" t="s">
        <v>50</v>
      </c>
      <c r="AK475" t="s">
        <v>50</v>
      </c>
      <c r="AL475" t="str">
        <f t="shared" si="60"/>
        <v/>
      </c>
      <c r="AM475" t="str">
        <f>IF(FC_Road___Aradhana[[#This Row],[2nd Level Departure]]="",FC_Road___Aradhana[[#This Row],[1st Level Departure]],FC_Road___Aradhana[[#This Row],[2nd Level Departure]])</f>
        <v>Fergusson / BMCC</v>
      </c>
      <c r="AN475" t="s">
        <v>56</v>
      </c>
      <c r="AO475" t="s">
        <v>57</v>
      </c>
      <c r="AP475" t="s">
        <v>58</v>
      </c>
      <c r="AQ475" t="s">
        <v>97</v>
      </c>
      <c r="AR475" t="s">
        <v>133</v>
      </c>
      <c r="AS475" t="s">
        <v>139</v>
      </c>
      <c r="AT475" t="s">
        <v>62</v>
      </c>
      <c r="AU475" t="s">
        <v>63</v>
      </c>
      <c r="AV475" t="s">
        <v>50</v>
      </c>
      <c r="AW475" t="str">
        <f t="shared" si="61"/>
        <v>Social Media Ad (Instagram/ Facebook)</v>
      </c>
      <c r="AX475" t="s">
        <v>50</v>
      </c>
      <c r="AY475" t="s">
        <v>167</v>
      </c>
      <c r="AZ475" t="s">
        <v>50</v>
      </c>
      <c r="BA475" t="str">
        <f t="shared" si="63"/>
        <v>I wanted to try Sourdough Pizza</v>
      </c>
      <c r="BB475" t="s">
        <v>87</v>
      </c>
      <c r="BC475" t="s">
        <v>64</v>
      </c>
      <c r="BD475" t="s">
        <v>88</v>
      </c>
      <c r="BE475" t="s">
        <v>76</v>
      </c>
      <c r="BF475" t="s">
        <v>89</v>
      </c>
      <c r="BG475" t="s">
        <v>114</v>
      </c>
      <c r="BH475" t="s">
        <v>78</v>
      </c>
      <c r="BI475" t="s">
        <v>193</v>
      </c>
      <c r="BJ475" t="s">
        <v>69</v>
      </c>
    </row>
    <row r="476" spans="1:62" x14ac:dyDescent="0.3">
      <c r="A476">
        <v>478</v>
      </c>
      <c r="B476" s="1">
        <v>45842.942361111112</v>
      </c>
      <c r="C476" s="6">
        <v>45843.568749999999</v>
      </c>
      <c r="D476" s="2">
        <f>INT(FC_Road___Aradhana[[#This Row],[Completion time]])</f>
        <v>45843</v>
      </c>
      <c r="E476" s="2" t="str">
        <f>TEXT(FC_Road___Aradhana[[#This Row],[Date]],"dddd")</f>
        <v>Saturday</v>
      </c>
      <c r="F476" s="2" t="str">
        <f>IF(WEEKDAY(FC_Road___Aradhana[[#This Row],[Date]],2)&gt;5,"Weekend","Weekday")</f>
        <v>Weekend</v>
      </c>
      <c r="G47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76" t="s">
        <v>49</v>
      </c>
      <c r="I476" t="s">
        <v>50</v>
      </c>
      <c r="J476" t="s">
        <v>79</v>
      </c>
      <c r="K476" t="s">
        <v>140</v>
      </c>
      <c r="L476" t="s">
        <v>93</v>
      </c>
      <c r="M476" t="s">
        <v>50</v>
      </c>
      <c r="N476" t="s">
        <v>102</v>
      </c>
      <c r="O476" t="s">
        <v>50</v>
      </c>
      <c r="P476" t="s">
        <v>50</v>
      </c>
      <c r="Q476" t="s">
        <v>50</v>
      </c>
      <c r="R476" t="str">
        <f t="shared" si="56"/>
        <v>FC Road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tr">
        <f t="shared" si="57"/>
        <v/>
      </c>
      <c r="Y476" t="str">
        <f t="shared" si="58"/>
        <v>FC Road</v>
      </c>
      <c r="Z476" t="s">
        <v>93</v>
      </c>
      <c r="AA476" t="s">
        <v>50</v>
      </c>
      <c r="AB476" t="s">
        <v>50</v>
      </c>
      <c r="AC476" t="s">
        <v>102</v>
      </c>
      <c r="AD476" t="s">
        <v>50</v>
      </c>
      <c r="AE476" t="s">
        <v>50</v>
      </c>
      <c r="AF476" t="str">
        <f t="shared" si="59"/>
        <v>FC Road</v>
      </c>
      <c r="AG476" t="s">
        <v>50</v>
      </c>
      <c r="AH476" t="s">
        <v>50</v>
      </c>
      <c r="AI476" t="s">
        <v>50</v>
      </c>
      <c r="AJ476" t="s">
        <v>50</v>
      </c>
      <c r="AK476" t="s">
        <v>50</v>
      </c>
      <c r="AL476" t="str">
        <f t="shared" si="60"/>
        <v/>
      </c>
      <c r="AM476" t="str">
        <f>IF(FC_Road___Aradhana[[#This Row],[2nd Level Departure]]="",FC_Road___Aradhana[[#This Row],[1st Level Departure]],FC_Road___Aradhana[[#This Row],[2nd Level Departure]])</f>
        <v>FC Road</v>
      </c>
      <c r="AN476" t="s">
        <v>85</v>
      </c>
      <c r="AO476" t="s">
        <v>57</v>
      </c>
      <c r="AP476" t="s">
        <v>96</v>
      </c>
      <c r="AQ476" t="s">
        <v>50</v>
      </c>
      <c r="AR476" t="s">
        <v>50</v>
      </c>
      <c r="AS476" t="s">
        <v>50</v>
      </c>
      <c r="AT476" t="s">
        <v>50</v>
      </c>
      <c r="AU476" t="s">
        <v>50</v>
      </c>
      <c r="AV476" t="s">
        <v>97</v>
      </c>
      <c r="AW476" t="str">
        <f t="shared" si="61"/>
        <v>Social Media Ad (Instagram/ Facebook)</v>
      </c>
      <c r="AX476" t="s">
        <v>86</v>
      </c>
      <c r="AY476" t="str">
        <f t="shared" si="62"/>
        <v>Date</v>
      </c>
      <c r="AZ476" t="s">
        <v>98</v>
      </c>
      <c r="BA476" t="s">
        <v>62</v>
      </c>
      <c r="BB476" t="s">
        <v>113</v>
      </c>
      <c r="BC476" t="s">
        <v>108</v>
      </c>
      <c r="BD476" t="s">
        <v>88</v>
      </c>
      <c r="BE476" t="s">
        <v>188</v>
      </c>
      <c r="BF476" t="s">
        <v>89</v>
      </c>
      <c r="BG476" t="s">
        <v>114</v>
      </c>
      <c r="BH476" t="s">
        <v>101</v>
      </c>
      <c r="BI476" t="s">
        <v>115</v>
      </c>
      <c r="BJ476" t="s">
        <v>69</v>
      </c>
    </row>
    <row r="477" spans="1:62" x14ac:dyDescent="0.3">
      <c r="A477">
        <v>479</v>
      </c>
      <c r="B477" s="1">
        <v>45843.569444444445</v>
      </c>
      <c r="C477" s="6">
        <v>45843.576388888891</v>
      </c>
      <c r="D477" s="2">
        <f>INT(FC_Road___Aradhana[[#This Row],[Completion time]])</f>
        <v>45843</v>
      </c>
      <c r="E477" s="2" t="str">
        <f>TEXT(FC_Road___Aradhana[[#This Row],[Date]],"dddd")</f>
        <v>Saturday</v>
      </c>
      <c r="F477" s="2" t="str">
        <f>IF(WEEKDAY(FC_Road___Aradhana[[#This Row],[Date]],2)&gt;5,"Weekend","Weekday")</f>
        <v>Weekend</v>
      </c>
      <c r="G47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77" t="s">
        <v>49</v>
      </c>
      <c r="I477" t="s">
        <v>50</v>
      </c>
      <c r="J477" t="s">
        <v>51</v>
      </c>
      <c r="K477" t="s">
        <v>92</v>
      </c>
      <c r="L477" t="s">
        <v>53</v>
      </c>
      <c r="M477" t="s">
        <v>50</v>
      </c>
      <c r="N477" t="s">
        <v>50</v>
      </c>
      <c r="O477" t="s">
        <v>126</v>
      </c>
      <c r="P477" t="s">
        <v>50</v>
      </c>
      <c r="Q477" t="s">
        <v>50</v>
      </c>
      <c r="R477" t="str">
        <f t="shared" si="56"/>
        <v>ICC/ Senapati Bapat Road</v>
      </c>
      <c r="S477" t="s">
        <v>50</v>
      </c>
      <c r="T477" t="s">
        <v>50</v>
      </c>
      <c r="U477" t="s">
        <v>50</v>
      </c>
      <c r="V477" t="s">
        <v>50</v>
      </c>
      <c r="W477" t="s">
        <v>50</v>
      </c>
      <c r="X477" t="str">
        <f t="shared" si="57"/>
        <v/>
      </c>
      <c r="Y477" t="str">
        <f t="shared" si="58"/>
        <v>ICC/ Senapati Bapat Road</v>
      </c>
      <c r="Z477" t="s">
        <v>83</v>
      </c>
      <c r="AA477" t="s">
        <v>84</v>
      </c>
      <c r="AB477" t="s">
        <v>50</v>
      </c>
      <c r="AC477" t="s">
        <v>50</v>
      </c>
      <c r="AD477" t="s">
        <v>50</v>
      </c>
      <c r="AE477" t="s">
        <v>50</v>
      </c>
      <c r="AF477" t="str">
        <f t="shared" si="59"/>
        <v>kothrud</v>
      </c>
      <c r="AG477" t="s">
        <v>50</v>
      </c>
      <c r="AH477" t="s">
        <v>50</v>
      </c>
      <c r="AI477" t="s">
        <v>50</v>
      </c>
      <c r="AJ477" t="s">
        <v>50</v>
      </c>
      <c r="AK477" t="s">
        <v>50</v>
      </c>
      <c r="AL477" t="str">
        <f t="shared" si="60"/>
        <v/>
      </c>
      <c r="AM477" t="str">
        <f>IF(FC_Road___Aradhana[[#This Row],[2nd Level Departure]]="",FC_Road___Aradhana[[#This Row],[1st Level Departure]],FC_Road___Aradhana[[#This Row],[2nd Level Departure]])</f>
        <v>kothrud</v>
      </c>
      <c r="AN477" t="s">
        <v>85</v>
      </c>
      <c r="AO477" t="s">
        <v>71</v>
      </c>
      <c r="AP477" t="s">
        <v>58</v>
      </c>
      <c r="AQ477" t="s">
        <v>72</v>
      </c>
      <c r="AR477" t="s">
        <v>103</v>
      </c>
      <c r="AS477" t="s">
        <v>61</v>
      </c>
      <c r="AT477" t="s">
        <v>125</v>
      </c>
      <c r="AU477" t="s">
        <v>63</v>
      </c>
      <c r="AV477" t="s">
        <v>50</v>
      </c>
      <c r="AW477" t="str">
        <f t="shared" si="61"/>
        <v>Walk-in/ Saw it while passing by</v>
      </c>
      <c r="AX477" t="s">
        <v>50</v>
      </c>
      <c r="AY477" t="str">
        <f t="shared" si="62"/>
        <v>Casual Meal</v>
      </c>
      <c r="AZ477" t="s">
        <v>50</v>
      </c>
      <c r="BA477" t="str">
        <f t="shared" si="63"/>
        <v>Pizza with Drinks sounded like a good combo</v>
      </c>
      <c r="BB477" t="s">
        <v>87</v>
      </c>
      <c r="BC477" t="s">
        <v>64</v>
      </c>
      <c r="BD477" t="s">
        <v>75</v>
      </c>
      <c r="BE477" t="s">
        <v>67</v>
      </c>
      <c r="BF477" t="s">
        <v>89</v>
      </c>
      <c r="BG477" t="s">
        <v>68</v>
      </c>
      <c r="BH477" t="s">
        <v>90</v>
      </c>
      <c r="BI477" t="s">
        <v>115</v>
      </c>
      <c r="BJ477" t="s">
        <v>69</v>
      </c>
    </row>
    <row r="478" spans="1:62" x14ac:dyDescent="0.3">
      <c r="A478">
        <v>480</v>
      </c>
      <c r="B478" s="1">
        <v>45843.567361111112</v>
      </c>
      <c r="C478" s="6">
        <v>45843.588194444441</v>
      </c>
      <c r="D478" s="2">
        <f>INT(FC_Road___Aradhana[[#This Row],[Completion time]])</f>
        <v>45843</v>
      </c>
      <c r="E478" s="2" t="str">
        <f>TEXT(FC_Road___Aradhana[[#This Row],[Date]],"dddd")</f>
        <v>Saturday</v>
      </c>
      <c r="F478" s="2" t="str">
        <f>IF(WEEKDAY(FC_Road___Aradhana[[#This Row],[Date]],2)&gt;5,"Weekend","Weekday")</f>
        <v>Weekend</v>
      </c>
      <c r="G47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78" t="s">
        <v>49</v>
      </c>
      <c r="I478" t="s">
        <v>50</v>
      </c>
      <c r="J478" t="s">
        <v>79</v>
      </c>
      <c r="K478" t="s">
        <v>52</v>
      </c>
      <c r="L478" t="s">
        <v>80</v>
      </c>
      <c r="M478" t="s">
        <v>50</v>
      </c>
      <c r="N478" t="s">
        <v>50</v>
      </c>
      <c r="O478" t="s">
        <v>50</v>
      </c>
      <c r="P478" t="s">
        <v>50</v>
      </c>
      <c r="Q478" t="s">
        <v>54</v>
      </c>
      <c r="R478" t="str">
        <f t="shared" si="56"/>
        <v>Deccan</v>
      </c>
      <c r="S478" t="s">
        <v>50</v>
      </c>
      <c r="T478" t="s">
        <v>50</v>
      </c>
      <c r="U478" t="s">
        <v>50</v>
      </c>
      <c r="V478" t="s">
        <v>50</v>
      </c>
      <c r="W478" t="s">
        <v>50</v>
      </c>
      <c r="X478" t="str">
        <f t="shared" si="57"/>
        <v/>
      </c>
      <c r="Y478" t="str">
        <f t="shared" si="58"/>
        <v>Deccan</v>
      </c>
      <c r="Z478" t="s">
        <v>163</v>
      </c>
      <c r="AA478" t="s">
        <v>127</v>
      </c>
      <c r="AB478" t="s">
        <v>50</v>
      </c>
      <c r="AC478" t="s">
        <v>50</v>
      </c>
      <c r="AD478" t="s">
        <v>50</v>
      </c>
      <c r="AE478" t="s">
        <v>50</v>
      </c>
      <c r="AF478" t="str">
        <f t="shared" si="59"/>
        <v>Old City</v>
      </c>
      <c r="AG478" t="s">
        <v>50</v>
      </c>
      <c r="AH478" t="s">
        <v>50</v>
      </c>
      <c r="AI478" t="s">
        <v>50</v>
      </c>
      <c r="AJ478" t="s">
        <v>50</v>
      </c>
      <c r="AK478" t="s">
        <v>50</v>
      </c>
      <c r="AL478" t="str">
        <f t="shared" si="60"/>
        <v/>
      </c>
      <c r="AM478" t="str">
        <f>IF(FC_Road___Aradhana[[#This Row],[2nd Level Departure]]="",FC_Road___Aradhana[[#This Row],[1st Level Departure]],FC_Road___Aradhana[[#This Row],[2nd Level Departure]])</f>
        <v>Old City</v>
      </c>
      <c r="AN478" t="s">
        <v>85</v>
      </c>
      <c r="AO478" t="s">
        <v>71</v>
      </c>
      <c r="AP478" t="s">
        <v>58</v>
      </c>
      <c r="AQ478" t="s">
        <v>72</v>
      </c>
      <c r="AR478" t="s">
        <v>60</v>
      </c>
      <c r="AS478" t="s">
        <v>61</v>
      </c>
      <c r="AT478" t="s">
        <v>62</v>
      </c>
      <c r="AU478" t="s">
        <v>63</v>
      </c>
      <c r="AV478" t="s">
        <v>50</v>
      </c>
      <c r="AW478" t="str">
        <f t="shared" si="61"/>
        <v>Walk-in/ Saw it while passing by</v>
      </c>
      <c r="AX478" t="s">
        <v>50</v>
      </c>
      <c r="AY478" t="str">
        <f t="shared" si="62"/>
        <v>Casual Meal</v>
      </c>
      <c r="AZ478" t="s">
        <v>50</v>
      </c>
      <c r="BA478" t="str">
        <f t="shared" si="63"/>
        <v>I wanted to try Sourdough Pizza</v>
      </c>
      <c r="BB478" t="s">
        <v>104</v>
      </c>
      <c r="BC478" t="s">
        <v>64</v>
      </c>
      <c r="BD478" t="s">
        <v>75</v>
      </c>
      <c r="BE478" t="s">
        <v>76</v>
      </c>
      <c r="BF478" t="s">
        <v>99</v>
      </c>
      <c r="BG478" t="s">
        <v>100</v>
      </c>
      <c r="BH478" t="s">
        <v>78</v>
      </c>
      <c r="BI478" t="s">
        <v>115</v>
      </c>
      <c r="BJ478" t="s">
        <v>69</v>
      </c>
    </row>
    <row r="479" spans="1:62" x14ac:dyDescent="0.3">
      <c r="A479">
        <v>481</v>
      </c>
      <c r="B479" s="1">
        <v>45843.588194444441</v>
      </c>
      <c r="C479" s="6">
        <v>45843.589583333334</v>
      </c>
      <c r="D479" s="2">
        <f>INT(FC_Road___Aradhana[[#This Row],[Completion time]])</f>
        <v>45843</v>
      </c>
      <c r="E479" s="2" t="str">
        <f>TEXT(FC_Road___Aradhana[[#This Row],[Date]],"dddd")</f>
        <v>Saturday</v>
      </c>
      <c r="F479" s="2" t="str">
        <f>IF(WEEKDAY(FC_Road___Aradhana[[#This Row],[Date]],2)&gt;5,"Weekend","Weekday")</f>
        <v>Weekend</v>
      </c>
      <c r="G47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79" t="s">
        <v>49</v>
      </c>
      <c r="I479" t="s">
        <v>50</v>
      </c>
      <c r="J479" t="s">
        <v>51</v>
      </c>
      <c r="K479" t="s">
        <v>52</v>
      </c>
      <c r="L479" t="s">
        <v>156</v>
      </c>
      <c r="M479" t="s">
        <v>157</v>
      </c>
      <c r="N479" t="s">
        <v>50</v>
      </c>
      <c r="O479" t="s">
        <v>50</v>
      </c>
      <c r="P479" t="s">
        <v>50</v>
      </c>
      <c r="Q479" t="s">
        <v>50</v>
      </c>
      <c r="R479" t="str">
        <f t="shared" si="56"/>
        <v>R Deccan</v>
      </c>
      <c r="S479" t="s">
        <v>50</v>
      </c>
      <c r="T479" t="s">
        <v>50</v>
      </c>
      <c r="U479" t="s">
        <v>50</v>
      </c>
      <c r="V479" t="s">
        <v>50</v>
      </c>
      <c r="W479" t="s">
        <v>50</v>
      </c>
      <c r="X479" t="str">
        <f t="shared" si="57"/>
        <v/>
      </c>
      <c r="Y479" t="str">
        <f t="shared" si="58"/>
        <v>R Deccan</v>
      </c>
      <c r="Z479" t="s">
        <v>83</v>
      </c>
      <c r="AA479" t="s">
        <v>54</v>
      </c>
      <c r="AB479" t="s">
        <v>50</v>
      </c>
      <c r="AC479" t="s">
        <v>50</v>
      </c>
      <c r="AD479" t="s">
        <v>50</v>
      </c>
      <c r="AE479" t="s">
        <v>50</v>
      </c>
      <c r="AF479" t="str">
        <f t="shared" si="59"/>
        <v>Deccan</v>
      </c>
      <c r="AG479" t="s">
        <v>50</v>
      </c>
      <c r="AH479" t="s">
        <v>50</v>
      </c>
      <c r="AI479" t="s">
        <v>50</v>
      </c>
      <c r="AJ479" t="s">
        <v>50</v>
      </c>
      <c r="AK479" t="s">
        <v>50</v>
      </c>
      <c r="AL479" t="str">
        <f t="shared" si="60"/>
        <v/>
      </c>
      <c r="AM479" t="str">
        <f>IF(FC_Road___Aradhana[[#This Row],[2nd Level Departure]]="",FC_Road___Aradhana[[#This Row],[1st Level Departure]],FC_Road___Aradhana[[#This Row],[2nd Level Departure]])</f>
        <v>Deccan</v>
      </c>
      <c r="AN479" t="s">
        <v>85</v>
      </c>
      <c r="AO479" t="s">
        <v>71</v>
      </c>
      <c r="AP479" t="s">
        <v>58</v>
      </c>
      <c r="AQ479" t="s">
        <v>72</v>
      </c>
      <c r="AR479" t="s">
        <v>60</v>
      </c>
      <c r="AS479" t="s">
        <v>61</v>
      </c>
      <c r="AT479" t="s">
        <v>107</v>
      </c>
      <c r="AU479" t="s">
        <v>63</v>
      </c>
      <c r="AV479" t="s">
        <v>50</v>
      </c>
      <c r="AW479" t="str">
        <f t="shared" si="61"/>
        <v>Walk-in/ Saw it while passing by</v>
      </c>
      <c r="AX479" t="s">
        <v>50</v>
      </c>
      <c r="AY479" t="str">
        <f t="shared" si="62"/>
        <v>Casual Meal</v>
      </c>
      <c r="AZ479" t="s">
        <v>50</v>
      </c>
      <c r="BA479" t="str">
        <f t="shared" si="63"/>
        <v>Nonna's famous Tiramisu </v>
      </c>
      <c r="BB479" t="s">
        <v>104</v>
      </c>
      <c r="BC479" t="s">
        <v>108</v>
      </c>
      <c r="BD479" t="s">
        <v>75</v>
      </c>
      <c r="BE479" t="s">
        <v>76</v>
      </c>
      <c r="BF479" t="s">
        <v>99</v>
      </c>
      <c r="BG479" t="s">
        <v>68</v>
      </c>
      <c r="BH479" t="s">
        <v>118</v>
      </c>
      <c r="BI479" t="s">
        <v>91</v>
      </c>
      <c r="BJ479" t="s">
        <v>69</v>
      </c>
    </row>
    <row r="480" spans="1:62" x14ac:dyDescent="0.3">
      <c r="A480">
        <v>482</v>
      </c>
      <c r="B480" s="1">
        <v>45843.576388888891</v>
      </c>
      <c r="C480" s="6">
        <v>45843.594444444447</v>
      </c>
      <c r="D480" s="2">
        <f>INT(FC_Road___Aradhana[[#This Row],[Completion time]])</f>
        <v>45843</v>
      </c>
      <c r="E480" s="2" t="str">
        <f>TEXT(FC_Road___Aradhana[[#This Row],[Date]],"dddd")</f>
        <v>Saturday</v>
      </c>
      <c r="F480" s="2" t="str">
        <f>IF(WEEKDAY(FC_Road___Aradhana[[#This Row],[Date]],2)&gt;5,"Weekend","Weekday")</f>
        <v>Weekend</v>
      </c>
      <c r="G48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0" t="s">
        <v>49</v>
      </c>
      <c r="I480" t="s">
        <v>50</v>
      </c>
      <c r="J480" t="s">
        <v>79</v>
      </c>
      <c r="K480" t="s">
        <v>52</v>
      </c>
      <c r="L480" t="s">
        <v>80</v>
      </c>
      <c r="M480" t="s">
        <v>50</v>
      </c>
      <c r="N480" t="s">
        <v>50</v>
      </c>
      <c r="O480" t="s">
        <v>50</v>
      </c>
      <c r="P480" t="s">
        <v>50</v>
      </c>
      <c r="Q480" t="s">
        <v>197</v>
      </c>
      <c r="R480" t="str">
        <f t="shared" si="56"/>
        <v>Hinjewadi</v>
      </c>
      <c r="S480" t="s">
        <v>50</v>
      </c>
      <c r="T480" t="s">
        <v>50</v>
      </c>
      <c r="U480" t="s">
        <v>50</v>
      </c>
      <c r="V480" t="s">
        <v>50</v>
      </c>
      <c r="W480" t="s">
        <v>50</v>
      </c>
      <c r="X480" t="str">
        <f t="shared" si="57"/>
        <v/>
      </c>
      <c r="Y480" t="str">
        <f t="shared" si="58"/>
        <v>Hinjewadi</v>
      </c>
      <c r="Z480" t="s">
        <v>166</v>
      </c>
      <c r="AA480" t="s">
        <v>50</v>
      </c>
      <c r="AC480" t="s">
        <v>50</v>
      </c>
      <c r="AD480" t="s">
        <v>50</v>
      </c>
      <c r="AE480" t="s">
        <v>50</v>
      </c>
      <c r="AF480" t="str">
        <f t="shared" si="59"/>
        <v/>
      </c>
      <c r="AG480" t="s">
        <v>50</v>
      </c>
      <c r="AH480" t="s">
        <v>50</v>
      </c>
      <c r="AI480" t="s">
        <v>50</v>
      </c>
      <c r="AJ480" t="s">
        <v>50</v>
      </c>
      <c r="AK480" t="s">
        <v>50</v>
      </c>
      <c r="AL480" t="str">
        <f t="shared" si="60"/>
        <v/>
      </c>
      <c r="AM480" t="str">
        <f>IF(FC_Road___Aradhana[[#This Row],[2nd Level Departure]]="",FC_Road___Aradhana[[#This Row],[1st Level Departure]],FC_Road___Aradhana[[#This Row],[2nd Level Departure]])</f>
        <v/>
      </c>
      <c r="AN480" t="s">
        <v>147</v>
      </c>
      <c r="AO480" t="s">
        <v>95</v>
      </c>
      <c r="AP480" t="s">
        <v>96</v>
      </c>
      <c r="AQ480" t="s">
        <v>50</v>
      </c>
      <c r="AR480" t="s">
        <v>50</v>
      </c>
      <c r="AS480" t="s">
        <v>50</v>
      </c>
      <c r="AT480" t="s">
        <v>50</v>
      </c>
      <c r="AU480" t="s">
        <v>50</v>
      </c>
      <c r="AV480" t="s">
        <v>97</v>
      </c>
      <c r="AW480" t="str">
        <f t="shared" si="61"/>
        <v>Social Media Ad (Instagram/ Facebook)</v>
      </c>
      <c r="AX480" t="s">
        <v>61</v>
      </c>
      <c r="AY480" t="str">
        <f t="shared" si="62"/>
        <v>Casual Meal</v>
      </c>
      <c r="AZ480" t="s">
        <v>98</v>
      </c>
      <c r="BA480" t="s">
        <v>62</v>
      </c>
      <c r="BB480" t="s">
        <v>104</v>
      </c>
      <c r="BC480" t="s">
        <v>64</v>
      </c>
      <c r="BD480" t="s">
        <v>66</v>
      </c>
      <c r="BE480" t="s">
        <v>76</v>
      </c>
      <c r="BF480" t="s">
        <v>184</v>
      </c>
      <c r="BG480" t="s">
        <v>68</v>
      </c>
      <c r="BH480" t="s">
        <v>101</v>
      </c>
      <c r="BI480" t="s">
        <v>115</v>
      </c>
      <c r="BJ480" t="s">
        <v>69</v>
      </c>
    </row>
    <row r="481" spans="1:62" x14ac:dyDescent="0.3">
      <c r="A481">
        <v>483</v>
      </c>
      <c r="B481" s="1">
        <v>45843.589583333334</v>
      </c>
      <c r="C481" s="6">
        <v>45843.595138888886</v>
      </c>
      <c r="D481" s="2">
        <f>INT(FC_Road___Aradhana[[#This Row],[Completion time]])</f>
        <v>45843</v>
      </c>
      <c r="E481" s="2" t="str">
        <f>TEXT(FC_Road___Aradhana[[#This Row],[Date]],"dddd")</f>
        <v>Saturday</v>
      </c>
      <c r="F481" s="2" t="str">
        <f>IF(WEEKDAY(FC_Road___Aradhana[[#This Row],[Date]],2)&gt;5,"Weekend","Weekday")</f>
        <v>Weekend</v>
      </c>
      <c r="G48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1" t="s">
        <v>49</v>
      </c>
      <c r="I481" t="s">
        <v>50</v>
      </c>
      <c r="J481" t="s">
        <v>51</v>
      </c>
      <c r="K481" t="s">
        <v>52</v>
      </c>
      <c r="L481" t="s">
        <v>80</v>
      </c>
      <c r="M481" t="s">
        <v>50</v>
      </c>
      <c r="N481" t="s">
        <v>50</v>
      </c>
      <c r="O481" t="s">
        <v>50</v>
      </c>
      <c r="P481" t="s">
        <v>50</v>
      </c>
      <c r="Q481" t="s">
        <v>311</v>
      </c>
      <c r="R481" t="str">
        <f t="shared" si="56"/>
        <v>Parvatin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tr">
        <f t="shared" si="57"/>
        <v/>
      </c>
      <c r="Y481" t="str">
        <f t="shared" si="58"/>
        <v>Parvatin</v>
      </c>
      <c r="Z481" t="s">
        <v>93</v>
      </c>
      <c r="AA481" t="s">
        <v>50</v>
      </c>
      <c r="AB481" t="s">
        <v>50</v>
      </c>
      <c r="AC481" t="s">
        <v>102</v>
      </c>
      <c r="AD481" t="s">
        <v>50</v>
      </c>
      <c r="AE481" t="s">
        <v>50</v>
      </c>
      <c r="AF481" t="str">
        <f t="shared" si="59"/>
        <v>FC Road</v>
      </c>
      <c r="AG481" t="s">
        <v>50</v>
      </c>
      <c r="AH481" t="s">
        <v>50</v>
      </c>
      <c r="AI481" t="s">
        <v>50</v>
      </c>
      <c r="AJ481" t="s">
        <v>50</v>
      </c>
      <c r="AK481" t="s">
        <v>50</v>
      </c>
      <c r="AL481" t="str">
        <f t="shared" si="60"/>
        <v/>
      </c>
      <c r="AM481" t="str">
        <f>IF(FC_Road___Aradhana[[#This Row],[2nd Level Departure]]="",FC_Road___Aradhana[[#This Row],[1st Level Departure]],FC_Road___Aradhana[[#This Row],[2nd Level Departure]])</f>
        <v>FC Road</v>
      </c>
      <c r="AN481" t="s">
        <v>94</v>
      </c>
      <c r="AO481" t="s">
        <v>95</v>
      </c>
      <c r="AP481" t="s">
        <v>96</v>
      </c>
      <c r="AQ481" t="s">
        <v>50</v>
      </c>
      <c r="AR481" t="s">
        <v>50</v>
      </c>
      <c r="AS481" t="s">
        <v>50</v>
      </c>
      <c r="AT481" t="s">
        <v>50</v>
      </c>
      <c r="AU481" t="s">
        <v>50</v>
      </c>
      <c r="AV481" t="s">
        <v>149</v>
      </c>
      <c r="AW481" t="str">
        <f t="shared" si="61"/>
        <v>A friend told me</v>
      </c>
      <c r="AX481" t="s">
        <v>129</v>
      </c>
      <c r="AY481" t="str">
        <f t="shared" si="62"/>
        <v>Family Outing</v>
      </c>
      <c r="AZ481" t="s">
        <v>98</v>
      </c>
      <c r="BA481" t="s">
        <v>62</v>
      </c>
      <c r="BB481" t="s">
        <v>64</v>
      </c>
      <c r="BC481" t="s">
        <v>108</v>
      </c>
      <c r="BD481" t="s">
        <v>88</v>
      </c>
      <c r="BE481" t="s">
        <v>67</v>
      </c>
      <c r="BF481" t="s">
        <v>89</v>
      </c>
      <c r="BG481" t="s">
        <v>114</v>
      </c>
      <c r="BH481" t="s">
        <v>101</v>
      </c>
      <c r="BI481" t="s">
        <v>115</v>
      </c>
      <c r="BJ481" t="s">
        <v>69</v>
      </c>
    </row>
    <row r="482" spans="1:62" x14ac:dyDescent="0.3">
      <c r="A482">
        <v>484</v>
      </c>
      <c r="B482" s="1">
        <v>45843.595138888886</v>
      </c>
      <c r="C482" s="6">
        <v>45843.597916666666</v>
      </c>
      <c r="D482" s="2">
        <f>INT(FC_Road___Aradhana[[#This Row],[Completion time]])</f>
        <v>45843</v>
      </c>
      <c r="E482" s="2" t="str">
        <f>TEXT(FC_Road___Aradhana[[#This Row],[Date]],"dddd")</f>
        <v>Saturday</v>
      </c>
      <c r="F482" s="2" t="str">
        <f>IF(WEEKDAY(FC_Road___Aradhana[[#This Row],[Date]],2)&gt;5,"Weekend","Weekday")</f>
        <v>Weekend</v>
      </c>
      <c r="G48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2" t="s">
        <v>49</v>
      </c>
      <c r="I482" t="s">
        <v>50</v>
      </c>
      <c r="J482" t="s">
        <v>79</v>
      </c>
      <c r="K482" t="s">
        <v>92</v>
      </c>
      <c r="L482" t="s">
        <v>80</v>
      </c>
      <c r="M482" t="s">
        <v>50</v>
      </c>
      <c r="N482" t="s">
        <v>50</v>
      </c>
      <c r="O482" t="s">
        <v>50</v>
      </c>
      <c r="P482" t="s">
        <v>50</v>
      </c>
      <c r="Q482" t="s">
        <v>127</v>
      </c>
      <c r="R482" t="str">
        <f t="shared" si="56"/>
        <v>Old City</v>
      </c>
      <c r="S482" t="s">
        <v>50</v>
      </c>
      <c r="T482" t="s">
        <v>50</v>
      </c>
      <c r="U482" t="s">
        <v>50</v>
      </c>
      <c r="V482" t="s">
        <v>50</v>
      </c>
      <c r="W482" t="s">
        <v>235</v>
      </c>
      <c r="X482" t="str">
        <f t="shared" si="57"/>
        <v>Sinhgad Road</v>
      </c>
      <c r="Y482" t="str">
        <f t="shared" si="58"/>
        <v>Sinhgad Road</v>
      </c>
      <c r="Z482" t="s">
        <v>93</v>
      </c>
      <c r="AA482" t="s">
        <v>50</v>
      </c>
      <c r="AB482" t="s">
        <v>50</v>
      </c>
      <c r="AC482" t="s">
        <v>102</v>
      </c>
      <c r="AD482" t="s">
        <v>50</v>
      </c>
      <c r="AE482" t="s">
        <v>50</v>
      </c>
      <c r="AF482" t="str">
        <f t="shared" si="59"/>
        <v>FC Road</v>
      </c>
      <c r="AG482" t="s">
        <v>50</v>
      </c>
      <c r="AH482" t="s">
        <v>50</v>
      </c>
      <c r="AI482" t="s">
        <v>50</v>
      </c>
      <c r="AJ482" t="s">
        <v>50</v>
      </c>
      <c r="AK482" t="s">
        <v>50</v>
      </c>
      <c r="AL482" t="str">
        <f t="shared" si="60"/>
        <v/>
      </c>
      <c r="AM482" t="str">
        <f>IF(FC_Road___Aradhana[[#This Row],[2nd Level Departure]]="",FC_Road___Aradhana[[#This Row],[1st Level Departure]],FC_Road___Aradhana[[#This Row],[2nd Level Departure]])</f>
        <v>FC Road</v>
      </c>
      <c r="AN482" t="s">
        <v>128</v>
      </c>
      <c r="AO482" t="s">
        <v>95</v>
      </c>
      <c r="AP482" t="s">
        <v>96</v>
      </c>
      <c r="AQ482" t="s">
        <v>50</v>
      </c>
      <c r="AR482" t="s">
        <v>50</v>
      </c>
      <c r="AS482" t="s">
        <v>50</v>
      </c>
      <c r="AT482" t="s">
        <v>50</v>
      </c>
      <c r="AU482" t="s">
        <v>50</v>
      </c>
      <c r="AV482" t="s">
        <v>149</v>
      </c>
      <c r="AW482" t="str">
        <f t="shared" si="61"/>
        <v>A friend told me</v>
      </c>
      <c r="AX482" t="s">
        <v>111</v>
      </c>
      <c r="AY482" t="str">
        <f t="shared" si="62"/>
        <v>Hangout with friends</v>
      </c>
      <c r="AZ482" t="s">
        <v>98</v>
      </c>
      <c r="BA482" t="s">
        <v>62</v>
      </c>
      <c r="BB482" t="s">
        <v>64</v>
      </c>
      <c r="BC482" t="s">
        <v>64</v>
      </c>
      <c r="BD482" t="s">
        <v>88</v>
      </c>
      <c r="BE482" t="s">
        <v>67</v>
      </c>
      <c r="BF482" t="s">
        <v>89</v>
      </c>
      <c r="BG482" t="s">
        <v>68</v>
      </c>
      <c r="BH482" t="s">
        <v>101</v>
      </c>
      <c r="BI482" t="s">
        <v>91</v>
      </c>
      <c r="BJ482" t="s">
        <v>69</v>
      </c>
    </row>
    <row r="483" spans="1:62" x14ac:dyDescent="0.3">
      <c r="A483">
        <v>485</v>
      </c>
      <c r="B483" s="1">
        <v>45843.595833333333</v>
      </c>
      <c r="C483" s="6">
        <v>45843.598611111112</v>
      </c>
      <c r="D483" s="2">
        <f>INT(FC_Road___Aradhana[[#This Row],[Completion time]])</f>
        <v>45843</v>
      </c>
      <c r="E483" s="2" t="str">
        <f>TEXT(FC_Road___Aradhana[[#This Row],[Date]],"dddd")</f>
        <v>Saturday</v>
      </c>
      <c r="F483" s="2" t="str">
        <f>IF(WEEKDAY(FC_Road___Aradhana[[#This Row],[Date]],2)&gt;5,"Weekend","Weekday")</f>
        <v>Weekend</v>
      </c>
      <c r="G48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3" t="s">
        <v>49</v>
      </c>
      <c r="I483" t="s">
        <v>50</v>
      </c>
      <c r="J483" t="s">
        <v>51</v>
      </c>
      <c r="K483" t="s">
        <v>52</v>
      </c>
      <c r="L483" t="s">
        <v>93</v>
      </c>
      <c r="M483" t="s">
        <v>50</v>
      </c>
      <c r="N483" t="s">
        <v>312</v>
      </c>
      <c r="O483" t="s">
        <v>50</v>
      </c>
      <c r="P483" t="s">
        <v>50</v>
      </c>
      <c r="Q483" t="s">
        <v>50</v>
      </c>
      <c r="R483" t="str">
        <f t="shared" si="56"/>
        <v xml:space="preserve">Lakshmi road </v>
      </c>
      <c r="S483" t="s">
        <v>50</v>
      </c>
      <c r="T483" t="s">
        <v>50</v>
      </c>
      <c r="U483" t="s">
        <v>50</v>
      </c>
      <c r="V483" t="s">
        <v>50</v>
      </c>
      <c r="W483" t="s">
        <v>50</v>
      </c>
      <c r="X483" t="str">
        <f t="shared" si="57"/>
        <v/>
      </c>
      <c r="Y483" t="str">
        <f t="shared" si="58"/>
        <v xml:space="preserve">Lakshmi road </v>
      </c>
      <c r="Z483" t="s">
        <v>83</v>
      </c>
      <c r="AA483" t="s">
        <v>84</v>
      </c>
      <c r="AB483" t="s">
        <v>50</v>
      </c>
      <c r="AC483" t="s">
        <v>50</v>
      </c>
      <c r="AD483" t="s">
        <v>50</v>
      </c>
      <c r="AE483" t="s">
        <v>50</v>
      </c>
      <c r="AF483" t="str">
        <f t="shared" si="59"/>
        <v>kothrud</v>
      </c>
      <c r="AG483" t="s">
        <v>50</v>
      </c>
      <c r="AH483" t="s">
        <v>50</v>
      </c>
      <c r="AI483" t="s">
        <v>81</v>
      </c>
      <c r="AJ483" t="s">
        <v>50</v>
      </c>
      <c r="AK483" t="s">
        <v>50</v>
      </c>
      <c r="AL483" t="str">
        <f t="shared" si="60"/>
        <v>Kothrud</v>
      </c>
      <c r="AM483" t="str">
        <f>IF(FC_Road___Aradhana[[#This Row],[2nd Level Departure]]="",FC_Road___Aradhana[[#This Row],[1st Level Departure]],FC_Road___Aradhana[[#This Row],[2nd Level Departure]])</f>
        <v>Kothrud</v>
      </c>
      <c r="AN483" t="s">
        <v>94</v>
      </c>
      <c r="AO483" t="s">
        <v>95</v>
      </c>
      <c r="AP483" t="s">
        <v>58</v>
      </c>
      <c r="AQ483" t="s">
        <v>59</v>
      </c>
      <c r="AR483" t="s">
        <v>60</v>
      </c>
      <c r="AS483" t="s">
        <v>129</v>
      </c>
      <c r="AT483" t="s">
        <v>313</v>
      </c>
      <c r="AU483" t="s">
        <v>63</v>
      </c>
      <c r="AV483" t="s">
        <v>50</v>
      </c>
      <c r="AW483" t="str">
        <f t="shared" si="61"/>
        <v>Word of Mouth/ Recommendation</v>
      </c>
      <c r="AX483" t="s">
        <v>50</v>
      </c>
      <c r="AY483" t="str">
        <f t="shared" si="62"/>
        <v>Family Outing</v>
      </c>
      <c r="AZ483" t="s">
        <v>50</v>
      </c>
      <c r="BA483" t="str">
        <f t="shared" si="63"/>
        <v>Panuozzo</v>
      </c>
      <c r="BB483" t="s">
        <v>74</v>
      </c>
      <c r="BC483" t="s">
        <v>108</v>
      </c>
      <c r="BD483" t="s">
        <v>66</v>
      </c>
      <c r="BE483" t="s">
        <v>76</v>
      </c>
      <c r="BF483" t="s">
        <v>184</v>
      </c>
      <c r="BG483" t="s">
        <v>68</v>
      </c>
      <c r="BH483" t="s">
        <v>78</v>
      </c>
      <c r="BJ483" t="s">
        <v>69</v>
      </c>
    </row>
    <row r="484" spans="1:62" x14ac:dyDescent="0.3">
      <c r="A484">
        <v>486</v>
      </c>
      <c r="B484" s="1">
        <v>45843.601388888892</v>
      </c>
      <c r="C484" s="6">
        <v>45843.602777777778</v>
      </c>
      <c r="D484" s="2">
        <f>INT(FC_Road___Aradhana[[#This Row],[Completion time]])</f>
        <v>45843</v>
      </c>
      <c r="E484" s="2" t="str">
        <f>TEXT(FC_Road___Aradhana[[#This Row],[Date]],"dddd")</f>
        <v>Saturday</v>
      </c>
      <c r="F484" s="2" t="str">
        <f>IF(WEEKDAY(FC_Road___Aradhana[[#This Row],[Date]],2)&gt;5,"Weekend","Weekday")</f>
        <v>Weekend</v>
      </c>
      <c r="G48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4" t="s">
        <v>49</v>
      </c>
      <c r="I484" t="s">
        <v>50</v>
      </c>
      <c r="J484" t="s">
        <v>79</v>
      </c>
      <c r="K484" t="s">
        <v>52</v>
      </c>
      <c r="L484" t="s">
        <v>160</v>
      </c>
      <c r="M484" t="s">
        <v>50</v>
      </c>
      <c r="N484" t="s">
        <v>50</v>
      </c>
      <c r="O484" t="s">
        <v>50</v>
      </c>
      <c r="P484" t="s">
        <v>161</v>
      </c>
      <c r="Q484" t="s">
        <v>50</v>
      </c>
      <c r="R484" t="str">
        <f t="shared" si="56"/>
        <v>Fergusson / BMCC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tr">
        <f t="shared" si="57"/>
        <v/>
      </c>
      <c r="Y484" t="str">
        <f t="shared" si="58"/>
        <v>Fergusson / BMCC</v>
      </c>
      <c r="Z484" t="s">
        <v>83</v>
      </c>
      <c r="AA484" t="s">
        <v>54</v>
      </c>
      <c r="AB484" t="s">
        <v>50</v>
      </c>
      <c r="AC484" t="s">
        <v>50</v>
      </c>
      <c r="AD484" t="s">
        <v>50</v>
      </c>
      <c r="AE484" t="s">
        <v>50</v>
      </c>
      <c r="AF484" t="str">
        <f t="shared" si="59"/>
        <v>Deccan</v>
      </c>
      <c r="AG484" t="s">
        <v>50</v>
      </c>
      <c r="AH484" t="s">
        <v>50</v>
      </c>
      <c r="AI484" t="s">
        <v>50</v>
      </c>
      <c r="AJ484" t="s">
        <v>50</v>
      </c>
      <c r="AK484" t="s">
        <v>50</v>
      </c>
      <c r="AL484" t="str">
        <f t="shared" si="60"/>
        <v/>
      </c>
      <c r="AM484" t="str">
        <f>IF(FC_Road___Aradhana[[#This Row],[2nd Level Departure]]="",FC_Road___Aradhana[[#This Row],[1st Level Departure]],FC_Road___Aradhana[[#This Row],[2nd Level Departure]])</f>
        <v>Deccan</v>
      </c>
      <c r="AN484" t="s">
        <v>94</v>
      </c>
      <c r="AO484" t="s">
        <v>71</v>
      </c>
      <c r="AP484" t="s">
        <v>58</v>
      </c>
      <c r="AQ484" t="s">
        <v>59</v>
      </c>
      <c r="AR484" t="s">
        <v>103</v>
      </c>
      <c r="AS484" t="s">
        <v>61</v>
      </c>
      <c r="AT484" t="s">
        <v>107</v>
      </c>
      <c r="AU484" t="s">
        <v>63</v>
      </c>
      <c r="AV484" t="s">
        <v>50</v>
      </c>
      <c r="AW484" t="str">
        <f t="shared" si="61"/>
        <v>Word of Mouth/ Recommendation</v>
      </c>
      <c r="AX484" t="s">
        <v>50</v>
      </c>
      <c r="AY484" t="str">
        <f t="shared" si="62"/>
        <v>Casual Meal</v>
      </c>
      <c r="AZ484" t="s">
        <v>50</v>
      </c>
      <c r="BA484" t="str">
        <f t="shared" si="63"/>
        <v>Nonna's famous Tiramisu </v>
      </c>
      <c r="BB484" t="s">
        <v>74</v>
      </c>
      <c r="BC484" t="s">
        <v>64</v>
      </c>
      <c r="BD484" t="s">
        <v>88</v>
      </c>
      <c r="BE484" t="s">
        <v>76</v>
      </c>
      <c r="BF484" t="s">
        <v>89</v>
      </c>
      <c r="BG484" t="s">
        <v>114</v>
      </c>
      <c r="BH484" t="s">
        <v>78</v>
      </c>
      <c r="BI484" t="s">
        <v>115</v>
      </c>
      <c r="BJ484" t="s">
        <v>69</v>
      </c>
    </row>
    <row r="485" spans="1:62" x14ac:dyDescent="0.3">
      <c r="A485">
        <v>487</v>
      </c>
      <c r="B485" s="1">
        <v>45843.598611111112</v>
      </c>
      <c r="C485" s="6">
        <v>45843.609027777777</v>
      </c>
      <c r="D485" s="2">
        <f>INT(FC_Road___Aradhana[[#This Row],[Completion time]])</f>
        <v>45843</v>
      </c>
      <c r="E485" s="2" t="str">
        <f>TEXT(FC_Road___Aradhana[[#This Row],[Date]],"dddd")</f>
        <v>Saturday</v>
      </c>
      <c r="F485" s="2" t="str">
        <f>IF(WEEKDAY(FC_Road___Aradhana[[#This Row],[Date]],2)&gt;5,"Weekend","Weekday")</f>
        <v>Weekend</v>
      </c>
      <c r="G48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5" t="s">
        <v>49</v>
      </c>
      <c r="I485" t="s">
        <v>50</v>
      </c>
      <c r="J485" t="s">
        <v>79</v>
      </c>
      <c r="K485" t="s">
        <v>52</v>
      </c>
      <c r="L485" t="s">
        <v>156</v>
      </c>
      <c r="M485" t="s">
        <v>165</v>
      </c>
      <c r="N485" t="s">
        <v>50</v>
      </c>
      <c r="O485" t="s">
        <v>50</v>
      </c>
      <c r="P485" t="s">
        <v>50</v>
      </c>
      <c r="Q485" t="s">
        <v>50</v>
      </c>
      <c r="R485" t="str">
        <f t="shared" si="56"/>
        <v>Pavillion Mall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tr">
        <f t="shared" si="57"/>
        <v/>
      </c>
      <c r="Y485" t="str">
        <f t="shared" si="58"/>
        <v>Pavillion Mall</v>
      </c>
      <c r="Z485" t="s">
        <v>83</v>
      </c>
      <c r="AA485" t="s">
        <v>297</v>
      </c>
      <c r="AB485" t="s">
        <v>50</v>
      </c>
      <c r="AC485" t="s">
        <v>50</v>
      </c>
      <c r="AD485" t="s">
        <v>50</v>
      </c>
      <c r="AE485" t="s">
        <v>50</v>
      </c>
      <c r="AF485" t="str">
        <f t="shared" si="59"/>
        <v>Pimpri</v>
      </c>
      <c r="AG485" t="s">
        <v>50</v>
      </c>
      <c r="AH485" t="s">
        <v>50</v>
      </c>
      <c r="AI485" t="s">
        <v>50</v>
      </c>
      <c r="AJ485" t="s">
        <v>50</v>
      </c>
      <c r="AK485" t="s">
        <v>50</v>
      </c>
      <c r="AL485" t="str">
        <f t="shared" si="60"/>
        <v/>
      </c>
      <c r="AM485" t="str">
        <f>IF(FC_Road___Aradhana[[#This Row],[2nd Level Departure]]="",FC_Road___Aradhana[[#This Row],[1st Level Departure]],FC_Road___Aradhana[[#This Row],[2nd Level Departure]])</f>
        <v>Pimpri</v>
      </c>
      <c r="AN485" t="s">
        <v>56</v>
      </c>
      <c r="AO485" t="s">
        <v>95</v>
      </c>
      <c r="AP485" t="s">
        <v>96</v>
      </c>
      <c r="AQ485" t="s">
        <v>50</v>
      </c>
      <c r="AR485" t="s">
        <v>50</v>
      </c>
      <c r="AS485" t="s">
        <v>50</v>
      </c>
      <c r="AT485" t="s">
        <v>50</v>
      </c>
      <c r="AU485" t="s">
        <v>50</v>
      </c>
      <c r="AV485" t="s">
        <v>149</v>
      </c>
      <c r="AW485" t="str">
        <f t="shared" si="61"/>
        <v>A friend told me</v>
      </c>
      <c r="AX485" t="s">
        <v>86</v>
      </c>
      <c r="AY485" t="str">
        <f t="shared" si="62"/>
        <v>Date</v>
      </c>
      <c r="AZ485" t="s">
        <v>98</v>
      </c>
      <c r="BA485" t="s">
        <v>62</v>
      </c>
      <c r="BB485" t="s">
        <v>74</v>
      </c>
      <c r="BC485" t="s">
        <v>108</v>
      </c>
      <c r="BD485" t="s">
        <v>88</v>
      </c>
      <c r="BE485" t="s">
        <v>67</v>
      </c>
      <c r="BF485" t="s">
        <v>89</v>
      </c>
      <c r="BG485" t="s">
        <v>114</v>
      </c>
      <c r="BH485" t="s">
        <v>78</v>
      </c>
      <c r="BI485" t="s">
        <v>178</v>
      </c>
      <c r="BJ485" t="s">
        <v>69</v>
      </c>
    </row>
    <row r="486" spans="1:62" x14ac:dyDescent="0.3">
      <c r="A486">
        <v>488</v>
      </c>
      <c r="B486" s="1">
        <v>45843.609722222223</v>
      </c>
      <c r="C486" s="6">
        <v>45843.618750000001</v>
      </c>
      <c r="D486" s="2">
        <f>INT(FC_Road___Aradhana[[#This Row],[Completion time]])</f>
        <v>45843</v>
      </c>
      <c r="E486" s="2" t="str">
        <f>TEXT(FC_Road___Aradhana[[#This Row],[Date]],"dddd")</f>
        <v>Saturday</v>
      </c>
      <c r="F486" s="2" t="str">
        <f>IF(WEEKDAY(FC_Road___Aradhana[[#This Row],[Date]],2)&gt;5,"Weekend","Weekday")</f>
        <v>Weekend</v>
      </c>
      <c r="G48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6" t="s">
        <v>49</v>
      </c>
      <c r="I486" t="s">
        <v>50</v>
      </c>
      <c r="J486" t="s">
        <v>51</v>
      </c>
      <c r="K486" t="s">
        <v>92</v>
      </c>
      <c r="L486" t="s">
        <v>80</v>
      </c>
      <c r="M486" t="s">
        <v>50</v>
      </c>
      <c r="N486" t="s">
        <v>50</v>
      </c>
      <c r="O486" t="s">
        <v>50</v>
      </c>
      <c r="P486" t="s">
        <v>50</v>
      </c>
      <c r="Q486" t="s">
        <v>70</v>
      </c>
      <c r="R486" t="str">
        <f t="shared" si="56"/>
        <v>Shivajinagar</v>
      </c>
      <c r="S486" t="s">
        <v>50</v>
      </c>
      <c r="T486" t="s">
        <v>50</v>
      </c>
      <c r="U486" t="s">
        <v>50</v>
      </c>
      <c r="V486" t="s">
        <v>173</v>
      </c>
      <c r="W486" t="s">
        <v>50</v>
      </c>
      <c r="X486" t="str">
        <f t="shared" si="57"/>
        <v>Senapati Bapat Road</v>
      </c>
      <c r="Y486" t="str">
        <f t="shared" si="58"/>
        <v>Senapati Bapat Road</v>
      </c>
      <c r="Z486" t="s">
        <v>93</v>
      </c>
      <c r="AA486" t="s">
        <v>50</v>
      </c>
      <c r="AB486" t="s">
        <v>50</v>
      </c>
      <c r="AC486" t="s">
        <v>165</v>
      </c>
      <c r="AD486" t="s">
        <v>50</v>
      </c>
      <c r="AE486" t="s">
        <v>50</v>
      </c>
      <c r="AF486" t="str">
        <f t="shared" si="59"/>
        <v>Pavillion Mall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tr">
        <f t="shared" si="60"/>
        <v/>
      </c>
      <c r="AM486" t="str">
        <f>IF(FC_Road___Aradhana[[#This Row],[2nd Level Departure]]="",FC_Road___Aradhana[[#This Row],[1st Level Departure]],FC_Road___Aradhana[[#This Row],[2nd Level Departure]])</f>
        <v>Pavillion Mall</v>
      </c>
      <c r="AN486" t="s">
        <v>128</v>
      </c>
      <c r="AO486" t="s">
        <v>95</v>
      </c>
      <c r="AP486" t="s">
        <v>96</v>
      </c>
      <c r="AQ486" t="s">
        <v>50</v>
      </c>
      <c r="AR486" t="s">
        <v>50</v>
      </c>
      <c r="AS486" t="s">
        <v>50</v>
      </c>
      <c r="AT486" t="s">
        <v>50</v>
      </c>
      <c r="AU486" t="s">
        <v>50</v>
      </c>
      <c r="AV486" t="s">
        <v>97</v>
      </c>
      <c r="AW486" t="str">
        <f t="shared" si="61"/>
        <v>Social Media Ad (Instagram/ Facebook)</v>
      </c>
      <c r="AX486" t="s">
        <v>61</v>
      </c>
      <c r="AY486" t="str">
        <f t="shared" si="62"/>
        <v>Casual Meal</v>
      </c>
      <c r="AZ486" t="s">
        <v>168</v>
      </c>
      <c r="BA486" t="s">
        <v>125</v>
      </c>
      <c r="BB486" t="s">
        <v>104</v>
      </c>
      <c r="BC486" t="s">
        <v>104</v>
      </c>
      <c r="BD486" t="s">
        <v>88</v>
      </c>
      <c r="BE486" t="s">
        <v>67</v>
      </c>
      <c r="BF486" t="s">
        <v>50</v>
      </c>
      <c r="BG486" t="s">
        <v>114</v>
      </c>
      <c r="BH486" t="s">
        <v>50</v>
      </c>
      <c r="BI486" t="s">
        <v>50</v>
      </c>
      <c r="BJ486" t="s">
        <v>69</v>
      </c>
    </row>
    <row r="487" spans="1:62" x14ac:dyDescent="0.3">
      <c r="A487">
        <v>489</v>
      </c>
      <c r="B487" s="1">
        <v>45843.602777777778</v>
      </c>
      <c r="C487" s="6">
        <v>45843.618750000001</v>
      </c>
      <c r="D487" s="2">
        <f>INT(FC_Road___Aradhana[[#This Row],[Completion time]])</f>
        <v>45843</v>
      </c>
      <c r="E487" s="2" t="str">
        <f>TEXT(FC_Road___Aradhana[[#This Row],[Date]],"dddd")</f>
        <v>Saturday</v>
      </c>
      <c r="F487" s="2" t="str">
        <f>IF(WEEKDAY(FC_Road___Aradhana[[#This Row],[Date]],2)&gt;5,"Weekend","Weekday")</f>
        <v>Weekend</v>
      </c>
      <c r="G48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7" t="s">
        <v>49</v>
      </c>
      <c r="I487" t="s">
        <v>50</v>
      </c>
      <c r="J487" t="s">
        <v>51</v>
      </c>
      <c r="K487" t="s">
        <v>52</v>
      </c>
      <c r="L487" t="s">
        <v>156</v>
      </c>
      <c r="M487" t="s">
        <v>165</v>
      </c>
      <c r="N487" t="s">
        <v>50</v>
      </c>
      <c r="O487" t="s">
        <v>50</v>
      </c>
      <c r="P487" t="s">
        <v>50</v>
      </c>
      <c r="Q487" t="s">
        <v>50</v>
      </c>
      <c r="R487" t="str">
        <f t="shared" si="56"/>
        <v>Pavillion Mall</v>
      </c>
      <c r="S487" t="s">
        <v>50</v>
      </c>
      <c r="T487" t="s">
        <v>50</v>
      </c>
      <c r="U487" t="s">
        <v>50</v>
      </c>
      <c r="V487" t="s">
        <v>50</v>
      </c>
      <c r="W487" t="s">
        <v>50</v>
      </c>
      <c r="X487" t="str">
        <f t="shared" si="57"/>
        <v/>
      </c>
      <c r="Y487" t="str">
        <f t="shared" si="58"/>
        <v>Pavillion Mall</v>
      </c>
      <c r="Z487" t="s">
        <v>83</v>
      </c>
      <c r="AA487" t="s">
        <v>84</v>
      </c>
      <c r="AB487" t="s">
        <v>50</v>
      </c>
      <c r="AC487" t="s">
        <v>50</v>
      </c>
      <c r="AD487" t="s">
        <v>50</v>
      </c>
      <c r="AE487" t="s">
        <v>50</v>
      </c>
      <c r="AF487" t="str">
        <f t="shared" si="59"/>
        <v>kothrud</v>
      </c>
      <c r="AG487" t="s">
        <v>50</v>
      </c>
      <c r="AH487" t="s">
        <v>50</v>
      </c>
      <c r="AI487" t="s">
        <v>120</v>
      </c>
      <c r="AJ487" t="s">
        <v>50</v>
      </c>
      <c r="AK487" t="s">
        <v>50</v>
      </c>
      <c r="AL487" t="str">
        <f t="shared" si="60"/>
        <v>Mayur Colony / Ideal Colony</v>
      </c>
      <c r="AM487" t="str">
        <f>IF(FC_Road___Aradhana[[#This Row],[2nd Level Departure]]="",FC_Road___Aradhana[[#This Row],[1st Level Departure]],FC_Road___Aradhana[[#This Row],[2nd Level Departure]])</f>
        <v>Mayur Colony / Ideal Colony</v>
      </c>
      <c r="AN487" t="s">
        <v>94</v>
      </c>
      <c r="AO487" t="s">
        <v>71</v>
      </c>
      <c r="AP487" t="s">
        <v>96</v>
      </c>
      <c r="AQ487" t="s">
        <v>50</v>
      </c>
      <c r="AR487" t="s">
        <v>50</v>
      </c>
      <c r="AS487" t="s">
        <v>50</v>
      </c>
      <c r="AT487" t="s">
        <v>50</v>
      </c>
      <c r="AU487" t="s">
        <v>50</v>
      </c>
      <c r="AV487" t="s">
        <v>105</v>
      </c>
      <c r="AW487" t="str">
        <f t="shared" si="61"/>
        <v>Food Blogger/ Influencer</v>
      </c>
      <c r="AX487" t="s">
        <v>61</v>
      </c>
      <c r="AY487" t="str">
        <f t="shared" si="62"/>
        <v>Casual Meal</v>
      </c>
      <c r="AZ487" t="s">
        <v>98</v>
      </c>
      <c r="BA487" t="s">
        <v>62</v>
      </c>
      <c r="BB487" t="s">
        <v>104</v>
      </c>
      <c r="BC487" t="s">
        <v>104</v>
      </c>
      <c r="BD487" t="s">
        <v>75</v>
      </c>
      <c r="BE487" t="s">
        <v>67</v>
      </c>
      <c r="BF487" t="s">
        <v>99</v>
      </c>
      <c r="BG487" t="s">
        <v>100</v>
      </c>
      <c r="BH487" t="s">
        <v>101</v>
      </c>
      <c r="BI487" t="s">
        <v>115</v>
      </c>
      <c r="BJ487" t="s">
        <v>69</v>
      </c>
    </row>
    <row r="488" spans="1:62" x14ac:dyDescent="0.3">
      <c r="A488">
        <v>490</v>
      </c>
      <c r="B488" s="1">
        <v>45843.620138888888</v>
      </c>
      <c r="C488" s="6">
        <v>45843.62222222222</v>
      </c>
      <c r="D488" s="2">
        <f>INT(FC_Road___Aradhana[[#This Row],[Completion time]])</f>
        <v>45843</v>
      </c>
      <c r="E488" s="2" t="str">
        <f>TEXT(FC_Road___Aradhana[[#This Row],[Date]],"dddd")</f>
        <v>Saturday</v>
      </c>
      <c r="F488" s="2" t="str">
        <f>IF(WEEKDAY(FC_Road___Aradhana[[#This Row],[Date]],2)&gt;5,"Weekend","Weekday")</f>
        <v>Weekend</v>
      </c>
      <c r="G48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8" t="s">
        <v>49</v>
      </c>
      <c r="I488" t="s">
        <v>50</v>
      </c>
      <c r="J488" t="s">
        <v>79</v>
      </c>
      <c r="K488" t="s">
        <v>213</v>
      </c>
      <c r="L488" t="s">
        <v>80</v>
      </c>
      <c r="M488" t="s">
        <v>50</v>
      </c>
      <c r="N488" t="s">
        <v>50</v>
      </c>
      <c r="O488" t="s">
        <v>50</v>
      </c>
      <c r="P488" t="s">
        <v>50</v>
      </c>
      <c r="Q488" t="s">
        <v>297</v>
      </c>
      <c r="R488" t="str">
        <f t="shared" si="56"/>
        <v>Pimpri</v>
      </c>
      <c r="S488" t="s">
        <v>50</v>
      </c>
      <c r="T488" t="s">
        <v>50</v>
      </c>
      <c r="U488" t="s">
        <v>50</v>
      </c>
      <c r="V488" t="s">
        <v>50</v>
      </c>
      <c r="W488" t="s">
        <v>50</v>
      </c>
      <c r="X488" t="str">
        <f t="shared" si="57"/>
        <v/>
      </c>
      <c r="Y488" t="str">
        <f t="shared" si="58"/>
        <v>Pimpri</v>
      </c>
      <c r="Z488" t="s">
        <v>93</v>
      </c>
      <c r="AA488" t="s">
        <v>50</v>
      </c>
      <c r="AB488" t="s">
        <v>50</v>
      </c>
      <c r="AC488" t="s">
        <v>177</v>
      </c>
      <c r="AD488" t="s">
        <v>50</v>
      </c>
      <c r="AE488" t="s">
        <v>50</v>
      </c>
      <c r="AF488" t="str">
        <f t="shared" si="59"/>
        <v>Baner</v>
      </c>
      <c r="AG488" t="s">
        <v>50</v>
      </c>
      <c r="AH488" t="s">
        <v>50</v>
      </c>
      <c r="AI488" t="s">
        <v>50</v>
      </c>
      <c r="AJ488" t="s">
        <v>50</v>
      </c>
      <c r="AK488" t="s">
        <v>50</v>
      </c>
      <c r="AL488" t="str">
        <f t="shared" si="60"/>
        <v/>
      </c>
      <c r="AM488" t="str">
        <f>IF(FC_Road___Aradhana[[#This Row],[2nd Level Departure]]="",FC_Road___Aradhana[[#This Row],[1st Level Departure]],FC_Road___Aradhana[[#This Row],[2nd Level Departure]])</f>
        <v>Baner</v>
      </c>
      <c r="AN488" t="s">
        <v>85</v>
      </c>
      <c r="AO488" t="s">
        <v>95</v>
      </c>
      <c r="AP488" t="s">
        <v>58</v>
      </c>
      <c r="AQ488" t="s">
        <v>59</v>
      </c>
      <c r="AR488" t="s">
        <v>60</v>
      </c>
      <c r="AS488" t="s">
        <v>112</v>
      </c>
      <c r="AT488" t="s">
        <v>62</v>
      </c>
      <c r="AU488" t="s">
        <v>63</v>
      </c>
      <c r="AV488" t="s">
        <v>50</v>
      </c>
      <c r="AW488" t="str">
        <f t="shared" si="61"/>
        <v>Word of Mouth/ Recommendation</v>
      </c>
      <c r="AX488" t="s">
        <v>50</v>
      </c>
      <c r="AY488" t="str">
        <f t="shared" si="62"/>
        <v>Hangout with Friends</v>
      </c>
      <c r="AZ488" t="s">
        <v>50</v>
      </c>
      <c r="BA488" t="str">
        <f t="shared" si="63"/>
        <v>I wanted to try Sourdough Pizza</v>
      </c>
      <c r="BB488" t="s">
        <v>65</v>
      </c>
      <c r="BC488" t="s">
        <v>64</v>
      </c>
      <c r="BD488" t="s">
        <v>75</v>
      </c>
      <c r="BE488" t="s">
        <v>67</v>
      </c>
      <c r="BF488" t="s">
        <v>89</v>
      </c>
      <c r="BG488" t="s">
        <v>68</v>
      </c>
      <c r="BH488" t="s">
        <v>101</v>
      </c>
      <c r="BI488" t="s">
        <v>115</v>
      </c>
      <c r="BJ488" t="s">
        <v>69</v>
      </c>
    </row>
    <row r="489" spans="1:62" x14ac:dyDescent="0.3">
      <c r="A489">
        <v>491</v>
      </c>
      <c r="B489" s="1">
        <v>45843.619444444441</v>
      </c>
      <c r="C489" s="6">
        <v>45843.62222222222</v>
      </c>
      <c r="D489" s="2">
        <f>INT(FC_Road___Aradhana[[#This Row],[Completion time]])</f>
        <v>45843</v>
      </c>
      <c r="E489" s="2" t="str">
        <f>TEXT(FC_Road___Aradhana[[#This Row],[Date]],"dddd")</f>
        <v>Saturday</v>
      </c>
      <c r="F489" s="2" t="str">
        <f>IF(WEEKDAY(FC_Road___Aradhana[[#This Row],[Date]],2)&gt;5,"Weekend","Weekday")</f>
        <v>Weekend</v>
      </c>
      <c r="G48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89" t="s">
        <v>49</v>
      </c>
      <c r="I489" t="s">
        <v>50</v>
      </c>
      <c r="J489" t="s">
        <v>51</v>
      </c>
      <c r="K489" t="s">
        <v>52</v>
      </c>
      <c r="L489" t="s">
        <v>93</v>
      </c>
      <c r="M489" t="s">
        <v>50</v>
      </c>
      <c r="N489" t="s">
        <v>102</v>
      </c>
      <c r="O489" t="s">
        <v>50</v>
      </c>
      <c r="P489" t="s">
        <v>50</v>
      </c>
      <c r="Q489" t="s">
        <v>50</v>
      </c>
      <c r="R489" t="str">
        <f t="shared" si="56"/>
        <v>FC Road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tr">
        <f t="shared" si="57"/>
        <v/>
      </c>
      <c r="Y489" t="str">
        <f t="shared" si="58"/>
        <v>FC Road</v>
      </c>
      <c r="Z489" t="s">
        <v>83</v>
      </c>
      <c r="AA489" t="s">
        <v>257</v>
      </c>
      <c r="AB489" t="s">
        <v>50</v>
      </c>
      <c r="AC489" t="s">
        <v>50</v>
      </c>
      <c r="AD489" t="s">
        <v>50</v>
      </c>
      <c r="AE489" t="s">
        <v>50</v>
      </c>
      <c r="AF489" t="str">
        <f t="shared" si="59"/>
        <v xml:space="preserve">Sinhgad Road </v>
      </c>
      <c r="AG489" t="s">
        <v>50</v>
      </c>
      <c r="AH489" t="s">
        <v>50</v>
      </c>
      <c r="AI489" t="s">
        <v>50</v>
      </c>
      <c r="AJ489" t="s">
        <v>50</v>
      </c>
      <c r="AK489" t="s">
        <v>50</v>
      </c>
      <c r="AL489" t="str">
        <f t="shared" si="60"/>
        <v/>
      </c>
      <c r="AM489" t="str">
        <f>IF(FC_Road___Aradhana[[#This Row],[2nd Level Departure]]="",FC_Road___Aradhana[[#This Row],[1st Level Departure]],FC_Road___Aradhana[[#This Row],[2nd Level Departure]])</f>
        <v xml:space="preserve">Sinhgad Road </v>
      </c>
      <c r="AN489" t="s">
        <v>94</v>
      </c>
      <c r="AO489" t="s">
        <v>71</v>
      </c>
      <c r="AP489" t="s">
        <v>58</v>
      </c>
      <c r="AQ489" t="s">
        <v>97</v>
      </c>
      <c r="AR489" t="s">
        <v>60</v>
      </c>
      <c r="AS489" t="s">
        <v>129</v>
      </c>
      <c r="AT489" t="s">
        <v>62</v>
      </c>
      <c r="AU489" t="s">
        <v>63</v>
      </c>
      <c r="AV489" t="s">
        <v>50</v>
      </c>
      <c r="AW489" t="str">
        <f t="shared" si="61"/>
        <v>Social Media Ad (Instagram/ Facebook)</v>
      </c>
      <c r="AX489" t="s">
        <v>50</v>
      </c>
      <c r="AY489" t="str">
        <f t="shared" si="62"/>
        <v>Family Outing</v>
      </c>
      <c r="AZ489" t="s">
        <v>50</v>
      </c>
      <c r="BA489" t="str">
        <f t="shared" si="63"/>
        <v>I wanted to try Sourdough Pizza</v>
      </c>
      <c r="BB489" t="s">
        <v>87</v>
      </c>
      <c r="BC489" t="s">
        <v>65</v>
      </c>
      <c r="BD489" t="s">
        <v>130</v>
      </c>
      <c r="BE489" t="s">
        <v>76</v>
      </c>
      <c r="BF489" t="s">
        <v>131</v>
      </c>
      <c r="BG489" t="s">
        <v>77</v>
      </c>
      <c r="BH489" t="s">
        <v>78</v>
      </c>
      <c r="BI489" t="s">
        <v>115</v>
      </c>
      <c r="BJ489" t="s">
        <v>69</v>
      </c>
    </row>
    <row r="490" spans="1:62" x14ac:dyDescent="0.3">
      <c r="A490">
        <v>492</v>
      </c>
      <c r="B490" s="1">
        <v>45843.622916666667</v>
      </c>
      <c r="C490" s="6">
        <v>45843.625694444447</v>
      </c>
      <c r="D490" s="2">
        <f>INT(FC_Road___Aradhana[[#This Row],[Completion time]])</f>
        <v>45843</v>
      </c>
      <c r="E490" s="2" t="str">
        <f>TEXT(FC_Road___Aradhana[[#This Row],[Date]],"dddd")</f>
        <v>Saturday</v>
      </c>
      <c r="F490" s="2" t="str">
        <f>IF(WEEKDAY(FC_Road___Aradhana[[#This Row],[Date]],2)&gt;5,"Weekend","Weekday")</f>
        <v>Weekend</v>
      </c>
      <c r="G49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0" t="s">
        <v>49</v>
      </c>
      <c r="I490" t="s">
        <v>50</v>
      </c>
      <c r="J490" t="s">
        <v>51</v>
      </c>
      <c r="K490" t="s">
        <v>92</v>
      </c>
      <c r="L490" t="s">
        <v>80</v>
      </c>
      <c r="M490" t="s">
        <v>50</v>
      </c>
      <c r="N490" t="s">
        <v>50</v>
      </c>
      <c r="O490" t="s">
        <v>50</v>
      </c>
      <c r="P490" t="s">
        <v>50</v>
      </c>
      <c r="Q490" t="s">
        <v>81</v>
      </c>
      <c r="R490" t="str">
        <f t="shared" si="56"/>
        <v>Kothrud</v>
      </c>
      <c r="S490" t="s">
        <v>50</v>
      </c>
      <c r="T490" t="s">
        <v>50</v>
      </c>
      <c r="U490" t="s">
        <v>148</v>
      </c>
      <c r="V490" t="s">
        <v>50</v>
      </c>
      <c r="W490" t="s">
        <v>50</v>
      </c>
      <c r="X490" t="str">
        <f t="shared" si="57"/>
        <v>MIT College / Anand Nagar</v>
      </c>
      <c r="Y490" t="str">
        <f t="shared" si="58"/>
        <v>MIT College / Anand Nagar</v>
      </c>
      <c r="Z490" t="s">
        <v>93</v>
      </c>
      <c r="AA490" t="s">
        <v>50</v>
      </c>
      <c r="AB490" t="s">
        <v>50</v>
      </c>
      <c r="AC490" t="s">
        <v>165</v>
      </c>
      <c r="AD490" t="s">
        <v>50</v>
      </c>
      <c r="AE490" t="s">
        <v>50</v>
      </c>
      <c r="AF490" t="str">
        <f t="shared" si="59"/>
        <v>Pavillion Mall</v>
      </c>
      <c r="AG490" t="s">
        <v>50</v>
      </c>
      <c r="AH490" t="s">
        <v>50</v>
      </c>
      <c r="AI490" t="s">
        <v>50</v>
      </c>
      <c r="AJ490" t="s">
        <v>50</v>
      </c>
      <c r="AK490" t="s">
        <v>50</v>
      </c>
      <c r="AL490" t="str">
        <f t="shared" si="60"/>
        <v/>
      </c>
      <c r="AM490" t="str">
        <f>IF(FC_Road___Aradhana[[#This Row],[2nd Level Departure]]="",FC_Road___Aradhana[[#This Row],[1st Level Departure]],FC_Road___Aradhana[[#This Row],[2nd Level Departure]])</f>
        <v>Pavillion Mall</v>
      </c>
      <c r="AN490" t="s">
        <v>85</v>
      </c>
      <c r="AO490" t="s">
        <v>57</v>
      </c>
      <c r="AP490" t="s">
        <v>96</v>
      </c>
      <c r="AQ490" t="s">
        <v>50</v>
      </c>
      <c r="AR490" t="s">
        <v>50</v>
      </c>
      <c r="AS490" t="s">
        <v>50</v>
      </c>
      <c r="AT490" t="s">
        <v>50</v>
      </c>
      <c r="AU490" t="s">
        <v>50</v>
      </c>
      <c r="AV490" t="s">
        <v>149</v>
      </c>
      <c r="AW490" t="str">
        <f t="shared" si="61"/>
        <v>A friend told me</v>
      </c>
      <c r="AX490" t="s">
        <v>111</v>
      </c>
      <c r="AY490" t="str">
        <f t="shared" si="62"/>
        <v>Hangout with friends</v>
      </c>
      <c r="AZ490" t="s">
        <v>98</v>
      </c>
      <c r="BA490" t="s">
        <v>62</v>
      </c>
      <c r="BB490" t="s">
        <v>74</v>
      </c>
      <c r="BC490" t="s">
        <v>74</v>
      </c>
      <c r="BD490" t="s">
        <v>88</v>
      </c>
      <c r="BE490" t="s">
        <v>67</v>
      </c>
      <c r="BF490" t="s">
        <v>89</v>
      </c>
      <c r="BG490" t="s">
        <v>114</v>
      </c>
      <c r="BH490" t="s">
        <v>78</v>
      </c>
      <c r="BI490" t="s">
        <v>115</v>
      </c>
      <c r="BJ490" t="s">
        <v>69</v>
      </c>
    </row>
    <row r="491" spans="1:62" x14ac:dyDescent="0.3">
      <c r="A491">
        <v>493</v>
      </c>
      <c r="B491" s="1">
        <v>45843.62222222222</v>
      </c>
      <c r="C491" s="6">
        <v>45843.62777777778</v>
      </c>
      <c r="D491" s="2">
        <f>INT(FC_Road___Aradhana[[#This Row],[Completion time]])</f>
        <v>45843</v>
      </c>
      <c r="E491" s="2" t="str">
        <f>TEXT(FC_Road___Aradhana[[#This Row],[Date]],"dddd")</f>
        <v>Saturday</v>
      </c>
      <c r="F491" s="2" t="str">
        <f>IF(WEEKDAY(FC_Road___Aradhana[[#This Row],[Date]],2)&gt;5,"Weekend","Weekday")</f>
        <v>Weekend</v>
      </c>
      <c r="G49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1" t="s">
        <v>49</v>
      </c>
      <c r="I491" t="s">
        <v>50</v>
      </c>
      <c r="J491" t="s">
        <v>79</v>
      </c>
      <c r="K491" t="s">
        <v>52</v>
      </c>
      <c r="L491" t="s">
        <v>156</v>
      </c>
      <c r="M491" t="s">
        <v>192</v>
      </c>
      <c r="N491" t="s">
        <v>50</v>
      </c>
      <c r="O491" t="s">
        <v>50</v>
      </c>
      <c r="P491" t="s">
        <v>50</v>
      </c>
      <c r="Q491" t="s">
        <v>50</v>
      </c>
      <c r="R491" t="str">
        <f t="shared" si="56"/>
        <v xml:space="preserve">E square </v>
      </c>
      <c r="S491" t="s">
        <v>50</v>
      </c>
      <c r="T491" t="s">
        <v>50</v>
      </c>
      <c r="U491" t="s">
        <v>50</v>
      </c>
      <c r="V491" t="s">
        <v>50</v>
      </c>
      <c r="W491" t="s">
        <v>50</v>
      </c>
      <c r="X491" t="str">
        <f t="shared" si="57"/>
        <v/>
      </c>
      <c r="Y491" t="str">
        <f t="shared" si="58"/>
        <v xml:space="preserve">E square </v>
      </c>
      <c r="Z491" t="s">
        <v>83</v>
      </c>
      <c r="AA491" t="s">
        <v>259</v>
      </c>
      <c r="AB491" t="s">
        <v>50</v>
      </c>
      <c r="AC491" t="s">
        <v>50</v>
      </c>
      <c r="AD491" t="s">
        <v>50</v>
      </c>
      <c r="AE491" t="s">
        <v>50</v>
      </c>
      <c r="AF491" t="str">
        <f t="shared" si="59"/>
        <v xml:space="preserve">Bibwewadi </v>
      </c>
      <c r="AG491" t="s">
        <v>50</v>
      </c>
      <c r="AH491" t="s">
        <v>50</v>
      </c>
      <c r="AI491" t="s">
        <v>50</v>
      </c>
      <c r="AJ491" t="s">
        <v>50</v>
      </c>
      <c r="AK491" t="s">
        <v>50</v>
      </c>
      <c r="AL491" t="str">
        <f t="shared" si="60"/>
        <v/>
      </c>
      <c r="AM491" t="str">
        <f>IF(FC_Road___Aradhana[[#This Row],[2nd Level Departure]]="",FC_Road___Aradhana[[#This Row],[1st Level Departure]],FC_Road___Aradhana[[#This Row],[2nd Level Departure]])</f>
        <v xml:space="preserve">Bibwewadi </v>
      </c>
      <c r="AN491" t="s">
        <v>85</v>
      </c>
      <c r="AO491" t="s">
        <v>95</v>
      </c>
      <c r="AP491" t="s">
        <v>96</v>
      </c>
      <c r="AQ491" t="s">
        <v>50</v>
      </c>
      <c r="AR491" t="s">
        <v>50</v>
      </c>
      <c r="AS491" t="s">
        <v>50</v>
      </c>
      <c r="AT491" t="s">
        <v>50</v>
      </c>
      <c r="AU491" t="s">
        <v>50</v>
      </c>
      <c r="AV491" t="s">
        <v>97</v>
      </c>
      <c r="AW491" t="str">
        <f t="shared" si="61"/>
        <v>Social Media Ad (Instagram/ Facebook)</v>
      </c>
      <c r="AX491" t="s">
        <v>61</v>
      </c>
      <c r="AY491" t="str">
        <f t="shared" si="62"/>
        <v>Casual Meal</v>
      </c>
      <c r="AZ491" t="s">
        <v>98</v>
      </c>
      <c r="BA491" t="s">
        <v>62</v>
      </c>
      <c r="BB491" t="s">
        <v>104</v>
      </c>
      <c r="BC491" t="s">
        <v>104</v>
      </c>
      <c r="BD491" t="s">
        <v>75</v>
      </c>
      <c r="BE491" t="s">
        <v>67</v>
      </c>
      <c r="BF491" t="s">
        <v>184</v>
      </c>
      <c r="BG491" t="s">
        <v>68</v>
      </c>
      <c r="BH491" t="s">
        <v>101</v>
      </c>
      <c r="BI491" t="s">
        <v>115</v>
      </c>
      <c r="BJ491" t="s">
        <v>69</v>
      </c>
    </row>
    <row r="492" spans="1:62" x14ac:dyDescent="0.3">
      <c r="A492">
        <v>494</v>
      </c>
      <c r="B492" s="1">
        <v>45843.625694444447</v>
      </c>
      <c r="C492" s="6">
        <v>45843.629861111112</v>
      </c>
      <c r="D492" s="2">
        <f>INT(FC_Road___Aradhana[[#This Row],[Completion time]])</f>
        <v>45843</v>
      </c>
      <c r="E492" s="2" t="str">
        <f>TEXT(FC_Road___Aradhana[[#This Row],[Date]],"dddd")</f>
        <v>Saturday</v>
      </c>
      <c r="F492" s="2" t="str">
        <f>IF(WEEKDAY(FC_Road___Aradhana[[#This Row],[Date]],2)&gt;5,"Weekend","Weekday")</f>
        <v>Weekend</v>
      </c>
      <c r="G49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2" t="s">
        <v>49</v>
      </c>
      <c r="I492" t="s">
        <v>50</v>
      </c>
      <c r="J492" t="s">
        <v>79</v>
      </c>
      <c r="K492" t="s">
        <v>213</v>
      </c>
      <c r="L492" t="s">
        <v>93</v>
      </c>
      <c r="M492" t="s">
        <v>50</v>
      </c>
      <c r="N492" t="s">
        <v>102</v>
      </c>
      <c r="O492" t="s">
        <v>50</v>
      </c>
      <c r="P492" t="s">
        <v>50</v>
      </c>
      <c r="Q492" t="s">
        <v>50</v>
      </c>
      <c r="R492" t="str">
        <f t="shared" si="56"/>
        <v>FC Road</v>
      </c>
      <c r="S492" t="s">
        <v>50</v>
      </c>
      <c r="T492" t="s">
        <v>50</v>
      </c>
      <c r="U492" t="s">
        <v>50</v>
      </c>
      <c r="V492" t="s">
        <v>50</v>
      </c>
      <c r="W492" t="s">
        <v>50</v>
      </c>
      <c r="X492" t="str">
        <f t="shared" si="57"/>
        <v/>
      </c>
      <c r="Y492" t="str">
        <f t="shared" si="58"/>
        <v>FC Road</v>
      </c>
      <c r="Z492" t="s">
        <v>93</v>
      </c>
      <c r="AA492" t="s">
        <v>50</v>
      </c>
      <c r="AB492" t="s">
        <v>50</v>
      </c>
      <c r="AC492" t="s">
        <v>102</v>
      </c>
      <c r="AD492" t="s">
        <v>50</v>
      </c>
      <c r="AE492" t="s">
        <v>50</v>
      </c>
      <c r="AF492" t="str">
        <f t="shared" si="59"/>
        <v>FC Road</v>
      </c>
      <c r="AG492" t="s">
        <v>50</v>
      </c>
      <c r="AH492" t="s">
        <v>50</v>
      </c>
      <c r="AI492" t="s">
        <v>50</v>
      </c>
      <c r="AJ492" t="s">
        <v>50</v>
      </c>
      <c r="AK492" t="s">
        <v>50</v>
      </c>
      <c r="AL492" t="str">
        <f t="shared" si="60"/>
        <v/>
      </c>
      <c r="AM492" t="str">
        <f>IF(FC_Road___Aradhana[[#This Row],[2nd Level Departure]]="",FC_Road___Aradhana[[#This Row],[1st Level Departure]],FC_Road___Aradhana[[#This Row],[2nd Level Departure]])</f>
        <v>FC Road</v>
      </c>
      <c r="AN492" t="s">
        <v>147</v>
      </c>
      <c r="AO492" t="s">
        <v>71</v>
      </c>
      <c r="AP492" t="s">
        <v>96</v>
      </c>
      <c r="AQ492" t="s">
        <v>50</v>
      </c>
      <c r="AR492" t="s">
        <v>50</v>
      </c>
      <c r="AS492" t="s">
        <v>50</v>
      </c>
      <c r="AT492" t="s">
        <v>50</v>
      </c>
      <c r="AU492" t="s">
        <v>50</v>
      </c>
      <c r="AV492" t="s">
        <v>149</v>
      </c>
      <c r="AW492" t="str">
        <f t="shared" si="61"/>
        <v>A friend told me</v>
      </c>
      <c r="AX492" t="s">
        <v>61</v>
      </c>
      <c r="AY492" t="str">
        <f t="shared" si="62"/>
        <v>Casual Meal</v>
      </c>
      <c r="AZ492" t="s">
        <v>98</v>
      </c>
      <c r="BA492" t="s">
        <v>62</v>
      </c>
      <c r="BB492" t="s">
        <v>104</v>
      </c>
      <c r="BC492" t="s">
        <v>104</v>
      </c>
      <c r="BD492" t="s">
        <v>88</v>
      </c>
      <c r="BE492" t="s">
        <v>76</v>
      </c>
      <c r="BF492" t="s">
        <v>89</v>
      </c>
      <c r="BG492" t="s">
        <v>114</v>
      </c>
      <c r="BH492" t="s">
        <v>78</v>
      </c>
      <c r="BI492" t="s">
        <v>122</v>
      </c>
      <c r="BJ492" t="s">
        <v>69</v>
      </c>
    </row>
    <row r="493" spans="1:62" x14ac:dyDescent="0.3">
      <c r="A493">
        <v>495</v>
      </c>
      <c r="B493" s="1">
        <v>45843.629861111112</v>
      </c>
      <c r="C493" s="6">
        <v>45843.633333333331</v>
      </c>
      <c r="D493" s="2">
        <f>INT(FC_Road___Aradhana[[#This Row],[Completion time]])</f>
        <v>45843</v>
      </c>
      <c r="E493" s="2" t="str">
        <f>TEXT(FC_Road___Aradhana[[#This Row],[Date]],"dddd")</f>
        <v>Saturday</v>
      </c>
      <c r="F493" s="2" t="str">
        <f>IF(WEEKDAY(FC_Road___Aradhana[[#This Row],[Date]],2)&gt;5,"Weekend","Weekday")</f>
        <v>Weekend</v>
      </c>
      <c r="G49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3" t="s">
        <v>49</v>
      </c>
      <c r="I493" t="s">
        <v>50</v>
      </c>
      <c r="J493" t="s">
        <v>79</v>
      </c>
      <c r="K493" t="s">
        <v>92</v>
      </c>
      <c r="L493" t="s">
        <v>80</v>
      </c>
      <c r="M493" t="s">
        <v>50</v>
      </c>
      <c r="N493" t="s">
        <v>50</v>
      </c>
      <c r="O493" t="s">
        <v>50</v>
      </c>
      <c r="P493" t="s">
        <v>50</v>
      </c>
      <c r="Q493" t="s">
        <v>81</v>
      </c>
      <c r="R493" t="str">
        <f t="shared" si="56"/>
        <v>Kothrud</v>
      </c>
      <c r="S493" t="s">
        <v>50</v>
      </c>
      <c r="T493" t="s">
        <v>50</v>
      </c>
      <c r="U493" t="s">
        <v>148</v>
      </c>
      <c r="V493" t="s">
        <v>50</v>
      </c>
      <c r="W493" t="s">
        <v>50</v>
      </c>
      <c r="X493" t="str">
        <f t="shared" si="57"/>
        <v>MIT College / Anand Nagar</v>
      </c>
      <c r="Y493" t="str">
        <f t="shared" si="58"/>
        <v>MIT College / Anand Nagar</v>
      </c>
      <c r="Z493" t="s">
        <v>83</v>
      </c>
      <c r="AA493" t="s">
        <v>84</v>
      </c>
      <c r="AB493" t="s">
        <v>50</v>
      </c>
      <c r="AC493" t="s">
        <v>50</v>
      </c>
      <c r="AD493" t="s">
        <v>50</v>
      </c>
      <c r="AE493" t="s">
        <v>50</v>
      </c>
      <c r="AF493" t="str">
        <f t="shared" si="59"/>
        <v>kothrud</v>
      </c>
      <c r="AG493" t="s">
        <v>50</v>
      </c>
      <c r="AH493" t="s">
        <v>50</v>
      </c>
      <c r="AI493" t="s">
        <v>148</v>
      </c>
      <c r="AJ493" t="s">
        <v>50</v>
      </c>
      <c r="AK493" t="s">
        <v>50</v>
      </c>
      <c r="AL493" t="str">
        <f t="shared" si="60"/>
        <v>MIT College / Anand Nagar</v>
      </c>
      <c r="AM493" t="str">
        <f>IF(FC_Road___Aradhana[[#This Row],[2nd Level Departure]]="",FC_Road___Aradhana[[#This Row],[1st Level Departure]],FC_Road___Aradhana[[#This Row],[2nd Level Departure]])</f>
        <v>MIT College / Anand Nagar</v>
      </c>
      <c r="AN493" t="s">
        <v>128</v>
      </c>
      <c r="AO493" t="s">
        <v>95</v>
      </c>
      <c r="AP493" t="s">
        <v>58</v>
      </c>
      <c r="AQ493" t="s">
        <v>72</v>
      </c>
      <c r="AR493" t="s">
        <v>60</v>
      </c>
      <c r="AS493" t="s">
        <v>112</v>
      </c>
      <c r="AT493" t="s">
        <v>62</v>
      </c>
      <c r="AU493" t="s">
        <v>63</v>
      </c>
      <c r="AV493" t="s">
        <v>50</v>
      </c>
      <c r="AW493" t="str">
        <f t="shared" si="61"/>
        <v>Walk-in/ Saw it while passing by</v>
      </c>
      <c r="AX493" t="s">
        <v>50</v>
      </c>
      <c r="AY493" t="str">
        <f t="shared" si="62"/>
        <v>Hangout with Friends</v>
      </c>
      <c r="AZ493" t="s">
        <v>50</v>
      </c>
      <c r="BA493" t="str">
        <f t="shared" si="63"/>
        <v>I wanted to try Sourdough Pizza</v>
      </c>
      <c r="BB493" t="s">
        <v>65</v>
      </c>
      <c r="BC493" t="s">
        <v>65</v>
      </c>
      <c r="BD493" t="s">
        <v>75</v>
      </c>
      <c r="BE493" t="s">
        <v>67</v>
      </c>
      <c r="BF493" t="s">
        <v>99</v>
      </c>
      <c r="BG493" t="s">
        <v>100</v>
      </c>
      <c r="BH493" t="s">
        <v>78</v>
      </c>
      <c r="BI493" t="s">
        <v>115</v>
      </c>
      <c r="BJ493" t="s">
        <v>69</v>
      </c>
    </row>
    <row r="494" spans="1:62" x14ac:dyDescent="0.3">
      <c r="A494">
        <v>496</v>
      </c>
      <c r="B494" s="1">
        <v>45843.628472222219</v>
      </c>
      <c r="C494" s="6">
        <v>45843.636805555558</v>
      </c>
      <c r="D494" s="2">
        <f>INT(FC_Road___Aradhana[[#This Row],[Completion time]])</f>
        <v>45843</v>
      </c>
      <c r="E494" s="2" t="str">
        <f>TEXT(FC_Road___Aradhana[[#This Row],[Date]],"dddd")</f>
        <v>Saturday</v>
      </c>
      <c r="F494" s="2" t="str">
        <f>IF(WEEKDAY(FC_Road___Aradhana[[#This Row],[Date]],2)&gt;5,"Weekend","Weekday")</f>
        <v>Weekend</v>
      </c>
      <c r="G49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4" t="s">
        <v>49</v>
      </c>
      <c r="I494" t="s">
        <v>50</v>
      </c>
      <c r="J494" t="s">
        <v>51</v>
      </c>
      <c r="K494" t="s">
        <v>92</v>
      </c>
      <c r="L494" t="s">
        <v>80</v>
      </c>
      <c r="M494" t="s">
        <v>50</v>
      </c>
      <c r="N494" t="s">
        <v>50</v>
      </c>
      <c r="O494" t="s">
        <v>50</v>
      </c>
      <c r="P494" t="s">
        <v>50</v>
      </c>
      <c r="Q494" t="s">
        <v>314</v>
      </c>
      <c r="R494" t="str">
        <f t="shared" si="56"/>
        <v xml:space="preserve">Sinhagad </v>
      </c>
      <c r="S494" t="s">
        <v>50</v>
      </c>
      <c r="T494" t="s">
        <v>50</v>
      </c>
      <c r="U494" t="s">
        <v>50</v>
      </c>
      <c r="V494" t="s">
        <v>50</v>
      </c>
      <c r="W494" t="s">
        <v>50</v>
      </c>
      <c r="X494" t="str">
        <f t="shared" si="57"/>
        <v/>
      </c>
      <c r="Y494" t="str">
        <f t="shared" si="58"/>
        <v xml:space="preserve">Sinhagad </v>
      </c>
      <c r="Z494" t="s">
        <v>83</v>
      </c>
      <c r="AA494" t="s">
        <v>127</v>
      </c>
      <c r="AB494" t="s">
        <v>50</v>
      </c>
      <c r="AC494" t="s">
        <v>50</v>
      </c>
      <c r="AD494" t="s">
        <v>50</v>
      </c>
      <c r="AE494" t="s">
        <v>50</v>
      </c>
      <c r="AF494" t="str">
        <f t="shared" si="59"/>
        <v>Old City</v>
      </c>
      <c r="AG494" t="s">
        <v>50</v>
      </c>
      <c r="AH494" t="s">
        <v>50</v>
      </c>
      <c r="AI494" t="s">
        <v>50</v>
      </c>
      <c r="AJ494" t="s">
        <v>50</v>
      </c>
      <c r="AK494" t="s">
        <v>50</v>
      </c>
      <c r="AL494" t="str">
        <f t="shared" si="60"/>
        <v/>
      </c>
      <c r="AM494" t="str">
        <f>IF(FC_Road___Aradhana[[#This Row],[2nd Level Departure]]="",FC_Road___Aradhana[[#This Row],[1st Level Departure]],FC_Road___Aradhana[[#This Row],[2nd Level Departure]])</f>
        <v>Old City</v>
      </c>
      <c r="AN494" t="s">
        <v>56</v>
      </c>
      <c r="AO494" t="s">
        <v>109</v>
      </c>
      <c r="AP494" t="s">
        <v>58</v>
      </c>
      <c r="AQ494" t="s">
        <v>97</v>
      </c>
      <c r="AR494" t="s">
        <v>133</v>
      </c>
      <c r="AS494" t="s">
        <v>112</v>
      </c>
      <c r="AT494" t="s">
        <v>62</v>
      </c>
      <c r="AU494" t="s">
        <v>63</v>
      </c>
      <c r="AV494" t="s">
        <v>50</v>
      </c>
      <c r="AW494" t="str">
        <f t="shared" si="61"/>
        <v>Social Media Ad (Instagram/ Facebook)</v>
      </c>
      <c r="AX494" t="s">
        <v>50</v>
      </c>
      <c r="AY494" t="str">
        <f t="shared" si="62"/>
        <v>Hangout with Friends</v>
      </c>
      <c r="AZ494" t="s">
        <v>50</v>
      </c>
      <c r="BA494" t="str">
        <f t="shared" si="63"/>
        <v>I wanted to try Sourdough Pizza</v>
      </c>
      <c r="BB494" t="s">
        <v>113</v>
      </c>
      <c r="BC494" t="s">
        <v>64</v>
      </c>
      <c r="BD494" t="s">
        <v>88</v>
      </c>
      <c r="BE494" t="s">
        <v>67</v>
      </c>
      <c r="BF494" t="s">
        <v>89</v>
      </c>
      <c r="BG494" t="s">
        <v>68</v>
      </c>
      <c r="BH494" t="s">
        <v>90</v>
      </c>
      <c r="BI494" t="s">
        <v>234</v>
      </c>
      <c r="BJ494" t="s">
        <v>189</v>
      </c>
    </row>
    <row r="495" spans="1:62" x14ac:dyDescent="0.3">
      <c r="A495">
        <v>497</v>
      </c>
      <c r="B495" s="1">
        <v>45843.633333333331</v>
      </c>
      <c r="C495" s="6">
        <v>45843.637499999997</v>
      </c>
      <c r="D495" s="2">
        <f>INT(FC_Road___Aradhana[[#This Row],[Completion time]])</f>
        <v>45843</v>
      </c>
      <c r="E495" s="2" t="str">
        <f>TEXT(FC_Road___Aradhana[[#This Row],[Date]],"dddd")</f>
        <v>Saturday</v>
      </c>
      <c r="F495" s="2" t="str">
        <f>IF(WEEKDAY(FC_Road___Aradhana[[#This Row],[Date]],2)&gt;5,"Weekend","Weekday")</f>
        <v>Weekend</v>
      </c>
      <c r="G49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5" t="s">
        <v>49</v>
      </c>
      <c r="I495" t="s">
        <v>50</v>
      </c>
      <c r="J495" t="s">
        <v>79</v>
      </c>
      <c r="K495" t="s">
        <v>52</v>
      </c>
      <c r="L495" t="s">
        <v>53</v>
      </c>
      <c r="M495" t="s">
        <v>50</v>
      </c>
      <c r="N495" t="s">
        <v>50</v>
      </c>
      <c r="O495" t="s">
        <v>54</v>
      </c>
      <c r="P495" t="s">
        <v>50</v>
      </c>
      <c r="Q495" t="s">
        <v>50</v>
      </c>
      <c r="R495" t="str">
        <f t="shared" si="56"/>
        <v>Deccan</v>
      </c>
      <c r="S495" t="s">
        <v>50</v>
      </c>
      <c r="T495" t="s">
        <v>50</v>
      </c>
      <c r="U495" t="s">
        <v>50</v>
      </c>
      <c r="V495" t="s">
        <v>50</v>
      </c>
      <c r="W495" t="s">
        <v>50</v>
      </c>
      <c r="X495" t="str">
        <f t="shared" si="57"/>
        <v/>
      </c>
      <c r="Y495" t="str">
        <f t="shared" si="58"/>
        <v>Deccan</v>
      </c>
      <c r="Z495" t="s">
        <v>93</v>
      </c>
      <c r="AA495" t="s">
        <v>50</v>
      </c>
      <c r="AB495" t="s">
        <v>50</v>
      </c>
      <c r="AC495" t="s">
        <v>102</v>
      </c>
      <c r="AD495" t="s">
        <v>50</v>
      </c>
      <c r="AE495" t="s">
        <v>50</v>
      </c>
      <c r="AF495" t="str">
        <f t="shared" si="59"/>
        <v>FC Road</v>
      </c>
      <c r="AG495" t="s">
        <v>50</v>
      </c>
      <c r="AH495" t="s">
        <v>50</v>
      </c>
      <c r="AI495" t="s">
        <v>50</v>
      </c>
      <c r="AJ495" t="s">
        <v>50</v>
      </c>
      <c r="AK495" t="s">
        <v>50</v>
      </c>
      <c r="AL495" t="str">
        <f t="shared" si="60"/>
        <v/>
      </c>
      <c r="AM495" t="str">
        <f>IF(FC_Road___Aradhana[[#This Row],[2nd Level Departure]]="",FC_Road___Aradhana[[#This Row],[1st Level Departure]],FC_Road___Aradhana[[#This Row],[2nd Level Departure]])</f>
        <v>FC Road</v>
      </c>
      <c r="AN495" t="s">
        <v>56</v>
      </c>
      <c r="AO495" t="s">
        <v>71</v>
      </c>
      <c r="AP495" t="s">
        <v>96</v>
      </c>
      <c r="AQ495" t="s">
        <v>50</v>
      </c>
      <c r="AR495" t="s">
        <v>50</v>
      </c>
      <c r="AS495" t="s">
        <v>50</v>
      </c>
      <c r="AT495" t="s">
        <v>50</v>
      </c>
      <c r="AU495" t="s">
        <v>50</v>
      </c>
      <c r="AV495" t="s">
        <v>144</v>
      </c>
      <c r="AW495" t="str">
        <f t="shared" si="61"/>
        <v>I was walking by and came in</v>
      </c>
      <c r="AX495" t="s">
        <v>129</v>
      </c>
      <c r="AY495" t="str">
        <f t="shared" si="62"/>
        <v>Family Outing</v>
      </c>
      <c r="AZ495" t="s">
        <v>98</v>
      </c>
      <c r="BA495" t="s">
        <v>62</v>
      </c>
      <c r="BB495" t="s">
        <v>104</v>
      </c>
      <c r="BC495" t="s">
        <v>104</v>
      </c>
      <c r="BD495" t="s">
        <v>75</v>
      </c>
      <c r="BE495" t="s">
        <v>67</v>
      </c>
      <c r="BF495" t="s">
        <v>99</v>
      </c>
      <c r="BG495" t="s">
        <v>68</v>
      </c>
      <c r="BH495" t="s">
        <v>78</v>
      </c>
      <c r="BI495" t="s">
        <v>115</v>
      </c>
      <c r="BJ495" t="s">
        <v>69</v>
      </c>
    </row>
    <row r="496" spans="1:62" x14ac:dyDescent="0.3">
      <c r="A496">
        <v>498</v>
      </c>
      <c r="B496" s="1">
        <v>45843.640972222223</v>
      </c>
      <c r="C496" s="6">
        <v>45843.645138888889</v>
      </c>
      <c r="D496" s="2">
        <f>INT(FC_Road___Aradhana[[#This Row],[Completion time]])</f>
        <v>45843</v>
      </c>
      <c r="E496" s="2" t="str">
        <f>TEXT(FC_Road___Aradhana[[#This Row],[Date]],"dddd")</f>
        <v>Saturday</v>
      </c>
      <c r="F496" s="2" t="str">
        <f>IF(WEEKDAY(FC_Road___Aradhana[[#This Row],[Date]],2)&gt;5,"Weekend","Weekday")</f>
        <v>Weekend</v>
      </c>
      <c r="G49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6" t="s">
        <v>49</v>
      </c>
      <c r="I496" t="s">
        <v>50</v>
      </c>
      <c r="J496" t="s">
        <v>79</v>
      </c>
      <c r="K496" t="s">
        <v>92</v>
      </c>
      <c r="L496" t="s">
        <v>160</v>
      </c>
      <c r="M496" t="s">
        <v>50</v>
      </c>
      <c r="N496" t="s">
        <v>50</v>
      </c>
      <c r="O496" t="s">
        <v>50</v>
      </c>
      <c r="P496" t="s">
        <v>315</v>
      </c>
      <c r="Q496" t="s">
        <v>50</v>
      </c>
      <c r="R496" t="str">
        <f t="shared" si="56"/>
        <v>Symbiosis law school</v>
      </c>
      <c r="S496" t="s">
        <v>50</v>
      </c>
      <c r="T496" t="s">
        <v>50</v>
      </c>
      <c r="U496" t="s">
        <v>50</v>
      </c>
      <c r="V496" t="s">
        <v>50</v>
      </c>
      <c r="W496" t="s">
        <v>50</v>
      </c>
      <c r="X496" t="str">
        <f t="shared" si="57"/>
        <v/>
      </c>
      <c r="Y496" t="str">
        <f t="shared" si="58"/>
        <v>Symbiosis law school</v>
      </c>
      <c r="Z496" t="s">
        <v>166</v>
      </c>
      <c r="AA496" t="s">
        <v>50</v>
      </c>
      <c r="AB496" t="s">
        <v>165</v>
      </c>
      <c r="AC496" t="s">
        <v>50</v>
      </c>
      <c r="AD496" t="s">
        <v>50</v>
      </c>
      <c r="AE496" t="s">
        <v>50</v>
      </c>
      <c r="AF496" t="str">
        <f t="shared" si="59"/>
        <v>Pavillion Mall</v>
      </c>
      <c r="AG496" t="s">
        <v>50</v>
      </c>
      <c r="AH496" t="s">
        <v>50</v>
      </c>
      <c r="AI496" t="s">
        <v>50</v>
      </c>
      <c r="AJ496" t="s">
        <v>50</v>
      </c>
      <c r="AK496" t="s">
        <v>50</v>
      </c>
      <c r="AL496" t="str">
        <f t="shared" si="60"/>
        <v/>
      </c>
      <c r="AM496" t="str">
        <f>IF(FC_Road___Aradhana[[#This Row],[2nd Level Departure]]="",FC_Road___Aradhana[[#This Row],[1st Level Departure]],FC_Road___Aradhana[[#This Row],[2nd Level Departure]])</f>
        <v>Pavillion Mall</v>
      </c>
      <c r="AN496" t="s">
        <v>85</v>
      </c>
      <c r="AO496" t="s">
        <v>57</v>
      </c>
      <c r="AP496" t="s">
        <v>96</v>
      </c>
      <c r="AQ496" t="s">
        <v>50</v>
      </c>
      <c r="AR496" t="s">
        <v>50</v>
      </c>
      <c r="AS496" t="s">
        <v>50</v>
      </c>
      <c r="AT496" t="s">
        <v>50</v>
      </c>
      <c r="AU496" t="s">
        <v>50</v>
      </c>
      <c r="AV496" t="s">
        <v>97</v>
      </c>
      <c r="AW496" t="str">
        <f t="shared" si="61"/>
        <v>Social Media Ad (Instagram/ Facebook)</v>
      </c>
      <c r="AX496" t="s">
        <v>86</v>
      </c>
      <c r="AY496" t="str">
        <f t="shared" si="62"/>
        <v>Date</v>
      </c>
      <c r="AZ496" t="s">
        <v>98</v>
      </c>
      <c r="BA496" t="s">
        <v>62</v>
      </c>
      <c r="BB496" t="s">
        <v>74</v>
      </c>
      <c r="BC496" t="s">
        <v>104</v>
      </c>
      <c r="BD496" t="s">
        <v>159</v>
      </c>
      <c r="BE496" t="s">
        <v>76</v>
      </c>
      <c r="BF496" t="s">
        <v>89</v>
      </c>
      <c r="BG496" t="s">
        <v>114</v>
      </c>
      <c r="BH496" t="s">
        <v>78</v>
      </c>
      <c r="BI496" t="s">
        <v>91</v>
      </c>
      <c r="BJ496" t="s">
        <v>69</v>
      </c>
    </row>
    <row r="497" spans="1:62" x14ac:dyDescent="0.3">
      <c r="A497">
        <v>499</v>
      </c>
      <c r="B497" s="1">
        <v>45843.637499999997</v>
      </c>
      <c r="C497" s="6">
        <v>45843.647916666669</v>
      </c>
      <c r="D497" s="2">
        <f>INT(FC_Road___Aradhana[[#This Row],[Completion time]])</f>
        <v>45843</v>
      </c>
      <c r="E497" s="2" t="str">
        <f>TEXT(FC_Road___Aradhana[[#This Row],[Date]],"dddd")</f>
        <v>Saturday</v>
      </c>
      <c r="F497" s="2" t="str">
        <f>IF(WEEKDAY(FC_Road___Aradhana[[#This Row],[Date]],2)&gt;5,"Weekend","Weekday")</f>
        <v>Weekend</v>
      </c>
      <c r="G49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7" t="s">
        <v>49</v>
      </c>
      <c r="I497" t="s">
        <v>50</v>
      </c>
      <c r="J497" t="s">
        <v>79</v>
      </c>
      <c r="K497" t="s">
        <v>52</v>
      </c>
      <c r="L497" t="s">
        <v>80</v>
      </c>
      <c r="M497" t="s">
        <v>50</v>
      </c>
      <c r="N497" t="s">
        <v>50</v>
      </c>
      <c r="O497" t="s">
        <v>50</v>
      </c>
      <c r="P497" t="s">
        <v>50</v>
      </c>
      <c r="Q497" t="s">
        <v>195</v>
      </c>
      <c r="R497" t="str">
        <f t="shared" si="56"/>
        <v>Mumbai</v>
      </c>
      <c r="S497" t="s">
        <v>50</v>
      </c>
      <c r="T497" t="s">
        <v>50</v>
      </c>
      <c r="U497" t="s">
        <v>50</v>
      </c>
      <c r="V497" t="s">
        <v>50</v>
      </c>
      <c r="W497" t="s">
        <v>50</v>
      </c>
      <c r="X497" t="str">
        <f t="shared" si="57"/>
        <v/>
      </c>
      <c r="Y497" t="str">
        <f t="shared" si="58"/>
        <v>Mumbai</v>
      </c>
      <c r="Z497" t="s">
        <v>83</v>
      </c>
      <c r="AA497" t="s">
        <v>195</v>
      </c>
      <c r="AB497" t="s">
        <v>50</v>
      </c>
      <c r="AC497" t="s">
        <v>50</v>
      </c>
      <c r="AD497" t="s">
        <v>50</v>
      </c>
      <c r="AE497" t="s">
        <v>50</v>
      </c>
      <c r="AF497" t="str">
        <f t="shared" si="59"/>
        <v>Mumbai</v>
      </c>
      <c r="AG497" t="s">
        <v>50</v>
      </c>
      <c r="AH497" t="s">
        <v>50</v>
      </c>
      <c r="AI497" t="s">
        <v>50</v>
      </c>
      <c r="AJ497" t="s">
        <v>50</v>
      </c>
      <c r="AK497" t="s">
        <v>50</v>
      </c>
      <c r="AL497" t="str">
        <f t="shared" si="60"/>
        <v/>
      </c>
      <c r="AM497" t="str">
        <f>IF(FC_Road___Aradhana[[#This Row],[2nd Level Departure]]="",FC_Road___Aradhana[[#This Row],[1st Level Departure]],FC_Road___Aradhana[[#This Row],[2nd Level Departure]])</f>
        <v>Mumbai</v>
      </c>
      <c r="AN497" t="s">
        <v>85</v>
      </c>
      <c r="AO497" t="s">
        <v>109</v>
      </c>
      <c r="AP497" t="s">
        <v>58</v>
      </c>
      <c r="AQ497" t="s">
        <v>59</v>
      </c>
      <c r="AR497" t="s">
        <v>60</v>
      </c>
      <c r="AS497" t="s">
        <v>139</v>
      </c>
      <c r="AT497" t="s">
        <v>125</v>
      </c>
      <c r="AU497" t="s">
        <v>63</v>
      </c>
      <c r="AV497" t="s">
        <v>50</v>
      </c>
      <c r="AW497" t="str">
        <f t="shared" si="61"/>
        <v>Word of Mouth/ Recommendation</v>
      </c>
      <c r="AX497" t="s">
        <v>50</v>
      </c>
      <c r="AY497" t="s">
        <v>167</v>
      </c>
      <c r="AZ497" t="s">
        <v>50</v>
      </c>
      <c r="BA497" t="str">
        <f t="shared" si="63"/>
        <v>Pizza with Drinks sounded like a good combo</v>
      </c>
      <c r="BB497" t="s">
        <v>74</v>
      </c>
      <c r="BC497" t="s">
        <v>104</v>
      </c>
      <c r="BD497" t="s">
        <v>75</v>
      </c>
      <c r="BE497" t="s">
        <v>76</v>
      </c>
      <c r="BF497" t="s">
        <v>89</v>
      </c>
      <c r="BG497" t="s">
        <v>68</v>
      </c>
      <c r="BH497" t="s">
        <v>90</v>
      </c>
      <c r="BI497" t="s">
        <v>115</v>
      </c>
      <c r="BJ497" t="s">
        <v>69</v>
      </c>
    </row>
    <row r="498" spans="1:62" x14ac:dyDescent="0.3">
      <c r="A498">
        <v>500</v>
      </c>
      <c r="B498" s="1">
        <v>45843.649305555555</v>
      </c>
      <c r="C498" s="6">
        <v>45843.652083333334</v>
      </c>
      <c r="D498" s="2">
        <f>INT(FC_Road___Aradhana[[#This Row],[Completion time]])</f>
        <v>45843</v>
      </c>
      <c r="E498" s="2" t="str">
        <f>TEXT(FC_Road___Aradhana[[#This Row],[Date]],"dddd")</f>
        <v>Saturday</v>
      </c>
      <c r="F498" s="2" t="str">
        <f>IF(WEEKDAY(FC_Road___Aradhana[[#This Row],[Date]],2)&gt;5,"Weekend","Weekday")</f>
        <v>Weekend</v>
      </c>
      <c r="G49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8" t="s">
        <v>49</v>
      </c>
      <c r="I498" t="s">
        <v>50</v>
      </c>
      <c r="J498" t="s">
        <v>79</v>
      </c>
      <c r="K498" t="s">
        <v>52</v>
      </c>
      <c r="L498" t="s">
        <v>80</v>
      </c>
      <c r="M498" t="s">
        <v>50</v>
      </c>
      <c r="N498" t="s">
        <v>50</v>
      </c>
      <c r="O498" t="s">
        <v>50</v>
      </c>
      <c r="P498" t="s">
        <v>50</v>
      </c>
      <c r="Q498" t="s">
        <v>127</v>
      </c>
      <c r="R498" t="str">
        <f t="shared" si="56"/>
        <v>Old City</v>
      </c>
      <c r="S498" t="s">
        <v>50</v>
      </c>
      <c r="T498" t="s">
        <v>50</v>
      </c>
      <c r="U498" t="s">
        <v>50</v>
      </c>
      <c r="V498" t="s">
        <v>50</v>
      </c>
      <c r="W498" t="s">
        <v>174</v>
      </c>
      <c r="X498" t="str">
        <f t="shared" si="57"/>
        <v>Navi Peth</v>
      </c>
      <c r="Y498" t="str">
        <f t="shared" si="58"/>
        <v>Navi Peth</v>
      </c>
      <c r="Z498" t="s">
        <v>166</v>
      </c>
      <c r="AA498" t="s">
        <v>50</v>
      </c>
      <c r="AB498" t="s">
        <v>165</v>
      </c>
      <c r="AC498" t="s">
        <v>50</v>
      </c>
      <c r="AD498" t="s">
        <v>50</v>
      </c>
      <c r="AE498" t="s">
        <v>50</v>
      </c>
      <c r="AF498" t="str">
        <f t="shared" si="59"/>
        <v>Pavillion Mall</v>
      </c>
      <c r="AG498" t="s">
        <v>50</v>
      </c>
      <c r="AH498" t="s">
        <v>50</v>
      </c>
      <c r="AI498" t="s">
        <v>50</v>
      </c>
      <c r="AJ498" t="s">
        <v>50</v>
      </c>
      <c r="AK498" t="s">
        <v>50</v>
      </c>
      <c r="AL498" t="str">
        <f t="shared" si="60"/>
        <v/>
      </c>
      <c r="AM498" t="str">
        <f>IF(FC_Road___Aradhana[[#This Row],[2nd Level Departure]]="",FC_Road___Aradhana[[#This Row],[1st Level Departure]],FC_Road___Aradhana[[#This Row],[2nd Level Departure]])</f>
        <v>Pavillion Mall</v>
      </c>
      <c r="AN498" t="s">
        <v>94</v>
      </c>
      <c r="AO498" t="s">
        <v>57</v>
      </c>
      <c r="AP498" t="s">
        <v>96</v>
      </c>
      <c r="AQ498" t="s">
        <v>50</v>
      </c>
      <c r="AR498" t="s">
        <v>50</v>
      </c>
      <c r="AS498" t="s">
        <v>50</v>
      </c>
      <c r="AT498" t="s">
        <v>50</v>
      </c>
      <c r="AU498" t="s">
        <v>50</v>
      </c>
      <c r="AV498" t="s">
        <v>149</v>
      </c>
      <c r="AW498" t="str">
        <f t="shared" si="61"/>
        <v>A friend told me</v>
      </c>
      <c r="AX498" t="s">
        <v>61</v>
      </c>
      <c r="AY498" t="str">
        <f t="shared" si="62"/>
        <v>Casual Meal</v>
      </c>
      <c r="AZ498" t="s">
        <v>98</v>
      </c>
      <c r="BA498" t="s">
        <v>62</v>
      </c>
      <c r="BB498" t="s">
        <v>64</v>
      </c>
      <c r="BC498" t="s">
        <v>64</v>
      </c>
      <c r="BD498" t="s">
        <v>66</v>
      </c>
      <c r="BE498" t="s">
        <v>67</v>
      </c>
      <c r="BF498" t="s">
        <v>50</v>
      </c>
      <c r="BG498" t="s">
        <v>68</v>
      </c>
      <c r="BH498" t="s">
        <v>101</v>
      </c>
      <c r="BI498" t="s">
        <v>115</v>
      </c>
      <c r="BJ498" t="s">
        <v>69</v>
      </c>
    </row>
    <row r="499" spans="1:62" x14ac:dyDescent="0.3">
      <c r="A499">
        <v>501</v>
      </c>
      <c r="B499" s="1">
        <v>45843.645833333336</v>
      </c>
      <c r="C499" s="6">
        <v>45843.657638888886</v>
      </c>
      <c r="D499" s="2">
        <f>INT(FC_Road___Aradhana[[#This Row],[Completion time]])</f>
        <v>45843</v>
      </c>
      <c r="E499" s="2" t="str">
        <f>TEXT(FC_Road___Aradhana[[#This Row],[Date]],"dddd")</f>
        <v>Saturday</v>
      </c>
      <c r="F499" s="2" t="str">
        <f>IF(WEEKDAY(FC_Road___Aradhana[[#This Row],[Date]],2)&gt;5,"Weekend","Weekday")</f>
        <v>Weekend</v>
      </c>
      <c r="G49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Afternoon</v>
      </c>
      <c r="H499" t="s">
        <v>49</v>
      </c>
      <c r="I499" t="s">
        <v>50</v>
      </c>
      <c r="J499" t="s">
        <v>51</v>
      </c>
      <c r="K499" t="s">
        <v>52</v>
      </c>
      <c r="L499" t="s">
        <v>160</v>
      </c>
      <c r="M499" t="s">
        <v>50</v>
      </c>
      <c r="N499" t="s">
        <v>50</v>
      </c>
      <c r="O499" t="s">
        <v>50</v>
      </c>
      <c r="P499" t="s">
        <v>81</v>
      </c>
      <c r="Q499" t="s">
        <v>50</v>
      </c>
      <c r="R499" t="str">
        <f t="shared" si="56"/>
        <v>Kothrud</v>
      </c>
      <c r="S499" t="s">
        <v>50</v>
      </c>
      <c r="T499" t="s">
        <v>50</v>
      </c>
      <c r="U499" t="s">
        <v>50</v>
      </c>
      <c r="V499" t="s">
        <v>50</v>
      </c>
      <c r="W499" t="s">
        <v>50</v>
      </c>
      <c r="X499" t="str">
        <f t="shared" si="57"/>
        <v/>
      </c>
      <c r="Y499" t="str">
        <f t="shared" si="58"/>
        <v>Kothrud</v>
      </c>
      <c r="Z499" t="s">
        <v>142</v>
      </c>
      <c r="AA499" t="s">
        <v>50</v>
      </c>
      <c r="AB499" t="s">
        <v>50</v>
      </c>
      <c r="AC499" t="s">
        <v>50</v>
      </c>
      <c r="AD499" t="s">
        <v>50</v>
      </c>
      <c r="AE499" t="s">
        <v>217</v>
      </c>
      <c r="AF499" t="str">
        <f t="shared" si="59"/>
        <v xml:space="preserve">Kothrud </v>
      </c>
      <c r="AG499" t="s">
        <v>50</v>
      </c>
      <c r="AH499" t="s">
        <v>50</v>
      </c>
      <c r="AI499" t="s">
        <v>50</v>
      </c>
      <c r="AJ499" t="s">
        <v>50</v>
      </c>
      <c r="AK499" t="s">
        <v>50</v>
      </c>
      <c r="AL499" t="str">
        <f t="shared" si="60"/>
        <v/>
      </c>
      <c r="AM499" t="str">
        <f>IF(FC_Road___Aradhana[[#This Row],[2nd Level Departure]]="",FC_Road___Aradhana[[#This Row],[1st Level Departure]],FC_Road___Aradhana[[#This Row],[2nd Level Departure]])</f>
        <v xml:space="preserve">Kothrud </v>
      </c>
      <c r="AN499" t="s">
        <v>85</v>
      </c>
      <c r="AO499" t="s">
        <v>71</v>
      </c>
      <c r="AP499" t="s">
        <v>96</v>
      </c>
      <c r="AQ499" t="s">
        <v>50</v>
      </c>
      <c r="AR499" t="s">
        <v>50</v>
      </c>
      <c r="AS499" t="s">
        <v>50</v>
      </c>
      <c r="AT499" t="s">
        <v>50</v>
      </c>
      <c r="AU499" t="s">
        <v>50</v>
      </c>
      <c r="AV499" t="s">
        <v>144</v>
      </c>
      <c r="AW499" t="str">
        <f t="shared" si="61"/>
        <v>I was walking by and came in</v>
      </c>
      <c r="AX499" t="s">
        <v>61</v>
      </c>
      <c r="AY499" t="str">
        <f t="shared" si="62"/>
        <v>Casual Meal</v>
      </c>
      <c r="AZ499" t="s">
        <v>98</v>
      </c>
      <c r="BA499" t="s">
        <v>62</v>
      </c>
      <c r="BB499" t="s">
        <v>74</v>
      </c>
      <c r="BC499" t="s">
        <v>74</v>
      </c>
      <c r="BD499" t="s">
        <v>88</v>
      </c>
      <c r="BE499" t="s">
        <v>76</v>
      </c>
      <c r="BF499" t="s">
        <v>89</v>
      </c>
      <c r="BG499" t="s">
        <v>114</v>
      </c>
      <c r="BH499" t="s">
        <v>118</v>
      </c>
      <c r="BI499" t="s">
        <v>91</v>
      </c>
      <c r="BJ499" t="s">
        <v>189</v>
      </c>
    </row>
    <row r="500" spans="1:62" x14ac:dyDescent="0.3">
      <c r="A500">
        <v>502</v>
      </c>
      <c r="B500" s="1">
        <v>45843.652083333334</v>
      </c>
      <c r="C500" s="6">
        <v>45843.667361111111</v>
      </c>
      <c r="D500" s="2">
        <f>INT(FC_Road___Aradhana[[#This Row],[Completion time]])</f>
        <v>45843</v>
      </c>
      <c r="E500" s="2" t="str">
        <f>TEXT(FC_Road___Aradhana[[#This Row],[Date]],"dddd")</f>
        <v>Saturday</v>
      </c>
      <c r="F500" s="2" t="str">
        <f>IF(WEEKDAY(FC_Road___Aradhana[[#This Row],[Date]],2)&gt;5,"Weekend","Weekday")</f>
        <v>Weekend</v>
      </c>
      <c r="G50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0" t="s">
        <v>49</v>
      </c>
      <c r="I500" t="s">
        <v>50</v>
      </c>
      <c r="J500" t="s">
        <v>79</v>
      </c>
      <c r="K500" t="s">
        <v>92</v>
      </c>
      <c r="L500" t="s">
        <v>80</v>
      </c>
      <c r="M500" t="s">
        <v>50</v>
      </c>
      <c r="N500" t="s">
        <v>50</v>
      </c>
      <c r="O500" t="s">
        <v>50</v>
      </c>
      <c r="P500" t="s">
        <v>50</v>
      </c>
      <c r="Q500" t="s">
        <v>127</v>
      </c>
      <c r="R500" t="str">
        <f t="shared" si="56"/>
        <v>Old City</v>
      </c>
      <c r="S500" t="s">
        <v>50</v>
      </c>
      <c r="T500" t="s">
        <v>50</v>
      </c>
      <c r="U500" t="s">
        <v>50</v>
      </c>
      <c r="V500" t="s">
        <v>50</v>
      </c>
      <c r="W500" t="s">
        <v>316</v>
      </c>
      <c r="X500" t="str">
        <f t="shared" si="57"/>
        <v xml:space="preserve">Rasta peth </v>
      </c>
      <c r="Y500" t="str">
        <f t="shared" si="58"/>
        <v xml:space="preserve">Rasta peth </v>
      </c>
      <c r="Z500" t="s">
        <v>163</v>
      </c>
      <c r="AB500" t="s">
        <v>50</v>
      </c>
      <c r="AC500" t="s">
        <v>50</v>
      </c>
      <c r="AD500" t="s">
        <v>50</v>
      </c>
      <c r="AE500" t="s">
        <v>50</v>
      </c>
      <c r="AF500" t="str">
        <f t="shared" si="59"/>
        <v/>
      </c>
      <c r="AG500" t="s">
        <v>50</v>
      </c>
      <c r="AH500" t="s">
        <v>50</v>
      </c>
      <c r="AI500" t="s">
        <v>50</v>
      </c>
      <c r="AJ500" t="s">
        <v>50</v>
      </c>
      <c r="AK500" t="s">
        <v>50</v>
      </c>
      <c r="AL500" t="str">
        <f t="shared" si="60"/>
        <v/>
      </c>
      <c r="AM500" t="str">
        <f>IF(FC_Road___Aradhana[[#This Row],[2nd Level Departure]]="",FC_Road___Aradhana[[#This Row],[1st Level Departure]],FC_Road___Aradhana[[#This Row],[2nd Level Departure]])</f>
        <v/>
      </c>
      <c r="AN500" t="s">
        <v>85</v>
      </c>
      <c r="AO500" t="s">
        <v>57</v>
      </c>
      <c r="AP500" t="s">
        <v>58</v>
      </c>
      <c r="AQ500" t="s">
        <v>59</v>
      </c>
      <c r="AR500" t="s">
        <v>60</v>
      </c>
      <c r="AS500" t="s">
        <v>61</v>
      </c>
      <c r="AT500" t="s">
        <v>62</v>
      </c>
      <c r="AU500" t="s">
        <v>63</v>
      </c>
      <c r="AV500" t="s">
        <v>50</v>
      </c>
      <c r="AW500" t="str">
        <f t="shared" si="61"/>
        <v>Word of Mouth/ Recommendation</v>
      </c>
      <c r="AX500" t="s">
        <v>50</v>
      </c>
      <c r="AY500" t="str">
        <f t="shared" si="62"/>
        <v>Casual Meal</v>
      </c>
      <c r="AZ500" t="s">
        <v>50</v>
      </c>
      <c r="BA500" t="str">
        <f t="shared" si="63"/>
        <v>I wanted to try Sourdough Pizza</v>
      </c>
      <c r="BB500" t="s">
        <v>87</v>
      </c>
      <c r="BC500" t="s">
        <v>74</v>
      </c>
      <c r="BD500" t="s">
        <v>75</v>
      </c>
      <c r="BE500" t="s">
        <v>67</v>
      </c>
      <c r="BF500" t="s">
        <v>89</v>
      </c>
      <c r="BG500" t="s">
        <v>114</v>
      </c>
      <c r="BH500" t="s">
        <v>90</v>
      </c>
      <c r="BJ500" t="s">
        <v>69</v>
      </c>
    </row>
    <row r="501" spans="1:62" x14ac:dyDescent="0.3">
      <c r="A501">
        <v>503</v>
      </c>
      <c r="B501" s="1">
        <v>45843.669444444444</v>
      </c>
      <c r="C501" s="6">
        <v>45843.67083333333</v>
      </c>
      <c r="D501" s="2">
        <f>INT(FC_Road___Aradhana[[#This Row],[Completion time]])</f>
        <v>45843</v>
      </c>
      <c r="E501" s="2" t="str">
        <f>TEXT(FC_Road___Aradhana[[#This Row],[Date]],"dddd")</f>
        <v>Saturday</v>
      </c>
      <c r="F501" s="2" t="str">
        <f>IF(WEEKDAY(FC_Road___Aradhana[[#This Row],[Date]],2)&gt;5,"Weekend","Weekday")</f>
        <v>Weekend</v>
      </c>
      <c r="G50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1" t="s">
        <v>49</v>
      </c>
      <c r="I501" t="s">
        <v>50</v>
      </c>
      <c r="J501" t="s">
        <v>79</v>
      </c>
      <c r="K501" t="s">
        <v>52</v>
      </c>
      <c r="L501" t="s">
        <v>80</v>
      </c>
      <c r="M501" t="s">
        <v>50</v>
      </c>
      <c r="N501" t="s">
        <v>50</v>
      </c>
      <c r="O501" t="s">
        <v>50</v>
      </c>
      <c r="P501" t="s">
        <v>50</v>
      </c>
      <c r="Q501" t="s">
        <v>81</v>
      </c>
      <c r="R501" t="str">
        <f t="shared" si="56"/>
        <v>Kothrud</v>
      </c>
      <c r="S501" t="s">
        <v>50</v>
      </c>
      <c r="T501" t="s">
        <v>50</v>
      </c>
      <c r="U501" t="s">
        <v>148</v>
      </c>
      <c r="V501" t="s">
        <v>50</v>
      </c>
      <c r="W501" t="s">
        <v>50</v>
      </c>
      <c r="X501" t="str">
        <f t="shared" si="57"/>
        <v>MIT College / Anand Nagar</v>
      </c>
      <c r="Y501" t="str">
        <f t="shared" si="58"/>
        <v>MIT College / Anand Nagar</v>
      </c>
      <c r="Z501" t="s">
        <v>166</v>
      </c>
      <c r="AA501" t="s">
        <v>50</v>
      </c>
      <c r="AB501" t="s">
        <v>165</v>
      </c>
      <c r="AC501" t="s">
        <v>50</v>
      </c>
      <c r="AD501" t="s">
        <v>50</v>
      </c>
      <c r="AE501" t="s">
        <v>50</v>
      </c>
      <c r="AF501" t="str">
        <f t="shared" si="59"/>
        <v>Pavillion Mall</v>
      </c>
      <c r="AG501" t="s">
        <v>50</v>
      </c>
      <c r="AH501" t="s">
        <v>50</v>
      </c>
      <c r="AI501" t="s">
        <v>50</v>
      </c>
      <c r="AJ501" t="s">
        <v>50</v>
      </c>
      <c r="AK501" t="s">
        <v>50</v>
      </c>
      <c r="AL501" t="str">
        <f t="shared" si="60"/>
        <v/>
      </c>
      <c r="AM501" t="str">
        <f>IF(FC_Road___Aradhana[[#This Row],[2nd Level Departure]]="",FC_Road___Aradhana[[#This Row],[1st Level Departure]],FC_Road___Aradhana[[#This Row],[2nd Level Departure]])</f>
        <v>Pavillion Mall</v>
      </c>
      <c r="AN501" t="s">
        <v>56</v>
      </c>
      <c r="AO501" t="s">
        <v>71</v>
      </c>
      <c r="AP501" t="s">
        <v>96</v>
      </c>
      <c r="AQ501" t="s">
        <v>50</v>
      </c>
      <c r="AR501" t="s">
        <v>50</v>
      </c>
      <c r="AS501" t="s">
        <v>50</v>
      </c>
      <c r="AT501" t="s">
        <v>50</v>
      </c>
      <c r="AU501" t="s">
        <v>50</v>
      </c>
      <c r="AV501" t="s">
        <v>149</v>
      </c>
      <c r="AW501" t="str">
        <f t="shared" si="61"/>
        <v>A friend told me</v>
      </c>
      <c r="AX501" t="s">
        <v>61</v>
      </c>
      <c r="AY501" t="str">
        <f t="shared" si="62"/>
        <v>Casual Meal</v>
      </c>
      <c r="AZ501" t="s">
        <v>98</v>
      </c>
      <c r="BA501" t="s">
        <v>62</v>
      </c>
      <c r="BB501" t="s">
        <v>74</v>
      </c>
      <c r="BC501" t="s">
        <v>108</v>
      </c>
      <c r="BD501" t="s">
        <v>88</v>
      </c>
      <c r="BE501" t="s">
        <v>76</v>
      </c>
      <c r="BF501" t="s">
        <v>89</v>
      </c>
      <c r="BG501" t="s">
        <v>114</v>
      </c>
      <c r="BH501" t="s">
        <v>78</v>
      </c>
      <c r="BI501" t="s">
        <v>115</v>
      </c>
      <c r="BJ501" t="s">
        <v>69</v>
      </c>
    </row>
    <row r="502" spans="1:62" x14ac:dyDescent="0.3">
      <c r="A502">
        <v>504</v>
      </c>
      <c r="B502" s="1">
        <v>45843.658333333333</v>
      </c>
      <c r="C502" s="6">
        <v>45843.720833333333</v>
      </c>
      <c r="D502" s="2">
        <f>INT(FC_Road___Aradhana[[#This Row],[Completion time]])</f>
        <v>45843</v>
      </c>
      <c r="E502" s="2" t="str">
        <f>TEXT(FC_Road___Aradhana[[#This Row],[Date]],"dddd")</f>
        <v>Saturday</v>
      </c>
      <c r="F502" s="2" t="str">
        <f>IF(WEEKDAY(FC_Road___Aradhana[[#This Row],[Date]],2)&gt;5,"Weekend","Weekday")</f>
        <v>Weekend</v>
      </c>
      <c r="G50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2" t="s">
        <v>49</v>
      </c>
      <c r="I502" t="s">
        <v>50</v>
      </c>
      <c r="J502" t="s">
        <v>51</v>
      </c>
      <c r="K502" t="s">
        <v>52</v>
      </c>
      <c r="L502" t="s">
        <v>80</v>
      </c>
      <c r="M502" t="s">
        <v>50</v>
      </c>
      <c r="N502" t="s">
        <v>50</v>
      </c>
      <c r="O502" t="s">
        <v>50</v>
      </c>
      <c r="P502" t="s">
        <v>50</v>
      </c>
      <c r="Q502" t="s">
        <v>81</v>
      </c>
      <c r="R502" t="str">
        <f t="shared" si="56"/>
        <v>Kothrud</v>
      </c>
      <c r="S502" t="s">
        <v>50</v>
      </c>
      <c r="T502" t="s">
        <v>50</v>
      </c>
      <c r="U502" t="s">
        <v>148</v>
      </c>
      <c r="V502" t="s">
        <v>50</v>
      </c>
      <c r="W502" t="s">
        <v>50</v>
      </c>
      <c r="X502" t="str">
        <f t="shared" si="57"/>
        <v>MIT College / Anand Nagar</v>
      </c>
      <c r="Y502" t="str">
        <f t="shared" si="58"/>
        <v>MIT College / Anand Nagar</v>
      </c>
      <c r="Z502" t="s">
        <v>163</v>
      </c>
      <c r="AA502" t="s">
        <v>84</v>
      </c>
      <c r="AB502" t="s">
        <v>50</v>
      </c>
      <c r="AC502" t="s">
        <v>50</v>
      </c>
      <c r="AD502" t="s">
        <v>50</v>
      </c>
      <c r="AE502" t="s">
        <v>50</v>
      </c>
      <c r="AF502" t="str">
        <f t="shared" si="59"/>
        <v>kothrud</v>
      </c>
      <c r="AG502" t="s">
        <v>50</v>
      </c>
      <c r="AH502" t="s">
        <v>50</v>
      </c>
      <c r="AI502" t="s">
        <v>148</v>
      </c>
      <c r="AJ502" t="s">
        <v>50</v>
      </c>
      <c r="AK502" t="s">
        <v>50</v>
      </c>
      <c r="AL502" t="str">
        <f t="shared" si="60"/>
        <v>MIT College / Anand Nagar</v>
      </c>
      <c r="AM502" t="str">
        <f>IF(FC_Road___Aradhana[[#This Row],[2nd Level Departure]]="",FC_Road___Aradhana[[#This Row],[1st Level Departure]],FC_Road___Aradhana[[#This Row],[2nd Level Departure]])</f>
        <v>MIT College / Anand Nagar</v>
      </c>
      <c r="AN502" t="s">
        <v>94</v>
      </c>
      <c r="AO502" t="s">
        <v>95</v>
      </c>
      <c r="AP502" t="s">
        <v>96</v>
      </c>
      <c r="AQ502" t="s">
        <v>50</v>
      </c>
      <c r="AR502" t="s">
        <v>50</v>
      </c>
      <c r="AS502" t="s">
        <v>50</v>
      </c>
      <c r="AT502" t="s">
        <v>50</v>
      </c>
      <c r="AU502" t="s">
        <v>50</v>
      </c>
      <c r="AV502" t="s">
        <v>149</v>
      </c>
      <c r="AW502" t="str">
        <f t="shared" si="61"/>
        <v>A friend told me</v>
      </c>
      <c r="AX502" t="s">
        <v>167</v>
      </c>
      <c r="AY502" t="str">
        <f t="shared" si="62"/>
        <v>Special Celebration (Birthday, Anniversary, etc.)</v>
      </c>
      <c r="AZ502" t="s">
        <v>98</v>
      </c>
      <c r="BA502" t="s">
        <v>62</v>
      </c>
      <c r="BB502" t="s">
        <v>64</v>
      </c>
      <c r="BC502" t="s">
        <v>65</v>
      </c>
      <c r="BD502" t="s">
        <v>196</v>
      </c>
      <c r="BE502" t="s">
        <v>188</v>
      </c>
      <c r="BF502" t="s">
        <v>184</v>
      </c>
      <c r="BG502" t="s">
        <v>68</v>
      </c>
      <c r="BH502" t="s">
        <v>90</v>
      </c>
      <c r="BI502" t="s">
        <v>115</v>
      </c>
      <c r="BJ502" t="s">
        <v>69</v>
      </c>
    </row>
    <row r="503" spans="1:62" x14ac:dyDescent="0.3">
      <c r="A503">
        <v>505</v>
      </c>
      <c r="B503" s="1">
        <v>45843.722916666666</v>
      </c>
      <c r="C503" s="6">
        <v>45843.724305555559</v>
      </c>
      <c r="D503" s="2">
        <f>INT(FC_Road___Aradhana[[#This Row],[Completion time]])</f>
        <v>45843</v>
      </c>
      <c r="E503" s="2" t="str">
        <f>TEXT(FC_Road___Aradhana[[#This Row],[Date]],"dddd")</f>
        <v>Saturday</v>
      </c>
      <c r="F503" s="2" t="str">
        <f>IF(WEEKDAY(FC_Road___Aradhana[[#This Row],[Date]],2)&gt;5,"Weekend","Weekday")</f>
        <v>Weekend</v>
      </c>
      <c r="G50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3" t="s">
        <v>49</v>
      </c>
      <c r="I503" t="s">
        <v>50</v>
      </c>
      <c r="J503" t="s">
        <v>79</v>
      </c>
      <c r="K503" t="s">
        <v>52</v>
      </c>
      <c r="L503" t="s">
        <v>119</v>
      </c>
      <c r="M503" t="s">
        <v>50</v>
      </c>
      <c r="N503" t="s">
        <v>50</v>
      </c>
      <c r="O503" t="s">
        <v>50</v>
      </c>
      <c r="P503" t="s">
        <v>50</v>
      </c>
      <c r="Q503" t="s">
        <v>70</v>
      </c>
      <c r="R503" t="str">
        <f t="shared" si="56"/>
        <v>Shivajinagar</v>
      </c>
      <c r="S503" t="s">
        <v>50</v>
      </c>
      <c r="T503" t="s">
        <v>50</v>
      </c>
      <c r="U503" t="s">
        <v>50</v>
      </c>
      <c r="V503" t="s">
        <v>173</v>
      </c>
      <c r="W503" t="s">
        <v>169</v>
      </c>
      <c r="X503" t="str">
        <f t="shared" si="57"/>
        <v>Senapati Bapat Road</v>
      </c>
      <c r="Y503" t="str">
        <f t="shared" si="58"/>
        <v>Senapati Bapat Road</v>
      </c>
      <c r="Z503" t="s">
        <v>55</v>
      </c>
      <c r="AA503" t="s">
        <v>50</v>
      </c>
      <c r="AB503" t="s">
        <v>50</v>
      </c>
      <c r="AC503" t="s">
        <v>50</v>
      </c>
      <c r="AD503" t="s">
        <v>248</v>
      </c>
      <c r="AE503" t="s">
        <v>50</v>
      </c>
      <c r="AF503" t="str">
        <f t="shared" si="59"/>
        <v>ICC / Senapati Bapat Road</v>
      </c>
      <c r="AG503" t="s">
        <v>50</v>
      </c>
      <c r="AH503" t="s">
        <v>50</v>
      </c>
      <c r="AI503" t="s">
        <v>50</v>
      </c>
      <c r="AJ503" t="s">
        <v>50</v>
      </c>
      <c r="AK503" t="s">
        <v>50</v>
      </c>
      <c r="AL503" t="str">
        <f t="shared" si="60"/>
        <v/>
      </c>
      <c r="AM503" t="str">
        <f>IF(FC_Road___Aradhana[[#This Row],[2nd Level Departure]]="",FC_Road___Aradhana[[#This Row],[1st Level Departure]],FC_Road___Aradhana[[#This Row],[2nd Level Departure]])</f>
        <v>ICC / Senapati Bapat Road</v>
      </c>
      <c r="AN503" t="s">
        <v>56</v>
      </c>
      <c r="AO503" t="s">
        <v>95</v>
      </c>
      <c r="AP503" t="s">
        <v>96</v>
      </c>
      <c r="AQ503" t="s">
        <v>50</v>
      </c>
      <c r="AR503" t="s">
        <v>50</v>
      </c>
      <c r="AS503" t="s">
        <v>50</v>
      </c>
      <c r="AT503" t="s">
        <v>50</v>
      </c>
      <c r="AU503" t="s">
        <v>50</v>
      </c>
      <c r="AV503" t="s">
        <v>149</v>
      </c>
      <c r="AW503" t="str">
        <f t="shared" si="61"/>
        <v>A friend told me</v>
      </c>
      <c r="AX503" t="s">
        <v>61</v>
      </c>
      <c r="AY503" t="str">
        <f t="shared" si="62"/>
        <v>Casual Meal</v>
      </c>
      <c r="AZ503" t="s">
        <v>98</v>
      </c>
      <c r="BA503" t="s">
        <v>62</v>
      </c>
      <c r="BB503" t="s">
        <v>104</v>
      </c>
      <c r="BC503" t="s">
        <v>65</v>
      </c>
      <c r="BD503" t="s">
        <v>88</v>
      </c>
      <c r="BE503" t="s">
        <v>76</v>
      </c>
      <c r="BF503" t="s">
        <v>89</v>
      </c>
      <c r="BG503" t="s">
        <v>114</v>
      </c>
      <c r="BH503" t="s">
        <v>118</v>
      </c>
      <c r="BI503" t="s">
        <v>91</v>
      </c>
      <c r="BJ503" t="s">
        <v>69</v>
      </c>
    </row>
    <row r="504" spans="1:62" x14ac:dyDescent="0.3">
      <c r="A504">
        <v>506</v>
      </c>
      <c r="B504" s="1">
        <v>45843.769444444442</v>
      </c>
      <c r="C504" s="6">
        <v>45843.772222222222</v>
      </c>
      <c r="D504" s="2">
        <f>INT(FC_Road___Aradhana[[#This Row],[Completion time]])</f>
        <v>45843</v>
      </c>
      <c r="E504" s="2" t="str">
        <f>TEXT(FC_Road___Aradhana[[#This Row],[Date]],"dddd")</f>
        <v>Saturday</v>
      </c>
      <c r="F504" s="2" t="str">
        <f>IF(WEEKDAY(FC_Road___Aradhana[[#This Row],[Date]],2)&gt;5,"Weekend","Weekday")</f>
        <v>Weekend</v>
      </c>
      <c r="G50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4" t="s">
        <v>49</v>
      </c>
      <c r="I504" t="s">
        <v>50</v>
      </c>
      <c r="J504" t="s">
        <v>51</v>
      </c>
      <c r="K504" t="s">
        <v>52</v>
      </c>
      <c r="L504" t="s">
        <v>53</v>
      </c>
      <c r="M504" t="s">
        <v>50</v>
      </c>
      <c r="N504" t="s">
        <v>50</v>
      </c>
      <c r="O504" t="s">
        <v>126</v>
      </c>
      <c r="P504" t="s">
        <v>50</v>
      </c>
      <c r="Q504" t="s">
        <v>50</v>
      </c>
      <c r="R504" t="str">
        <f t="shared" si="56"/>
        <v>ICC/ Senapati Bapat Road</v>
      </c>
      <c r="S504" t="s">
        <v>50</v>
      </c>
      <c r="T504" t="s">
        <v>50</v>
      </c>
      <c r="U504" t="s">
        <v>50</v>
      </c>
      <c r="V504" t="s">
        <v>50</v>
      </c>
      <c r="W504" t="s">
        <v>50</v>
      </c>
      <c r="X504" t="str">
        <f t="shared" si="57"/>
        <v/>
      </c>
      <c r="Y504" t="str">
        <f t="shared" si="58"/>
        <v>ICC/ Senapati Bapat Road</v>
      </c>
      <c r="Z504" t="s">
        <v>83</v>
      </c>
      <c r="AA504" t="s">
        <v>54</v>
      </c>
      <c r="AB504" t="s">
        <v>50</v>
      </c>
      <c r="AC504" t="s">
        <v>50</v>
      </c>
      <c r="AD504" t="s">
        <v>50</v>
      </c>
      <c r="AE504" t="s">
        <v>50</v>
      </c>
      <c r="AF504" t="str">
        <f t="shared" si="59"/>
        <v>Deccan</v>
      </c>
      <c r="AG504" t="s">
        <v>50</v>
      </c>
      <c r="AH504" t="s">
        <v>50</v>
      </c>
      <c r="AI504" t="s">
        <v>50</v>
      </c>
      <c r="AJ504" t="s">
        <v>50</v>
      </c>
      <c r="AK504" t="s">
        <v>50</v>
      </c>
      <c r="AL504" t="str">
        <f t="shared" si="60"/>
        <v/>
      </c>
      <c r="AM504" t="str">
        <f>IF(FC_Road___Aradhana[[#This Row],[2nd Level Departure]]="",FC_Road___Aradhana[[#This Row],[1st Level Departure]],FC_Road___Aradhana[[#This Row],[2nd Level Departure]])</f>
        <v>Deccan</v>
      </c>
      <c r="AN504" t="s">
        <v>85</v>
      </c>
      <c r="AO504" t="s">
        <v>71</v>
      </c>
      <c r="AP504" t="s">
        <v>58</v>
      </c>
      <c r="AQ504" t="s">
        <v>59</v>
      </c>
      <c r="AR504" t="s">
        <v>60</v>
      </c>
      <c r="AS504" t="s">
        <v>61</v>
      </c>
      <c r="AT504" t="s">
        <v>107</v>
      </c>
      <c r="AU504" t="s">
        <v>63</v>
      </c>
      <c r="AV504" t="s">
        <v>50</v>
      </c>
      <c r="AW504" t="str">
        <f t="shared" si="61"/>
        <v>Word of Mouth/ Recommendation</v>
      </c>
      <c r="AX504" t="s">
        <v>50</v>
      </c>
      <c r="AY504" t="str">
        <f t="shared" si="62"/>
        <v>Casual Meal</v>
      </c>
      <c r="AZ504" t="s">
        <v>50</v>
      </c>
      <c r="BA504" t="str">
        <f t="shared" si="63"/>
        <v>Nonna's famous Tiramisu </v>
      </c>
      <c r="BB504" t="s">
        <v>87</v>
      </c>
      <c r="BC504" t="s">
        <v>64</v>
      </c>
      <c r="BD504" t="s">
        <v>75</v>
      </c>
      <c r="BE504" t="s">
        <v>76</v>
      </c>
      <c r="BF504" t="s">
        <v>89</v>
      </c>
      <c r="BG504" t="s">
        <v>100</v>
      </c>
      <c r="BH504" t="s">
        <v>78</v>
      </c>
      <c r="BI504" t="s">
        <v>115</v>
      </c>
      <c r="BJ504" t="s">
        <v>69</v>
      </c>
    </row>
    <row r="505" spans="1:62" x14ac:dyDescent="0.3">
      <c r="A505">
        <v>507</v>
      </c>
      <c r="B505" s="1">
        <v>45843.779861111114</v>
      </c>
      <c r="C505" s="6">
        <v>45843.78125</v>
      </c>
      <c r="D505" s="2">
        <f>INT(FC_Road___Aradhana[[#This Row],[Completion time]])</f>
        <v>45843</v>
      </c>
      <c r="E505" s="2" t="str">
        <f>TEXT(FC_Road___Aradhana[[#This Row],[Date]],"dddd")</f>
        <v>Saturday</v>
      </c>
      <c r="F505" s="2" t="str">
        <f>IF(WEEKDAY(FC_Road___Aradhana[[#This Row],[Date]],2)&gt;5,"Weekend","Weekday")</f>
        <v>Weekend</v>
      </c>
      <c r="G50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5" t="s">
        <v>49</v>
      </c>
      <c r="I505" t="s">
        <v>50</v>
      </c>
      <c r="J505" t="s">
        <v>51</v>
      </c>
      <c r="K505" t="s">
        <v>52</v>
      </c>
      <c r="L505" t="s">
        <v>93</v>
      </c>
      <c r="M505" t="s">
        <v>50</v>
      </c>
      <c r="N505" t="s">
        <v>102</v>
      </c>
      <c r="O505" t="s">
        <v>50</v>
      </c>
      <c r="P505" t="s">
        <v>50</v>
      </c>
      <c r="Q505" t="s">
        <v>50</v>
      </c>
      <c r="R505" t="str">
        <f t="shared" si="56"/>
        <v>FC Road</v>
      </c>
      <c r="S505" t="s">
        <v>50</v>
      </c>
      <c r="T505" t="s">
        <v>50</v>
      </c>
      <c r="U505" t="s">
        <v>50</v>
      </c>
      <c r="V505" t="s">
        <v>50</v>
      </c>
      <c r="W505" t="s">
        <v>50</v>
      </c>
      <c r="X505" t="str">
        <f t="shared" si="57"/>
        <v/>
      </c>
      <c r="Y505" t="str">
        <f t="shared" si="58"/>
        <v>FC Road</v>
      </c>
      <c r="Z505" t="s">
        <v>83</v>
      </c>
      <c r="AA505" t="s">
        <v>284</v>
      </c>
      <c r="AB505" t="s">
        <v>50</v>
      </c>
      <c r="AC505" t="s">
        <v>50</v>
      </c>
      <c r="AD505" t="s">
        <v>50</v>
      </c>
      <c r="AE505" t="s">
        <v>50</v>
      </c>
      <c r="AF505" t="str">
        <f t="shared" si="59"/>
        <v>Sadashiv peth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tr">
        <f t="shared" si="60"/>
        <v/>
      </c>
      <c r="AM505" t="str">
        <f>IF(FC_Road___Aradhana[[#This Row],[2nd Level Departure]]="",FC_Road___Aradhana[[#This Row],[1st Level Departure]],FC_Road___Aradhana[[#This Row],[2nd Level Departure]])</f>
        <v>Sadashiv peth</v>
      </c>
      <c r="AN505" t="s">
        <v>85</v>
      </c>
      <c r="AO505" t="s">
        <v>71</v>
      </c>
      <c r="AP505" t="s">
        <v>96</v>
      </c>
      <c r="AQ505" t="s">
        <v>50</v>
      </c>
      <c r="AR505" t="s">
        <v>50</v>
      </c>
      <c r="AS505" t="s">
        <v>50</v>
      </c>
      <c r="AT505" t="s">
        <v>50</v>
      </c>
      <c r="AU505" t="s">
        <v>50</v>
      </c>
      <c r="AV505" t="s">
        <v>144</v>
      </c>
      <c r="AW505" t="str">
        <f t="shared" si="61"/>
        <v>I was walking by and came in</v>
      </c>
      <c r="AX505" t="s">
        <v>61</v>
      </c>
      <c r="AY505" t="str">
        <f t="shared" si="62"/>
        <v>Casual Meal</v>
      </c>
      <c r="AZ505" t="s">
        <v>98</v>
      </c>
      <c r="BA505" t="s">
        <v>62</v>
      </c>
      <c r="BB505" t="s">
        <v>104</v>
      </c>
      <c r="BC505" t="s">
        <v>64</v>
      </c>
      <c r="BD505" t="s">
        <v>88</v>
      </c>
      <c r="BE505" t="s">
        <v>67</v>
      </c>
      <c r="BF505" t="s">
        <v>89</v>
      </c>
      <c r="BG505" t="s">
        <v>68</v>
      </c>
      <c r="BH505" t="s">
        <v>118</v>
      </c>
      <c r="BI505" t="s">
        <v>115</v>
      </c>
      <c r="BJ505" t="s">
        <v>69</v>
      </c>
    </row>
    <row r="506" spans="1:62" x14ac:dyDescent="0.3">
      <c r="A506">
        <v>508</v>
      </c>
      <c r="B506" s="1">
        <v>45843.781944444447</v>
      </c>
      <c r="C506" s="6">
        <v>45843.789583333331</v>
      </c>
      <c r="D506" s="2">
        <f>INT(FC_Road___Aradhana[[#This Row],[Completion time]])</f>
        <v>45843</v>
      </c>
      <c r="E506" s="2" t="str">
        <f>TEXT(FC_Road___Aradhana[[#This Row],[Date]],"dddd")</f>
        <v>Saturday</v>
      </c>
      <c r="F506" s="2" t="str">
        <f>IF(WEEKDAY(FC_Road___Aradhana[[#This Row],[Date]],2)&gt;5,"Weekend","Weekday")</f>
        <v>Weekend</v>
      </c>
      <c r="G50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6" t="s">
        <v>49</v>
      </c>
      <c r="I506" t="s">
        <v>50</v>
      </c>
      <c r="J506" t="s">
        <v>51</v>
      </c>
      <c r="K506" t="s">
        <v>92</v>
      </c>
      <c r="L506" t="s">
        <v>93</v>
      </c>
      <c r="M506" t="s">
        <v>50</v>
      </c>
      <c r="N506" t="s">
        <v>102</v>
      </c>
      <c r="O506" t="s">
        <v>50</v>
      </c>
      <c r="P506" t="s">
        <v>50</v>
      </c>
      <c r="Q506" t="s">
        <v>50</v>
      </c>
      <c r="R506" t="str">
        <f t="shared" si="56"/>
        <v>FC Road</v>
      </c>
      <c r="S506" t="s">
        <v>50</v>
      </c>
      <c r="T506" t="s">
        <v>50</v>
      </c>
      <c r="U506" t="s">
        <v>50</v>
      </c>
      <c r="V506" t="s">
        <v>50</v>
      </c>
      <c r="W506" t="s">
        <v>50</v>
      </c>
      <c r="X506" t="str">
        <f t="shared" si="57"/>
        <v/>
      </c>
      <c r="Y506" t="str">
        <f t="shared" si="58"/>
        <v>FC Road</v>
      </c>
      <c r="Z506" t="s">
        <v>142</v>
      </c>
      <c r="AA506" t="s">
        <v>50</v>
      </c>
      <c r="AB506" t="s">
        <v>50</v>
      </c>
      <c r="AC506" t="s">
        <v>50</v>
      </c>
      <c r="AD506" t="s">
        <v>50</v>
      </c>
      <c r="AE506" t="s">
        <v>317</v>
      </c>
      <c r="AF506" t="str">
        <f t="shared" si="59"/>
        <v>Siom</v>
      </c>
      <c r="AG506" t="s">
        <v>50</v>
      </c>
      <c r="AH506" t="s">
        <v>50</v>
      </c>
      <c r="AI506" t="s">
        <v>50</v>
      </c>
      <c r="AJ506" t="s">
        <v>50</v>
      </c>
      <c r="AK506" t="s">
        <v>50</v>
      </c>
      <c r="AL506" t="str">
        <f t="shared" si="60"/>
        <v/>
      </c>
      <c r="AM506" t="str">
        <f>IF(FC_Road___Aradhana[[#This Row],[2nd Level Departure]]="",FC_Road___Aradhana[[#This Row],[1st Level Departure]],FC_Road___Aradhana[[#This Row],[2nd Level Departure]])</f>
        <v>Siom</v>
      </c>
      <c r="AN506" t="s">
        <v>56</v>
      </c>
      <c r="AO506" t="s">
        <v>95</v>
      </c>
      <c r="AP506" t="s">
        <v>96</v>
      </c>
      <c r="AQ506" t="s">
        <v>50</v>
      </c>
      <c r="AR506" t="s">
        <v>50</v>
      </c>
      <c r="AS506" t="s">
        <v>50</v>
      </c>
      <c r="AT506" t="s">
        <v>50</v>
      </c>
      <c r="AU506" t="s">
        <v>50</v>
      </c>
      <c r="AV506" t="s">
        <v>97</v>
      </c>
      <c r="AW506" t="str">
        <f t="shared" si="61"/>
        <v>Social Media Ad (Instagram/ Facebook)</v>
      </c>
      <c r="AX506" t="s">
        <v>61</v>
      </c>
      <c r="AY506" t="str">
        <f t="shared" si="62"/>
        <v>Casual Meal</v>
      </c>
      <c r="AZ506" t="s">
        <v>98</v>
      </c>
      <c r="BA506" t="s">
        <v>62</v>
      </c>
      <c r="BB506" t="s">
        <v>87</v>
      </c>
      <c r="BC506" t="s">
        <v>65</v>
      </c>
      <c r="BD506" t="s">
        <v>88</v>
      </c>
      <c r="BE506" t="s">
        <v>67</v>
      </c>
      <c r="BF506" t="s">
        <v>89</v>
      </c>
      <c r="BG506" t="s">
        <v>114</v>
      </c>
      <c r="BH506" t="s">
        <v>78</v>
      </c>
      <c r="BI506" t="s">
        <v>122</v>
      </c>
      <c r="BJ506" t="s">
        <v>69</v>
      </c>
    </row>
    <row r="507" spans="1:62" x14ac:dyDescent="0.3">
      <c r="A507">
        <v>509</v>
      </c>
      <c r="B507" s="1">
        <v>45843.781944444447</v>
      </c>
      <c r="C507" s="6">
        <v>45843.794444444444</v>
      </c>
      <c r="D507" s="2">
        <f>INT(FC_Road___Aradhana[[#This Row],[Completion time]])</f>
        <v>45843</v>
      </c>
      <c r="E507" s="2" t="str">
        <f>TEXT(FC_Road___Aradhana[[#This Row],[Date]],"dddd")</f>
        <v>Saturday</v>
      </c>
      <c r="F507" s="2" t="str">
        <f>IF(WEEKDAY(FC_Road___Aradhana[[#This Row],[Date]],2)&gt;5,"Weekend","Weekday")</f>
        <v>Weekend</v>
      </c>
      <c r="G50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7" t="s">
        <v>49</v>
      </c>
      <c r="I507" t="s">
        <v>50</v>
      </c>
      <c r="J507" t="s">
        <v>79</v>
      </c>
      <c r="K507" t="s">
        <v>92</v>
      </c>
      <c r="L507" t="s">
        <v>156</v>
      </c>
      <c r="M507" t="s">
        <v>318</v>
      </c>
      <c r="N507" t="s">
        <v>50</v>
      </c>
      <c r="O507" t="s">
        <v>50</v>
      </c>
      <c r="P507" t="s">
        <v>50</v>
      </c>
      <c r="Q507" t="s">
        <v>50</v>
      </c>
      <c r="R507" t="str">
        <f t="shared" si="56"/>
        <v>Zoological park</v>
      </c>
      <c r="S507" t="s">
        <v>50</v>
      </c>
      <c r="T507" t="s">
        <v>50</v>
      </c>
      <c r="U507" t="s">
        <v>50</v>
      </c>
      <c r="V507" t="s">
        <v>50</v>
      </c>
      <c r="W507" t="s">
        <v>50</v>
      </c>
      <c r="X507" t="str">
        <f t="shared" si="57"/>
        <v/>
      </c>
      <c r="Y507" t="str">
        <f t="shared" si="58"/>
        <v>Zoological park</v>
      </c>
      <c r="Z507" t="s">
        <v>336</v>
      </c>
      <c r="AA507" t="s">
        <v>50</v>
      </c>
      <c r="AB507" t="s">
        <v>50</v>
      </c>
      <c r="AC507" t="s">
        <v>50</v>
      </c>
      <c r="AD507" t="s">
        <v>50</v>
      </c>
      <c r="AE507" t="s">
        <v>50</v>
      </c>
      <c r="AF507" t="str">
        <f t="shared" si="59"/>
        <v/>
      </c>
      <c r="AG507" t="s">
        <v>50</v>
      </c>
      <c r="AH507" t="s">
        <v>50</v>
      </c>
      <c r="AI507" t="s">
        <v>50</v>
      </c>
      <c r="AJ507" t="s">
        <v>50</v>
      </c>
      <c r="AK507" t="s">
        <v>50</v>
      </c>
      <c r="AL507" t="str">
        <f t="shared" si="60"/>
        <v/>
      </c>
      <c r="AM507" t="str">
        <f>IF(FC_Road___Aradhana[[#This Row],[2nd Level Departure]]="",FC_Road___Aradhana[[#This Row],[1st Level Departure]],FC_Road___Aradhana[[#This Row],[2nd Level Departure]])</f>
        <v/>
      </c>
      <c r="AN507" t="s">
        <v>85</v>
      </c>
      <c r="AO507" t="s">
        <v>57</v>
      </c>
      <c r="AP507" t="s">
        <v>58</v>
      </c>
      <c r="AQ507" t="s">
        <v>97</v>
      </c>
      <c r="AR507" t="s">
        <v>60</v>
      </c>
      <c r="AS507" t="s">
        <v>86</v>
      </c>
      <c r="AT507" t="s">
        <v>62</v>
      </c>
      <c r="AU507" t="s">
        <v>60</v>
      </c>
      <c r="AV507" t="s">
        <v>50</v>
      </c>
      <c r="AW507" t="str">
        <f t="shared" si="61"/>
        <v>Social Media Ad (Instagram/ Facebook)</v>
      </c>
      <c r="AX507" t="s">
        <v>50</v>
      </c>
      <c r="AY507" t="str">
        <f t="shared" si="62"/>
        <v>Date</v>
      </c>
      <c r="AZ507" t="s">
        <v>50</v>
      </c>
      <c r="BA507" t="str">
        <f t="shared" si="63"/>
        <v>I wanted to try Sourdough Pizza</v>
      </c>
      <c r="BB507" t="s">
        <v>64</v>
      </c>
      <c r="BC507" t="s">
        <v>64</v>
      </c>
      <c r="BD507" t="s">
        <v>75</v>
      </c>
      <c r="BE507" t="s">
        <v>76</v>
      </c>
      <c r="BF507" t="s">
        <v>99</v>
      </c>
      <c r="BG507" t="s">
        <v>100</v>
      </c>
      <c r="BH507" t="s">
        <v>78</v>
      </c>
      <c r="BI507" t="s">
        <v>115</v>
      </c>
      <c r="BJ507" t="s">
        <v>69</v>
      </c>
    </row>
    <row r="508" spans="1:62" x14ac:dyDescent="0.3">
      <c r="A508">
        <v>510</v>
      </c>
      <c r="B508" s="1">
        <v>45843.794444444444</v>
      </c>
      <c r="C508" s="6">
        <v>45843.806250000001</v>
      </c>
      <c r="D508" s="2">
        <f>INT(FC_Road___Aradhana[[#This Row],[Completion time]])</f>
        <v>45843</v>
      </c>
      <c r="E508" s="2" t="str">
        <f>TEXT(FC_Road___Aradhana[[#This Row],[Date]],"dddd")</f>
        <v>Saturday</v>
      </c>
      <c r="F508" s="2" t="str">
        <f>IF(WEEKDAY(FC_Road___Aradhana[[#This Row],[Date]],2)&gt;5,"Weekend","Weekday")</f>
        <v>Weekend</v>
      </c>
      <c r="G50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8" t="s">
        <v>49</v>
      </c>
      <c r="I508" t="s">
        <v>50</v>
      </c>
      <c r="J508" t="s">
        <v>79</v>
      </c>
      <c r="K508" t="s">
        <v>52</v>
      </c>
      <c r="L508" t="s">
        <v>53</v>
      </c>
      <c r="M508" t="s">
        <v>50</v>
      </c>
      <c r="N508" t="s">
        <v>50</v>
      </c>
      <c r="O508" t="s">
        <v>70</v>
      </c>
      <c r="P508" t="s">
        <v>50</v>
      </c>
      <c r="Q508" t="s">
        <v>50</v>
      </c>
      <c r="R508" t="str">
        <f t="shared" si="56"/>
        <v>Shivajinagar</v>
      </c>
      <c r="S508" t="s">
        <v>50</v>
      </c>
      <c r="T508" t="s">
        <v>50</v>
      </c>
      <c r="U508" t="s">
        <v>50</v>
      </c>
      <c r="V508" t="s">
        <v>50</v>
      </c>
      <c r="W508" t="s">
        <v>50</v>
      </c>
      <c r="X508" t="str">
        <f t="shared" si="57"/>
        <v/>
      </c>
      <c r="Y508" t="str">
        <f t="shared" si="58"/>
        <v>Shivajinagar</v>
      </c>
      <c r="Z508" t="s">
        <v>83</v>
      </c>
      <c r="AA508" t="s">
        <v>84</v>
      </c>
      <c r="AB508" t="s">
        <v>50</v>
      </c>
      <c r="AC508" t="s">
        <v>50</v>
      </c>
      <c r="AD508" t="s">
        <v>50</v>
      </c>
      <c r="AE508" t="s">
        <v>50</v>
      </c>
      <c r="AF508" t="str">
        <f t="shared" si="59"/>
        <v>kothrud</v>
      </c>
      <c r="AG508" t="s">
        <v>50</v>
      </c>
      <c r="AH508" t="s">
        <v>50</v>
      </c>
      <c r="AI508" t="s">
        <v>50</v>
      </c>
      <c r="AJ508" t="s">
        <v>50</v>
      </c>
      <c r="AK508" t="s">
        <v>50</v>
      </c>
      <c r="AL508" t="str">
        <f t="shared" si="60"/>
        <v/>
      </c>
      <c r="AM508" t="str">
        <f>IF(FC_Road___Aradhana[[#This Row],[2nd Level Departure]]="",FC_Road___Aradhana[[#This Row],[1st Level Departure]],FC_Road___Aradhana[[#This Row],[2nd Level Departure]])</f>
        <v>kothrud</v>
      </c>
      <c r="AN508" t="s">
        <v>85</v>
      </c>
      <c r="AO508" t="s">
        <v>71</v>
      </c>
      <c r="AP508" t="s">
        <v>58</v>
      </c>
      <c r="AQ508" t="s">
        <v>105</v>
      </c>
      <c r="AR508" t="s">
        <v>103</v>
      </c>
      <c r="AS508" t="s">
        <v>86</v>
      </c>
      <c r="AT508" t="s">
        <v>125</v>
      </c>
      <c r="AU508" t="s">
        <v>103</v>
      </c>
      <c r="AV508" t="s">
        <v>50</v>
      </c>
      <c r="AW508" t="str">
        <f t="shared" si="61"/>
        <v>Food Blogger/ Influencer</v>
      </c>
      <c r="AX508" t="s">
        <v>50</v>
      </c>
      <c r="AY508" t="str">
        <f t="shared" si="62"/>
        <v>Date</v>
      </c>
      <c r="AZ508" t="s">
        <v>50</v>
      </c>
      <c r="BA508" t="str">
        <f t="shared" si="63"/>
        <v>Pizza with Drinks sounded like a good combo</v>
      </c>
      <c r="BB508" t="s">
        <v>113</v>
      </c>
      <c r="BC508" t="s">
        <v>104</v>
      </c>
      <c r="BD508" t="s">
        <v>88</v>
      </c>
      <c r="BE508" t="s">
        <v>76</v>
      </c>
      <c r="BF508" t="s">
        <v>99</v>
      </c>
      <c r="BG508" t="s">
        <v>100</v>
      </c>
      <c r="BH508" t="s">
        <v>50</v>
      </c>
      <c r="BI508" t="s">
        <v>50</v>
      </c>
      <c r="BJ508" t="s">
        <v>69</v>
      </c>
    </row>
    <row r="509" spans="1:62" x14ac:dyDescent="0.3">
      <c r="A509">
        <v>511</v>
      </c>
      <c r="B509" s="1">
        <v>45843.791666666664</v>
      </c>
      <c r="C509" s="6">
        <v>45843.813888888886</v>
      </c>
      <c r="D509" s="2">
        <f>INT(FC_Road___Aradhana[[#This Row],[Completion time]])</f>
        <v>45843</v>
      </c>
      <c r="E509" s="2" t="str">
        <f>TEXT(FC_Road___Aradhana[[#This Row],[Date]],"dddd")</f>
        <v>Saturday</v>
      </c>
      <c r="F509" s="2" t="str">
        <f>IF(WEEKDAY(FC_Road___Aradhana[[#This Row],[Date]],2)&gt;5,"Weekend","Weekday")</f>
        <v>Weekend</v>
      </c>
      <c r="G50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09" t="s">
        <v>49</v>
      </c>
      <c r="I509" t="s">
        <v>50</v>
      </c>
      <c r="J509" t="s">
        <v>51</v>
      </c>
      <c r="K509" t="s">
        <v>52</v>
      </c>
      <c r="L509" t="s">
        <v>53</v>
      </c>
      <c r="M509" t="s">
        <v>50</v>
      </c>
      <c r="N509" t="s">
        <v>50</v>
      </c>
      <c r="O509" t="s">
        <v>158</v>
      </c>
      <c r="P509" t="s">
        <v>50</v>
      </c>
      <c r="Q509" t="s">
        <v>50</v>
      </c>
      <c r="R509" t="str">
        <f t="shared" si="56"/>
        <v xml:space="preserve">Dighi </v>
      </c>
      <c r="S509" t="s">
        <v>50</v>
      </c>
      <c r="T509" t="s">
        <v>50</v>
      </c>
      <c r="U509" t="s">
        <v>50</v>
      </c>
      <c r="V509" t="s">
        <v>50</v>
      </c>
      <c r="W509" t="s">
        <v>50</v>
      </c>
      <c r="X509" t="str">
        <f t="shared" si="57"/>
        <v/>
      </c>
      <c r="Y509" t="str">
        <f t="shared" si="58"/>
        <v xml:space="preserve">Dighi </v>
      </c>
      <c r="Z509" t="s">
        <v>166</v>
      </c>
      <c r="AA509" t="s">
        <v>50</v>
      </c>
      <c r="AB509" t="s">
        <v>165</v>
      </c>
      <c r="AC509" t="s">
        <v>50</v>
      </c>
      <c r="AD509" t="s">
        <v>50</v>
      </c>
      <c r="AE509" t="s">
        <v>50</v>
      </c>
      <c r="AF509" t="str">
        <f t="shared" si="59"/>
        <v>Pavillion Mall</v>
      </c>
      <c r="AG509" t="s">
        <v>50</v>
      </c>
      <c r="AH509" t="s">
        <v>50</v>
      </c>
      <c r="AI509" t="s">
        <v>50</v>
      </c>
      <c r="AJ509" t="s">
        <v>50</v>
      </c>
      <c r="AK509" t="s">
        <v>50</v>
      </c>
      <c r="AL509" t="str">
        <f t="shared" si="60"/>
        <v/>
      </c>
      <c r="AM509" t="str">
        <f>IF(FC_Road___Aradhana[[#This Row],[2nd Level Departure]]="",FC_Road___Aradhana[[#This Row],[1st Level Departure]],FC_Road___Aradhana[[#This Row],[2nd Level Departure]])</f>
        <v>Pavillion Mall</v>
      </c>
      <c r="AN509" t="s">
        <v>85</v>
      </c>
      <c r="AO509" t="s">
        <v>95</v>
      </c>
      <c r="AP509" t="s">
        <v>96</v>
      </c>
      <c r="AQ509" t="s">
        <v>50</v>
      </c>
      <c r="AR509" t="s">
        <v>50</v>
      </c>
      <c r="AS509" t="s">
        <v>50</v>
      </c>
      <c r="AT509" t="s">
        <v>50</v>
      </c>
      <c r="AU509" t="s">
        <v>50</v>
      </c>
      <c r="AV509" t="s">
        <v>149</v>
      </c>
      <c r="AW509" t="str">
        <f t="shared" si="61"/>
        <v>A friend told me</v>
      </c>
      <c r="AX509" t="s">
        <v>167</v>
      </c>
      <c r="AY509" t="str">
        <f t="shared" si="62"/>
        <v>Special Celebration (Birthday, Anniversary, etc.)</v>
      </c>
      <c r="AZ509" t="s">
        <v>98</v>
      </c>
      <c r="BA509" t="s">
        <v>62</v>
      </c>
      <c r="BB509" t="s">
        <v>74</v>
      </c>
      <c r="BC509" t="s">
        <v>64</v>
      </c>
      <c r="BD509" t="s">
        <v>75</v>
      </c>
      <c r="BE509" t="s">
        <v>67</v>
      </c>
      <c r="BF509" t="s">
        <v>89</v>
      </c>
      <c r="BG509" t="s">
        <v>68</v>
      </c>
      <c r="BH509" t="s">
        <v>118</v>
      </c>
      <c r="BI509" t="s">
        <v>91</v>
      </c>
      <c r="BJ509" t="s">
        <v>69</v>
      </c>
    </row>
    <row r="510" spans="1:62" x14ac:dyDescent="0.3">
      <c r="A510">
        <v>512</v>
      </c>
      <c r="B510" s="1">
        <v>45843.811805555553</v>
      </c>
      <c r="C510" s="6">
        <v>45843.816666666666</v>
      </c>
      <c r="D510" s="2">
        <f>INT(FC_Road___Aradhana[[#This Row],[Completion time]])</f>
        <v>45843</v>
      </c>
      <c r="E510" s="2" t="str">
        <f>TEXT(FC_Road___Aradhana[[#This Row],[Date]],"dddd")</f>
        <v>Saturday</v>
      </c>
      <c r="F510" s="2" t="str">
        <f>IF(WEEKDAY(FC_Road___Aradhana[[#This Row],[Date]],2)&gt;5,"Weekend","Weekday")</f>
        <v>Weekend</v>
      </c>
      <c r="G51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10" t="s">
        <v>49</v>
      </c>
      <c r="I510" t="s">
        <v>50</v>
      </c>
      <c r="J510" t="s">
        <v>79</v>
      </c>
      <c r="K510" t="s">
        <v>52</v>
      </c>
      <c r="L510" t="s">
        <v>119</v>
      </c>
      <c r="M510" t="s">
        <v>50</v>
      </c>
      <c r="N510" t="s">
        <v>50</v>
      </c>
      <c r="O510" t="s">
        <v>50</v>
      </c>
      <c r="P510" t="s">
        <v>50</v>
      </c>
      <c r="Q510" t="s">
        <v>54</v>
      </c>
      <c r="R510" t="str">
        <f t="shared" si="56"/>
        <v>Deccan</v>
      </c>
      <c r="S510" t="s">
        <v>50</v>
      </c>
      <c r="T510" t="s">
        <v>50</v>
      </c>
      <c r="U510" t="s">
        <v>50</v>
      </c>
      <c r="V510" t="s">
        <v>50</v>
      </c>
      <c r="W510" t="s">
        <v>50</v>
      </c>
      <c r="X510" t="str">
        <f t="shared" si="57"/>
        <v/>
      </c>
      <c r="Y510" t="str">
        <f t="shared" si="58"/>
        <v>Deccan</v>
      </c>
      <c r="Z510" t="s">
        <v>83</v>
      </c>
      <c r="AA510" t="s">
        <v>70</v>
      </c>
      <c r="AB510" t="s">
        <v>50</v>
      </c>
      <c r="AC510" t="s">
        <v>50</v>
      </c>
      <c r="AD510" t="s">
        <v>50</v>
      </c>
      <c r="AE510" t="s">
        <v>50</v>
      </c>
      <c r="AF510" t="str">
        <f t="shared" si="59"/>
        <v>Shivajinagar</v>
      </c>
      <c r="AG510" t="s">
        <v>50</v>
      </c>
      <c r="AH510" t="s">
        <v>50</v>
      </c>
      <c r="AI510" t="s">
        <v>50</v>
      </c>
      <c r="AJ510" t="s">
        <v>50</v>
      </c>
      <c r="AK510" t="s">
        <v>50</v>
      </c>
      <c r="AL510" t="str">
        <f t="shared" si="60"/>
        <v/>
      </c>
      <c r="AM510" t="str">
        <f>IF(FC_Road___Aradhana[[#This Row],[2nd Level Departure]]="",FC_Road___Aradhana[[#This Row],[1st Level Departure]],FC_Road___Aradhana[[#This Row],[2nd Level Departure]])</f>
        <v>Shivajinagar</v>
      </c>
      <c r="AN510" t="s">
        <v>85</v>
      </c>
      <c r="AO510" t="s">
        <v>71</v>
      </c>
      <c r="AP510" t="s">
        <v>58</v>
      </c>
      <c r="AQ510" t="s">
        <v>72</v>
      </c>
      <c r="AR510" t="s">
        <v>60</v>
      </c>
      <c r="AS510" t="s">
        <v>61</v>
      </c>
      <c r="AT510" t="s">
        <v>62</v>
      </c>
      <c r="AU510" t="s">
        <v>63</v>
      </c>
      <c r="AV510" t="s">
        <v>50</v>
      </c>
      <c r="AW510" t="str">
        <f t="shared" si="61"/>
        <v>Walk-in/ Saw it while passing by</v>
      </c>
      <c r="AX510" t="s">
        <v>50</v>
      </c>
      <c r="AY510" t="str">
        <f t="shared" si="62"/>
        <v>Casual Meal</v>
      </c>
      <c r="AZ510" t="s">
        <v>50</v>
      </c>
      <c r="BA510" t="str">
        <f t="shared" si="63"/>
        <v>I wanted to try Sourdough Pizza</v>
      </c>
      <c r="BB510" t="s">
        <v>104</v>
      </c>
      <c r="BC510" t="s">
        <v>64</v>
      </c>
      <c r="BD510" t="s">
        <v>88</v>
      </c>
      <c r="BE510" t="s">
        <v>67</v>
      </c>
      <c r="BF510" t="s">
        <v>89</v>
      </c>
      <c r="BG510" t="s">
        <v>114</v>
      </c>
      <c r="BH510" t="s">
        <v>78</v>
      </c>
      <c r="BI510" t="s">
        <v>115</v>
      </c>
      <c r="BJ510" t="s">
        <v>69</v>
      </c>
    </row>
    <row r="511" spans="1:62" x14ac:dyDescent="0.3">
      <c r="A511">
        <v>513</v>
      </c>
      <c r="B511" s="1">
        <v>45843.813888888886</v>
      </c>
      <c r="C511" s="6">
        <v>45843.816666666666</v>
      </c>
      <c r="D511" s="2">
        <f>INT(FC_Road___Aradhana[[#This Row],[Completion time]])</f>
        <v>45843</v>
      </c>
      <c r="E511" s="2" t="str">
        <f>TEXT(FC_Road___Aradhana[[#This Row],[Date]],"dddd")</f>
        <v>Saturday</v>
      </c>
      <c r="F511" s="2" t="str">
        <f>IF(WEEKDAY(FC_Road___Aradhana[[#This Row],[Date]],2)&gt;5,"Weekend","Weekday")</f>
        <v>Weekend</v>
      </c>
      <c r="G51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11" t="s">
        <v>49</v>
      </c>
      <c r="I511" t="s">
        <v>50</v>
      </c>
      <c r="J511" t="s">
        <v>51</v>
      </c>
      <c r="K511" t="s">
        <v>52</v>
      </c>
      <c r="L511" t="s">
        <v>80</v>
      </c>
      <c r="M511" t="s">
        <v>50</v>
      </c>
      <c r="N511" t="s">
        <v>50</v>
      </c>
      <c r="O511" t="s">
        <v>50</v>
      </c>
      <c r="P511" t="s">
        <v>50</v>
      </c>
      <c r="Q511" t="s">
        <v>297</v>
      </c>
      <c r="R511" t="str">
        <f t="shared" ref="R511:R552" si="64">IF(M511&lt;&gt;"",M511,IF(N511&lt;&gt;"",N511,IF(O511&lt;&gt;"",O511,IF(P511&lt;&gt;"",P511,IF(Q511&lt;&gt;"",Q511,"")))))</f>
        <v>Pimpri</v>
      </c>
      <c r="S511" t="s">
        <v>50</v>
      </c>
      <c r="T511" t="s">
        <v>50</v>
      </c>
      <c r="U511" t="s">
        <v>50</v>
      </c>
      <c r="V511" t="s">
        <v>50</v>
      </c>
      <c r="W511" t="s">
        <v>50</v>
      </c>
      <c r="X511" t="str">
        <f t="shared" ref="X511:X552" si="65">IF(S511&lt;&gt;"",S511,IF(T511&lt;&gt;"",T511,IF(U511&lt;&gt;"",U511,IF(V511&lt;&gt;"",V511,IF(W511&lt;&gt;"",W511,"")))))</f>
        <v/>
      </c>
      <c r="Y511" t="str">
        <f t="shared" ref="Y511:Y552" si="66">IF(X511&lt;&gt;"",X511,IF(R511&lt;&gt;"",R511,""))</f>
        <v>Pimpri</v>
      </c>
      <c r="Z511" t="s">
        <v>166</v>
      </c>
      <c r="AA511" t="s">
        <v>50</v>
      </c>
      <c r="AB511" t="s">
        <v>273</v>
      </c>
      <c r="AC511" t="s">
        <v>50</v>
      </c>
      <c r="AD511" t="s">
        <v>50</v>
      </c>
      <c r="AE511" t="s">
        <v>50</v>
      </c>
      <c r="AF511" t="str">
        <f t="shared" ref="AF511:AF552" si="67">IF(AA511&lt;&gt;"",AA511,IF(AB511&lt;&gt;"",AB511,IF(AC511&lt;&gt;"",AC511,IF(AD511&lt;&gt;"",AD511,IF(AE511&lt;&gt;"",AE511,"")))))</f>
        <v>Viman Nagar</v>
      </c>
      <c r="AG511" t="s">
        <v>50</v>
      </c>
      <c r="AH511" t="s">
        <v>50</v>
      </c>
      <c r="AI511" t="s">
        <v>50</v>
      </c>
      <c r="AJ511" t="s">
        <v>50</v>
      </c>
      <c r="AK511" t="s">
        <v>50</v>
      </c>
      <c r="AL511" t="str">
        <f t="shared" ref="AL511:AL552" si="68">IF(AG511&lt;&gt;"",AG511,IF(AH511&lt;&gt;"",AH511,IF(AI511&lt;&gt;"",AI511,IF(AJ511&lt;&gt;"",AJ511,IF(AK511&lt;&gt;"",AK511,"")))))</f>
        <v/>
      </c>
      <c r="AM511" t="str">
        <f>IF(FC_Road___Aradhana[[#This Row],[2nd Level Departure]]="",FC_Road___Aradhana[[#This Row],[1st Level Departure]],FC_Road___Aradhana[[#This Row],[2nd Level Departure]])</f>
        <v>Viman Nagar</v>
      </c>
      <c r="AN511" t="s">
        <v>94</v>
      </c>
      <c r="AO511" t="s">
        <v>71</v>
      </c>
      <c r="AP511" t="s">
        <v>58</v>
      </c>
      <c r="AQ511" t="s">
        <v>97</v>
      </c>
      <c r="AR511" t="s">
        <v>60</v>
      </c>
      <c r="AS511" t="s">
        <v>139</v>
      </c>
      <c r="AT511" t="s">
        <v>107</v>
      </c>
      <c r="AU511" t="s">
        <v>63</v>
      </c>
      <c r="AV511" t="s">
        <v>50</v>
      </c>
      <c r="AW511" t="str">
        <f t="shared" ref="AW511:AW552" si="69">IF(AQ511="",AV511,AQ511)</f>
        <v>Social Media Ad (Instagram/ Facebook)</v>
      </c>
      <c r="AX511" t="s">
        <v>50</v>
      </c>
      <c r="AY511" t="s">
        <v>167</v>
      </c>
      <c r="AZ511" t="s">
        <v>50</v>
      </c>
      <c r="BA511" t="str">
        <f t="shared" ref="BA511:BA552" si="70">IF(AT511="",AZ511,AT511)</f>
        <v>Nonna's famous Tiramisu </v>
      </c>
      <c r="BB511" t="s">
        <v>74</v>
      </c>
      <c r="BC511" t="s">
        <v>64</v>
      </c>
      <c r="BD511" t="s">
        <v>88</v>
      </c>
      <c r="BE511" t="s">
        <v>67</v>
      </c>
      <c r="BF511" t="s">
        <v>89</v>
      </c>
      <c r="BG511" t="s">
        <v>68</v>
      </c>
      <c r="BH511" t="s">
        <v>78</v>
      </c>
      <c r="BI511" t="s">
        <v>50</v>
      </c>
      <c r="BJ511" t="s">
        <v>69</v>
      </c>
    </row>
    <row r="512" spans="1:62" x14ac:dyDescent="0.3">
      <c r="A512">
        <v>514</v>
      </c>
      <c r="B512" s="1">
        <v>45843.816666666666</v>
      </c>
      <c r="C512" s="6">
        <v>45843.820833333331</v>
      </c>
      <c r="D512" s="2">
        <f>INT(FC_Road___Aradhana[[#This Row],[Completion time]])</f>
        <v>45843</v>
      </c>
      <c r="E512" s="2" t="str">
        <f>TEXT(FC_Road___Aradhana[[#This Row],[Date]],"dddd")</f>
        <v>Saturday</v>
      </c>
      <c r="F512" s="2" t="str">
        <f>IF(WEEKDAY(FC_Road___Aradhana[[#This Row],[Date]],2)&gt;5,"Weekend","Weekday")</f>
        <v>Weekend</v>
      </c>
      <c r="G51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12" t="s">
        <v>49</v>
      </c>
      <c r="I512" t="s">
        <v>50</v>
      </c>
      <c r="J512" t="s">
        <v>51</v>
      </c>
      <c r="K512" t="s">
        <v>52</v>
      </c>
      <c r="L512" t="s">
        <v>80</v>
      </c>
      <c r="M512" t="s">
        <v>50</v>
      </c>
      <c r="N512" t="s">
        <v>50</v>
      </c>
      <c r="O512" t="s">
        <v>50</v>
      </c>
      <c r="P512" t="s">
        <v>50</v>
      </c>
      <c r="Q512" t="s">
        <v>81</v>
      </c>
      <c r="R512" t="str">
        <f t="shared" si="64"/>
        <v>Kothrud</v>
      </c>
      <c r="S512" t="s">
        <v>50</v>
      </c>
      <c r="T512" t="s">
        <v>50</v>
      </c>
      <c r="U512" t="s">
        <v>148</v>
      </c>
      <c r="V512" t="s">
        <v>50</v>
      </c>
      <c r="W512" t="s">
        <v>50</v>
      </c>
      <c r="X512" t="str">
        <f t="shared" si="65"/>
        <v>MIT College / Anand Nagar</v>
      </c>
      <c r="Y512" t="str">
        <f t="shared" si="66"/>
        <v>MIT College / Anand Nagar</v>
      </c>
      <c r="Z512" t="s">
        <v>83</v>
      </c>
      <c r="AA512" t="s">
        <v>84</v>
      </c>
      <c r="AB512" t="s">
        <v>50</v>
      </c>
      <c r="AC512" t="s">
        <v>50</v>
      </c>
      <c r="AD512" t="s">
        <v>50</v>
      </c>
      <c r="AE512" t="s">
        <v>50</v>
      </c>
      <c r="AF512" t="str">
        <f t="shared" si="67"/>
        <v>kothrud</v>
      </c>
      <c r="AG512" t="s">
        <v>50</v>
      </c>
      <c r="AH512" t="s">
        <v>50</v>
      </c>
      <c r="AI512" t="s">
        <v>148</v>
      </c>
      <c r="AJ512" t="s">
        <v>50</v>
      </c>
      <c r="AK512" t="s">
        <v>50</v>
      </c>
      <c r="AL512" t="str">
        <f t="shared" si="68"/>
        <v>MIT College / Anand Nagar</v>
      </c>
      <c r="AM512" t="str">
        <f>IF(FC_Road___Aradhana[[#This Row],[2nd Level Departure]]="",FC_Road___Aradhana[[#This Row],[1st Level Departure]],FC_Road___Aradhana[[#This Row],[2nd Level Departure]])</f>
        <v>MIT College / Anand Nagar</v>
      </c>
      <c r="AN512" t="s">
        <v>85</v>
      </c>
      <c r="AO512" t="s">
        <v>109</v>
      </c>
      <c r="AP512" t="s">
        <v>96</v>
      </c>
      <c r="AQ512" t="s">
        <v>50</v>
      </c>
      <c r="AR512" t="s">
        <v>50</v>
      </c>
      <c r="AS512" t="s">
        <v>50</v>
      </c>
      <c r="AT512" t="s">
        <v>50</v>
      </c>
      <c r="AU512" t="s">
        <v>50</v>
      </c>
      <c r="AV512" t="s">
        <v>97</v>
      </c>
      <c r="AW512" t="str">
        <f t="shared" si="69"/>
        <v>Social Media Ad (Instagram/ Facebook)</v>
      </c>
      <c r="AX512" t="s">
        <v>61</v>
      </c>
      <c r="AY512" t="str">
        <f t="shared" ref="AY512:AY552" si="71">IF(AS512="",AX512,AS512)</f>
        <v>Casual Meal</v>
      </c>
      <c r="AZ512" t="s">
        <v>98</v>
      </c>
      <c r="BA512" t="s">
        <v>62</v>
      </c>
      <c r="BB512" t="s">
        <v>64</v>
      </c>
      <c r="BC512" t="s">
        <v>64</v>
      </c>
      <c r="BD512" t="s">
        <v>66</v>
      </c>
      <c r="BE512" t="s">
        <v>76</v>
      </c>
      <c r="BF512" t="s">
        <v>99</v>
      </c>
      <c r="BG512" t="s">
        <v>68</v>
      </c>
      <c r="BH512" t="s">
        <v>101</v>
      </c>
      <c r="BI512" t="s">
        <v>50</v>
      </c>
      <c r="BJ512" t="s">
        <v>189</v>
      </c>
    </row>
    <row r="513" spans="1:62" x14ac:dyDescent="0.3">
      <c r="A513">
        <v>515</v>
      </c>
      <c r="B513" s="1">
        <v>45843.817361111112</v>
      </c>
      <c r="C513" s="6">
        <v>45843.821527777778</v>
      </c>
      <c r="D513" s="2">
        <f>INT(FC_Road___Aradhana[[#This Row],[Completion time]])</f>
        <v>45843</v>
      </c>
      <c r="E513" s="2" t="str">
        <f>TEXT(FC_Road___Aradhana[[#This Row],[Date]],"dddd")</f>
        <v>Saturday</v>
      </c>
      <c r="F513" s="2" t="str">
        <f>IF(WEEKDAY(FC_Road___Aradhana[[#This Row],[Date]],2)&gt;5,"Weekend","Weekday")</f>
        <v>Weekend</v>
      </c>
      <c r="G51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Evening</v>
      </c>
      <c r="H513" t="s">
        <v>49</v>
      </c>
      <c r="I513" t="s">
        <v>50</v>
      </c>
      <c r="J513" t="s">
        <v>79</v>
      </c>
      <c r="K513" t="s">
        <v>52</v>
      </c>
      <c r="L513" t="s">
        <v>80</v>
      </c>
      <c r="M513" t="s">
        <v>50</v>
      </c>
      <c r="N513" t="s">
        <v>50</v>
      </c>
      <c r="O513" t="s">
        <v>50</v>
      </c>
      <c r="P513" t="s">
        <v>50</v>
      </c>
      <c r="Q513" t="s">
        <v>81</v>
      </c>
      <c r="R513" t="str">
        <f t="shared" si="64"/>
        <v>Kothrud</v>
      </c>
      <c r="S513" t="s">
        <v>50</v>
      </c>
      <c r="T513" t="s">
        <v>50</v>
      </c>
      <c r="U513" t="s">
        <v>260</v>
      </c>
      <c r="V513" t="s">
        <v>50</v>
      </c>
      <c r="W513" t="s">
        <v>50</v>
      </c>
      <c r="X513" t="str">
        <f t="shared" si="65"/>
        <v xml:space="preserve">Mahatma society </v>
      </c>
      <c r="Y513" t="str">
        <f t="shared" si="66"/>
        <v xml:space="preserve">Mahatma society </v>
      </c>
      <c r="Z513" t="s">
        <v>163</v>
      </c>
      <c r="AA513" t="s">
        <v>70</v>
      </c>
      <c r="AB513" t="s">
        <v>50</v>
      </c>
      <c r="AC513" t="s">
        <v>50</v>
      </c>
      <c r="AD513" t="s">
        <v>50</v>
      </c>
      <c r="AE513" t="s">
        <v>50</v>
      </c>
      <c r="AF513" t="str">
        <f t="shared" si="67"/>
        <v>Shivajinagar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tr">
        <f t="shared" si="68"/>
        <v/>
      </c>
      <c r="AM513" t="str">
        <f>IF(FC_Road___Aradhana[[#This Row],[2nd Level Departure]]="",FC_Road___Aradhana[[#This Row],[1st Level Departure]],FC_Road___Aradhana[[#This Row],[2nd Level Departure]])</f>
        <v>Shivajinagar</v>
      </c>
      <c r="AN513" t="s">
        <v>56</v>
      </c>
      <c r="AO513" t="s">
        <v>109</v>
      </c>
      <c r="AP513" t="s">
        <v>58</v>
      </c>
      <c r="AQ513" t="s">
        <v>336</v>
      </c>
      <c r="AR513" t="s">
        <v>60</v>
      </c>
      <c r="AS513" t="s">
        <v>112</v>
      </c>
      <c r="AT513" t="s">
        <v>125</v>
      </c>
      <c r="AU513" t="s">
        <v>63</v>
      </c>
      <c r="AV513" t="s">
        <v>50</v>
      </c>
      <c r="AW513" t="str">
        <f t="shared" si="69"/>
        <v>Others</v>
      </c>
      <c r="AX513" t="s">
        <v>50</v>
      </c>
      <c r="AY513" t="str">
        <f t="shared" si="71"/>
        <v>Hangout with Friends</v>
      </c>
      <c r="AZ513" t="s">
        <v>50</v>
      </c>
      <c r="BA513" t="str">
        <f t="shared" si="70"/>
        <v>Pizza with Drinks sounded like a good combo</v>
      </c>
      <c r="BB513" t="s">
        <v>74</v>
      </c>
      <c r="BC513" t="s">
        <v>74</v>
      </c>
      <c r="BD513" t="s">
        <v>88</v>
      </c>
      <c r="BE513" t="s">
        <v>76</v>
      </c>
      <c r="BF513" t="s">
        <v>89</v>
      </c>
      <c r="BG513" t="s">
        <v>68</v>
      </c>
      <c r="BH513" t="s">
        <v>50</v>
      </c>
      <c r="BI513" t="s">
        <v>50</v>
      </c>
      <c r="BJ513" t="s">
        <v>69</v>
      </c>
    </row>
    <row r="514" spans="1:62" x14ac:dyDescent="0.3">
      <c r="A514">
        <v>516</v>
      </c>
      <c r="B514" s="1">
        <v>45843.845138888886</v>
      </c>
      <c r="C514" s="6">
        <v>45843.847916666666</v>
      </c>
      <c r="D514" s="2">
        <f>INT(FC_Road___Aradhana[[#This Row],[Completion time]])</f>
        <v>45843</v>
      </c>
      <c r="E514" s="2" t="str">
        <f>TEXT(FC_Road___Aradhana[[#This Row],[Date]],"dddd")</f>
        <v>Saturday</v>
      </c>
      <c r="F514" s="2" t="str">
        <f>IF(WEEKDAY(FC_Road___Aradhana[[#This Row],[Date]],2)&gt;5,"Weekend","Weekday")</f>
        <v>Weekend</v>
      </c>
      <c r="G51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14" t="s">
        <v>49</v>
      </c>
      <c r="I514" t="s">
        <v>50</v>
      </c>
      <c r="J514" t="s">
        <v>79</v>
      </c>
      <c r="K514" t="s">
        <v>52</v>
      </c>
      <c r="L514" t="s">
        <v>80</v>
      </c>
      <c r="M514" t="s">
        <v>50</v>
      </c>
      <c r="N514" t="s">
        <v>50</v>
      </c>
      <c r="O514" t="s">
        <v>50</v>
      </c>
      <c r="P514" t="s">
        <v>50</v>
      </c>
      <c r="Q514" t="s">
        <v>135</v>
      </c>
      <c r="R514" t="str">
        <f t="shared" si="64"/>
        <v>Erandawne</v>
      </c>
      <c r="S514" t="s">
        <v>50</v>
      </c>
      <c r="T514" t="s">
        <v>183</v>
      </c>
      <c r="U514" t="s">
        <v>50</v>
      </c>
      <c r="V514" t="s">
        <v>50</v>
      </c>
      <c r="W514" t="s">
        <v>50</v>
      </c>
      <c r="X514" t="str">
        <f t="shared" si="65"/>
        <v>Deenanath Mangeshkar Hospital / Patwardhan Bag</v>
      </c>
      <c r="Y514" t="str">
        <f t="shared" si="66"/>
        <v>Deenanath Mangeshkar Hospital / Patwardhan Bag</v>
      </c>
      <c r="Z514" t="s">
        <v>166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tr">
        <f t="shared" si="67"/>
        <v/>
      </c>
      <c r="AG514" t="s">
        <v>50</v>
      </c>
      <c r="AH514" t="s">
        <v>50</v>
      </c>
      <c r="AI514" t="s">
        <v>50</v>
      </c>
      <c r="AJ514" t="s">
        <v>50</v>
      </c>
      <c r="AK514" t="s">
        <v>50</v>
      </c>
      <c r="AL514" t="str">
        <f t="shared" si="68"/>
        <v/>
      </c>
      <c r="AM514" t="str">
        <f>IF(FC_Road___Aradhana[[#This Row],[2nd Level Departure]]="",FC_Road___Aradhana[[#This Row],[1st Level Departure]],FC_Road___Aradhana[[#This Row],[2nd Level Departure]])</f>
        <v/>
      </c>
      <c r="AN514" t="s">
        <v>94</v>
      </c>
      <c r="AO514" t="s">
        <v>57</v>
      </c>
      <c r="AP514" t="s">
        <v>58</v>
      </c>
      <c r="AQ514" t="s">
        <v>97</v>
      </c>
      <c r="AR514" t="s">
        <v>103</v>
      </c>
      <c r="AS514" t="s">
        <v>112</v>
      </c>
      <c r="AT514" t="s">
        <v>62</v>
      </c>
      <c r="AU514" t="s">
        <v>63</v>
      </c>
      <c r="AV514" t="s">
        <v>50</v>
      </c>
      <c r="AW514" t="str">
        <f t="shared" si="69"/>
        <v>Social Media Ad (Instagram/ Facebook)</v>
      </c>
      <c r="AX514" t="s">
        <v>50</v>
      </c>
      <c r="AY514" t="str">
        <f t="shared" si="71"/>
        <v>Hangout with Friends</v>
      </c>
      <c r="AZ514" t="s">
        <v>50</v>
      </c>
      <c r="BA514" t="str">
        <f t="shared" si="70"/>
        <v>I wanted to try Sourdough Pizza</v>
      </c>
      <c r="BB514" t="s">
        <v>104</v>
      </c>
      <c r="BC514" t="s">
        <v>64</v>
      </c>
      <c r="BD514" t="s">
        <v>88</v>
      </c>
      <c r="BE514" t="s">
        <v>67</v>
      </c>
      <c r="BF514" t="s">
        <v>89</v>
      </c>
      <c r="BG514" t="s">
        <v>68</v>
      </c>
      <c r="BH514" t="s">
        <v>101</v>
      </c>
      <c r="BI514" t="s">
        <v>122</v>
      </c>
      <c r="BJ514" t="s">
        <v>69</v>
      </c>
    </row>
    <row r="515" spans="1:62" x14ac:dyDescent="0.3">
      <c r="A515">
        <v>517</v>
      </c>
      <c r="B515" s="1">
        <v>45843.825694444444</v>
      </c>
      <c r="C515" s="6">
        <v>45843.848611111112</v>
      </c>
      <c r="D515" s="2">
        <f>INT(FC_Road___Aradhana[[#This Row],[Completion time]])</f>
        <v>45843</v>
      </c>
      <c r="E515" s="2" t="str">
        <f>TEXT(FC_Road___Aradhana[[#This Row],[Date]],"dddd")</f>
        <v>Saturday</v>
      </c>
      <c r="F515" s="2" t="str">
        <f>IF(WEEKDAY(FC_Road___Aradhana[[#This Row],[Date]],2)&gt;5,"Weekend","Weekday")</f>
        <v>Weekend</v>
      </c>
      <c r="G51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15" t="s">
        <v>49</v>
      </c>
      <c r="I515" t="s">
        <v>50</v>
      </c>
      <c r="J515" t="s">
        <v>51</v>
      </c>
      <c r="K515" t="s">
        <v>52</v>
      </c>
      <c r="L515" t="s">
        <v>156</v>
      </c>
      <c r="M515" t="s">
        <v>191</v>
      </c>
      <c r="N515" t="s">
        <v>50</v>
      </c>
      <c r="O515" t="s">
        <v>50</v>
      </c>
      <c r="P515" t="s">
        <v>50</v>
      </c>
      <c r="Q515" t="s">
        <v>50</v>
      </c>
      <c r="R515" t="str">
        <f t="shared" si="64"/>
        <v>Kondhwa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tr">
        <f t="shared" si="65"/>
        <v/>
      </c>
      <c r="Y515" t="str">
        <f t="shared" si="66"/>
        <v>Kondhwa</v>
      </c>
      <c r="Z515" t="s">
        <v>336</v>
      </c>
      <c r="AA515" t="s">
        <v>50</v>
      </c>
      <c r="AB515" t="s">
        <v>50</v>
      </c>
      <c r="AC515" t="s">
        <v>50</v>
      </c>
      <c r="AD515" t="s">
        <v>50</v>
      </c>
      <c r="AE515" t="s">
        <v>50</v>
      </c>
      <c r="AF515" t="str">
        <f t="shared" si="67"/>
        <v/>
      </c>
      <c r="AG515" t="s">
        <v>50</v>
      </c>
      <c r="AH515" t="s">
        <v>50</v>
      </c>
      <c r="AI515" t="s">
        <v>50</v>
      </c>
      <c r="AJ515" t="s">
        <v>50</v>
      </c>
      <c r="AK515" t="s">
        <v>50</v>
      </c>
      <c r="AL515" t="str">
        <f t="shared" si="68"/>
        <v/>
      </c>
      <c r="AM515" t="str">
        <f>IF(FC_Road___Aradhana[[#This Row],[2nd Level Departure]]="",FC_Road___Aradhana[[#This Row],[1st Level Departure]],FC_Road___Aradhana[[#This Row],[2nd Level Departure]])</f>
        <v/>
      </c>
      <c r="AN515" t="s">
        <v>85</v>
      </c>
      <c r="AO515" t="s">
        <v>71</v>
      </c>
      <c r="AP515" t="s">
        <v>96</v>
      </c>
      <c r="AQ515" t="s">
        <v>50</v>
      </c>
      <c r="AR515" t="s">
        <v>50</v>
      </c>
      <c r="AS515" t="s">
        <v>50</v>
      </c>
      <c r="AT515" t="s">
        <v>50</v>
      </c>
      <c r="AU515" t="s">
        <v>50</v>
      </c>
      <c r="AV515" t="s">
        <v>144</v>
      </c>
      <c r="AW515" t="str">
        <f t="shared" si="69"/>
        <v>I was walking by and came in</v>
      </c>
      <c r="AX515" t="s">
        <v>129</v>
      </c>
      <c r="AY515" t="str">
        <f t="shared" si="71"/>
        <v>Family Outing</v>
      </c>
      <c r="AZ515" t="s">
        <v>98</v>
      </c>
      <c r="BA515" t="s">
        <v>62</v>
      </c>
      <c r="BB515" t="s">
        <v>65</v>
      </c>
      <c r="BC515" t="s">
        <v>65</v>
      </c>
      <c r="BD515" t="s">
        <v>66</v>
      </c>
      <c r="BE515" t="s">
        <v>188</v>
      </c>
      <c r="BF515" t="s">
        <v>184</v>
      </c>
      <c r="BG515" t="s">
        <v>137</v>
      </c>
      <c r="BH515" t="s">
        <v>78</v>
      </c>
      <c r="BI515" t="s">
        <v>122</v>
      </c>
      <c r="BJ515" t="s">
        <v>69</v>
      </c>
    </row>
    <row r="516" spans="1:62" x14ac:dyDescent="0.3">
      <c r="A516">
        <v>518</v>
      </c>
      <c r="B516" s="1">
        <v>45843.848611111112</v>
      </c>
      <c r="C516" s="6">
        <v>45843.85</v>
      </c>
      <c r="D516" s="2">
        <f>INT(FC_Road___Aradhana[[#This Row],[Completion time]])</f>
        <v>45843</v>
      </c>
      <c r="E516" s="2" t="str">
        <f>TEXT(FC_Road___Aradhana[[#This Row],[Date]],"dddd")</f>
        <v>Saturday</v>
      </c>
      <c r="F516" s="2" t="str">
        <f>IF(WEEKDAY(FC_Road___Aradhana[[#This Row],[Date]],2)&gt;5,"Weekend","Weekday")</f>
        <v>Weekend</v>
      </c>
      <c r="G51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16" t="s">
        <v>49</v>
      </c>
      <c r="I516" t="s">
        <v>50</v>
      </c>
      <c r="J516" t="s">
        <v>79</v>
      </c>
      <c r="K516" t="s">
        <v>52</v>
      </c>
      <c r="L516" t="s">
        <v>156</v>
      </c>
      <c r="M516" t="s">
        <v>50</v>
      </c>
      <c r="N516" t="s">
        <v>50</v>
      </c>
      <c r="O516" t="s">
        <v>50</v>
      </c>
      <c r="P516" t="s">
        <v>50</v>
      </c>
      <c r="Q516" t="s">
        <v>50</v>
      </c>
      <c r="R516" t="str">
        <f t="shared" si="64"/>
        <v/>
      </c>
      <c r="S516" t="s">
        <v>50</v>
      </c>
      <c r="T516" t="s">
        <v>50</v>
      </c>
      <c r="U516" t="s">
        <v>50</v>
      </c>
      <c r="V516" t="s">
        <v>50</v>
      </c>
      <c r="W516" t="s">
        <v>50</v>
      </c>
      <c r="X516" t="str">
        <f t="shared" si="65"/>
        <v/>
      </c>
      <c r="Y516" t="str">
        <f t="shared" si="66"/>
        <v/>
      </c>
      <c r="Z516" t="s">
        <v>163</v>
      </c>
      <c r="AA516" t="s">
        <v>54</v>
      </c>
      <c r="AB516" t="s">
        <v>50</v>
      </c>
      <c r="AC516" t="s">
        <v>50</v>
      </c>
      <c r="AD516" t="s">
        <v>50</v>
      </c>
      <c r="AE516" t="s">
        <v>50</v>
      </c>
      <c r="AF516" t="str">
        <f t="shared" si="67"/>
        <v>Deccan</v>
      </c>
      <c r="AG516" t="s">
        <v>54</v>
      </c>
      <c r="AH516" t="s">
        <v>50</v>
      </c>
      <c r="AI516" t="s">
        <v>50</v>
      </c>
      <c r="AJ516" t="s">
        <v>50</v>
      </c>
      <c r="AK516" t="s">
        <v>50</v>
      </c>
      <c r="AL516" t="str">
        <f t="shared" si="68"/>
        <v>Deccan</v>
      </c>
      <c r="AM516" t="str">
        <f>IF(FC_Road___Aradhana[[#This Row],[2nd Level Departure]]="",FC_Road___Aradhana[[#This Row],[1st Level Departure]],FC_Road___Aradhana[[#This Row],[2nd Level Departure]])</f>
        <v>Deccan</v>
      </c>
      <c r="AN516" t="s">
        <v>56</v>
      </c>
      <c r="AO516" t="s">
        <v>71</v>
      </c>
      <c r="AP516" t="s">
        <v>58</v>
      </c>
      <c r="AQ516" t="s">
        <v>59</v>
      </c>
      <c r="AR516" t="s">
        <v>60</v>
      </c>
      <c r="AS516" t="s">
        <v>61</v>
      </c>
      <c r="AT516" t="s">
        <v>62</v>
      </c>
      <c r="AU516" t="s">
        <v>63</v>
      </c>
      <c r="AV516" t="s">
        <v>50</v>
      </c>
      <c r="AW516" t="str">
        <f t="shared" si="69"/>
        <v>Word of Mouth/ Recommendation</v>
      </c>
      <c r="AX516" t="s">
        <v>50</v>
      </c>
      <c r="AY516" t="str">
        <f t="shared" si="71"/>
        <v>Casual Meal</v>
      </c>
      <c r="AZ516" t="s">
        <v>50</v>
      </c>
      <c r="BA516" t="str">
        <f t="shared" si="70"/>
        <v>I wanted to try Sourdough Pizza</v>
      </c>
      <c r="BB516" t="s">
        <v>87</v>
      </c>
      <c r="BC516" t="s">
        <v>104</v>
      </c>
      <c r="BD516" t="s">
        <v>75</v>
      </c>
      <c r="BE516" t="s">
        <v>76</v>
      </c>
      <c r="BF516" t="s">
        <v>89</v>
      </c>
      <c r="BG516" t="s">
        <v>68</v>
      </c>
      <c r="BH516" t="s">
        <v>101</v>
      </c>
      <c r="BI516" t="s">
        <v>122</v>
      </c>
      <c r="BJ516" t="s">
        <v>69</v>
      </c>
    </row>
    <row r="517" spans="1:62" x14ac:dyDescent="0.3">
      <c r="A517">
        <v>519</v>
      </c>
      <c r="B517" s="1">
        <v>45843.849305555559</v>
      </c>
      <c r="C517" s="6">
        <v>45843.850694444445</v>
      </c>
      <c r="D517" s="2">
        <f>INT(FC_Road___Aradhana[[#This Row],[Completion time]])</f>
        <v>45843</v>
      </c>
      <c r="E517" s="2" t="str">
        <f>TEXT(FC_Road___Aradhana[[#This Row],[Date]],"dddd")</f>
        <v>Saturday</v>
      </c>
      <c r="F517" s="2" t="str">
        <f>IF(WEEKDAY(FC_Road___Aradhana[[#This Row],[Date]],2)&gt;5,"Weekend","Weekday")</f>
        <v>Weekend</v>
      </c>
      <c r="G51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17" t="s">
        <v>49</v>
      </c>
      <c r="I517" t="s">
        <v>50</v>
      </c>
      <c r="J517" t="s">
        <v>51</v>
      </c>
      <c r="K517" t="s">
        <v>92</v>
      </c>
      <c r="L517" t="s">
        <v>93</v>
      </c>
      <c r="M517" t="s">
        <v>50</v>
      </c>
      <c r="N517" t="s">
        <v>102</v>
      </c>
      <c r="O517" t="s">
        <v>50</v>
      </c>
      <c r="P517" t="s">
        <v>50</v>
      </c>
      <c r="Q517" t="s">
        <v>50</v>
      </c>
      <c r="R517" t="str">
        <f t="shared" si="64"/>
        <v>FC Road</v>
      </c>
      <c r="S517" t="s">
        <v>50</v>
      </c>
      <c r="T517" t="s">
        <v>50</v>
      </c>
      <c r="U517" t="s">
        <v>50</v>
      </c>
      <c r="V517" t="s">
        <v>50</v>
      </c>
      <c r="W517" t="s">
        <v>50</v>
      </c>
      <c r="X517" t="str">
        <f t="shared" si="65"/>
        <v/>
      </c>
      <c r="Y517" t="str">
        <f t="shared" si="66"/>
        <v>FC Road</v>
      </c>
      <c r="Z517" t="s">
        <v>83</v>
      </c>
      <c r="AA517" t="s">
        <v>70</v>
      </c>
      <c r="AB517" t="s">
        <v>50</v>
      </c>
      <c r="AC517" t="s">
        <v>50</v>
      </c>
      <c r="AD517" t="s">
        <v>50</v>
      </c>
      <c r="AE517" t="s">
        <v>50</v>
      </c>
      <c r="AF517" t="str">
        <f t="shared" si="67"/>
        <v>Shivajinagar</v>
      </c>
      <c r="AG517" t="s">
        <v>50</v>
      </c>
      <c r="AH517" t="s">
        <v>50</v>
      </c>
      <c r="AI517" t="s">
        <v>50</v>
      </c>
      <c r="AJ517" t="s">
        <v>50</v>
      </c>
      <c r="AK517" t="s">
        <v>50</v>
      </c>
      <c r="AL517" t="str">
        <f t="shared" si="68"/>
        <v/>
      </c>
      <c r="AM517" t="str">
        <f>IF(FC_Road___Aradhana[[#This Row],[2nd Level Departure]]="",FC_Road___Aradhana[[#This Row],[1st Level Departure]],FC_Road___Aradhana[[#This Row],[2nd Level Departure]])</f>
        <v>Shivajinagar</v>
      </c>
      <c r="AN517" t="s">
        <v>56</v>
      </c>
      <c r="AO517" t="s">
        <v>95</v>
      </c>
      <c r="AP517" t="s">
        <v>96</v>
      </c>
      <c r="AQ517" t="s">
        <v>50</v>
      </c>
      <c r="AR517" t="s">
        <v>50</v>
      </c>
      <c r="AS517" t="s">
        <v>50</v>
      </c>
      <c r="AT517" t="s">
        <v>50</v>
      </c>
      <c r="AU517" t="s">
        <v>50</v>
      </c>
      <c r="AV517" t="s">
        <v>97</v>
      </c>
      <c r="AW517" t="str">
        <f t="shared" si="69"/>
        <v>Social Media Ad (Instagram/ Facebook)</v>
      </c>
      <c r="AX517" t="s">
        <v>86</v>
      </c>
      <c r="AY517" t="str">
        <f t="shared" si="71"/>
        <v>Date</v>
      </c>
      <c r="AZ517" t="s">
        <v>98</v>
      </c>
      <c r="BA517" t="s">
        <v>62</v>
      </c>
      <c r="BB517" t="s">
        <v>104</v>
      </c>
      <c r="BC517" t="s">
        <v>65</v>
      </c>
      <c r="BD517" t="s">
        <v>88</v>
      </c>
      <c r="BE517" t="s">
        <v>67</v>
      </c>
      <c r="BF517" t="s">
        <v>89</v>
      </c>
      <c r="BG517" t="s">
        <v>68</v>
      </c>
      <c r="BH517" t="s">
        <v>101</v>
      </c>
      <c r="BI517" t="s">
        <v>115</v>
      </c>
      <c r="BJ517" t="s">
        <v>189</v>
      </c>
    </row>
    <row r="518" spans="1:62" x14ac:dyDescent="0.3">
      <c r="A518">
        <v>520</v>
      </c>
      <c r="B518" s="1">
        <v>45843.850694444445</v>
      </c>
      <c r="C518" s="6">
        <v>45843.856249999997</v>
      </c>
      <c r="D518" s="2">
        <f>INT(FC_Road___Aradhana[[#This Row],[Completion time]])</f>
        <v>45843</v>
      </c>
      <c r="E518" s="2" t="str">
        <f>TEXT(FC_Road___Aradhana[[#This Row],[Date]],"dddd")</f>
        <v>Saturday</v>
      </c>
      <c r="F518" s="2" t="str">
        <f>IF(WEEKDAY(FC_Road___Aradhana[[#This Row],[Date]],2)&gt;5,"Weekend","Weekday")</f>
        <v>Weekend</v>
      </c>
      <c r="G51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18" t="s">
        <v>49</v>
      </c>
      <c r="I518" t="s">
        <v>50</v>
      </c>
      <c r="J518" t="s">
        <v>51</v>
      </c>
      <c r="K518" t="s">
        <v>92</v>
      </c>
      <c r="L518" t="s">
        <v>80</v>
      </c>
      <c r="M518" t="s">
        <v>50</v>
      </c>
      <c r="N518" t="s">
        <v>50</v>
      </c>
      <c r="O518" t="s">
        <v>50</v>
      </c>
      <c r="P518" t="s">
        <v>50</v>
      </c>
      <c r="Q518" t="s">
        <v>81</v>
      </c>
      <c r="R518" t="str">
        <f t="shared" si="64"/>
        <v>Kothrud</v>
      </c>
      <c r="S518" t="s">
        <v>50</v>
      </c>
      <c r="T518" t="s">
        <v>50</v>
      </c>
      <c r="U518" t="s">
        <v>162</v>
      </c>
      <c r="V518" t="s">
        <v>50</v>
      </c>
      <c r="W518" t="s">
        <v>50</v>
      </c>
      <c r="X518" t="str">
        <f t="shared" si="65"/>
        <v>Dahanukar Colony / Kothrud Bus Stand</v>
      </c>
      <c r="Y518" t="str">
        <f t="shared" si="66"/>
        <v>Dahanukar Colony / Kothrud Bus Stand</v>
      </c>
      <c r="Z518" t="s">
        <v>83</v>
      </c>
      <c r="AA518" t="s">
        <v>84</v>
      </c>
      <c r="AB518" t="s">
        <v>50</v>
      </c>
      <c r="AC518" t="s">
        <v>50</v>
      </c>
      <c r="AD518" t="s">
        <v>50</v>
      </c>
      <c r="AE518" t="s">
        <v>50</v>
      </c>
      <c r="AF518" t="str">
        <f t="shared" si="67"/>
        <v>kothrud</v>
      </c>
      <c r="AG518" t="s">
        <v>50</v>
      </c>
      <c r="AH518" t="s">
        <v>50</v>
      </c>
      <c r="AI518" t="s">
        <v>162</v>
      </c>
      <c r="AJ518" t="s">
        <v>50</v>
      </c>
      <c r="AK518" t="s">
        <v>50</v>
      </c>
      <c r="AL518" t="str">
        <f t="shared" si="68"/>
        <v>Dahanukar Colony / Kothrud Bus Stand</v>
      </c>
      <c r="AM518" t="str">
        <f>IF(FC_Road___Aradhana[[#This Row],[2nd Level Departure]]="",FC_Road___Aradhana[[#This Row],[1st Level Departure]],FC_Road___Aradhana[[#This Row],[2nd Level Departure]])</f>
        <v>Dahanukar Colony / Kothrud Bus Stand</v>
      </c>
      <c r="AN518" t="s">
        <v>85</v>
      </c>
      <c r="AO518" t="s">
        <v>109</v>
      </c>
      <c r="AP518" t="s">
        <v>58</v>
      </c>
      <c r="AQ518" t="s">
        <v>110</v>
      </c>
      <c r="AR518" t="s">
        <v>60</v>
      </c>
      <c r="AS518" t="s">
        <v>61</v>
      </c>
      <c r="AT518" t="s">
        <v>125</v>
      </c>
      <c r="AU518" t="s">
        <v>60</v>
      </c>
      <c r="AV518" t="s">
        <v>50</v>
      </c>
      <c r="AW518" t="str">
        <f t="shared" si="69"/>
        <v>Reservation Apps - DineOut/ Zomato Gold</v>
      </c>
      <c r="AX518" t="s">
        <v>50</v>
      </c>
      <c r="AY518" t="str">
        <f t="shared" si="71"/>
        <v>Casual Meal</v>
      </c>
      <c r="AZ518" t="s">
        <v>50</v>
      </c>
      <c r="BA518" t="str">
        <f t="shared" si="70"/>
        <v>Pizza with Drinks sounded like a good combo</v>
      </c>
      <c r="BB518" t="s">
        <v>64</v>
      </c>
      <c r="BC518" t="s">
        <v>64</v>
      </c>
      <c r="BD518" t="s">
        <v>75</v>
      </c>
      <c r="BE518" t="s">
        <v>76</v>
      </c>
      <c r="BF518" t="s">
        <v>89</v>
      </c>
      <c r="BG518" t="s">
        <v>100</v>
      </c>
      <c r="BH518" t="s">
        <v>118</v>
      </c>
      <c r="BI518" t="s">
        <v>115</v>
      </c>
      <c r="BJ518" t="s">
        <v>69</v>
      </c>
    </row>
    <row r="519" spans="1:62" x14ac:dyDescent="0.3">
      <c r="A519">
        <v>521</v>
      </c>
      <c r="B519" s="1">
        <v>45843.850694444445</v>
      </c>
      <c r="C519" s="6">
        <v>45843.85833333333</v>
      </c>
      <c r="D519" s="2">
        <f>INT(FC_Road___Aradhana[[#This Row],[Completion time]])</f>
        <v>45843</v>
      </c>
      <c r="E519" s="2" t="str">
        <f>TEXT(FC_Road___Aradhana[[#This Row],[Date]],"dddd")</f>
        <v>Saturday</v>
      </c>
      <c r="F519" s="2" t="str">
        <f>IF(WEEKDAY(FC_Road___Aradhana[[#This Row],[Date]],2)&gt;5,"Weekend","Weekday")</f>
        <v>Weekend</v>
      </c>
      <c r="G51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19" t="s">
        <v>49</v>
      </c>
      <c r="I519" t="s">
        <v>50</v>
      </c>
      <c r="J519" t="s">
        <v>79</v>
      </c>
      <c r="K519" t="s">
        <v>52</v>
      </c>
      <c r="L519" t="s">
        <v>119</v>
      </c>
      <c r="M519" t="s">
        <v>50</v>
      </c>
      <c r="N519" t="s">
        <v>50</v>
      </c>
      <c r="O519" t="s">
        <v>50</v>
      </c>
      <c r="P519" t="s">
        <v>50</v>
      </c>
      <c r="Q519" t="s">
        <v>127</v>
      </c>
      <c r="R519" t="str">
        <f t="shared" si="64"/>
        <v>Old City</v>
      </c>
      <c r="S519" t="s">
        <v>50</v>
      </c>
      <c r="T519" t="s">
        <v>50</v>
      </c>
      <c r="U519" t="s">
        <v>50</v>
      </c>
      <c r="V519" t="s">
        <v>50</v>
      </c>
      <c r="W519" t="s">
        <v>169</v>
      </c>
      <c r="X519" t="str">
        <f t="shared" si="65"/>
        <v>Sadashiv Peth</v>
      </c>
      <c r="Y519" t="str">
        <f t="shared" si="66"/>
        <v>Sadashiv Peth</v>
      </c>
      <c r="Z519" t="s">
        <v>93</v>
      </c>
      <c r="AA519" t="s">
        <v>50</v>
      </c>
      <c r="AB519" t="s">
        <v>50</v>
      </c>
      <c r="AC519" t="s">
        <v>102</v>
      </c>
      <c r="AD519" t="s">
        <v>50</v>
      </c>
      <c r="AE519" t="s">
        <v>50</v>
      </c>
      <c r="AF519" t="str">
        <f t="shared" si="67"/>
        <v>FC Road</v>
      </c>
      <c r="AG519" t="s">
        <v>50</v>
      </c>
      <c r="AH519" t="s">
        <v>50</v>
      </c>
      <c r="AI519" t="s">
        <v>50</v>
      </c>
      <c r="AJ519" t="s">
        <v>50</v>
      </c>
      <c r="AK519" t="s">
        <v>50</v>
      </c>
      <c r="AL519" t="str">
        <f t="shared" si="68"/>
        <v/>
      </c>
      <c r="AM519" t="str">
        <f>IF(FC_Road___Aradhana[[#This Row],[2nd Level Departure]]="",FC_Road___Aradhana[[#This Row],[1st Level Departure]],FC_Road___Aradhana[[#This Row],[2nd Level Departure]])</f>
        <v>FC Road</v>
      </c>
      <c r="AN519" t="s">
        <v>85</v>
      </c>
      <c r="AO519" t="s">
        <v>95</v>
      </c>
      <c r="AP519" t="s">
        <v>96</v>
      </c>
      <c r="AQ519" t="s">
        <v>50</v>
      </c>
      <c r="AR519" t="s">
        <v>50</v>
      </c>
      <c r="AS519" t="s">
        <v>50</v>
      </c>
      <c r="AT519" t="s">
        <v>50</v>
      </c>
      <c r="AU519" t="s">
        <v>50</v>
      </c>
      <c r="AV519" t="s">
        <v>97</v>
      </c>
      <c r="AW519" t="str">
        <f t="shared" si="69"/>
        <v>Social Media Ad (Instagram/ Facebook)</v>
      </c>
      <c r="AX519" t="s">
        <v>111</v>
      </c>
      <c r="AY519" t="str">
        <f t="shared" si="71"/>
        <v>Hangout with friends</v>
      </c>
      <c r="AZ519" t="s">
        <v>98</v>
      </c>
      <c r="BA519" t="s">
        <v>62</v>
      </c>
      <c r="BB519" t="s">
        <v>87</v>
      </c>
      <c r="BC519" t="s">
        <v>65</v>
      </c>
      <c r="BD519" t="s">
        <v>75</v>
      </c>
      <c r="BE519" t="s">
        <v>67</v>
      </c>
      <c r="BF519" t="s">
        <v>50</v>
      </c>
      <c r="BG519" t="s">
        <v>68</v>
      </c>
      <c r="BH519" t="s">
        <v>50</v>
      </c>
      <c r="BI519" t="s">
        <v>50</v>
      </c>
      <c r="BJ519" t="s">
        <v>69</v>
      </c>
    </row>
    <row r="520" spans="1:62" x14ac:dyDescent="0.3">
      <c r="A520">
        <v>522</v>
      </c>
      <c r="B520" s="1">
        <v>45843.859722222223</v>
      </c>
      <c r="C520" s="6">
        <v>45843.862500000003</v>
      </c>
      <c r="D520" s="2">
        <f>INT(FC_Road___Aradhana[[#This Row],[Completion time]])</f>
        <v>45843</v>
      </c>
      <c r="E520" s="2" t="str">
        <f>TEXT(FC_Road___Aradhana[[#This Row],[Date]],"dddd")</f>
        <v>Saturday</v>
      </c>
      <c r="F520" s="2" t="str">
        <f>IF(WEEKDAY(FC_Road___Aradhana[[#This Row],[Date]],2)&gt;5,"Weekend","Weekday")</f>
        <v>Weekend</v>
      </c>
      <c r="G52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0" t="s">
        <v>49</v>
      </c>
      <c r="I520" t="s">
        <v>50</v>
      </c>
      <c r="J520" t="s">
        <v>79</v>
      </c>
      <c r="K520" t="s">
        <v>52</v>
      </c>
      <c r="L520" t="s">
        <v>156</v>
      </c>
      <c r="M520" t="s">
        <v>319</v>
      </c>
      <c r="N520" t="s">
        <v>50</v>
      </c>
      <c r="O520" t="s">
        <v>50</v>
      </c>
      <c r="P520" t="s">
        <v>50</v>
      </c>
      <c r="Q520" t="s">
        <v>50</v>
      </c>
      <c r="R520" t="str">
        <f t="shared" si="64"/>
        <v xml:space="preserve">Aundh </v>
      </c>
      <c r="S520" t="s">
        <v>50</v>
      </c>
      <c r="T520" t="s">
        <v>50</v>
      </c>
      <c r="U520" t="s">
        <v>50</v>
      </c>
      <c r="V520" t="s">
        <v>50</v>
      </c>
      <c r="W520" t="s">
        <v>50</v>
      </c>
      <c r="X520" t="str">
        <f t="shared" si="65"/>
        <v/>
      </c>
      <c r="Y520" t="str">
        <f t="shared" si="66"/>
        <v xml:space="preserve">Aundh </v>
      </c>
      <c r="Z520" t="s">
        <v>83</v>
      </c>
      <c r="AA520" t="s">
        <v>127</v>
      </c>
      <c r="AB520" t="s">
        <v>50</v>
      </c>
      <c r="AC520" t="s">
        <v>50</v>
      </c>
      <c r="AD520" t="s">
        <v>50</v>
      </c>
      <c r="AE520" t="s">
        <v>50</v>
      </c>
      <c r="AF520" t="str">
        <f t="shared" si="67"/>
        <v>Old City</v>
      </c>
      <c r="AG520" t="s">
        <v>50</v>
      </c>
      <c r="AH520" t="s">
        <v>50</v>
      </c>
      <c r="AI520" t="s">
        <v>50</v>
      </c>
      <c r="AJ520" t="s">
        <v>50</v>
      </c>
      <c r="AK520" t="s">
        <v>50</v>
      </c>
      <c r="AL520" t="str">
        <f t="shared" si="68"/>
        <v/>
      </c>
      <c r="AM520" t="str">
        <f>IF(FC_Road___Aradhana[[#This Row],[2nd Level Departure]]="",FC_Road___Aradhana[[#This Row],[1st Level Departure]],FC_Road___Aradhana[[#This Row],[2nd Level Departure]])</f>
        <v>Old City</v>
      </c>
      <c r="AN520" t="s">
        <v>56</v>
      </c>
      <c r="AO520" t="s">
        <v>71</v>
      </c>
      <c r="AP520" t="s">
        <v>96</v>
      </c>
      <c r="AQ520" t="s">
        <v>50</v>
      </c>
      <c r="AR520" t="s">
        <v>50</v>
      </c>
      <c r="AS520" t="s">
        <v>50</v>
      </c>
      <c r="AT520" t="s">
        <v>50</v>
      </c>
      <c r="AU520" t="s">
        <v>50</v>
      </c>
      <c r="AV520" t="s">
        <v>144</v>
      </c>
      <c r="AW520" t="str">
        <f t="shared" si="69"/>
        <v>I was walking by and came in</v>
      </c>
      <c r="AX520" t="s">
        <v>61</v>
      </c>
      <c r="AY520" t="str">
        <f t="shared" si="71"/>
        <v>Casual Meal</v>
      </c>
      <c r="AZ520" t="s">
        <v>98</v>
      </c>
      <c r="BA520" t="s">
        <v>62</v>
      </c>
      <c r="BB520" t="s">
        <v>64</v>
      </c>
      <c r="BC520" t="s">
        <v>108</v>
      </c>
      <c r="BD520" t="s">
        <v>75</v>
      </c>
      <c r="BE520" t="s">
        <v>76</v>
      </c>
      <c r="BF520" t="s">
        <v>99</v>
      </c>
      <c r="BG520" t="s">
        <v>68</v>
      </c>
      <c r="BH520" t="s">
        <v>118</v>
      </c>
      <c r="BI520" t="s">
        <v>115</v>
      </c>
      <c r="BJ520" t="s">
        <v>69</v>
      </c>
    </row>
    <row r="521" spans="1:62" x14ac:dyDescent="0.3">
      <c r="A521">
        <v>524</v>
      </c>
      <c r="B521" s="1">
        <v>45843.866666666669</v>
      </c>
      <c r="C521" s="6">
        <v>45843.868750000001</v>
      </c>
      <c r="D521" s="2">
        <f>INT(FC_Road___Aradhana[[#This Row],[Completion time]])</f>
        <v>45843</v>
      </c>
      <c r="E521" s="2" t="str">
        <f>TEXT(FC_Road___Aradhana[[#This Row],[Date]],"dddd")</f>
        <v>Saturday</v>
      </c>
      <c r="F521" s="2" t="str">
        <f>IF(WEEKDAY(FC_Road___Aradhana[[#This Row],[Date]],2)&gt;5,"Weekend","Weekday")</f>
        <v>Weekend</v>
      </c>
      <c r="G52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1" t="s">
        <v>49</v>
      </c>
      <c r="I521" t="s">
        <v>50</v>
      </c>
      <c r="J521" t="s">
        <v>51</v>
      </c>
      <c r="K521" t="s">
        <v>52</v>
      </c>
      <c r="L521" t="s">
        <v>156</v>
      </c>
      <c r="M521" t="s">
        <v>165</v>
      </c>
      <c r="N521" t="s">
        <v>50</v>
      </c>
      <c r="O521" t="s">
        <v>50</v>
      </c>
      <c r="P521" t="s">
        <v>50</v>
      </c>
      <c r="Q521" t="s">
        <v>50</v>
      </c>
      <c r="R521" t="str">
        <f t="shared" si="64"/>
        <v>Pavillion Mall</v>
      </c>
      <c r="S521" t="s">
        <v>50</v>
      </c>
      <c r="T521" t="s">
        <v>50</v>
      </c>
      <c r="U521" t="s">
        <v>50</v>
      </c>
      <c r="V521" t="s">
        <v>50</v>
      </c>
      <c r="W521" t="s">
        <v>50</v>
      </c>
      <c r="X521" t="str">
        <f t="shared" si="65"/>
        <v/>
      </c>
      <c r="Y521" t="str">
        <f t="shared" si="66"/>
        <v>Pavillion Mall</v>
      </c>
      <c r="Z521" t="s">
        <v>83</v>
      </c>
      <c r="AA521" t="s">
        <v>84</v>
      </c>
      <c r="AB521" t="s">
        <v>50</v>
      </c>
      <c r="AC521" t="s">
        <v>50</v>
      </c>
      <c r="AD521" t="s">
        <v>50</v>
      </c>
      <c r="AE521" t="s">
        <v>50</v>
      </c>
      <c r="AF521" t="str">
        <f t="shared" si="67"/>
        <v>kothrud</v>
      </c>
      <c r="AG521" t="s">
        <v>50</v>
      </c>
      <c r="AH521" t="s">
        <v>50</v>
      </c>
      <c r="AI521" t="s">
        <v>162</v>
      </c>
      <c r="AJ521" t="s">
        <v>50</v>
      </c>
      <c r="AK521" t="s">
        <v>50</v>
      </c>
      <c r="AL521" t="str">
        <f t="shared" si="68"/>
        <v>Dahanukar Colony / Kothrud Bus Stand</v>
      </c>
      <c r="AM521" t="str">
        <f>IF(FC_Road___Aradhana[[#This Row],[2nd Level Departure]]="",FC_Road___Aradhana[[#This Row],[1st Level Departure]],FC_Road___Aradhana[[#This Row],[2nd Level Departure]])</f>
        <v>Dahanukar Colony / Kothrud Bus Stand</v>
      </c>
      <c r="AN521" t="s">
        <v>56</v>
      </c>
      <c r="AO521" t="s">
        <v>95</v>
      </c>
      <c r="AP521" t="s">
        <v>96</v>
      </c>
      <c r="AQ521" t="s">
        <v>50</v>
      </c>
      <c r="AR521" t="s">
        <v>50</v>
      </c>
      <c r="AS521" t="s">
        <v>50</v>
      </c>
      <c r="AT521" t="s">
        <v>50</v>
      </c>
      <c r="AU521" t="s">
        <v>50</v>
      </c>
      <c r="AV521" t="s">
        <v>149</v>
      </c>
      <c r="AW521" t="str">
        <f t="shared" si="69"/>
        <v>A friend told me</v>
      </c>
      <c r="AX521" t="s">
        <v>61</v>
      </c>
      <c r="AY521" t="str">
        <f t="shared" si="71"/>
        <v>Casual Meal</v>
      </c>
      <c r="AZ521" t="s">
        <v>98</v>
      </c>
      <c r="BA521" t="s">
        <v>62</v>
      </c>
      <c r="BB521" t="s">
        <v>104</v>
      </c>
      <c r="BC521" t="s">
        <v>64</v>
      </c>
      <c r="BD521" t="s">
        <v>88</v>
      </c>
      <c r="BE521" t="s">
        <v>76</v>
      </c>
      <c r="BF521" t="s">
        <v>50</v>
      </c>
      <c r="BG521" t="s">
        <v>68</v>
      </c>
      <c r="BH521" t="s">
        <v>50</v>
      </c>
      <c r="BI521" t="s">
        <v>50</v>
      </c>
      <c r="BJ521" t="s">
        <v>69</v>
      </c>
    </row>
    <row r="522" spans="1:62" x14ac:dyDescent="0.3">
      <c r="A522">
        <v>525</v>
      </c>
      <c r="B522" s="1">
        <v>45843.863194444442</v>
      </c>
      <c r="C522" s="6">
        <v>45843.870833333334</v>
      </c>
      <c r="D522" s="2">
        <f>INT(FC_Road___Aradhana[[#This Row],[Completion time]])</f>
        <v>45843</v>
      </c>
      <c r="E522" s="2" t="str">
        <f>TEXT(FC_Road___Aradhana[[#This Row],[Date]],"dddd")</f>
        <v>Saturday</v>
      </c>
      <c r="F522" s="2" t="str">
        <f>IF(WEEKDAY(FC_Road___Aradhana[[#This Row],[Date]],2)&gt;5,"Weekend","Weekday")</f>
        <v>Weekend</v>
      </c>
      <c r="G52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2" t="s">
        <v>49</v>
      </c>
      <c r="I522" t="s">
        <v>50</v>
      </c>
      <c r="J522" t="s">
        <v>79</v>
      </c>
      <c r="K522" t="s">
        <v>52</v>
      </c>
      <c r="L522" t="s">
        <v>93</v>
      </c>
      <c r="M522" t="s">
        <v>50</v>
      </c>
      <c r="N522" t="s">
        <v>102</v>
      </c>
      <c r="O522" t="s">
        <v>50</v>
      </c>
      <c r="P522" t="s">
        <v>50</v>
      </c>
      <c r="Q522" t="s">
        <v>50</v>
      </c>
      <c r="R522" t="str">
        <f t="shared" si="64"/>
        <v>FC Road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tr">
        <f t="shared" si="65"/>
        <v/>
      </c>
      <c r="Y522" t="str">
        <f t="shared" si="66"/>
        <v>FC Road</v>
      </c>
      <c r="Z522" t="s">
        <v>83</v>
      </c>
      <c r="AA522" t="s">
        <v>54</v>
      </c>
      <c r="AB522" t="s">
        <v>50</v>
      </c>
      <c r="AC522" t="s">
        <v>50</v>
      </c>
      <c r="AD522" t="s">
        <v>50</v>
      </c>
      <c r="AE522" t="s">
        <v>50</v>
      </c>
      <c r="AF522" t="str">
        <f t="shared" si="67"/>
        <v>Deccan</v>
      </c>
      <c r="AG522" t="s">
        <v>54</v>
      </c>
      <c r="AH522" t="s">
        <v>50</v>
      </c>
      <c r="AI522" t="s">
        <v>50</v>
      </c>
      <c r="AJ522" t="s">
        <v>50</v>
      </c>
      <c r="AK522" t="s">
        <v>50</v>
      </c>
      <c r="AL522" t="str">
        <f t="shared" si="68"/>
        <v>Deccan</v>
      </c>
      <c r="AM522" t="str">
        <f>IF(FC_Road___Aradhana[[#This Row],[2nd Level Departure]]="",FC_Road___Aradhana[[#This Row],[1st Level Departure]],FC_Road___Aradhana[[#This Row],[2nd Level Departure]])</f>
        <v>Deccan</v>
      </c>
      <c r="AN522" t="s">
        <v>147</v>
      </c>
      <c r="AO522" t="s">
        <v>109</v>
      </c>
      <c r="AP522" t="s">
        <v>58</v>
      </c>
      <c r="AQ522" t="s">
        <v>97</v>
      </c>
      <c r="AR522" t="s">
        <v>133</v>
      </c>
      <c r="AS522" t="s">
        <v>129</v>
      </c>
      <c r="AT522" t="s">
        <v>62</v>
      </c>
      <c r="AU522" t="s">
        <v>133</v>
      </c>
      <c r="AV522" t="s">
        <v>50</v>
      </c>
      <c r="AW522" t="str">
        <f t="shared" si="69"/>
        <v>Social Media Ad (Instagram/ Facebook)</v>
      </c>
      <c r="AX522" t="s">
        <v>50</v>
      </c>
      <c r="AY522" t="str">
        <f t="shared" si="71"/>
        <v>Family Outing</v>
      </c>
      <c r="AZ522" t="s">
        <v>50</v>
      </c>
      <c r="BA522" t="str">
        <f t="shared" si="70"/>
        <v>I wanted to try Sourdough Pizza</v>
      </c>
      <c r="BB522" t="s">
        <v>87</v>
      </c>
      <c r="BC522" t="s">
        <v>64</v>
      </c>
      <c r="BD522" t="s">
        <v>66</v>
      </c>
      <c r="BE522" t="s">
        <v>188</v>
      </c>
      <c r="BF522" t="s">
        <v>184</v>
      </c>
      <c r="BG522" t="s">
        <v>68</v>
      </c>
      <c r="BH522" t="s">
        <v>101</v>
      </c>
      <c r="BI522" t="s">
        <v>122</v>
      </c>
      <c r="BJ522" t="s">
        <v>69</v>
      </c>
    </row>
    <row r="523" spans="1:62" x14ac:dyDescent="0.3">
      <c r="A523">
        <v>526</v>
      </c>
      <c r="B523" s="1">
        <v>45843.871527777781</v>
      </c>
      <c r="C523" s="6">
        <v>45843.876388888886</v>
      </c>
      <c r="D523" s="2">
        <f>INT(FC_Road___Aradhana[[#This Row],[Completion time]])</f>
        <v>45843</v>
      </c>
      <c r="E523" s="2" t="str">
        <f>TEXT(FC_Road___Aradhana[[#This Row],[Date]],"dddd")</f>
        <v>Saturday</v>
      </c>
      <c r="F523" s="2" t="str">
        <f>IF(WEEKDAY(FC_Road___Aradhana[[#This Row],[Date]],2)&gt;5,"Weekend","Weekday")</f>
        <v>Weekend</v>
      </c>
      <c r="G52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3" t="s">
        <v>49</v>
      </c>
      <c r="I523" t="s">
        <v>50</v>
      </c>
      <c r="J523" t="s">
        <v>79</v>
      </c>
      <c r="K523" t="s">
        <v>52</v>
      </c>
      <c r="L523" t="s">
        <v>156</v>
      </c>
      <c r="M523" t="s">
        <v>50</v>
      </c>
      <c r="N523" t="s">
        <v>50</v>
      </c>
      <c r="O523" t="s">
        <v>50</v>
      </c>
      <c r="P523" t="s">
        <v>50</v>
      </c>
      <c r="Q523" t="s">
        <v>50</v>
      </c>
      <c r="R523" t="str">
        <f t="shared" si="64"/>
        <v/>
      </c>
      <c r="S523" t="s">
        <v>50</v>
      </c>
      <c r="T523" t="s">
        <v>50</v>
      </c>
      <c r="U523" t="s">
        <v>50</v>
      </c>
      <c r="V523" t="s">
        <v>50</v>
      </c>
      <c r="W523" t="s">
        <v>50</v>
      </c>
      <c r="X523" t="str">
        <f t="shared" si="65"/>
        <v/>
      </c>
      <c r="Y523" t="str">
        <f t="shared" si="66"/>
        <v/>
      </c>
      <c r="Z523" t="s">
        <v>83</v>
      </c>
      <c r="AA523" t="s">
        <v>191</v>
      </c>
      <c r="AB523" t="s">
        <v>50</v>
      </c>
      <c r="AC523" t="s">
        <v>50</v>
      </c>
      <c r="AD523" t="s">
        <v>50</v>
      </c>
      <c r="AE523" t="s">
        <v>50</v>
      </c>
      <c r="AF523" t="str">
        <f t="shared" si="67"/>
        <v>Kondhwa</v>
      </c>
      <c r="AG523" t="s">
        <v>50</v>
      </c>
      <c r="AH523" t="s">
        <v>50</v>
      </c>
      <c r="AI523" t="s">
        <v>50</v>
      </c>
      <c r="AJ523" t="s">
        <v>50</v>
      </c>
      <c r="AK523" t="s">
        <v>50</v>
      </c>
      <c r="AL523" t="str">
        <f t="shared" si="68"/>
        <v/>
      </c>
      <c r="AM523" t="str">
        <f>IF(FC_Road___Aradhana[[#This Row],[2nd Level Departure]]="",FC_Road___Aradhana[[#This Row],[1st Level Departure]],FC_Road___Aradhana[[#This Row],[2nd Level Departure]])</f>
        <v>Kondhwa</v>
      </c>
      <c r="AN523" t="s">
        <v>94</v>
      </c>
      <c r="AO523" t="s">
        <v>71</v>
      </c>
      <c r="AP523" t="s">
        <v>58</v>
      </c>
      <c r="AQ523" t="s">
        <v>59</v>
      </c>
      <c r="AR523" t="s">
        <v>60</v>
      </c>
      <c r="AS523" t="s">
        <v>112</v>
      </c>
      <c r="AT523" t="s">
        <v>107</v>
      </c>
      <c r="AU523" t="s">
        <v>63</v>
      </c>
      <c r="AV523" t="s">
        <v>50</v>
      </c>
      <c r="AW523" t="str">
        <f t="shared" si="69"/>
        <v>Word of Mouth/ Recommendation</v>
      </c>
      <c r="AX523" t="s">
        <v>50</v>
      </c>
      <c r="AY523" t="str">
        <f t="shared" si="71"/>
        <v>Hangout with Friends</v>
      </c>
      <c r="AZ523" t="s">
        <v>50</v>
      </c>
      <c r="BA523" t="str">
        <f t="shared" si="70"/>
        <v>Nonna's famous Tiramisu </v>
      </c>
      <c r="BB523" t="s">
        <v>74</v>
      </c>
      <c r="BC523" t="s">
        <v>104</v>
      </c>
      <c r="BD523" t="s">
        <v>88</v>
      </c>
      <c r="BE523" t="s">
        <v>67</v>
      </c>
      <c r="BF523" t="s">
        <v>89</v>
      </c>
      <c r="BG523" t="s">
        <v>68</v>
      </c>
      <c r="BH523" t="s">
        <v>78</v>
      </c>
      <c r="BI523" t="s">
        <v>122</v>
      </c>
      <c r="BJ523" t="s">
        <v>69</v>
      </c>
    </row>
    <row r="524" spans="1:62" x14ac:dyDescent="0.3">
      <c r="A524">
        <v>527</v>
      </c>
      <c r="B524" s="1">
        <v>45843.876388888886</v>
      </c>
      <c r="C524" s="6">
        <v>45843.881944444445</v>
      </c>
      <c r="D524" s="2">
        <f>INT(FC_Road___Aradhana[[#This Row],[Completion time]])</f>
        <v>45843</v>
      </c>
      <c r="E524" s="2" t="str">
        <f>TEXT(FC_Road___Aradhana[[#This Row],[Date]],"dddd")</f>
        <v>Saturday</v>
      </c>
      <c r="F524" s="2" t="str">
        <f>IF(WEEKDAY(FC_Road___Aradhana[[#This Row],[Date]],2)&gt;5,"Weekend","Weekday")</f>
        <v>Weekend</v>
      </c>
      <c r="G52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4" t="s">
        <v>49</v>
      </c>
      <c r="I524" t="s">
        <v>50</v>
      </c>
      <c r="J524" t="s">
        <v>79</v>
      </c>
      <c r="K524" t="s">
        <v>92</v>
      </c>
      <c r="L524" t="s">
        <v>119</v>
      </c>
      <c r="M524" t="s">
        <v>50</v>
      </c>
      <c r="N524" t="s">
        <v>50</v>
      </c>
      <c r="O524" t="s">
        <v>50</v>
      </c>
      <c r="P524" t="s">
        <v>50</v>
      </c>
      <c r="Q524" t="s">
        <v>81</v>
      </c>
      <c r="R524" t="str">
        <f t="shared" si="64"/>
        <v>Kothrud</v>
      </c>
      <c r="S524" t="s">
        <v>50</v>
      </c>
      <c r="T524" t="s">
        <v>50</v>
      </c>
      <c r="U524" t="s">
        <v>120</v>
      </c>
      <c r="V524" t="s">
        <v>50</v>
      </c>
      <c r="W524" t="s">
        <v>50</v>
      </c>
      <c r="X524" t="str">
        <f t="shared" si="65"/>
        <v>Mayur Colony / Ideal Colony</v>
      </c>
      <c r="Y524" t="str">
        <f t="shared" si="66"/>
        <v>Mayur Colony / Ideal Colony</v>
      </c>
      <c r="Z524" t="s">
        <v>163</v>
      </c>
      <c r="AA524" t="s">
        <v>54</v>
      </c>
      <c r="AB524" t="s">
        <v>50</v>
      </c>
      <c r="AC524" t="s">
        <v>50</v>
      </c>
      <c r="AD524" t="s">
        <v>50</v>
      </c>
      <c r="AE524" t="s">
        <v>50</v>
      </c>
      <c r="AF524" t="str">
        <f t="shared" si="67"/>
        <v>Deccan</v>
      </c>
      <c r="AG524" t="s">
        <v>132</v>
      </c>
      <c r="AH524" t="s">
        <v>50</v>
      </c>
      <c r="AI524" t="s">
        <v>50</v>
      </c>
      <c r="AJ524" t="s">
        <v>50</v>
      </c>
      <c r="AK524" t="s">
        <v>50</v>
      </c>
      <c r="AL524" t="str">
        <f t="shared" si="68"/>
        <v>Prabhat Road/Bhandarkar Road</v>
      </c>
      <c r="AM524" t="str">
        <f>IF(FC_Road___Aradhana[[#This Row],[2nd Level Departure]]="",FC_Road___Aradhana[[#This Row],[1st Level Departure]],FC_Road___Aradhana[[#This Row],[2nd Level Departure]])</f>
        <v>Prabhat Road/Bhandarkar Road</v>
      </c>
      <c r="AN524" t="s">
        <v>147</v>
      </c>
      <c r="AO524" t="s">
        <v>109</v>
      </c>
      <c r="AP524" t="s">
        <v>58</v>
      </c>
      <c r="AQ524" t="s">
        <v>97</v>
      </c>
      <c r="AR524" t="s">
        <v>60</v>
      </c>
      <c r="AS524" t="s">
        <v>61</v>
      </c>
      <c r="AT524" t="s">
        <v>125</v>
      </c>
      <c r="AU524" t="s">
        <v>103</v>
      </c>
      <c r="AV524" t="s">
        <v>50</v>
      </c>
      <c r="AW524" t="str">
        <f t="shared" si="69"/>
        <v>Social Media Ad (Instagram/ Facebook)</v>
      </c>
      <c r="AX524" t="s">
        <v>50</v>
      </c>
      <c r="AY524" t="str">
        <f t="shared" si="71"/>
        <v>Casual Meal</v>
      </c>
      <c r="AZ524" t="s">
        <v>50</v>
      </c>
      <c r="BA524" t="str">
        <f t="shared" si="70"/>
        <v>Pizza with Drinks sounded like a good combo</v>
      </c>
      <c r="BB524" t="s">
        <v>104</v>
      </c>
      <c r="BC524" t="s">
        <v>65</v>
      </c>
      <c r="BD524" t="s">
        <v>66</v>
      </c>
      <c r="BE524" t="s">
        <v>76</v>
      </c>
      <c r="BF524" t="s">
        <v>50</v>
      </c>
      <c r="BG524" t="s">
        <v>68</v>
      </c>
      <c r="BH524" t="s">
        <v>50</v>
      </c>
      <c r="BI524" t="s">
        <v>50</v>
      </c>
      <c r="BJ524" t="s">
        <v>69</v>
      </c>
    </row>
    <row r="525" spans="1:62" x14ac:dyDescent="0.3">
      <c r="A525">
        <v>528</v>
      </c>
      <c r="B525" s="1">
        <v>45843.868750000001</v>
      </c>
      <c r="C525" s="6">
        <v>45843.883333333331</v>
      </c>
      <c r="D525" s="2">
        <f>INT(FC_Road___Aradhana[[#This Row],[Completion time]])</f>
        <v>45843</v>
      </c>
      <c r="E525" s="2" t="str">
        <f>TEXT(FC_Road___Aradhana[[#This Row],[Date]],"dddd")</f>
        <v>Saturday</v>
      </c>
      <c r="F525" s="2" t="str">
        <f>IF(WEEKDAY(FC_Road___Aradhana[[#This Row],[Date]],2)&gt;5,"Weekend","Weekday")</f>
        <v>Weekend</v>
      </c>
      <c r="G52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5" t="s">
        <v>49</v>
      </c>
      <c r="I525" t="s">
        <v>50</v>
      </c>
      <c r="J525" t="s">
        <v>51</v>
      </c>
      <c r="K525" t="s">
        <v>52</v>
      </c>
      <c r="L525" t="s">
        <v>80</v>
      </c>
      <c r="M525" t="s">
        <v>50</v>
      </c>
      <c r="N525" t="s">
        <v>50</v>
      </c>
      <c r="O525" t="s">
        <v>50</v>
      </c>
      <c r="P525" t="s">
        <v>50</v>
      </c>
      <c r="Q525" t="s">
        <v>177</v>
      </c>
      <c r="R525" t="str">
        <f t="shared" si="64"/>
        <v>Baner</v>
      </c>
      <c r="S525" t="s">
        <v>50</v>
      </c>
      <c r="T525" t="s">
        <v>50</v>
      </c>
      <c r="U525" t="s">
        <v>50</v>
      </c>
      <c r="V525" t="s">
        <v>50</v>
      </c>
      <c r="W525" t="s">
        <v>50</v>
      </c>
      <c r="X525" t="str">
        <f t="shared" si="65"/>
        <v/>
      </c>
      <c r="Y525" t="str">
        <f t="shared" si="66"/>
        <v>Baner</v>
      </c>
      <c r="Z525" t="s">
        <v>163</v>
      </c>
      <c r="AA525" t="s">
        <v>70</v>
      </c>
      <c r="AB525" t="s">
        <v>50</v>
      </c>
      <c r="AC525" t="s">
        <v>50</v>
      </c>
      <c r="AD525" t="s">
        <v>50</v>
      </c>
      <c r="AE525" t="s">
        <v>50</v>
      </c>
      <c r="AF525" t="str">
        <f t="shared" si="67"/>
        <v>Shivajinagar</v>
      </c>
      <c r="AG525" t="s">
        <v>50</v>
      </c>
      <c r="AH525" t="s">
        <v>50</v>
      </c>
      <c r="AI525" t="s">
        <v>50</v>
      </c>
      <c r="AJ525" t="s">
        <v>50</v>
      </c>
      <c r="AK525" t="s">
        <v>50</v>
      </c>
      <c r="AL525" t="str">
        <f t="shared" si="68"/>
        <v/>
      </c>
      <c r="AM525" t="str">
        <f>IF(FC_Road___Aradhana[[#This Row],[2nd Level Departure]]="",FC_Road___Aradhana[[#This Row],[1st Level Departure]],FC_Road___Aradhana[[#This Row],[2nd Level Departure]])</f>
        <v>Shivajinagar</v>
      </c>
      <c r="AN525" t="s">
        <v>128</v>
      </c>
      <c r="AO525" t="s">
        <v>57</v>
      </c>
      <c r="AP525" t="s">
        <v>58</v>
      </c>
      <c r="AQ525" t="s">
        <v>59</v>
      </c>
      <c r="AR525" t="s">
        <v>60</v>
      </c>
      <c r="AS525" t="s">
        <v>139</v>
      </c>
      <c r="AT525" t="s">
        <v>62</v>
      </c>
      <c r="AU525" t="s">
        <v>63</v>
      </c>
      <c r="AV525" t="s">
        <v>50</v>
      </c>
      <c r="AW525" t="str">
        <f t="shared" si="69"/>
        <v>Word of Mouth/ Recommendation</v>
      </c>
      <c r="AX525" t="s">
        <v>50</v>
      </c>
      <c r="AY525" t="s">
        <v>167</v>
      </c>
      <c r="AZ525" t="s">
        <v>50</v>
      </c>
      <c r="BA525" t="str">
        <f t="shared" si="70"/>
        <v>I wanted to try Sourdough Pizza</v>
      </c>
      <c r="BB525" t="s">
        <v>74</v>
      </c>
      <c r="BC525" t="s">
        <v>108</v>
      </c>
      <c r="BD525" t="s">
        <v>130</v>
      </c>
      <c r="BE525" t="s">
        <v>67</v>
      </c>
      <c r="BF525" t="s">
        <v>131</v>
      </c>
      <c r="BG525" t="s">
        <v>68</v>
      </c>
      <c r="BH525" t="s">
        <v>78</v>
      </c>
      <c r="BI525" t="s">
        <v>243</v>
      </c>
      <c r="BJ525" t="s">
        <v>69</v>
      </c>
    </row>
    <row r="526" spans="1:62" x14ac:dyDescent="0.3">
      <c r="A526">
        <v>529</v>
      </c>
      <c r="B526" s="1">
        <v>45843.883333333331</v>
      </c>
      <c r="C526" s="6">
        <v>45843.890972222223</v>
      </c>
      <c r="D526" s="2">
        <f>INT(FC_Road___Aradhana[[#This Row],[Completion time]])</f>
        <v>45843</v>
      </c>
      <c r="E526" s="2" t="str">
        <f>TEXT(FC_Road___Aradhana[[#This Row],[Date]],"dddd")</f>
        <v>Saturday</v>
      </c>
      <c r="F526" s="2" t="str">
        <f>IF(WEEKDAY(FC_Road___Aradhana[[#This Row],[Date]],2)&gt;5,"Weekend","Weekday")</f>
        <v>Weekend</v>
      </c>
      <c r="G52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6" t="s">
        <v>49</v>
      </c>
      <c r="I526" t="s">
        <v>50</v>
      </c>
      <c r="J526" t="s">
        <v>51</v>
      </c>
      <c r="K526" t="s">
        <v>52</v>
      </c>
      <c r="L526" t="s">
        <v>80</v>
      </c>
      <c r="M526" t="s">
        <v>50</v>
      </c>
      <c r="N526" t="s">
        <v>50</v>
      </c>
      <c r="O526" t="s">
        <v>50</v>
      </c>
      <c r="P526" t="s">
        <v>50</v>
      </c>
      <c r="Q526" t="s">
        <v>70</v>
      </c>
      <c r="R526" t="str">
        <f t="shared" si="64"/>
        <v>Shivajinagar</v>
      </c>
      <c r="S526" t="s">
        <v>50</v>
      </c>
      <c r="T526" t="s">
        <v>50</v>
      </c>
      <c r="U526" t="s">
        <v>50</v>
      </c>
      <c r="V526" t="s">
        <v>173</v>
      </c>
      <c r="W526" t="s">
        <v>50</v>
      </c>
      <c r="X526" t="str">
        <f t="shared" si="65"/>
        <v>Senapati Bapat Road</v>
      </c>
      <c r="Y526" t="str">
        <f t="shared" si="66"/>
        <v>Senapati Bapat Road</v>
      </c>
      <c r="Z526" t="s">
        <v>83</v>
      </c>
      <c r="AA526" t="s">
        <v>70</v>
      </c>
      <c r="AB526" t="s">
        <v>50</v>
      </c>
      <c r="AC526" t="s">
        <v>50</v>
      </c>
      <c r="AD526" t="s">
        <v>50</v>
      </c>
      <c r="AE526" t="s">
        <v>50</v>
      </c>
      <c r="AF526" t="str">
        <f t="shared" si="67"/>
        <v>Shivajinagar</v>
      </c>
      <c r="AG526" t="s">
        <v>50</v>
      </c>
      <c r="AH526" t="s">
        <v>50</v>
      </c>
      <c r="AI526" t="s">
        <v>50</v>
      </c>
      <c r="AJ526" t="s">
        <v>50</v>
      </c>
      <c r="AK526" t="s">
        <v>50</v>
      </c>
      <c r="AL526" t="str">
        <f t="shared" si="68"/>
        <v/>
      </c>
      <c r="AM526" t="str">
        <f>IF(FC_Road___Aradhana[[#This Row],[2nd Level Departure]]="",FC_Road___Aradhana[[#This Row],[1st Level Departure]],FC_Road___Aradhana[[#This Row],[2nd Level Departure]])</f>
        <v>Shivajinagar</v>
      </c>
      <c r="AN526" t="s">
        <v>56</v>
      </c>
      <c r="AO526" t="s">
        <v>95</v>
      </c>
      <c r="AP526" t="s">
        <v>96</v>
      </c>
      <c r="AQ526" t="s">
        <v>50</v>
      </c>
      <c r="AR526" t="s">
        <v>50</v>
      </c>
      <c r="AS526" t="s">
        <v>50</v>
      </c>
      <c r="AT526" t="s">
        <v>50</v>
      </c>
      <c r="AU526" t="s">
        <v>50</v>
      </c>
      <c r="AV526" t="s">
        <v>144</v>
      </c>
      <c r="AW526" t="str">
        <f t="shared" si="69"/>
        <v>I was walking by and came in</v>
      </c>
      <c r="AX526" t="s">
        <v>61</v>
      </c>
      <c r="AY526" t="str">
        <f t="shared" si="71"/>
        <v>Casual Meal</v>
      </c>
      <c r="AZ526" t="s">
        <v>168</v>
      </c>
      <c r="BA526" t="s">
        <v>125</v>
      </c>
      <c r="BB526" t="s">
        <v>87</v>
      </c>
      <c r="BC526" t="s">
        <v>64</v>
      </c>
      <c r="BD526" t="s">
        <v>75</v>
      </c>
      <c r="BE526" t="s">
        <v>76</v>
      </c>
      <c r="BF526" t="s">
        <v>99</v>
      </c>
      <c r="BG526" t="s">
        <v>68</v>
      </c>
      <c r="BH526" t="s">
        <v>50</v>
      </c>
      <c r="BI526" t="s">
        <v>50</v>
      </c>
      <c r="BJ526" t="s">
        <v>69</v>
      </c>
    </row>
    <row r="527" spans="1:62" x14ac:dyDescent="0.3">
      <c r="A527">
        <v>530</v>
      </c>
      <c r="B527" s="1">
        <v>45843.895138888889</v>
      </c>
      <c r="C527" s="6">
        <v>45843.901388888888</v>
      </c>
      <c r="D527" s="2">
        <f>INT(FC_Road___Aradhana[[#This Row],[Completion time]])</f>
        <v>45843</v>
      </c>
      <c r="E527" s="2" t="str">
        <f>TEXT(FC_Road___Aradhana[[#This Row],[Date]],"dddd")</f>
        <v>Saturday</v>
      </c>
      <c r="F527" s="2" t="str">
        <f>IF(WEEKDAY(FC_Road___Aradhana[[#This Row],[Date]],2)&gt;5,"Weekend","Weekday")</f>
        <v>Weekend</v>
      </c>
      <c r="G52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7" t="s">
        <v>49</v>
      </c>
      <c r="I527" t="s">
        <v>50</v>
      </c>
      <c r="J527" t="s">
        <v>51</v>
      </c>
      <c r="K527" t="s">
        <v>52</v>
      </c>
      <c r="L527" t="s">
        <v>93</v>
      </c>
      <c r="M527" t="s">
        <v>50</v>
      </c>
      <c r="N527" t="s">
        <v>102</v>
      </c>
      <c r="O527" t="s">
        <v>50</v>
      </c>
      <c r="P527" t="s">
        <v>50</v>
      </c>
      <c r="Q527" t="s">
        <v>50</v>
      </c>
      <c r="R527" t="str">
        <f t="shared" si="64"/>
        <v>FC Road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tr">
        <f t="shared" si="65"/>
        <v/>
      </c>
      <c r="Y527" t="str">
        <f t="shared" si="66"/>
        <v>FC Road</v>
      </c>
      <c r="Z527" t="s">
        <v>83</v>
      </c>
      <c r="AA527" t="s">
        <v>127</v>
      </c>
      <c r="AB527" t="s">
        <v>50</v>
      </c>
      <c r="AC527" t="s">
        <v>50</v>
      </c>
      <c r="AD527" t="s">
        <v>50</v>
      </c>
      <c r="AE527" t="s">
        <v>50</v>
      </c>
      <c r="AF527" t="str">
        <f t="shared" si="67"/>
        <v>Old City</v>
      </c>
      <c r="AG527" t="s">
        <v>50</v>
      </c>
      <c r="AH527" t="s">
        <v>50</v>
      </c>
      <c r="AI527" t="s">
        <v>50</v>
      </c>
      <c r="AJ527" t="s">
        <v>50</v>
      </c>
      <c r="AK527" t="s">
        <v>50</v>
      </c>
      <c r="AL527" t="str">
        <f t="shared" si="68"/>
        <v/>
      </c>
      <c r="AM527" t="str">
        <f>IF(FC_Road___Aradhana[[#This Row],[2nd Level Departure]]="",FC_Road___Aradhana[[#This Row],[1st Level Departure]],FC_Road___Aradhana[[#This Row],[2nd Level Departure]])</f>
        <v>Old City</v>
      </c>
      <c r="AN527" t="s">
        <v>85</v>
      </c>
      <c r="AO527" t="s">
        <v>71</v>
      </c>
      <c r="AP527" t="s">
        <v>96</v>
      </c>
      <c r="AQ527" t="s">
        <v>50</v>
      </c>
      <c r="AR527" t="s">
        <v>50</v>
      </c>
      <c r="AS527" t="s">
        <v>50</v>
      </c>
      <c r="AT527" t="s">
        <v>50</v>
      </c>
      <c r="AU527" t="s">
        <v>50</v>
      </c>
      <c r="AV527" t="s">
        <v>144</v>
      </c>
      <c r="AW527" t="str">
        <f t="shared" si="69"/>
        <v>I was walking by and came in</v>
      </c>
      <c r="AX527" t="s">
        <v>61</v>
      </c>
      <c r="AY527" t="str">
        <f t="shared" si="71"/>
        <v>Casual Meal</v>
      </c>
      <c r="AZ527" t="s">
        <v>98</v>
      </c>
      <c r="BA527" t="s">
        <v>62</v>
      </c>
      <c r="BB527" t="s">
        <v>87</v>
      </c>
      <c r="BC527" t="s">
        <v>108</v>
      </c>
      <c r="BD527" t="s">
        <v>75</v>
      </c>
      <c r="BE527" t="s">
        <v>76</v>
      </c>
      <c r="BF527" t="s">
        <v>99</v>
      </c>
      <c r="BG527" t="s">
        <v>100</v>
      </c>
      <c r="BH527" t="s">
        <v>118</v>
      </c>
      <c r="BI527" t="s">
        <v>91</v>
      </c>
      <c r="BJ527" t="s">
        <v>69</v>
      </c>
    </row>
    <row r="528" spans="1:62" x14ac:dyDescent="0.3">
      <c r="A528">
        <v>531</v>
      </c>
      <c r="B528" s="1">
        <v>45843.882638888892</v>
      </c>
      <c r="C528" s="6">
        <v>45843.90347222222</v>
      </c>
      <c r="D528" s="2">
        <f>INT(FC_Road___Aradhana[[#This Row],[Completion time]])</f>
        <v>45843</v>
      </c>
      <c r="E528" s="2" t="str">
        <f>TEXT(FC_Road___Aradhana[[#This Row],[Date]],"dddd")</f>
        <v>Saturday</v>
      </c>
      <c r="F528" s="2" t="str">
        <f>IF(WEEKDAY(FC_Road___Aradhana[[#This Row],[Date]],2)&gt;5,"Weekend","Weekday")</f>
        <v>Weekend</v>
      </c>
      <c r="G52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8" t="s">
        <v>49</v>
      </c>
      <c r="I528" t="s">
        <v>50</v>
      </c>
      <c r="J528" t="s">
        <v>79</v>
      </c>
      <c r="K528" t="s">
        <v>52</v>
      </c>
      <c r="L528" t="s">
        <v>80</v>
      </c>
      <c r="M528" t="s">
        <v>50</v>
      </c>
      <c r="N528" t="s">
        <v>50</v>
      </c>
      <c r="O528" t="s">
        <v>50</v>
      </c>
      <c r="P528" t="s">
        <v>50</v>
      </c>
      <c r="Q528" t="s">
        <v>320</v>
      </c>
      <c r="R528" t="str">
        <f t="shared" si="64"/>
        <v>Ambegaon bk katraj</v>
      </c>
      <c r="S528" t="s">
        <v>50</v>
      </c>
      <c r="T528" t="s">
        <v>50</v>
      </c>
      <c r="U528" t="s">
        <v>50</v>
      </c>
      <c r="V528" t="s">
        <v>50</v>
      </c>
      <c r="W528" t="s">
        <v>50</v>
      </c>
      <c r="X528" t="str">
        <f t="shared" si="65"/>
        <v/>
      </c>
      <c r="Y528" t="str">
        <f t="shared" si="66"/>
        <v>Ambegaon bk katraj</v>
      </c>
      <c r="Z528" t="s">
        <v>83</v>
      </c>
      <c r="AA528" t="s">
        <v>127</v>
      </c>
      <c r="AB528" t="s">
        <v>50</v>
      </c>
      <c r="AC528" t="s">
        <v>50</v>
      </c>
      <c r="AD528" t="s">
        <v>50</v>
      </c>
      <c r="AE528" t="s">
        <v>50</v>
      </c>
      <c r="AF528" t="str">
        <f t="shared" si="67"/>
        <v>Old City</v>
      </c>
      <c r="AG528" t="s">
        <v>50</v>
      </c>
      <c r="AH528" t="s">
        <v>50</v>
      </c>
      <c r="AI528" t="s">
        <v>50</v>
      </c>
      <c r="AJ528" t="s">
        <v>50</v>
      </c>
      <c r="AK528" t="s">
        <v>50</v>
      </c>
      <c r="AL528" t="str">
        <f t="shared" si="68"/>
        <v/>
      </c>
      <c r="AM528" t="str">
        <f>IF(FC_Road___Aradhana[[#This Row],[2nd Level Departure]]="",FC_Road___Aradhana[[#This Row],[1st Level Departure]],FC_Road___Aradhana[[#This Row],[2nd Level Departure]])</f>
        <v>Old City</v>
      </c>
      <c r="AN528" t="s">
        <v>56</v>
      </c>
      <c r="AO528" t="s">
        <v>71</v>
      </c>
      <c r="AP528" t="s">
        <v>58</v>
      </c>
      <c r="AQ528" t="s">
        <v>59</v>
      </c>
      <c r="AR528" t="s">
        <v>60</v>
      </c>
      <c r="AS528" t="s">
        <v>61</v>
      </c>
      <c r="AT528" t="s">
        <v>62</v>
      </c>
      <c r="AU528" t="s">
        <v>63</v>
      </c>
      <c r="AV528" t="s">
        <v>50</v>
      </c>
      <c r="AW528" t="str">
        <f t="shared" si="69"/>
        <v>Word of Mouth/ Recommendation</v>
      </c>
      <c r="AX528" t="s">
        <v>50</v>
      </c>
      <c r="AY528" t="str">
        <f t="shared" si="71"/>
        <v>Casual Meal</v>
      </c>
      <c r="AZ528" t="s">
        <v>50</v>
      </c>
      <c r="BA528" t="str">
        <f t="shared" si="70"/>
        <v>I wanted to try Sourdough Pizza</v>
      </c>
      <c r="BB528" t="s">
        <v>113</v>
      </c>
      <c r="BC528" t="s">
        <v>74</v>
      </c>
      <c r="BD528" t="s">
        <v>88</v>
      </c>
      <c r="BE528" t="s">
        <v>76</v>
      </c>
      <c r="BF528" t="s">
        <v>89</v>
      </c>
      <c r="BG528" t="s">
        <v>100</v>
      </c>
      <c r="BH528" t="s">
        <v>101</v>
      </c>
      <c r="BI528" t="s">
        <v>243</v>
      </c>
      <c r="BJ528" t="s">
        <v>69</v>
      </c>
    </row>
    <row r="529" spans="1:62" x14ac:dyDescent="0.3">
      <c r="A529">
        <v>532</v>
      </c>
      <c r="B529" s="1">
        <v>45843.901388888888</v>
      </c>
      <c r="C529" s="6">
        <v>45843.904166666667</v>
      </c>
      <c r="D529" s="2">
        <f>INT(FC_Road___Aradhana[[#This Row],[Completion time]])</f>
        <v>45843</v>
      </c>
      <c r="E529" s="2" t="str">
        <f>TEXT(FC_Road___Aradhana[[#This Row],[Date]],"dddd")</f>
        <v>Saturday</v>
      </c>
      <c r="F529" s="2" t="str">
        <f>IF(WEEKDAY(FC_Road___Aradhana[[#This Row],[Date]],2)&gt;5,"Weekend","Weekday")</f>
        <v>Weekend</v>
      </c>
      <c r="G52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29" t="s">
        <v>49</v>
      </c>
      <c r="I529" t="s">
        <v>50</v>
      </c>
      <c r="J529" t="s">
        <v>51</v>
      </c>
      <c r="K529" t="s">
        <v>92</v>
      </c>
      <c r="L529" t="s">
        <v>80</v>
      </c>
      <c r="M529" t="s">
        <v>50</v>
      </c>
      <c r="N529" t="s">
        <v>50</v>
      </c>
      <c r="O529" t="s">
        <v>50</v>
      </c>
      <c r="P529" t="s">
        <v>50</v>
      </c>
      <c r="Q529" t="s">
        <v>81</v>
      </c>
      <c r="R529" t="str">
        <f t="shared" si="64"/>
        <v>Kothrud</v>
      </c>
      <c r="S529" t="s">
        <v>50</v>
      </c>
      <c r="T529" t="s">
        <v>50</v>
      </c>
      <c r="U529" t="s">
        <v>321</v>
      </c>
      <c r="V529" t="s">
        <v>50</v>
      </c>
      <c r="W529" t="s">
        <v>50</v>
      </c>
      <c r="X529" t="str">
        <f t="shared" si="65"/>
        <v>Sahawas society</v>
      </c>
      <c r="Y529" t="str">
        <f t="shared" si="66"/>
        <v>Sahawas society</v>
      </c>
      <c r="Z529" t="s">
        <v>83</v>
      </c>
      <c r="AA529" t="s">
        <v>84</v>
      </c>
      <c r="AB529" t="s">
        <v>50</v>
      </c>
      <c r="AC529" t="s">
        <v>50</v>
      </c>
      <c r="AD529" t="s">
        <v>50</v>
      </c>
      <c r="AE529" t="s">
        <v>50</v>
      </c>
      <c r="AF529" t="str">
        <f t="shared" si="67"/>
        <v>kothrud</v>
      </c>
      <c r="AG529" t="s">
        <v>50</v>
      </c>
      <c r="AH529" t="s">
        <v>50</v>
      </c>
      <c r="AI529" t="s">
        <v>309</v>
      </c>
      <c r="AJ529" t="s">
        <v>50</v>
      </c>
      <c r="AK529" t="s">
        <v>50</v>
      </c>
      <c r="AL529" t="str">
        <f t="shared" si="68"/>
        <v>Karve Nagar</v>
      </c>
      <c r="AM529" t="str">
        <f>IF(FC_Road___Aradhana[[#This Row],[2nd Level Departure]]="",FC_Road___Aradhana[[#This Row],[1st Level Departure]],FC_Road___Aradhana[[#This Row],[2nd Level Departure]])</f>
        <v>Karve Nagar</v>
      </c>
      <c r="AN529" t="s">
        <v>85</v>
      </c>
      <c r="AO529" t="s">
        <v>109</v>
      </c>
      <c r="AP529" t="s">
        <v>58</v>
      </c>
      <c r="AQ529" t="s">
        <v>110</v>
      </c>
      <c r="AR529" t="s">
        <v>133</v>
      </c>
      <c r="AS529" t="s">
        <v>61</v>
      </c>
      <c r="AT529" t="s">
        <v>125</v>
      </c>
      <c r="AU529" t="s">
        <v>63</v>
      </c>
      <c r="AV529" t="s">
        <v>50</v>
      </c>
      <c r="AW529" t="str">
        <f t="shared" si="69"/>
        <v>Reservation Apps - DineOut/ Zomato Gold</v>
      </c>
      <c r="AX529" t="s">
        <v>50</v>
      </c>
      <c r="AY529" t="str">
        <f t="shared" si="71"/>
        <v>Casual Meal</v>
      </c>
      <c r="AZ529" t="s">
        <v>50</v>
      </c>
      <c r="BA529" t="str">
        <f t="shared" si="70"/>
        <v>Pizza with Drinks sounded like a good combo</v>
      </c>
      <c r="BB529" t="s">
        <v>87</v>
      </c>
      <c r="BC529" t="s">
        <v>64</v>
      </c>
      <c r="BD529" t="s">
        <v>88</v>
      </c>
      <c r="BE529" t="s">
        <v>67</v>
      </c>
      <c r="BF529" t="s">
        <v>89</v>
      </c>
      <c r="BG529" t="s">
        <v>68</v>
      </c>
      <c r="BH529" t="s">
        <v>101</v>
      </c>
      <c r="BI529" t="s">
        <v>122</v>
      </c>
      <c r="BJ529" t="s">
        <v>69</v>
      </c>
    </row>
    <row r="530" spans="1:62" x14ac:dyDescent="0.3">
      <c r="A530">
        <v>533</v>
      </c>
      <c r="B530" s="1">
        <v>45843.90347222222</v>
      </c>
      <c r="C530" s="6">
        <v>45843.90625</v>
      </c>
      <c r="D530" s="2">
        <f>INT(FC_Road___Aradhana[[#This Row],[Completion time]])</f>
        <v>45843</v>
      </c>
      <c r="E530" s="2" t="str">
        <f>TEXT(FC_Road___Aradhana[[#This Row],[Date]],"dddd")</f>
        <v>Saturday</v>
      </c>
      <c r="F530" s="2" t="str">
        <f>IF(WEEKDAY(FC_Road___Aradhana[[#This Row],[Date]],2)&gt;5,"Weekend","Weekday")</f>
        <v>Weekend</v>
      </c>
      <c r="G53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0" t="s">
        <v>49</v>
      </c>
      <c r="I530" t="s">
        <v>50</v>
      </c>
      <c r="J530" t="s">
        <v>51</v>
      </c>
      <c r="K530" t="s">
        <v>52</v>
      </c>
      <c r="L530" t="s">
        <v>80</v>
      </c>
      <c r="M530" t="s">
        <v>50</v>
      </c>
      <c r="N530" t="s">
        <v>50</v>
      </c>
      <c r="O530" t="s">
        <v>50</v>
      </c>
      <c r="P530" t="s">
        <v>50</v>
      </c>
      <c r="Q530" t="s">
        <v>135</v>
      </c>
      <c r="R530" t="str">
        <f t="shared" si="64"/>
        <v>Erandawne</v>
      </c>
      <c r="S530" t="s">
        <v>50</v>
      </c>
      <c r="T530" t="s">
        <v>183</v>
      </c>
      <c r="U530" t="s">
        <v>50</v>
      </c>
      <c r="V530" t="s">
        <v>50</v>
      </c>
      <c r="W530" t="s">
        <v>50</v>
      </c>
      <c r="X530" t="str">
        <f t="shared" si="65"/>
        <v>Deenanath Mangeshkar Hospital / Patwardhan Bag</v>
      </c>
      <c r="Y530" t="str">
        <f t="shared" si="66"/>
        <v>Deenanath Mangeshkar Hospital / Patwardhan Bag</v>
      </c>
      <c r="Z530" t="s">
        <v>83</v>
      </c>
      <c r="AA530" t="s">
        <v>135</v>
      </c>
      <c r="AB530" t="s">
        <v>50</v>
      </c>
      <c r="AC530" t="s">
        <v>50</v>
      </c>
      <c r="AD530" t="s">
        <v>50</v>
      </c>
      <c r="AE530" t="s">
        <v>50</v>
      </c>
      <c r="AF530" t="str">
        <f t="shared" si="67"/>
        <v>Erandawne</v>
      </c>
      <c r="AG530" t="s">
        <v>50</v>
      </c>
      <c r="AH530" t="s">
        <v>183</v>
      </c>
      <c r="AI530" t="s">
        <v>50</v>
      </c>
      <c r="AJ530" t="s">
        <v>50</v>
      </c>
      <c r="AK530" t="s">
        <v>50</v>
      </c>
      <c r="AL530" t="str">
        <f t="shared" si="68"/>
        <v>Deenanath Mangeshkar Hospital / Patwardhan Bag</v>
      </c>
      <c r="AM530" t="str">
        <f>IF(FC_Road___Aradhana[[#This Row],[2nd Level Departure]]="",FC_Road___Aradhana[[#This Row],[1st Level Departure]],FC_Road___Aradhana[[#This Row],[2nd Level Departure]])</f>
        <v>Deenanath Mangeshkar Hospital / Patwardhan Bag</v>
      </c>
      <c r="AN530" t="s">
        <v>56</v>
      </c>
      <c r="AO530" t="s">
        <v>71</v>
      </c>
      <c r="AP530" t="s">
        <v>58</v>
      </c>
      <c r="AQ530" t="s">
        <v>59</v>
      </c>
      <c r="AR530" t="s">
        <v>73</v>
      </c>
      <c r="AS530" t="s">
        <v>129</v>
      </c>
      <c r="AT530" t="s">
        <v>62</v>
      </c>
      <c r="AU530" t="s">
        <v>63</v>
      </c>
      <c r="AV530" t="s">
        <v>50</v>
      </c>
      <c r="AW530" t="str">
        <f t="shared" si="69"/>
        <v>Word of Mouth/ Recommendation</v>
      </c>
      <c r="AX530" t="s">
        <v>50</v>
      </c>
      <c r="AY530" t="str">
        <f t="shared" si="71"/>
        <v>Family Outing</v>
      </c>
      <c r="AZ530" t="s">
        <v>50</v>
      </c>
      <c r="BA530" t="str">
        <f t="shared" si="70"/>
        <v>I wanted to try Sourdough Pizza</v>
      </c>
      <c r="BB530" t="s">
        <v>87</v>
      </c>
      <c r="BC530" t="s">
        <v>108</v>
      </c>
      <c r="BD530" t="s">
        <v>66</v>
      </c>
      <c r="BE530" t="s">
        <v>76</v>
      </c>
      <c r="BF530" t="s">
        <v>184</v>
      </c>
      <c r="BG530" t="s">
        <v>68</v>
      </c>
      <c r="BH530" t="s">
        <v>78</v>
      </c>
      <c r="BI530" t="s">
        <v>122</v>
      </c>
      <c r="BJ530" t="s">
        <v>69</v>
      </c>
    </row>
    <row r="531" spans="1:62" x14ac:dyDescent="0.3">
      <c r="A531">
        <v>534</v>
      </c>
      <c r="B531" s="1">
        <v>45843.90625</v>
      </c>
      <c r="C531" s="6">
        <v>45843.908333333333</v>
      </c>
      <c r="D531" s="2">
        <f>INT(FC_Road___Aradhana[[#This Row],[Completion time]])</f>
        <v>45843</v>
      </c>
      <c r="E531" s="2" t="str">
        <f>TEXT(FC_Road___Aradhana[[#This Row],[Date]],"dddd")</f>
        <v>Saturday</v>
      </c>
      <c r="F531" s="2" t="str">
        <f>IF(WEEKDAY(FC_Road___Aradhana[[#This Row],[Date]],2)&gt;5,"Weekend","Weekday")</f>
        <v>Weekend</v>
      </c>
      <c r="G53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1" t="s">
        <v>49</v>
      </c>
      <c r="I531" t="s">
        <v>50</v>
      </c>
      <c r="J531" t="s">
        <v>51</v>
      </c>
      <c r="K531" t="s">
        <v>52</v>
      </c>
      <c r="L531" t="s">
        <v>80</v>
      </c>
      <c r="M531" t="s">
        <v>50</v>
      </c>
      <c r="N531" t="s">
        <v>50</v>
      </c>
      <c r="O531" t="s">
        <v>50</v>
      </c>
      <c r="P531" t="s">
        <v>50</v>
      </c>
      <c r="Q531" t="s">
        <v>54</v>
      </c>
      <c r="R531" t="str">
        <f t="shared" si="64"/>
        <v>Deccan</v>
      </c>
      <c r="S531" t="s">
        <v>164</v>
      </c>
      <c r="T531" t="s">
        <v>50</v>
      </c>
      <c r="U531" t="s">
        <v>50</v>
      </c>
      <c r="V531" t="s">
        <v>50</v>
      </c>
      <c r="W531" t="s">
        <v>50</v>
      </c>
      <c r="X531" t="str">
        <f t="shared" si="65"/>
        <v>Apte Road / JM Road</v>
      </c>
      <c r="Y531" t="str">
        <f t="shared" si="66"/>
        <v>Apte Road / JM Road</v>
      </c>
      <c r="Z531" t="s">
        <v>83</v>
      </c>
      <c r="AA531" t="s">
        <v>54</v>
      </c>
      <c r="AB531" t="s">
        <v>50</v>
      </c>
      <c r="AC531" t="s">
        <v>50</v>
      </c>
      <c r="AD531" t="s">
        <v>50</v>
      </c>
      <c r="AE531" t="s">
        <v>50</v>
      </c>
      <c r="AF531" t="str">
        <f t="shared" si="67"/>
        <v>Deccan</v>
      </c>
      <c r="AG531" t="s">
        <v>54</v>
      </c>
      <c r="AH531" t="s">
        <v>50</v>
      </c>
      <c r="AI531" t="s">
        <v>50</v>
      </c>
      <c r="AJ531" t="s">
        <v>50</v>
      </c>
      <c r="AK531" t="s">
        <v>50</v>
      </c>
      <c r="AL531" t="str">
        <f t="shared" si="68"/>
        <v>Deccan</v>
      </c>
      <c r="AM531" t="str">
        <f>IF(FC_Road___Aradhana[[#This Row],[2nd Level Departure]]="",FC_Road___Aradhana[[#This Row],[1st Level Departure]],FC_Road___Aradhana[[#This Row],[2nd Level Departure]])</f>
        <v>Deccan</v>
      </c>
      <c r="AN531" t="s">
        <v>85</v>
      </c>
      <c r="AO531" t="s">
        <v>71</v>
      </c>
      <c r="AP531" t="s">
        <v>58</v>
      </c>
      <c r="AQ531" t="s">
        <v>72</v>
      </c>
      <c r="AR531" t="s">
        <v>87</v>
      </c>
      <c r="AS531" t="s">
        <v>61</v>
      </c>
      <c r="AT531" t="s">
        <v>62</v>
      </c>
      <c r="AU531" t="s">
        <v>60</v>
      </c>
      <c r="AV531" t="s">
        <v>50</v>
      </c>
      <c r="AW531" t="str">
        <f t="shared" si="69"/>
        <v>Walk-in/ Saw it while passing by</v>
      </c>
      <c r="AX531" t="s">
        <v>50</v>
      </c>
      <c r="AY531" t="str">
        <f t="shared" si="71"/>
        <v>Casual Meal</v>
      </c>
      <c r="AZ531" t="s">
        <v>50</v>
      </c>
      <c r="BA531" t="str">
        <f t="shared" si="70"/>
        <v>I wanted to try Sourdough Pizza</v>
      </c>
      <c r="BB531" t="s">
        <v>113</v>
      </c>
      <c r="BC531" t="s">
        <v>74</v>
      </c>
      <c r="BD531" t="s">
        <v>75</v>
      </c>
      <c r="BE531" t="s">
        <v>76</v>
      </c>
      <c r="BF531" t="s">
        <v>89</v>
      </c>
      <c r="BG531" t="s">
        <v>100</v>
      </c>
      <c r="BH531" t="s">
        <v>101</v>
      </c>
      <c r="BI531" t="s">
        <v>50</v>
      </c>
      <c r="BJ531" t="s">
        <v>69</v>
      </c>
    </row>
    <row r="532" spans="1:62" x14ac:dyDescent="0.3">
      <c r="A532">
        <v>535</v>
      </c>
      <c r="B532" s="1">
        <v>45843.905555555553</v>
      </c>
      <c r="C532" s="6">
        <v>45843.90902777778</v>
      </c>
      <c r="D532" s="2">
        <f>INT(FC_Road___Aradhana[[#This Row],[Completion time]])</f>
        <v>45843</v>
      </c>
      <c r="E532" s="2" t="str">
        <f>TEXT(FC_Road___Aradhana[[#This Row],[Date]],"dddd")</f>
        <v>Saturday</v>
      </c>
      <c r="F532" s="2" t="str">
        <f>IF(WEEKDAY(FC_Road___Aradhana[[#This Row],[Date]],2)&gt;5,"Weekend","Weekday")</f>
        <v>Weekend</v>
      </c>
      <c r="G53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2" t="s">
        <v>49</v>
      </c>
      <c r="I532" t="s">
        <v>50</v>
      </c>
      <c r="J532" t="s">
        <v>51</v>
      </c>
      <c r="K532" t="s">
        <v>52</v>
      </c>
      <c r="L532" t="s">
        <v>80</v>
      </c>
      <c r="M532" t="s">
        <v>50</v>
      </c>
      <c r="N532" t="s">
        <v>50</v>
      </c>
      <c r="O532" t="s">
        <v>50</v>
      </c>
      <c r="P532" t="s">
        <v>50</v>
      </c>
      <c r="Q532" t="s">
        <v>135</v>
      </c>
      <c r="R532" t="str">
        <f t="shared" si="64"/>
        <v>Erandawne</v>
      </c>
      <c r="S532" t="s">
        <v>50</v>
      </c>
      <c r="T532" t="s">
        <v>288</v>
      </c>
      <c r="U532" t="s">
        <v>50</v>
      </c>
      <c r="V532" t="s">
        <v>50</v>
      </c>
      <c r="W532" t="s">
        <v>50</v>
      </c>
      <c r="X532" t="str">
        <f t="shared" si="65"/>
        <v>City Pride / Karishma</v>
      </c>
      <c r="Y532" t="str">
        <f t="shared" si="66"/>
        <v>City Pride / Karishma</v>
      </c>
      <c r="Z532" t="s">
        <v>83</v>
      </c>
      <c r="AA532" t="s">
        <v>135</v>
      </c>
      <c r="AB532" t="s">
        <v>50</v>
      </c>
      <c r="AC532" t="s">
        <v>50</v>
      </c>
      <c r="AD532" t="s">
        <v>50</v>
      </c>
      <c r="AE532" t="s">
        <v>50</v>
      </c>
      <c r="AF532" t="str">
        <f t="shared" si="67"/>
        <v>Erandawne</v>
      </c>
      <c r="AG532" t="s">
        <v>50</v>
      </c>
      <c r="AH532" t="s">
        <v>288</v>
      </c>
      <c r="AI532" t="s">
        <v>50</v>
      </c>
      <c r="AJ532" t="s">
        <v>50</v>
      </c>
      <c r="AK532" t="s">
        <v>50</v>
      </c>
      <c r="AL532" t="str">
        <f t="shared" si="68"/>
        <v>City Pride / Karishma</v>
      </c>
      <c r="AM532" t="str">
        <f>IF(FC_Road___Aradhana[[#This Row],[2nd Level Departure]]="",FC_Road___Aradhana[[#This Row],[1st Level Departure]],FC_Road___Aradhana[[#This Row],[2nd Level Departure]])</f>
        <v>City Pride / Karishma</v>
      </c>
      <c r="AN532" t="s">
        <v>128</v>
      </c>
      <c r="AO532" t="s">
        <v>109</v>
      </c>
      <c r="AP532" t="s">
        <v>96</v>
      </c>
      <c r="AQ532" t="s">
        <v>50</v>
      </c>
      <c r="AR532" t="s">
        <v>50</v>
      </c>
      <c r="AS532" t="s">
        <v>50</v>
      </c>
      <c r="AT532" t="s">
        <v>50</v>
      </c>
      <c r="AU532" t="s">
        <v>50</v>
      </c>
      <c r="AV532" t="s">
        <v>97</v>
      </c>
      <c r="AW532" t="str">
        <f t="shared" si="69"/>
        <v>Social Media Ad (Instagram/ Facebook)</v>
      </c>
      <c r="AX532" t="s">
        <v>129</v>
      </c>
      <c r="AY532" t="str">
        <f t="shared" si="71"/>
        <v>Family Outing</v>
      </c>
      <c r="AZ532" t="s">
        <v>98</v>
      </c>
      <c r="BA532" t="s">
        <v>62</v>
      </c>
      <c r="BB532" t="s">
        <v>87</v>
      </c>
      <c r="BC532" t="s">
        <v>64</v>
      </c>
      <c r="BD532" t="s">
        <v>75</v>
      </c>
      <c r="BE532" t="s">
        <v>76</v>
      </c>
      <c r="BF532" t="s">
        <v>89</v>
      </c>
      <c r="BG532" t="s">
        <v>114</v>
      </c>
      <c r="BH532" t="s">
        <v>101</v>
      </c>
      <c r="BI532" t="s">
        <v>203</v>
      </c>
      <c r="BJ532" t="s">
        <v>69</v>
      </c>
    </row>
    <row r="533" spans="1:62" x14ac:dyDescent="0.3">
      <c r="A533">
        <v>536</v>
      </c>
      <c r="B533" s="1">
        <v>45843.90902777778</v>
      </c>
      <c r="C533" s="6">
        <v>45843.911805555559</v>
      </c>
      <c r="D533" s="2">
        <f>INT(FC_Road___Aradhana[[#This Row],[Completion time]])</f>
        <v>45843</v>
      </c>
      <c r="E533" s="2" t="str">
        <f>TEXT(FC_Road___Aradhana[[#This Row],[Date]],"dddd")</f>
        <v>Saturday</v>
      </c>
      <c r="F533" s="2" t="str">
        <f>IF(WEEKDAY(FC_Road___Aradhana[[#This Row],[Date]],2)&gt;5,"Weekend","Weekday")</f>
        <v>Weekend</v>
      </c>
      <c r="G53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3" t="s">
        <v>49</v>
      </c>
      <c r="I533" t="s">
        <v>50</v>
      </c>
      <c r="J533" t="s">
        <v>79</v>
      </c>
      <c r="K533" t="s">
        <v>52</v>
      </c>
      <c r="L533" t="s">
        <v>93</v>
      </c>
      <c r="M533" t="s">
        <v>50</v>
      </c>
      <c r="N533" t="s">
        <v>165</v>
      </c>
      <c r="O533" t="s">
        <v>50</v>
      </c>
      <c r="P533" t="s">
        <v>50</v>
      </c>
      <c r="Q533" t="s">
        <v>50</v>
      </c>
      <c r="R533" t="str">
        <f t="shared" si="64"/>
        <v>Pavillion Mall</v>
      </c>
      <c r="S533" t="s">
        <v>50</v>
      </c>
      <c r="T533" t="s">
        <v>50</v>
      </c>
      <c r="U533" t="s">
        <v>50</v>
      </c>
      <c r="V533" t="s">
        <v>50</v>
      </c>
      <c r="W533" t="s">
        <v>50</v>
      </c>
      <c r="X533" t="str">
        <f t="shared" si="65"/>
        <v/>
      </c>
      <c r="Y533" t="str">
        <f t="shared" si="66"/>
        <v>Pavillion Mall</v>
      </c>
      <c r="Z533" t="s">
        <v>166</v>
      </c>
      <c r="AA533" t="s">
        <v>50</v>
      </c>
      <c r="AB533" t="s">
        <v>165</v>
      </c>
      <c r="AC533" t="s">
        <v>50</v>
      </c>
      <c r="AD533" t="s">
        <v>50</v>
      </c>
      <c r="AE533" t="s">
        <v>50</v>
      </c>
      <c r="AF533" t="str">
        <f t="shared" si="67"/>
        <v>Pavillion Mall</v>
      </c>
      <c r="AG533" t="s">
        <v>50</v>
      </c>
      <c r="AH533" t="s">
        <v>50</v>
      </c>
      <c r="AI533" t="s">
        <v>50</v>
      </c>
      <c r="AJ533" t="s">
        <v>50</v>
      </c>
      <c r="AK533" t="s">
        <v>50</v>
      </c>
      <c r="AL533" t="str">
        <f t="shared" si="68"/>
        <v/>
      </c>
      <c r="AM533" t="str">
        <f>IF(FC_Road___Aradhana[[#This Row],[2nd Level Departure]]="",FC_Road___Aradhana[[#This Row],[1st Level Departure]],FC_Road___Aradhana[[#This Row],[2nd Level Departure]])</f>
        <v>Pavillion Mall</v>
      </c>
      <c r="AN533" t="s">
        <v>56</v>
      </c>
      <c r="AO533" t="s">
        <v>71</v>
      </c>
      <c r="AP533" t="s">
        <v>96</v>
      </c>
      <c r="AQ533" t="s">
        <v>50</v>
      </c>
      <c r="AR533" t="s">
        <v>50</v>
      </c>
      <c r="AS533" t="s">
        <v>50</v>
      </c>
      <c r="AT533" t="s">
        <v>50</v>
      </c>
      <c r="AU533" t="s">
        <v>50</v>
      </c>
      <c r="AV533" t="s">
        <v>97</v>
      </c>
      <c r="AW533" t="str">
        <f t="shared" si="69"/>
        <v>Social Media Ad (Instagram/ Facebook)</v>
      </c>
      <c r="AX533" t="s">
        <v>86</v>
      </c>
      <c r="AY533" t="str">
        <f t="shared" si="71"/>
        <v>Date</v>
      </c>
      <c r="AZ533" t="s">
        <v>98</v>
      </c>
      <c r="BA533" t="s">
        <v>62</v>
      </c>
      <c r="BB533" t="s">
        <v>87</v>
      </c>
      <c r="BC533" t="s">
        <v>64</v>
      </c>
      <c r="BD533" t="s">
        <v>88</v>
      </c>
      <c r="BE533" t="s">
        <v>76</v>
      </c>
      <c r="BF533" t="s">
        <v>99</v>
      </c>
      <c r="BG533" t="s">
        <v>68</v>
      </c>
      <c r="BH533" t="s">
        <v>78</v>
      </c>
      <c r="BI533" t="s">
        <v>122</v>
      </c>
      <c r="BJ533" t="s">
        <v>69</v>
      </c>
    </row>
    <row r="534" spans="1:62" x14ac:dyDescent="0.3">
      <c r="A534">
        <v>537</v>
      </c>
      <c r="B534" s="1">
        <v>45843.90902777778</v>
      </c>
      <c r="C534" s="6">
        <v>45843.913194444445</v>
      </c>
      <c r="D534" s="2">
        <f>INT(FC_Road___Aradhana[[#This Row],[Completion time]])</f>
        <v>45843</v>
      </c>
      <c r="E534" s="2" t="str">
        <f>TEXT(FC_Road___Aradhana[[#This Row],[Date]],"dddd")</f>
        <v>Saturday</v>
      </c>
      <c r="F534" s="2" t="str">
        <f>IF(WEEKDAY(FC_Road___Aradhana[[#This Row],[Date]],2)&gt;5,"Weekend","Weekday")</f>
        <v>Weekend</v>
      </c>
      <c r="G53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4" t="s">
        <v>49</v>
      </c>
      <c r="I534" t="s">
        <v>50</v>
      </c>
      <c r="J534" t="s">
        <v>51</v>
      </c>
      <c r="K534" t="s">
        <v>52</v>
      </c>
      <c r="L534" t="s">
        <v>80</v>
      </c>
      <c r="M534" t="s">
        <v>50</v>
      </c>
      <c r="N534" t="s">
        <v>50</v>
      </c>
      <c r="O534" t="s">
        <v>50</v>
      </c>
      <c r="P534" t="s">
        <v>50</v>
      </c>
      <c r="Q534" t="s">
        <v>257</v>
      </c>
      <c r="R534" t="str">
        <f t="shared" si="64"/>
        <v xml:space="preserve">Sinhgad Road </v>
      </c>
      <c r="S534" t="s">
        <v>50</v>
      </c>
      <c r="T534" t="s">
        <v>50</v>
      </c>
      <c r="U534" t="s">
        <v>50</v>
      </c>
      <c r="V534" t="s">
        <v>50</v>
      </c>
      <c r="W534" t="s">
        <v>50</v>
      </c>
      <c r="X534" t="str">
        <f t="shared" si="65"/>
        <v/>
      </c>
      <c r="Y534" t="str">
        <f t="shared" si="66"/>
        <v xml:space="preserve">Sinhgad Road </v>
      </c>
      <c r="Z534" t="s">
        <v>83</v>
      </c>
      <c r="AA534" t="s">
        <v>257</v>
      </c>
      <c r="AB534" t="s">
        <v>50</v>
      </c>
      <c r="AC534" t="s">
        <v>50</v>
      </c>
      <c r="AD534" t="s">
        <v>50</v>
      </c>
      <c r="AE534" t="s">
        <v>50</v>
      </c>
      <c r="AF534" t="str">
        <f t="shared" si="67"/>
        <v xml:space="preserve">Sinhgad Road </v>
      </c>
      <c r="AG534" t="s">
        <v>50</v>
      </c>
      <c r="AH534" t="s">
        <v>50</v>
      </c>
      <c r="AI534" t="s">
        <v>50</v>
      </c>
      <c r="AJ534" t="s">
        <v>50</v>
      </c>
      <c r="AK534" t="s">
        <v>50</v>
      </c>
      <c r="AL534" t="str">
        <f t="shared" si="68"/>
        <v/>
      </c>
      <c r="AM534" t="str">
        <f>IF(FC_Road___Aradhana[[#This Row],[2nd Level Departure]]="",FC_Road___Aradhana[[#This Row],[1st Level Departure]],FC_Road___Aradhana[[#This Row],[2nd Level Departure]])</f>
        <v xml:space="preserve">Sinhgad Road </v>
      </c>
      <c r="AN534" t="s">
        <v>85</v>
      </c>
      <c r="AO534" t="s">
        <v>71</v>
      </c>
      <c r="AP534" t="s">
        <v>96</v>
      </c>
      <c r="AQ534" t="s">
        <v>50</v>
      </c>
      <c r="AR534" t="s">
        <v>50</v>
      </c>
      <c r="AS534" t="s">
        <v>50</v>
      </c>
      <c r="AT534" t="s">
        <v>50</v>
      </c>
      <c r="AU534" t="s">
        <v>50</v>
      </c>
      <c r="AV534" t="s">
        <v>97</v>
      </c>
      <c r="AW534" t="str">
        <f t="shared" si="69"/>
        <v>Social Media Ad (Instagram/ Facebook)</v>
      </c>
      <c r="AX534" t="s">
        <v>61</v>
      </c>
      <c r="AY534" t="str">
        <f t="shared" si="71"/>
        <v>Casual Meal</v>
      </c>
      <c r="AZ534" t="s">
        <v>98</v>
      </c>
      <c r="BA534" t="s">
        <v>62</v>
      </c>
      <c r="BB534" t="s">
        <v>87</v>
      </c>
      <c r="BC534" t="s">
        <v>108</v>
      </c>
      <c r="BD534" t="s">
        <v>75</v>
      </c>
      <c r="BE534" t="s">
        <v>67</v>
      </c>
      <c r="BF534" t="s">
        <v>99</v>
      </c>
      <c r="BG534" t="s">
        <v>68</v>
      </c>
      <c r="BH534" t="s">
        <v>118</v>
      </c>
      <c r="BI534" t="s">
        <v>91</v>
      </c>
      <c r="BJ534" t="s">
        <v>69</v>
      </c>
    </row>
    <row r="535" spans="1:62" x14ac:dyDescent="0.3">
      <c r="A535">
        <v>538</v>
      </c>
      <c r="B535" s="1">
        <v>45843.911805555559</v>
      </c>
      <c r="C535" s="6">
        <v>45843.913888888892</v>
      </c>
      <c r="D535" s="2">
        <f>INT(FC_Road___Aradhana[[#This Row],[Completion time]])</f>
        <v>45843</v>
      </c>
      <c r="E535" s="2" t="str">
        <f>TEXT(FC_Road___Aradhana[[#This Row],[Date]],"dddd")</f>
        <v>Saturday</v>
      </c>
      <c r="F535" s="2" t="str">
        <f>IF(WEEKDAY(FC_Road___Aradhana[[#This Row],[Date]],2)&gt;5,"Weekend","Weekday")</f>
        <v>Weekend</v>
      </c>
      <c r="G53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5" t="s">
        <v>49</v>
      </c>
      <c r="I535" t="s">
        <v>50</v>
      </c>
      <c r="J535" t="s">
        <v>79</v>
      </c>
      <c r="K535" t="s">
        <v>52</v>
      </c>
      <c r="L535" t="s">
        <v>93</v>
      </c>
      <c r="M535" t="s">
        <v>50</v>
      </c>
      <c r="N535" t="s">
        <v>102</v>
      </c>
      <c r="O535" t="s">
        <v>50</v>
      </c>
      <c r="P535" t="s">
        <v>50</v>
      </c>
      <c r="Q535" t="s">
        <v>50</v>
      </c>
      <c r="R535" t="str">
        <f t="shared" si="64"/>
        <v>FC Road</v>
      </c>
      <c r="S535" t="s">
        <v>50</v>
      </c>
      <c r="T535" t="s">
        <v>50</v>
      </c>
      <c r="U535" t="s">
        <v>50</v>
      </c>
      <c r="V535" t="s">
        <v>50</v>
      </c>
      <c r="W535" t="s">
        <v>50</v>
      </c>
      <c r="X535" t="str">
        <f t="shared" si="65"/>
        <v/>
      </c>
      <c r="Y535" t="str">
        <f t="shared" si="66"/>
        <v>FC Road</v>
      </c>
      <c r="Z535" t="s">
        <v>83</v>
      </c>
      <c r="AA535" t="s">
        <v>135</v>
      </c>
      <c r="AB535" t="s">
        <v>50</v>
      </c>
      <c r="AC535" t="s">
        <v>50</v>
      </c>
      <c r="AD535" t="s">
        <v>50</v>
      </c>
      <c r="AE535" t="s">
        <v>50</v>
      </c>
      <c r="AF535" t="str">
        <f t="shared" si="67"/>
        <v>Erandawne</v>
      </c>
      <c r="AG535" t="s">
        <v>50</v>
      </c>
      <c r="AH535" t="s">
        <v>183</v>
      </c>
      <c r="AI535" t="s">
        <v>50</v>
      </c>
      <c r="AJ535" t="s">
        <v>50</v>
      </c>
      <c r="AK535" t="s">
        <v>50</v>
      </c>
      <c r="AL535" t="str">
        <f t="shared" si="68"/>
        <v>Deenanath Mangeshkar Hospital / Patwardhan Bag</v>
      </c>
      <c r="AM535" t="str">
        <f>IF(FC_Road___Aradhana[[#This Row],[2nd Level Departure]]="",FC_Road___Aradhana[[#This Row],[1st Level Departure]],FC_Road___Aradhana[[#This Row],[2nd Level Departure]])</f>
        <v>Deenanath Mangeshkar Hospital / Patwardhan Bag</v>
      </c>
      <c r="AN535" t="s">
        <v>56</v>
      </c>
      <c r="AO535" t="s">
        <v>109</v>
      </c>
      <c r="AP535" t="s">
        <v>96</v>
      </c>
      <c r="AQ535" t="s">
        <v>50</v>
      </c>
      <c r="AR535" t="s">
        <v>50</v>
      </c>
      <c r="AS535" t="s">
        <v>50</v>
      </c>
      <c r="AT535" t="s">
        <v>50</v>
      </c>
      <c r="AU535" t="s">
        <v>50</v>
      </c>
      <c r="AV535" t="s">
        <v>110</v>
      </c>
      <c r="AW535" t="str">
        <f t="shared" si="69"/>
        <v>Reservation Apps - DineOut/ Zomato Gold</v>
      </c>
      <c r="AX535" t="s">
        <v>61</v>
      </c>
      <c r="AY535" t="str">
        <f t="shared" si="71"/>
        <v>Casual Meal</v>
      </c>
      <c r="AZ535" t="s">
        <v>98</v>
      </c>
      <c r="BA535" t="s">
        <v>62</v>
      </c>
      <c r="BB535" t="s">
        <v>87</v>
      </c>
      <c r="BC535" t="s">
        <v>64</v>
      </c>
      <c r="BD535" t="s">
        <v>66</v>
      </c>
      <c r="BE535" t="s">
        <v>76</v>
      </c>
      <c r="BF535" t="s">
        <v>99</v>
      </c>
      <c r="BG535" t="s">
        <v>68</v>
      </c>
      <c r="BH535" t="s">
        <v>101</v>
      </c>
      <c r="BI535" t="s">
        <v>91</v>
      </c>
      <c r="BJ535" t="s">
        <v>69</v>
      </c>
    </row>
    <row r="536" spans="1:62" x14ac:dyDescent="0.3">
      <c r="A536">
        <v>539</v>
      </c>
      <c r="B536" s="1">
        <v>45843.914583333331</v>
      </c>
      <c r="C536" s="6">
        <v>45843.915972222225</v>
      </c>
      <c r="D536" s="2">
        <f>INT(FC_Road___Aradhana[[#This Row],[Completion time]])</f>
        <v>45843</v>
      </c>
      <c r="E536" s="2" t="str">
        <f>TEXT(FC_Road___Aradhana[[#This Row],[Date]],"dddd")</f>
        <v>Saturday</v>
      </c>
      <c r="F536" s="2" t="str">
        <f>IF(WEEKDAY(FC_Road___Aradhana[[#This Row],[Date]],2)&gt;5,"Weekend","Weekday")</f>
        <v>Weekend</v>
      </c>
      <c r="G53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6" t="s">
        <v>49</v>
      </c>
      <c r="I536" t="s">
        <v>50</v>
      </c>
      <c r="J536" t="s">
        <v>79</v>
      </c>
      <c r="K536" t="s">
        <v>140</v>
      </c>
      <c r="L536" t="s">
        <v>156</v>
      </c>
      <c r="M536" t="s">
        <v>219</v>
      </c>
      <c r="N536" t="s">
        <v>50</v>
      </c>
      <c r="O536" t="s">
        <v>50</v>
      </c>
      <c r="P536" t="s">
        <v>50</v>
      </c>
      <c r="Q536" t="s">
        <v>50</v>
      </c>
      <c r="R536" t="str">
        <f t="shared" si="64"/>
        <v xml:space="preserve">Hinjewadi </v>
      </c>
      <c r="S536" t="s">
        <v>50</v>
      </c>
      <c r="T536" t="s">
        <v>50</v>
      </c>
      <c r="U536" t="s">
        <v>50</v>
      </c>
      <c r="V536" t="s">
        <v>50</v>
      </c>
      <c r="W536" t="s">
        <v>50</v>
      </c>
      <c r="X536" t="str">
        <f t="shared" si="65"/>
        <v/>
      </c>
      <c r="Y536" t="str">
        <f t="shared" si="66"/>
        <v xml:space="preserve">Hinjewadi </v>
      </c>
      <c r="Z536" t="s">
        <v>166</v>
      </c>
      <c r="AA536" t="s">
        <v>50</v>
      </c>
      <c r="AB536" t="s">
        <v>192</v>
      </c>
      <c r="AC536" t="s">
        <v>50</v>
      </c>
      <c r="AD536" t="s">
        <v>50</v>
      </c>
      <c r="AE536" t="s">
        <v>50</v>
      </c>
      <c r="AF536" t="str">
        <f t="shared" si="67"/>
        <v xml:space="preserve">E square </v>
      </c>
      <c r="AG536" t="s">
        <v>50</v>
      </c>
      <c r="AH536" t="s">
        <v>50</v>
      </c>
      <c r="AI536" t="s">
        <v>50</v>
      </c>
      <c r="AJ536" t="s">
        <v>50</v>
      </c>
      <c r="AK536" t="s">
        <v>50</v>
      </c>
      <c r="AL536" t="str">
        <f t="shared" si="68"/>
        <v/>
      </c>
      <c r="AM536" t="str">
        <f>IF(FC_Road___Aradhana[[#This Row],[2nd Level Departure]]="",FC_Road___Aradhana[[#This Row],[1st Level Departure]],FC_Road___Aradhana[[#This Row],[2nd Level Departure]])</f>
        <v xml:space="preserve">E square </v>
      </c>
      <c r="AN536" t="s">
        <v>85</v>
      </c>
      <c r="AO536" t="s">
        <v>71</v>
      </c>
      <c r="AP536" t="s">
        <v>96</v>
      </c>
      <c r="AQ536" t="s">
        <v>50</v>
      </c>
      <c r="AR536" t="s">
        <v>50</v>
      </c>
      <c r="AS536" t="s">
        <v>50</v>
      </c>
      <c r="AT536" t="s">
        <v>50</v>
      </c>
      <c r="AU536" t="s">
        <v>50</v>
      </c>
      <c r="AV536" t="s">
        <v>149</v>
      </c>
      <c r="AW536" t="str">
        <f t="shared" si="69"/>
        <v>A friend told me</v>
      </c>
      <c r="AX536" t="s">
        <v>61</v>
      </c>
      <c r="AY536" t="str">
        <f t="shared" si="71"/>
        <v>Casual Meal</v>
      </c>
      <c r="AZ536" t="s">
        <v>98</v>
      </c>
      <c r="BA536" t="s">
        <v>62</v>
      </c>
      <c r="BB536" t="s">
        <v>87</v>
      </c>
      <c r="BC536" t="s">
        <v>104</v>
      </c>
      <c r="BD536" t="s">
        <v>66</v>
      </c>
      <c r="BE536" t="s">
        <v>67</v>
      </c>
      <c r="BF536" t="s">
        <v>89</v>
      </c>
      <c r="BG536" t="s">
        <v>68</v>
      </c>
      <c r="BH536" t="s">
        <v>90</v>
      </c>
      <c r="BI536" t="s">
        <v>115</v>
      </c>
      <c r="BJ536" t="s">
        <v>69</v>
      </c>
    </row>
    <row r="537" spans="1:62" x14ac:dyDescent="0.3">
      <c r="A537">
        <v>540</v>
      </c>
      <c r="B537" s="1">
        <v>45843.915277777778</v>
      </c>
      <c r="C537" s="6">
        <v>45843.918055555558</v>
      </c>
      <c r="D537" s="2">
        <f>INT(FC_Road___Aradhana[[#This Row],[Completion time]])</f>
        <v>45843</v>
      </c>
      <c r="E537" s="2" t="str">
        <f>TEXT(FC_Road___Aradhana[[#This Row],[Date]],"dddd")</f>
        <v>Saturday</v>
      </c>
      <c r="F537" s="2" t="str">
        <f>IF(WEEKDAY(FC_Road___Aradhana[[#This Row],[Date]],2)&gt;5,"Weekend","Weekday")</f>
        <v>Weekend</v>
      </c>
      <c r="G53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7" t="s">
        <v>49</v>
      </c>
      <c r="I537" t="s">
        <v>50</v>
      </c>
      <c r="J537" t="s">
        <v>51</v>
      </c>
      <c r="K537" t="s">
        <v>52</v>
      </c>
      <c r="L537" t="s">
        <v>80</v>
      </c>
      <c r="M537" t="s">
        <v>50</v>
      </c>
      <c r="N537" t="s">
        <v>50</v>
      </c>
      <c r="O537" t="s">
        <v>50</v>
      </c>
      <c r="P537" t="s">
        <v>50</v>
      </c>
      <c r="Q537" t="s">
        <v>235</v>
      </c>
      <c r="R537" t="str">
        <f t="shared" si="64"/>
        <v>Sinhgad Road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tr">
        <f t="shared" si="65"/>
        <v/>
      </c>
      <c r="Y537" t="str">
        <f t="shared" si="66"/>
        <v>Sinhgad Road</v>
      </c>
      <c r="Z537" t="s">
        <v>83</v>
      </c>
      <c r="AA537" t="s">
        <v>235</v>
      </c>
      <c r="AB537" t="s">
        <v>50</v>
      </c>
      <c r="AC537" t="s">
        <v>50</v>
      </c>
      <c r="AD537" t="s">
        <v>50</v>
      </c>
      <c r="AE537" t="s">
        <v>50</v>
      </c>
      <c r="AF537" t="str">
        <f t="shared" si="67"/>
        <v>Sinhgad Road</v>
      </c>
      <c r="AG537" t="s">
        <v>50</v>
      </c>
      <c r="AH537" t="s">
        <v>50</v>
      </c>
      <c r="AI537" t="s">
        <v>50</v>
      </c>
      <c r="AJ537" t="s">
        <v>50</v>
      </c>
      <c r="AK537" t="s">
        <v>50</v>
      </c>
      <c r="AL537" t="str">
        <f t="shared" si="68"/>
        <v/>
      </c>
      <c r="AM537" t="str">
        <f>IF(FC_Road___Aradhana[[#This Row],[2nd Level Departure]]="",FC_Road___Aradhana[[#This Row],[1st Level Departure]],FC_Road___Aradhana[[#This Row],[2nd Level Departure]])</f>
        <v>Sinhgad Road</v>
      </c>
      <c r="AN537" t="s">
        <v>147</v>
      </c>
      <c r="AO537" t="s">
        <v>57</v>
      </c>
      <c r="AP537" t="s">
        <v>96</v>
      </c>
      <c r="AQ537" t="s">
        <v>50</v>
      </c>
      <c r="AR537" t="s">
        <v>50</v>
      </c>
      <c r="AS537" t="s">
        <v>50</v>
      </c>
      <c r="AT537" t="s">
        <v>50</v>
      </c>
      <c r="AU537" t="s">
        <v>50</v>
      </c>
      <c r="AV537" t="s">
        <v>110</v>
      </c>
      <c r="AW537" t="str">
        <f t="shared" si="69"/>
        <v>Reservation Apps - DineOut/ Zomato Gold</v>
      </c>
      <c r="AX537" t="s">
        <v>111</v>
      </c>
      <c r="AY537" t="str">
        <f t="shared" si="71"/>
        <v>Hangout with friends</v>
      </c>
      <c r="AZ537" t="s">
        <v>180</v>
      </c>
      <c r="BA537" t="s">
        <v>107</v>
      </c>
      <c r="BB537" t="s">
        <v>87</v>
      </c>
      <c r="BC537" t="s">
        <v>64</v>
      </c>
      <c r="BD537" t="s">
        <v>75</v>
      </c>
      <c r="BE537" t="s">
        <v>76</v>
      </c>
      <c r="BF537" t="s">
        <v>184</v>
      </c>
      <c r="BG537" t="s">
        <v>68</v>
      </c>
      <c r="BH537" t="s">
        <v>101</v>
      </c>
      <c r="BI537" t="s">
        <v>122</v>
      </c>
      <c r="BJ537" t="s">
        <v>69</v>
      </c>
    </row>
    <row r="538" spans="1:62" x14ac:dyDescent="0.3">
      <c r="A538">
        <v>541</v>
      </c>
      <c r="B538" s="1">
        <v>45843.922222222223</v>
      </c>
      <c r="C538" s="6">
        <v>45843.922222222223</v>
      </c>
      <c r="D538" s="2">
        <f>INT(FC_Road___Aradhana[[#This Row],[Completion time]])</f>
        <v>45843</v>
      </c>
      <c r="E538" s="2" t="str">
        <f>TEXT(FC_Road___Aradhana[[#This Row],[Date]],"dddd")</f>
        <v>Saturday</v>
      </c>
      <c r="F538" s="2" t="str">
        <f>IF(WEEKDAY(FC_Road___Aradhana[[#This Row],[Date]],2)&gt;5,"Weekend","Weekday")</f>
        <v>Weekend</v>
      </c>
      <c r="G53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8" t="s">
        <v>49</v>
      </c>
      <c r="I538" t="s">
        <v>50</v>
      </c>
      <c r="J538" t="s">
        <v>79</v>
      </c>
      <c r="K538" t="s">
        <v>52</v>
      </c>
      <c r="L538" t="s">
        <v>93</v>
      </c>
      <c r="M538" t="s">
        <v>50</v>
      </c>
      <c r="N538" t="s">
        <v>102</v>
      </c>
      <c r="O538" t="s">
        <v>50</v>
      </c>
      <c r="P538" t="s">
        <v>50</v>
      </c>
      <c r="Q538" t="s">
        <v>50</v>
      </c>
      <c r="R538" t="str">
        <f t="shared" si="64"/>
        <v>FC Road</v>
      </c>
      <c r="S538" t="s">
        <v>50</v>
      </c>
      <c r="T538" t="s">
        <v>50</v>
      </c>
      <c r="U538" t="s">
        <v>50</v>
      </c>
      <c r="V538" t="s">
        <v>50</v>
      </c>
      <c r="W538" t="s">
        <v>50</v>
      </c>
      <c r="X538" t="str">
        <f t="shared" si="65"/>
        <v/>
      </c>
      <c r="Y538" t="str">
        <f t="shared" si="66"/>
        <v>FC Road</v>
      </c>
      <c r="Z538" t="s">
        <v>83</v>
      </c>
      <c r="AA538" t="s">
        <v>84</v>
      </c>
      <c r="AB538" t="s">
        <v>50</v>
      </c>
      <c r="AC538" t="s">
        <v>50</v>
      </c>
      <c r="AD538" t="s">
        <v>50</v>
      </c>
      <c r="AE538" t="s">
        <v>50</v>
      </c>
      <c r="AF538" t="str">
        <f t="shared" si="67"/>
        <v>kothrud</v>
      </c>
      <c r="AG538" t="s">
        <v>50</v>
      </c>
      <c r="AH538" t="s">
        <v>50</v>
      </c>
      <c r="AI538" t="s">
        <v>82</v>
      </c>
      <c r="AJ538" t="s">
        <v>50</v>
      </c>
      <c r="AK538" t="s">
        <v>50</v>
      </c>
      <c r="AL538" t="str">
        <f t="shared" si="68"/>
        <v>Bhusari Colony / Kothrud Depot</v>
      </c>
      <c r="AM538" t="str">
        <f>IF(FC_Road___Aradhana[[#This Row],[2nd Level Departure]]="",FC_Road___Aradhana[[#This Row],[1st Level Departure]],FC_Road___Aradhana[[#This Row],[2nd Level Departure]])</f>
        <v>Bhusari Colony / Kothrud Depot</v>
      </c>
      <c r="AN538" t="s">
        <v>56</v>
      </c>
      <c r="AO538" t="s">
        <v>71</v>
      </c>
      <c r="AP538" t="s">
        <v>96</v>
      </c>
      <c r="AQ538" t="s">
        <v>50</v>
      </c>
      <c r="AR538" t="s">
        <v>50</v>
      </c>
      <c r="AS538" t="s">
        <v>50</v>
      </c>
      <c r="AT538" t="s">
        <v>50</v>
      </c>
      <c r="AU538" t="s">
        <v>50</v>
      </c>
      <c r="AV538" t="s">
        <v>149</v>
      </c>
      <c r="AW538" t="str">
        <f t="shared" si="69"/>
        <v>A friend told me</v>
      </c>
      <c r="AX538" t="s">
        <v>61</v>
      </c>
      <c r="AY538" t="str">
        <f t="shared" si="71"/>
        <v>Casual Meal</v>
      </c>
      <c r="AZ538" t="s">
        <v>98</v>
      </c>
      <c r="BA538" t="s">
        <v>62</v>
      </c>
      <c r="BB538" t="s">
        <v>64</v>
      </c>
      <c r="BC538" t="s">
        <v>64</v>
      </c>
      <c r="BD538" t="s">
        <v>75</v>
      </c>
      <c r="BE538" t="s">
        <v>67</v>
      </c>
      <c r="BF538" t="s">
        <v>89</v>
      </c>
      <c r="BG538" t="s">
        <v>100</v>
      </c>
      <c r="BH538" t="s">
        <v>118</v>
      </c>
      <c r="BI538" t="s">
        <v>50</v>
      </c>
      <c r="BJ538" t="s">
        <v>189</v>
      </c>
    </row>
    <row r="539" spans="1:62" x14ac:dyDescent="0.3">
      <c r="A539">
        <v>542</v>
      </c>
      <c r="B539" s="1">
        <v>45843.92291666667</v>
      </c>
      <c r="C539" s="6">
        <v>45843.934027777781</v>
      </c>
      <c r="D539" s="2">
        <f>INT(FC_Road___Aradhana[[#This Row],[Completion time]])</f>
        <v>45843</v>
      </c>
      <c r="E539" s="2" t="str">
        <f>TEXT(FC_Road___Aradhana[[#This Row],[Date]],"dddd")</f>
        <v>Saturday</v>
      </c>
      <c r="F539" s="2" t="str">
        <f>IF(WEEKDAY(FC_Road___Aradhana[[#This Row],[Date]],2)&gt;5,"Weekend","Weekday")</f>
        <v>Weekend</v>
      </c>
      <c r="G53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39" t="s">
        <v>49</v>
      </c>
      <c r="I539" t="s">
        <v>50</v>
      </c>
      <c r="J539" t="s">
        <v>79</v>
      </c>
      <c r="K539" t="s">
        <v>52</v>
      </c>
      <c r="L539" t="s">
        <v>80</v>
      </c>
      <c r="M539" t="s">
        <v>50</v>
      </c>
      <c r="N539" t="s">
        <v>50</v>
      </c>
      <c r="O539" t="s">
        <v>50</v>
      </c>
      <c r="P539" t="s">
        <v>50</v>
      </c>
      <c r="Q539" t="s">
        <v>81</v>
      </c>
      <c r="R539" t="str">
        <f t="shared" si="64"/>
        <v>Kothrud</v>
      </c>
      <c r="S539" t="s">
        <v>50</v>
      </c>
      <c r="T539" t="s">
        <v>50</v>
      </c>
      <c r="U539" t="s">
        <v>148</v>
      </c>
      <c r="V539" t="s">
        <v>50</v>
      </c>
      <c r="W539" t="s">
        <v>50</v>
      </c>
      <c r="X539" t="str">
        <f t="shared" si="65"/>
        <v>MIT College / Anand Nagar</v>
      </c>
      <c r="Y539" t="str">
        <f t="shared" si="66"/>
        <v>MIT College / Anand Nagar</v>
      </c>
      <c r="Z539" t="s">
        <v>83</v>
      </c>
      <c r="AA539" t="s">
        <v>84</v>
      </c>
      <c r="AB539" t="s">
        <v>50</v>
      </c>
      <c r="AC539" t="s">
        <v>50</v>
      </c>
      <c r="AD539" t="s">
        <v>50</v>
      </c>
      <c r="AE539" t="s">
        <v>50</v>
      </c>
      <c r="AF539" t="str">
        <f t="shared" si="67"/>
        <v>kothrud</v>
      </c>
      <c r="AG539" t="s">
        <v>50</v>
      </c>
      <c r="AH539" t="s">
        <v>50</v>
      </c>
      <c r="AI539" t="s">
        <v>148</v>
      </c>
      <c r="AJ539" t="s">
        <v>50</v>
      </c>
      <c r="AK539" t="s">
        <v>50</v>
      </c>
      <c r="AL539" t="str">
        <f t="shared" si="68"/>
        <v>MIT College / Anand Nagar</v>
      </c>
      <c r="AM539" t="str">
        <f>IF(FC_Road___Aradhana[[#This Row],[2nd Level Departure]]="",FC_Road___Aradhana[[#This Row],[1st Level Departure]],FC_Road___Aradhana[[#This Row],[2nd Level Departure]])</f>
        <v>MIT College / Anand Nagar</v>
      </c>
      <c r="AN539" t="s">
        <v>94</v>
      </c>
      <c r="AO539" t="s">
        <v>109</v>
      </c>
      <c r="AP539" t="s">
        <v>96</v>
      </c>
      <c r="AQ539" t="s">
        <v>50</v>
      </c>
      <c r="AR539" t="s">
        <v>50</v>
      </c>
      <c r="AS539" t="s">
        <v>50</v>
      </c>
      <c r="AT539" t="s">
        <v>50</v>
      </c>
      <c r="AU539" t="s">
        <v>50</v>
      </c>
      <c r="AV539" t="s">
        <v>149</v>
      </c>
      <c r="AW539" t="str">
        <f t="shared" si="69"/>
        <v>A friend told me</v>
      </c>
      <c r="AX539" t="s">
        <v>61</v>
      </c>
      <c r="AY539" t="str">
        <f t="shared" si="71"/>
        <v>Casual Meal</v>
      </c>
      <c r="AZ539" t="s">
        <v>98</v>
      </c>
      <c r="BA539" t="s">
        <v>62</v>
      </c>
      <c r="BB539" t="s">
        <v>87</v>
      </c>
      <c r="BC539" t="s">
        <v>108</v>
      </c>
      <c r="BD539" t="s">
        <v>75</v>
      </c>
      <c r="BE539" t="s">
        <v>76</v>
      </c>
      <c r="BF539" t="s">
        <v>89</v>
      </c>
      <c r="BG539" t="s">
        <v>100</v>
      </c>
      <c r="BH539" t="s">
        <v>101</v>
      </c>
      <c r="BI539" t="s">
        <v>122</v>
      </c>
      <c r="BJ539" t="s">
        <v>189</v>
      </c>
    </row>
    <row r="540" spans="1:62" x14ac:dyDescent="0.3">
      <c r="A540">
        <v>543</v>
      </c>
      <c r="B540" s="1">
        <v>45843.918055555558</v>
      </c>
      <c r="C540" s="6">
        <v>45843.935416666667</v>
      </c>
      <c r="D540" s="2">
        <f>INT(FC_Road___Aradhana[[#This Row],[Completion time]])</f>
        <v>45843</v>
      </c>
      <c r="E540" s="2" t="str">
        <f>TEXT(FC_Road___Aradhana[[#This Row],[Date]],"dddd")</f>
        <v>Saturday</v>
      </c>
      <c r="F540" s="2" t="str">
        <f>IF(WEEKDAY(FC_Road___Aradhana[[#This Row],[Date]],2)&gt;5,"Weekend","Weekday")</f>
        <v>Weekend</v>
      </c>
      <c r="G54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0" t="s">
        <v>49</v>
      </c>
      <c r="I540" t="s">
        <v>50</v>
      </c>
      <c r="J540" t="s">
        <v>79</v>
      </c>
      <c r="K540" t="s">
        <v>52</v>
      </c>
      <c r="L540" t="s">
        <v>156</v>
      </c>
      <c r="M540" t="s">
        <v>165</v>
      </c>
      <c r="N540" t="s">
        <v>50</v>
      </c>
      <c r="O540" t="s">
        <v>50</v>
      </c>
      <c r="P540" t="s">
        <v>50</v>
      </c>
      <c r="Q540" t="s">
        <v>50</v>
      </c>
      <c r="R540" t="str">
        <f t="shared" si="64"/>
        <v>Pavillion Mall</v>
      </c>
      <c r="S540" t="s">
        <v>50</v>
      </c>
      <c r="T540" t="s">
        <v>50</v>
      </c>
      <c r="U540" t="s">
        <v>50</v>
      </c>
      <c r="V540" t="s">
        <v>50</v>
      </c>
      <c r="W540" t="s">
        <v>50</v>
      </c>
      <c r="X540" t="str">
        <f t="shared" si="65"/>
        <v/>
      </c>
      <c r="Y540" t="str">
        <f t="shared" si="66"/>
        <v>Pavillion Mall</v>
      </c>
      <c r="Z540" t="s">
        <v>83</v>
      </c>
      <c r="AA540" t="s">
        <v>84</v>
      </c>
      <c r="AB540" t="s">
        <v>50</v>
      </c>
      <c r="AC540" t="s">
        <v>50</v>
      </c>
      <c r="AD540" t="s">
        <v>50</v>
      </c>
      <c r="AE540" t="s">
        <v>50</v>
      </c>
      <c r="AF540" t="str">
        <f t="shared" si="67"/>
        <v>kothrud</v>
      </c>
      <c r="AG540" t="s">
        <v>50</v>
      </c>
      <c r="AH540" t="s">
        <v>50</v>
      </c>
      <c r="AI540" t="s">
        <v>120</v>
      </c>
      <c r="AJ540" t="s">
        <v>50</v>
      </c>
      <c r="AK540" t="s">
        <v>50</v>
      </c>
      <c r="AL540" t="str">
        <f t="shared" si="68"/>
        <v>Mayur Colony / Ideal Colony</v>
      </c>
      <c r="AM540" t="str">
        <f>IF(FC_Road___Aradhana[[#This Row],[2nd Level Departure]]="",FC_Road___Aradhana[[#This Row],[1st Level Departure]],FC_Road___Aradhana[[#This Row],[2nd Level Departure]])</f>
        <v>Mayur Colony / Ideal Colony</v>
      </c>
      <c r="AN540" t="s">
        <v>56</v>
      </c>
      <c r="AO540" t="s">
        <v>71</v>
      </c>
      <c r="AP540" t="s">
        <v>96</v>
      </c>
      <c r="AQ540" t="s">
        <v>50</v>
      </c>
      <c r="AR540" t="s">
        <v>50</v>
      </c>
      <c r="AS540" t="s">
        <v>50</v>
      </c>
      <c r="AT540" t="s">
        <v>50</v>
      </c>
      <c r="AU540" t="s">
        <v>50</v>
      </c>
      <c r="AV540" t="s">
        <v>149</v>
      </c>
      <c r="AW540" t="str">
        <f t="shared" si="69"/>
        <v>A friend told me</v>
      </c>
      <c r="AX540" t="s">
        <v>61</v>
      </c>
      <c r="AY540" t="str">
        <f t="shared" si="71"/>
        <v>Casual Meal</v>
      </c>
      <c r="AZ540" t="s">
        <v>98</v>
      </c>
      <c r="BA540" t="s">
        <v>62</v>
      </c>
      <c r="BB540" t="s">
        <v>65</v>
      </c>
      <c r="BC540" t="s">
        <v>65</v>
      </c>
      <c r="BD540" t="s">
        <v>75</v>
      </c>
      <c r="BE540" t="s">
        <v>76</v>
      </c>
      <c r="BF540" t="s">
        <v>89</v>
      </c>
      <c r="BG540" t="s">
        <v>68</v>
      </c>
      <c r="BH540" t="s">
        <v>118</v>
      </c>
      <c r="BI540" t="s">
        <v>91</v>
      </c>
      <c r="BJ540" t="s">
        <v>69</v>
      </c>
    </row>
    <row r="541" spans="1:62" x14ac:dyDescent="0.3">
      <c r="A541">
        <v>544</v>
      </c>
      <c r="B541" s="1">
        <v>45843.935416666667</v>
      </c>
      <c r="C541" s="6">
        <v>45843.938194444447</v>
      </c>
      <c r="D541" s="2">
        <f>INT(FC_Road___Aradhana[[#This Row],[Completion time]])</f>
        <v>45843</v>
      </c>
      <c r="E541" s="2" t="str">
        <f>TEXT(FC_Road___Aradhana[[#This Row],[Date]],"dddd")</f>
        <v>Saturday</v>
      </c>
      <c r="F541" s="2" t="str">
        <f>IF(WEEKDAY(FC_Road___Aradhana[[#This Row],[Date]],2)&gt;5,"Weekend","Weekday")</f>
        <v>Weekend</v>
      </c>
      <c r="G54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1" t="s">
        <v>49</v>
      </c>
      <c r="I541" t="s">
        <v>50</v>
      </c>
      <c r="J541" t="s">
        <v>51</v>
      </c>
      <c r="K541" t="s">
        <v>52</v>
      </c>
      <c r="L541" t="s">
        <v>80</v>
      </c>
      <c r="M541" t="s">
        <v>50</v>
      </c>
      <c r="N541" t="s">
        <v>50</v>
      </c>
      <c r="O541" t="s">
        <v>50</v>
      </c>
      <c r="P541" t="s">
        <v>50</v>
      </c>
      <c r="Q541" t="s">
        <v>81</v>
      </c>
      <c r="R541" t="str">
        <f t="shared" si="64"/>
        <v>Kothrud</v>
      </c>
      <c r="S541" t="s">
        <v>50</v>
      </c>
      <c r="T541" t="s">
        <v>50</v>
      </c>
      <c r="U541" t="s">
        <v>162</v>
      </c>
      <c r="V541" t="s">
        <v>50</v>
      </c>
      <c r="W541" t="s">
        <v>50</v>
      </c>
      <c r="X541" t="str">
        <f t="shared" si="65"/>
        <v>Dahanukar Colony / Kothrud Bus Stand</v>
      </c>
      <c r="Y541" t="str">
        <f t="shared" si="66"/>
        <v>Dahanukar Colony / Kothrud Bus Stand</v>
      </c>
      <c r="Z541" t="s">
        <v>163</v>
      </c>
      <c r="AA541" t="s">
        <v>135</v>
      </c>
      <c r="AB541" t="s">
        <v>50</v>
      </c>
      <c r="AC541" t="s">
        <v>50</v>
      </c>
      <c r="AD541" t="s">
        <v>50</v>
      </c>
      <c r="AE541" t="s">
        <v>50</v>
      </c>
      <c r="AF541" t="str">
        <f t="shared" si="67"/>
        <v>Erandawne</v>
      </c>
      <c r="AG541" t="s">
        <v>50</v>
      </c>
      <c r="AH541" t="s">
        <v>181</v>
      </c>
      <c r="AI541" t="s">
        <v>50</v>
      </c>
      <c r="AJ541" t="s">
        <v>50</v>
      </c>
      <c r="AK541" t="s">
        <v>50</v>
      </c>
      <c r="AL541" t="str">
        <f t="shared" si="68"/>
        <v>Law College Road</v>
      </c>
      <c r="AM541" t="str">
        <f>IF(FC_Road___Aradhana[[#This Row],[2nd Level Departure]]="",FC_Road___Aradhana[[#This Row],[1st Level Departure]],FC_Road___Aradhana[[#This Row],[2nd Level Departure]])</f>
        <v>Law College Road</v>
      </c>
      <c r="AN541" t="s">
        <v>128</v>
      </c>
      <c r="AO541" t="s">
        <v>71</v>
      </c>
      <c r="AP541" t="s">
        <v>96</v>
      </c>
      <c r="AQ541" t="s">
        <v>50</v>
      </c>
      <c r="AR541" t="s">
        <v>50</v>
      </c>
      <c r="AS541" t="s">
        <v>50</v>
      </c>
      <c r="AT541" t="s">
        <v>50</v>
      </c>
      <c r="AU541" t="s">
        <v>50</v>
      </c>
      <c r="AV541" t="s">
        <v>149</v>
      </c>
      <c r="AW541" t="str">
        <f t="shared" si="69"/>
        <v>A friend told me</v>
      </c>
      <c r="AX541" t="s">
        <v>61</v>
      </c>
      <c r="AY541" t="str">
        <f t="shared" si="71"/>
        <v>Casual Meal</v>
      </c>
      <c r="AZ541" t="s">
        <v>98</v>
      </c>
      <c r="BA541" t="s">
        <v>62</v>
      </c>
      <c r="BB541" t="s">
        <v>113</v>
      </c>
      <c r="BC541" t="s">
        <v>64</v>
      </c>
      <c r="BD541" t="s">
        <v>88</v>
      </c>
      <c r="BE541" t="s">
        <v>76</v>
      </c>
      <c r="BF541" t="s">
        <v>89</v>
      </c>
      <c r="BG541" t="s">
        <v>68</v>
      </c>
      <c r="BH541" t="s">
        <v>118</v>
      </c>
      <c r="BI541" t="s">
        <v>122</v>
      </c>
      <c r="BJ541" t="s">
        <v>69</v>
      </c>
    </row>
    <row r="542" spans="1:62" x14ac:dyDescent="0.3">
      <c r="A542">
        <v>545</v>
      </c>
      <c r="B542" s="1">
        <v>45843.945138888892</v>
      </c>
      <c r="C542" s="6">
        <v>45843.946527777778</v>
      </c>
      <c r="D542" s="2">
        <f>INT(FC_Road___Aradhana[[#This Row],[Completion time]])</f>
        <v>45843</v>
      </c>
      <c r="E542" s="2" t="str">
        <f>TEXT(FC_Road___Aradhana[[#This Row],[Date]],"dddd")</f>
        <v>Saturday</v>
      </c>
      <c r="F542" s="2" t="str">
        <f>IF(WEEKDAY(FC_Road___Aradhana[[#This Row],[Date]],2)&gt;5,"Weekend","Weekday")</f>
        <v>Weekend</v>
      </c>
      <c r="G54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2" t="s">
        <v>49</v>
      </c>
      <c r="I542" t="s">
        <v>50</v>
      </c>
      <c r="J542" t="s">
        <v>79</v>
      </c>
      <c r="K542" t="s">
        <v>52</v>
      </c>
      <c r="L542" t="s">
        <v>80</v>
      </c>
      <c r="M542" t="s">
        <v>50</v>
      </c>
      <c r="N542" t="s">
        <v>50</v>
      </c>
      <c r="O542" t="s">
        <v>50</v>
      </c>
      <c r="P542" t="s">
        <v>50</v>
      </c>
      <c r="Q542" t="s">
        <v>70</v>
      </c>
      <c r="R542" t="str">
        <f t="shared" si="64"/>
        <v>Shivajinagar</v>
      </c>
      <c r="S542" t="s">
        <v>50</v>
      </c>
      <c r="T542" t="s">
        <v>50</v>
      </c>
      <c r="U542" t="s">
        <v>50</v>
      </c>
      <c r="V542" t="s">
        <v>225</v>
      </c>
      <c r="W542" t="s">
        <v>322</v>
      </c>
      <c r="X542" t="str">
        <f t="shared" si="65"/>
        <v>Range Hills</v>
      </c>
      <c r="Y542" t="str">
        <f t="shared" si="66"/>
        <v>Range Hills</v>
      </c>
      <c r="Z542" t="s">
        <v>83</v>
      </c>
      <c r="AA542" t="s">
        <v>84</v>
      </c>
      <c r="AB542" t="s">
        <v>50</v>
      </c>
      <c r="AC542" t="s">
        <v>50</v>
      </c>
      <c r="AD542" t="s">
        <v>50</v>
      </c>
      <c r="AE542" t="s">
        <v>50</v>
      </c>
      <c r="AF542" t="str">
        <f t="shared" si="67"/>
        <v>kothrud</v>
      </c>
      <c r="AG542" t="s">
        <v>50</v>
      </c>
      <c r="AH542" t="s">
        <v>50</v>
      </c>
      <c r="AI542" t="s">
        <v>120</v>
      </c>
      <c r="AJ542" t="s">
        <v>50</v>
      </c>
      <c r="AK542" t="s">
        <v>50</v>
      </c>
      <c r="AL542" t="str">
        <f t="shared" si="68"/>
        <v>Mayur Colony / Ideal Colony</v>
      </c>
      <c r="AM542" t="str">
        <f>IF(FC_Road___Aradhana[[#This Row],[2nd Level Departure]]="",FC_Road___Aradhana[[#This Row],[1st Level Departure]],FC_Road___Aradhana[[#This Row],[2nd Level Departure]])</f>
        <v>Mayur Colony / Ideal Colony</v>
      </c>
      <c r="AN542" t="s">
        <v>85</v>
      </c>
      <c r="AO542" t="s">
        <v>109</v>
      </c>
      <c r="AP542" t="s">
        <v>58</v>
      </c>
      <c r="AQ542" t="s">
        <v>72</v>
      </c>
      <c r="AR542" t="s">
        <v>73</v>
      </c>
      <c r="AS542" t="s">
        <v>112</v>
      </c>
      <c r="AT542" t="s">
        <v>107</v>
      </c>
      <c r="AU542" t="s">
        <v>103</v>
      </c>
      <c r="AV542" t="s">
        <v>50</v>
      </c>
      <c r="AW542" t="str">
        <f t="shared" si="69"/>
        <v>Walk-in/ Saw it while passing by</v>
      </c>
      <c r="AX542" t="s">
        <v>50</v>
      </c>
      <c r="AY542" t="str">
        <f t="shared" si="71"/>
        <v>Hangout with Friends</v>
      </c>
      <c r="AZ542" t="s">
        <v>50</v>
      </c>
      <c r="BA542" t="str">
        <f t="shared" si="70"/>
        <v>Nonna's famous Tiramisu </v>
      </c>
      <c r="BB542" t="s">
        <v>104</v>
      </c>
      <c r="BC542" t="s">
        <v>104</v>
      </c>
      <c r="BD542" t="s">
        <v>75</v>
      </c>
      <c r="BE542" t="s">
        <v>67</v>
      </c>
      <c r="BF542" t="s">
        <v>89</v>
      </c>
      <c r="BG542" t="s">
        <v>68</v>
      </c>
      <c r="BH542" t="s">
        <v>78</v>
      </c>
      <c r="BI542" t="s">
        <v>122</v>
      </c>
      <c r="BJ542" t="s">
        <v>69</v>
      </c>
    </row>
    <row r="543" spans="1:62" x14ac:dyDescent="0.3">
      <c r="A543">
        <v>546</v>
      </c>
      <c r="B543" s="1">
        <v>45843.945833333331</v>
      </c>
      <c r="C543" s="6">
        <v>45843.947222222225</v>
      </c>
      <c r="D543" s="2">
        <f>INT(FC_Road___Aradhana[[#This Row],[Completion time]])</f>
        <v>45843</v>
      </c>
      <c r="E543" s="2" t="str">
        <f>TEXT(FC_Road___Aradhana[[#This Row],[Date]],"dddd")</f>
        <v>Saturday</v>
      </c>
      <c r="F543" s="2" t="str">
        <f>IF(WEEKDAY(FC_Road___Aradhana[[#This Row],[Date]],2)&gt;5,"Weekend","Weekday")</f>
        <v>Weekend</v>
      </c>
      <c r="G543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3" t="s">
        <v>49</v>
      </c>
      <c r="I543" t="s">
        <v>50</v>
      </c>
      <c r="J543" t="s">
        <v>51</v>
      </c>
      <c r="K543" t="s">
        <v>52</v>
      </c>
      <c r="L543" t="s">
        <v>93</v>
      </c>
      <c r="M543" t="s">
        <v>50</v>
      </c>
      <c r="N543" t="s">
        <v>102</v>
      </c>
      <c r="O543" t="s">
        <v>50</v>
      </c>
      <c r="P543" t="s">
        <v>50</v>
      </c>
      <c r="Q543" t="s">
        <v>50</v>
      </c>
      <c r="R543" t="str">
        <f t="shared" si="64"/>
        <v>FC Road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tr">
        <f t="shared" si="65"/>
        <v/>
      </c>
      <c r="Y543" t="str">
        <f t="shared" si="66"/>
        <v>FC Road</v>
      </c>
      <c r="Z543" t="s">
        <v>83</v>
      </c>
      <c r="AA543" t="s">
        <v>84</v>
      </c>
      <c r="AB543" t="s">
        <v>50</v>
      </c>
      <c r="AC543" t="s">
        <v>50</v>
      </c>
      <c r="AD543" t="s">
        <v>50</v>
      </c>
      <c r="AE543" t="s">
        <v>50</v>
      </c>
      <c r="AF543" t="str">
        <f t="shared" si="67"/>
        <v>kothrud</v>
      </c>
      <c r="AG543" t="s">
        <v>50</v>
      </c>
      <c r="AH543" t="s">
        <v>50</v>
      </c>
      <c r="AI543" t="s">
        <v>162</v>
      </c>
      <c r="AJ543" t="s">
        <v>50</v>
      </c>
      <c r="AK543" t="s">
        <v>50</v>
      </c>
      <c r="AL543" t="str">
        <f t="shared" si="68"/>
        <v>Dahanukar Colony / Kothrud Bus Stand</v>
      </c>
      <c r="AM543" t="str">
        <f>IF(FC_Road___Aradhana[[#This Row],[2nd Level Departure]]="",FC_Road___Aradhana[[#This Row],[1st Level Departure]],FC_Road___Aradhana[[#This Row],[2nd Level Departure]])</f>
        <v>Dahanukar Colony / Kothrud Bus Stand</v>
      </c>
      <c r="AN543" t="s">
        <v>85</v>
      </c>
      <c r="AO543" t="s">
        <v>71</v>
      </c>
      <c r="AP543" t="s">
        <v>96</v>
      </c>
      <c r="AQ543" t="s">
        <v>50</v>
      </c>
      <c r="AR543" t="s">
        <v>50</v>
      </c>
      <c r="AS543" t="s">
        <v>50</v>
      </c>
      <c r="AT543" t="s">
        <v>50</v>
      </c>
      <c r="AU543" t="s">
        <v>50</v>
      </c>
      <c r="AV543" t="s">
        <v>97</v>
      </c>
      <c r="AW543" t="str">
        <f t="shared" si="69"/>
        <v>Social Media Ad (Instagram/ Facebook)</v>
      </c>
      <c r="AX543" t="s">
        <v>61</v>
      </c>
      <c r="AY543" t="str">
        <f t="shared" si="71"/>
        <v>Casual Meal</v>
      </c>
      <c r="AZ543" t="s">
        <v>98</v>
      </c>
      <c r="BA543" t="s">
        <v>62</v>
      </c>
      <c r="BB543" t="s">
        <v>87</v>
      </c>
      <c r="BC543" t="s">
        <v>64</v>
      </c>
      <c r="BD543" t="s">
        <v>75</v>
      </c>
      <c r="BE543" t="s">
        <v>76</v>
      </c>
      <c r="BF543" t="s">
        <v>99</v>
      </c>
      <c r="BG543" t="s">
        <v>68</v>
      </c>
      <c r="BH543" t="s">
        <v>78</v>
      </c>
      <c r="BI543" t="s">
        <v>50</v>
      </c>
      <c r="BJ543" t="s">
        <v>69</v>
      </c>
    </row>
    <row r="544" spans="1:62" x14ac:dyDescent="0.3">
      <c r="A544">
        <v>547</v>
      </c>
      <c r="B544" s="1">
        <v>45843.947916666664</v>
      </c>
      <c r="C544" s="6">
        <v>45843.950694444444</v>
      </c>
      <c r="D544" s="2">
        <f>INT(FC_Road___Aradhana[[#This Row],[Completion time]])</f>
        <v>45843</v>
      </c>
      <c r="E544" s="2" t="str">
        <f>TEXT(FC_Road___Aradhana[[#This Row],[Date]],"dddd")</f>
        <v>Saturday</v>
      </c>
      <c r="F544" s="2" t="str">
        <f>IF(WEEKDAY(FC_Road___Aradhana[[#This Row],[Date]],2)&gt;5,"Weekend","Weekday")</f>
        <v>Weekend</v>
      </c>
      <c r="G544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4" t="s">
        <v>49</v>
      </c>
      <c r="I544" t="s">
        <v>50</v>
      </c>
      <c r="J544" t="s">
        <v>51</v>
      </c>
      <c r="K544" t="s">
        <v>52</v>
      </c>
      <c r="L544" t="s">
        <v>156</v>
      </c>
      <c r="M544" t="s">
        <v>165</v>
      </c>
      <c r="N544" t="s">
        <v>50</v>
      </c>
      <c r="O544" t="s">
        <v>50</v>
      </c>
      <c r="P544" t="s">
        <v>50</v>
      </c>
      <c r="Q544" t="s">
        <v>50</v>
      </c>
      <c r="R544" t="str">
        <f t="shared" si="64"/>
        <v>Pavillion Mall</v>
      </c>
      <c r="S544" t="s">
        <v>50</v>
      </c>
      <c r="T544" t="s">
        <v>50</v>
      </c>
      <c r="U544" t="s">
        <v>50</v>
      </c>
      <c r="V544" t="s">
        <v>50</v>
      </c>
      <c r="W544" t="s">
        <v>50</v>
      </c>
      <c r="X544" t="str">
        <f t="shared" si="65"/>
        <v/>
      </c>
      <c r="Y544" t="str">
        <f t="shared" si="66"/>
        <v>Pavillion Mall</v>
      </c>
      <c r="Z544" t="s">
        <v>83</v>
      </c>
      <c r="AA544" t="s">
        <v>70</v>
      </c>
      <c r="AB544" t="s">
        <v>50</v>
      </c>
      <c r="AC544" t="s">
        <v>50</v>
      </c>
      <c r="AD544" t="s">
        <v>50</v>
      </c>
      <c r="AE544" t="s">
        <v>50</v>
      </c>
      <c r="AF544" t="str">
        <f t="shared" si="67"/>
        <v>Shivajinagar</v>
      </c>
      <c r="AG544" t="s">
        <v>50</v>
      </c>
      <c r="AH544" t="s">
        <v>50</v>
      </c>
      <c r="AI544" t="s">
        <v>50</v>
      </c>
      <c r="AJ544" t="s">
        <v>50</v>
      </c>
      <c r="AK544" t="s">
        <v>50</v>
      </c>
      <c r="AL544" t="str">
        <f t="shared" si="68"/>
        <v/>
      </c>
      <c r="AM544" t="str">
        <f>IF(FC_Road___Aradhana[[#This Row],[2nd Level Departure]]="",FC_Road___Aradhana[[#This Row],[1st Level Departure]],FC_Road___Aradhana[[#This Row],[2nd Level Departure]])</f>
        <v>Shivajinagar</v>
      </c>
      <c r="AN544" t="s">
        <v>56</v>
      </c>
      <c r="AO544" t="s">
        <v>71</v>
      </c>
      <c r="AP544" t="s">
        <v>58</v>
      </c>
      <c r="AQ544" t="s">
        <v>72</v>
      </c>
      <c r="AR544" t="s">
        <v>103</v>
      </c>
      <c r="AS544" t="s">
        <v>61</v>
      </c>
      <c r="AT544" t="s">
        <v>107</v>
      </c>
      <c r="AU544" t="s">
        <v>63</v>
      </c>
      <c r="AV544" t="s">
        <v>50</v>
      </c>
      <c r="AW544" t="str">
        <f t="shared" si="69"/>
        <v>Walk-in/ Saw it while passing by</v>
      </c>
      <c r="AX544" t="s">
        <v>50</v>
      </c>
      <c r="AY544" t="str">
        <f t="shared" si="71"/>
        <v>Casual Meal</v>
      </c>
      <c r="AZ544" t="s">
        <v>50</v>
      </c>
      <c r="BA544" t="str">
        <f t="shared" si="70"/>
        <v>Nonna's famous Tiramisu </v>
      </c>
      <c r="BB544" t="s">
        <v>87</v>
      </c>
      <c r="BC544" t="s">
        <v>64</v>
      </c>
      <c r="BD544" t="s">
        <v>75</v>
      </c>
      <c r="BE544" t="s">
        <v>76</v>
      </c>
      <c r="BF544" t="s">
        <v>89</v>
      </c>
      <c r="BG544" t="s">
        <v>68</v>
      </c>
      <c r="BH544" t="s">
        <v>78</v>
      </c>
      <c r="BI544" t="s">
        <v>115</v>
      </c>
      <c r="BJ544" t="s">
        <v>69</v>
      </c>
    </row>
    <row r="545" spans="1:62" x14ac:dyDescent="0.3">
      <c r="A545">
        <v>548</v>
      </c>
      <c r="B545" s="1">
        <v>45843.947222222225</v>
      </c>
      <c r="C545" s="6">
        <v>45843.953472222223</v>
      </c>
      <c r="D545" s="2">
        <f>INT(FC_Road___Aradhana[[#This Row],[Completion time]])</f>
        <v>45843</v>
      </c>
      <c r="E545" s="2" t="str">
        <f>TEXT(FC_Road___Aradhana[[#This Row],[Date]],"dddd")</f>
        <v>Saturday</v>
      </c>
      <c r="F545" s="2" t="str">
        <f>IF(WEEKDAY(FC_Road___Aradhana[[#This Row],[Date]],2)&gt;5,"Weekend","Weekday")</f>
        <v>Weekend</v>
      </c>
      <c r="G545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5" t="s">
        <v>49</v>
      </c>
      <c r="I545" t="s">
        <v>50</v>
      </c>
      <c r="J545" t="s">
        <v>79</v>
      </c>
      <c r="K545" t="s">
        <v>52</v>
      </c>
      <c r="L545" t="s">
        <v>156</v>
      </c>
      <c r="M545" t="s">
        <v>165</v>
      </c>
      <c r="N545" t="s">
        <v>50</v>
      </c>
      <c r="O545" t="s">
        <v>50</v>
      </c>
      <c r="P545" t="s">
        <v>50</v>
      </c>
      <c r="Q545" t="s">
        <v>50</v>
      </c>
      <c r="R545" t="str">
        <f t="shared" si="64"/>
        <v>Pavillion Mall</v>
      </c>
      <c r="S545" t="s">
        <v>50</v>
      </c>
      <c r="T545" t="s">
        <v>50</v>
      </c>
      <c r="U545" t="s">
        <v>50</v>
      </c>
      <c r="V545" t="s">
        <v>50</v>
      </c>
      <c r="W545" t="s">
        <v>50</v>
      </c>
      <c r="X545" t="str">
        <f t="shared" si="65"/>
        <v/>
      </c>
      <c r="Y545" t="str">
        <f t="shared" si="66"/>
        <v>Pavillion Mall</v>
      </c>
      <c r="Z545" t="s">
        <v>83</v>
      </c>
      <c r="AA545" t="s">
        <v>84</v>
      </c>
      <c r="AB545" t="s">
        <v>50</v>
      </c>
      <c r="AC545" t="s">
        <v>50</v>
      </c>
      <c r="AD545" t="s">
        <v>50</v>
      </c>
      <c r="AE545" t="s">
        <v>50</v>
      </c>
      <c r="AF545" t="str">
        <f t="shared" si="67"/>
        <v>kothrud</v>
      </c>
      <c r="AG545" t="s">
        <v>50</v>
      </c>
      <c r="AH545" t="s">
        <v>50</v>
      </c>
      <c r="AI545" t="s">
        <v>82</v>
      </c>
      <c r="AJ545" t="s">
        <v>50</v>
      </c>
      <c r="AK545" t="s">
        <v>50</v>
      </c>
      <c r="AL545" t="str">
        <f t="shared" si="68"/>
        <v>Bhusari Colony / Kothrud Depot</v>
      </c>
      <c r="AM545" t="str">
        <f>IF(FC_Road___Aradhana[[#This Row],[2nd Level Departure]]="",FC_Road___Aradhana[[#This Row],[1st Level Departure]],FC_Road___Aradhana[[#This Row],[2nd Level Departure]])</f>
        <v>Bhusari Colony / Kothrud Depot</v>
      </c>
      <c r="AN545" t="s">
        <v>56</v>
      </c>
      <c r="AO545" t="s">
        <v>109</v>
      </c>
      <c r="AP545" t="s">
        <v>58</v>
      </c>
      <c r="AQ545" t="s">
        <v>110</v>
      </c>
      <c r="AR545" t="s">
        <v>60</v>
      </c>
      <c r="AS545" t="s">
        <v>61</v>
      </c>
      <c r="AT545" t="s">
        <v>107</v>
      </c>
      <c r="AU545" t="s">
        <v>103</v>
      </c>
      <c r="AV545" t="s">
        <v>50</v>
      </c>
      <c r="AW545" t="str">
        <f t="shared" si="69"/>
        <v>Reservation Apps - DineOut/ Zomato Gold</v>
      </c>
      <c r="AX545" t="s">
        <v>50</v>
      </c>
      <c r="AY545" t="str">
        <f t="shared" si="71"/>
        <v>Casual Meal</v>
      </c>
      <c r="AZ545" t="s">
        <v>50</v>
      </c>
      <c r="BA545" t="str">
        <f t="shared" si="70"/>
        <v>Nonna's famous Tiramisu </v>
      </c>
      <c r="BB545" t="s">
        <v>104</v>
      </c>
      <c r="BC545" t="s">
        <v>65</v>
      </c>
      <c r="BD545" t="s">
        <v>75</v>
      </c>
      <c r="BE545" t="s">
        <v>67</v>
      </c>
      <c r="BF545" t="s">
        <v>89</v>
      </c>
      <c r="BG545" t="s">
        <v>68</v>
      </c>
      <c r="BH545" t="s">
        <v>78</v>
      </c>
      <c r="BI545" t="s">
        <v>115</v>
      </c>
      <c r="BJ545" t="s">
        <v>69</v>
      </c>
    </row>
    <row r="546" spans="1:62" x14ac:dyDescent="0.3">
      <c r="A546">
        <v>549</v>
      </c>
      <c r="B546" s="1">
        <v>45843.950694444444</v>
      </c>
      <c r="C546" s="6">
        <v>45843.95416666667</v>
      </c>
      <c r="D546" s="2">
        <f>INT(FC_Road___Aradhana[[#This Row],[Completion time]])</f>
        <v>45843</v>
      </c>
      <c r="E546" s="2" t="str">
        <f>TEXT(FC_Road___Aradhana[[#This Row],[Date]],"dddd")</f>
        <v>Saturday</v>
      </c>
      <c r="F546" s="2" t="str">
        <f>IF(WEEKDAY(FC_Road___Aradhana[[#This Row],[Date]],2)&gt;5,"Weekend","Weekday")</f>
        <v>Weekend</v>
      </c>
      <c r="G546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6" t="s">
        <v>49</v>
      </c>
      <c r="I546" t="s">
        <v>50</v>
      </c>
      <c r="J546" t="s">
        <v>51</v>
      </c>
      <c r="K546" t="s">
        <v>52</v>
      </c>
      <c r="L546" t="s">
        <v>156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tr">
        <f t="shared" si="64"/>
        <v/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tr">
        <f t="shared" si="65"/>
        <v/>
      </c>
      <c r="Y546" t="str">
        <f t="shared" si="66"/>
        <v/>
      </c>
      <c r="Z546" t="s">
        <v>83</v>
      </c>
      <c r="AA546" t="s">
        <v>70</v>
      </c>
      <c r="AB546" t="s">
        <v>50</v>
      </c>
      <c r="AC546" t="s">
        <v>50</v>
      </c>
      <c r="AD546" t="s">
        <v>50</v>
      </c>
      <c r="AE546" t="s">
        <v>50</v>
      </c>
      <c r="AF546" t="str">
        <f t="shared" si="67"/>
        <v>Shivajinagar</v>
      </c>
      <c r="AG546" t="s">
        <v>50</v>
      </c>
      <c r="AH546" t="s">
        <v>50</v>
      </c>
      <c r="AI546" t="s">
        <v>50</v>
      </c>
      <c r="AJ546" t="s">
        <v>50</v>
      </c>
      <c r="AK546" t="s">
        <v>50</v>
      </c>
      <c r="AL546" t="str">
        <f t="shared" si="68"/>
        <v/>
      </c>
      <c r="AM546" t="str">
        <f>IF(FC_Road___Aradhana[[#This Row],[2nd Level Departure]]="",FC_Road___Aradhana[[#This Row],[1st Level Departure]],FC_Road___Aradhana[[#This Row],[2nd Level Departure]])</f>
        <v>Shivajinagar</v>
      </c>
      <c r="AN546" t="s">
        <v>128</v>
      </c>
      <c r="AO546" t="s">
        <v>71</v>
      </c>
      <c r="AP546" t="s">
        <v>58</v>
      </c>
      <c r="AQ546" t="s">
        <v>59</v>
      </c>
      <c r="AR546" t="s">
        <v>60</v>
      </c>
      <c r="AS546" t="s">
        <v>61</v>
      </c>
      <c r="AT546" t="s">
        <v>107</v>
      </c>
      <c r="AU546" t="s">
        <v>63</v>
      </c>
      <c r="AV546" t="s">
        <v>50</v>
      </c>
      <c r="AW546" t="str">
        <f t="shared" si="69"/>
        <v>Word of Mouth/ Recommendation</v>
      </c>
      <c r="AX546" t="s">
        <v>50</v>
      </c>
      <c r="AY546" t="str">
        <f t="shared" si="71"/>
        <v>Casual Meal</v>
      </c>
      <c r="AZ546" t="s">
        <v>50</v>
      </c>
      <c r="BA546" t="str">
        <f t="shared" si="70"/>
        <v>Nonna's famous Tiramisu </v>
      </c>
      <c r="BB546" t="s">
        <v>104</v>
      </c>
      <c r="BC546" t="s">
        <v>108</v>
      </c>
      <c r="BD546" t="s">
        <v>88</v>
      </c>
      <c r="BE546" t="s">
        <v>76</v>
      </c>
      <c r="BF546" t="s">
        <v>89</v>
      </c>
      <c r="BG546" t="s">
        <v>114</v>
      </c>
      <c r="BH546" t="s">
        <v>101</v>
      </c>
      <c r="BI546" t="s">
        <v>115</v>
      </c>
      <c r="BJ546" t="s">
        <v>69</v>
      </c>
    </row>
    <row r="547" spans="1:62" x14ac:dyDescent="0.3">
      <c r="A547">
        <v>550</v>
      </c>
      <c r="B547" s="1">
        <v>45843.953472222223</v>
      </c>
      <c r="C547" s="6">
        <v>45843.956944444442</v>
      </c>
      <c r="D547" s="2">
        <f>INT(FC_Road___Aradhana[[#This Row],[Completion time]])</f>
        <v>45843</v>
      </c>
      <c r="E547" s="2" t="str">
        <f>TEXT(FC_Road___Aradhana[[#This Row],[Date]],"dddd")</f>
        <v>Saturday</v>
      </c>
      <c r="F547" s="2" t="str">
        <f>IF(WEEKDAY(FC_Road___Aradhana[[#This Row],[Date]],2)&gt;5,"Weekend","Weekday")</f>
        <v>Weekend</v>
      </c>
      <c r="G547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7" t="s">
        <v>49</v>
      </c>
      <c r="I547" t="s">
        <v>50</v>
      </c>
      <c r="J547" t="s">
        <v>79</v>
      </c>
      <c r="K547" t="s">
        <v>52</v>
      </c>
      <c r="L547" t="s">
        <v>53</v>
      </c>
      <c r="M547" t="s">
        <v>50</v>
      </c>
      <c r="N547" t="s">
        <v>50</v>
      </c>
      <c r="O547" t="s">
        <v>297</v>
      </c>
      <c r="P547" t="s">
        <v>50</v>
      </c>
      <c r="Q547" t="s">
        <v>50</v>
      </c>
      <c r="R547" t="str">
        <f t="shared" si="64"/>
        <v>Pimpri</v>
      </c>
      <c r="S547" t="s">
        <v>50</v>
      </c>
      <c r="T547" t="s">
        <v>50</v>
      </c>
      <c r="U547" t="s">
        <v>50</v>
      </c>
      <c r="V547" t="s">
        <v>50</v>
      </c>
      <c r="W547" t="s">
        <v>50</v>
      </c>
      <c r="X547" t="str">
        <f t="shared" si="65"/>
        <v/>
      </c>
      <c r="Y547" t="str">
        <f t="shared" si="66"/>
        <v>Pimpri</v>
      </c>
      <c r="Z547" t="s">
        <v>83</v>
      </c>
      <c r="AA547" t="s">
        <v>297</v>
      </c>
      <c r="AB547" t="s">
        <v>50</v>
      </c>
      <c r="AC547" t="s">
        <v>50</v>
      </c>
      <c r="AD547" t="s">
        <v>50</v>
      </c>
      <c r="AE547" t="s">
        <v>50</v>
      </c>
      <c r="AF547" t="str">
        <f t="shared" si="67"/>
        <v>Pimpri</v>
      </c>
      <c r="AG547" t="s">
        <v>50</v>
      </c>
      <c r="AH547" t="s">
        <v>50</v>
      </c>
      <c r="AI547" t="s">
        <v>50</v>
      </c>
      <c r="AJ547" t="s">
        <v>50</v>
      </c>
      <c r="AK547" t="s">
        <v>50</v>
      </c>
      <c r="AL547" t="str">
        <f t="shared" si="68"/>
        <v/>
      </c>
      <c r="AM547" t="str">
        <f>IF(FC_Road___Aradhana[[#This Row],[2nd Level Departure]]="",FC_Road___Aradhana[[#This Row],[1st Level Departure]],FC_Road___Aradhana[[#This Row],[2nd Level Departure]])</f>
        <v>Pimpri</v>
      </c>
      <c r="AN547" t="s">
        <v>56</v>
      </c>
      <c r="AO547" t="s">
        <v>109</v>
      </c>
      <c r="AP547" t="s">
        <v>96</v>
      </c>
      <c r="AQ547" t="s">
        <v>50</v>
      </c>
      <c r="AR547" t="s">
        <v>50</v>
      </c>
      <c r="AS547" t="s">
        <v>50</v>
      </c>
      <c r="AT547" t="s">
        <v>50</v>
      </c>
      <c r="AU547" t="s">
        <v>50</v>
      </c>
      <c r="AV547" t="s">
        <v>149</v>
      </c>
      <c r="AW547" t="str">
        <f t="shared" si="69"/>
        <v>A friend told me</v>
      </c>
      <c r="AX547" t="s">
        <v>61</v>
      </c>
      <c r="AY547" t="str">
        <f t="shared" si="71"/>
        <v>Casual Meal</v>
      </c>
      <c r="AZ547" t="s">
        <v>168</v>
      </c>
      <c r="BA547" t="s">
        <v>125</v>
      </c>
      <c r="BB547" t="s">
        <v>74</v>
      </c>
      <c r="BC547" t="s">
        <v>108</v>
      </c>
      <c r="BD547" t="s">
        <v>75</v>
      </c>
      <c r="BE547" t="s">
        <v>67</v>
      </c>
      <c r="BF547" t="s">
        <v>89</v>
      </c>
      <c r="BG547" t="s">
        <v>114</v>
      </c>
      <c r="BH547" t="s">
        <v>101</v>
      </c>
      <c r="BI547" t="s">
        <v>124</v>
      </c>
      <c r="BJ547" t="s">
        <v>69</v>
      </c>
    </row>
    <row r="548" spans="1:62" x14ac:dyDescent="0.3">
      <c r="A548">
        <v>551</v>
      </c>
      <c r="B548" s="1">
        <v>45843.95416666667</v>
      </c>
      <c r="C548" s="6">
        <v>45843.958333333336</v>
      </c>
      <c r="D548" s="2">
        <f>INT(FC_Road___Aradhana[[#This Row],[Completion time]])</f>
        <v>45843</v>
      </c>
      <c r="E548" s="2" t="str">
        <f>TEXT(FC_Road___Aradhana[[#This Row],[Date]],"dddd")</f>
        <v>Saturday</v>
      </c>
      <c r="F548" s="2" t="str">
        <f>IF(WEEKDAY(FC_Road___Aradhana[[#This Row],[Date]],2)&gt;5,"Weekend","Weekday")</f>
        <v>Weekend</v>
      </c>
      <c r="G548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8" t="s">
        <v>49</v>
      </c>
      <c r="I548" t="s">
        <v>50</v>
      </c>
      <c r="J548" t="s">
        <v>51</v>
      </c>
      <c r="K548" t="s">
        <v>52</v>
      </c>
      <c r="L548" t="s">
        <v>80</v>
      </c>
      <c r="M548" t="s">
        <v>50</v>
      </c>
      <c r="N548" t="s">
        <v>50</v>
      </c>
      <c r="O548" t="s">
        <v>50</v>
      </c>
      <c r="P548" t="s">
        <v>50</v>
      </c>
      <c r="Q548" t="s">
        <v>323</v>
      </c>
      <c r="R548" t="str">
        <f t="shared" si="64"/>
        <v>Nigdi, Pradhikaran</v>
      </c>
      <c r="S548" t="s">
        <v>50</v>
      </c>
      <c r="T548" t="s">
        <v>50</v>
      </c>
      <c r="U548" t="s">
        <v>50</v>
      </c>
      <c r="V548" t="s">
        <v>50</v>
      </c>
      <c r="W548" t="s">
        <v>50</v>
      </c>
      <c r="X548" t="str">
        <f t="shared" si="65"/>
        <v/>
      </c>
      <c r="Y548" t="str">
        <f t="shared" si="66"/>
        <v>Nigdi, Pradhikaran</v>
      </c>
      <c r="Z548" t="s">
        <v>163</v>
      </c>
      <c r="AA548" t="s">
        <v>347</v>
      </c>
      <c r="AB548" t="s">
        <v>50</v>
      </c>
      <c r="AC548" t="s">
        <v>50</v>
      </c>
      <c r="AD548" t="s">
        <v>50</v>
      </c>
      <c r="AE548" t="s">
        <v>50</v>
      </c>
      <c r="AF548" t="str">
        <f t="shared" si="67"/>
        <v>Pradhikaran PCMC</v>
      </c>
      <c r="AG548" t="s">
        <v>50</v>
      </c>
      <c r="AH548" t="s">
        <v>50</v>
      </c>
      <c r="AI548" t="s">
        <v>50</v>
      </c>
      <c r="AJ548" t="s">
        <v>50</v>
      </c>
      <c r="AK548" t="s">
        <v>50</v>
      </c>
      <c r="AL548" t="str">
        <f t="shared" si="68"/>
        <v/>
      </c>
      <c r="AM548" t="str">
        <f>IF(FC_Road___Aradhana[[#This Row],[2nd Level Departure]]="",FC_Road___Aradhana[[#This Row],[1st Level Departure]],FC_Road___Aradhana[[#This Row],[2nd Level Departure]])</f>
        <v>Pradhikaran PCMC</v>
      </c>
      <c r="AN548" t="s">
        <v>56</v>
      </c>
      <c r="AO548" t="s">
        <v>71</v>
      </c>
      <c r="AP548" t="s">
        <v>96</v>
      </c>
      <c r="AQ548" t="s">
        <v>50</v>
      </c>
      <c r="AR548" t="s">
        <v>50</v>
      </c>
      <c r="AS548" t="s">
        <v>50</v>
      </c>
      <c r="AT548" t="s">
        <v>50</v>
      </c>
      <c r="AU548" t="s">
        <v>50</v>
      </c>
      <c r="AV548" t="s">
        <v>149</v>
      </c>
      <c r="AW548" t="str">
        <f t="shared" si="69"/>
        <v>A friend told me</v>
      </c>
      <c r="AX548" t="s">
        <v>61</v>
      </c>
      <c r="AY548" t="str">
        <f t="shared" si="71"/>
        <v>Casual Meal</v>
      </c>
      <c r="AZ548" t="s">
        <v>98</v>
      </c>
      <c r="BA548" t="s">
        <v>62</v>
      </c>
      <c r="BB548" t="s">
        <v>87</v>
      </c>
      <c r="BC548" t="s">
        <v>64</v>
      </c>
      <c r="BD548" t="s">
        <v>75</v>
      </c>
      <c r="BE548" t="s">
        <v>76</v>
      </c>
      <c r="BF548" t="s">
        <v>99</v>
      </c>
      <c r="BG548" t="s">
        <v>100</v>
      </c>
      <c r="BH548" t="s">
        <v>78</v>
      </c>
      <c r="BI548" t="s">
        <v>122</v>
      </c>
      <c r="BJ548" t="s">
        <v>69</v>
      </c>
    </row>
    <row r="549" spans="1:62" x14ac:dyDescent="0.3">
      <c r="A549">
        <v>552</v>
      </c>
      <c r="B549" s="1">
        <v>45843.957638888889</v>
      </c>
      <c r="C549" s="6">
        <v>45843.959027777775</v>
      </c>
      <c r="D549" s="2">
        <f>INT(FC_Road___Aradhana[[#This Row],[Completion time]])</f>
        <v>45843</v>
      </c>
      <c r="E549" s="2" t="str">
        <f>TEXT(FC_Road___Aradhana[[#This Row],[Date]],"dddd")</f>
        <v>Saturday</v>
      </c>
      <c r="F549" s="2" t="str">
        <f>IF(WEEKDAY(FC_Road___Aradhana[[#This Row],[Date]],2)&gt;5,"Weekend","Weekday")</f>
        <v>Weekend</v>
      </c>
      <c r="G549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49" t="s">
        <v>49</v>
      </c>
      <c r="I549" t="s">
        <v>50</v>
      </c>
      <c r="J549" t="s">
        <v>79</v>
      </c>
      <c r="K549" t="s">
        <v>92</v>
      </c>
      <c r="L549" t="s">
        <v>93</v>
      </c>
      <c r="M549" t="s">
        <v>50</v>
      </c>
      <c r="N549" t="s">
        <v>165</v>
      </c>
      <c r="O549" t="s">
        <v>50</v>
      </c>
      <c r="P549" t="s">
        <v>50</v>
      </c>
      <c r="Q549" t="s">
        <v>50</v>
      </c>
      <c r="R549" t="str">
        <f t="shared" si="64"/>
        <v>Pavillion Mall</v>
      </c>
      <c r="S549" t="s">
        <v>50</v>
      </c>
      <c r="T549" t="s">
        <v>50</v>
      </c>
      <c r="U549" t="s">
        <v>50</v>
      </c>
      <c r="V549" t="s">
        <v>50</v>
      </c>
      <c r="W549" t="s">
        <v>50</v>
      </c>
      <c r="X549" t="str">
        <f t="shared" si="65"/>
        <v/>
      </c>
      <c r="Y549" t="str">
        <f t="shared" si="66"/>
        <v>Pavillion Mall</v>
      </c>
      <c r="Z549" t="s">
        <v>163</v>
      </c>
      <c r="AA549" t="s">
        <v>70</v>
      </c>
      <c r="AB549" t="s">
        <v>50</v>
      </c>
      <c r="AC549" t="s">
        <v>50</v>
      </c>
      <c r="AD549" t="s">
        <v>50</v>
      </c>
      <c r="AE549" t="s">
        <v>50</v>
      </c>
      <c r="AF549" t="str">
        <f t="shared" si="67"/>
        <v>Shivajinagar</v>
      </c>
      <c r="AG549" t="s">
        <v>50</v>
      </c>
      <c r="AH549" t="s">
        <v>50</v>
      </c>
      <c r="AI549" t="s">
        <v>50</v>
      </c>
      <c r="AJ549" t="s">
        <v>50</v>
      </c>
      <c r="AK549" t="s">
        <v>50</v>
      </c>
      <c r="AL549" t="str">
        <f t="shared" si="68"/>
        <v/>
      </c>
      <c r="AM549" t="str">
        <f>IF(FC_Road___Aradhana[[#This Row],[2nd Level Departure]]="",FC_Road___Aradhana[[#This Row],[1st Level Departure]],FC_Road___Aradhana[[#This Row],[2nd Level Departure]])</f>
        <v>Shivajinagar</v>
      </c>
      <c r="AN549" t="s">
        <v>56</v>
      </c>
      <c r="AO549" t="s">
        <v>71</v>
      </c>
      <c r="AP549" t="s">
        <v>96</v>
      </c>
      <c r="AQ549" t="s">
        <v>50</v>
      </c>
      <c r="AR549" t="s">
        <v>50</v>
      </c>
      <c r="AS549" t="s">
        <v>50</v>
      </c>
      <c r="AT549" t="s">
        <v>50</v>
      </c>
      <c r="AU549" t="s">
        <v>50</v>
      </c>
      <c r="AV549" t="s">
        <v>144</v>
      </c>
      <c r="AW549" t="str">
        <f t="shared" si="69"/>
        <v>I was walking by and came in</v>
      </c>
      <c r="AX549" t="s">
        <v>61</v>
      </c>
      <c r="AY549" t="str">
        <f t="shared" si="71"/>
        <v>Casual Meal</v>
      </c>
      <c r="AZ549" t="s">
        <v>98</v>
      </c>
      <c r="BA549" t="s">
        <v>62</v>
      </c>
      <c r="BB549" t="s">
        <v>113</v>
      </c>
      <c r="BC549" t="s">
        <v>74</v>
      </c>
      <c r="BD549" t="s">
        <v>88</v>
      </c>
      <c r="BE549" t="s">
        <v>76</v>
      </c>
      <c r="BF549" t="s">
        <v>184</v>
      </c>
      <c r="BG549" t="s">
        <v>114</v>
      </c>
      <c r="BH549" t="s">
        <v>118</v>
      </c>
      <c r="BI549" t="s">
        <v>122</v>
      </c>
      <c r="BJ549" t="s">
        <v>69</v>
      </c>
    </row>
    <row r="550" spans="1:62" x14ac:dyDescent="0.3">
      <c r="A550">
        <v>553</v>
      </c>
      <c r="B550" s="1">
        <v>45843.959027777775</v>
      </c>
      <c r="C550" s="6">
        <v>45843.960416666669</v>
      </c>
      <c r="D550" s="2">
        <f>INT(FC_Road___Aradhana[[#This Row],[Completion time]])</f>
        <v>45843</v>
      </c>
      <c r="E550" s="2" t="str">
        <f>TEXT(FC_Road___Aradhana[[#This Row],[Date]],"dddd")</f>
        <v>Saturday</v>
      </c>
      <c r="F550" s="2" t="str">
        <f>IF(WEEKDAY(FC_Road___Aradhana[[#This Row],[Date]],2)&gt;5,"Weekend","Weekday")</f>
        <v>Weekend</v>
      </c>
      <c r="G550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50" t="s">
        <v>49</v>
      </c>
      <c r="I550" t="s">
        <v>50</v>
      </c>
      <c r="J550" t="s">
        <v>51</v>
      </c>
      <c r="K550" t="s">
        <v>52</v>
      </c>
      <c r="L550" t="s">
        <v>93</v>
      </c>
      <c r="M550" t="s">
        <v>50</v>
      </c>
      <c r="N550" t="s">
        <v>102</v>
      </c>
      <c r="O550" t="s">
        <v>50</v>
      </c>
      <c r="P550" t="s">
        <v>50</v>
      </c>
      <c r="Q550" t="s">
        <v>50</v>
      </c>
      <c r="R550" t="str">
        <f t="shared" si="64"/>
        <v>FC Road</v>
      </c>
      <c r="S550" t="s">
        <v>50</v>
      </c>
      <c r="T550" t="s">
        <v>50</v>
      </c>
      <c r="U550" t="s">
        <v>50</v>
      </c>
      <c r="V550" t="s">
        <v>50</v>
      </c>
      <c r="W550" t="s">
        <v>50</v>
      </c>
      <c r="X550" t="str">
        <f t="shared" si="65"/>
        <v/>
      </c>
      <c r="Y550" t="str">
        <f t="shared" si="66"/>
        <v>FC Road</v>
      </c>
      <c r="Z550" t="s">
        <v>83</v>
      </c>
      <c r="AA550" t="s">
        <v>127</v>
      </c>
      <c r="AB550" t="s">
        <v>50</v>
      </c>
      <c r="AC550" t="s">
        <v>50</v>
      </c>
      <c r="AD550" t="s">
        <v>50</v>
      </c>
      <c r="AE550" t="s">
        <v>50</v>
      </c>
      <c r="AF550" t="str">
        <f t="shared" si="67"/>
        <v>Old City</v>
      </c>
      <c r="AG550" t="s">
        <v>50</v>
      </c>
      <c r="AH550" t="s">
        <v>50</v>
      </c>
      <c r="AI550" t="s">
        <v>50</v>
      </c>
      <c r="AJ550" t="s">
        <v>50</v>
      </c>
      <c r="AK550" t="s">
        <v>50</v>
      </c>
      <c r="AL550" t="str">
        <f t="shared" si="68"/>
        <v/>
      </c>
      <c r="AM550" t="str">
        <f>IF(FC_Road___Aradhana[[#This Row],[2nd Level Departure]]="",FC_Road___Aradhana[[#This Row],[1st Level Departure]],FC_Road___Aradhana[[#This Row],[2nd Level Departure]])</f>
        <v>Old City</v>
      </c>
      <c r="AN550" t="s">
        <v>56</v>
      </c>
      <c r="AO550" t="s">
        <v>71</v>
      </c>
      <c r="AP550" t="s">
        <v>58</v>
      </c>
      <c r="AQ550" t="s">
        <v>97</v>
      </c>
      <c r="AR550" t="s">
        <v>60</v>
      </c>
      <c r="AS550" t="s">
        <v>112</v>
      </c>
      <c r="AT550" t="s">
        <v>62</v>
      </c>
      <c r="AU550" t="s">
        <v>133</v>
      </c>
      <c r="AV550" t="s">
        <v>50</v>
      </c>
      <c r="AW550" t="str">
        <f t="shared" si="69"/>
        <v>Social Media Ad (Instagram/ Facebook)</v>
      </c>
      <c r="AX550" t="s">
        <v>50</v>
      </c>
      <c r="AY550" t="str">
        <f t="shared" si="71"/>
        <v>Hangout with Friends</v>
      </c>
      <c r="AZ550" t="s">
        <v>50</v>
      </c>
      <c r="BA550" t="str">
        <f t="shared" si="70"/>
        <v>I wanted to try Sourdough Pizza</v>
      </c>
      <c r="BB550" t="s">
        <v>64</v>
      </c>
      <c r="BC550" t="s">
        <v>104</v>
      </c>
      <c r="BD550" t="s">
        <v>75</v>
      </c>
      <c r="BE550" t="s">
        <v>67</v>
      </c>
      <c r="BF550" t="s">
        <v>89</v>
      </c>
      <c r="BG550" t="s">
        <v>68</v>
      </c>
      <c r="BH550" t="s">
        <v>90</v>
      </c>
      <c r="BI550" t="s">
        <v>115</v>
      </c>
      <c r="BJ550" t="s">
        <v>69</v>
      </c>
    </row>
    <row r="551" spans="1:62" x14ac:dyDescent="0.3">
      <c r="A551">
        <v>554</v>
      </c>
      <c r="B551" s="1">
        <v>45843.959027777775</v>
      </c>
      <c r="C551" s="6">
        <v>45843.961111111108</v>
      </c>
      <c r="D551" s="2">
        <f>INT(FC_Road___Aradhana[[#This Row],[Completion time]])</f>
        <v>45843</v>
      </c>
      <c r="E551" s="2" t="str">
        <f>TEXT(FC_Road___Aradhana[[#This Row],[Date]],"dddd")</f>
        <v>Saturday</v>
      </c>
      <c r="F551" s="2" t="str">
        <f>IF(WEEKDAY(FC_Road___Aradhana[[#This Row],[Date]],2)&gt;5,"Weekend","Weekday")</f>
        <v>Weekend</v>
      </c>
      <c r="G551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51" t="s">
        <v>49</v>
      </c>
      <c r="I551" t="s">
        <v>50</v>
      </c>
      <c r="J551" t="s">
        <v>79</v>
      </c>
      <c r="K551" t="s">
        <v>52</v>
      </c>
      <c r="L551" t="s">
        <v>93</v>
      </c>
      <c r="M551" t="s">
        <v>50</v>
      </c>
      <c r="N551" t="s">
        <v>54</v>
      </c>
      <c r="O551" t="s">
        <v>50</v>
      </c>
      <c r="P551" t="s">
        <v>50</v>
      </c>
      <c r="Q551" t="s">
        <v>50</v>
      </c>
      <c r="R551" t="str">
        <f t="shared" si="64"/>
        <v>Deccan</v>
      </c>
      <c r="S551" t="s">
        <v>50</v>
      </c>
      <c r="T551" t="s">
        <v>50</v>
      </c>
      <c r="U551" t="s">
        <v>50</v>
      </c>
      <c r="V551" t="s">
        <v>50</v>
      </c>
      <c r="W551" t="s">
        <v>50</v>
      </c>
      <c r="X551" t="str">
        <f t="shared" si="65"/>
        <v/>
      </c>
      <c r="Y551" t="str">
        <f t="shared" si="66"/>
        <v>Deccan</v>
      </c>
      <c r="Z551" t="s">
        <v>83</v>
      </c>
      <c r="AA551" t="s">
        <v>277</v>
      </c>
      <c r="AB551" t="s">
        <v>50</v>
      </c>
      <c r="AC551" t="s">
        <v>50</v>
      </c>
      <c r="AD551" t="s">
        <v>50</v>
      </c>
      <c r="AE551" t="s">
        <v>50</v>
      </c>
      <c r="AF551" t="str">
        <f t="shared" si="67"/>
        <v>Kalyani nagar</v>
      </c>
      <c r="AG551" t="s">
        <v>50</v>
      </c>
      <c r="AH551" t="s">
        <v>50</v>
      </c>
      <c r="AI551" t="s">
        <v>50</v>
      </c>
      <c r="AJ551" t="s">
        <v>50</v>
      </c>
      <c r="AK551" t="s">
        <v>50</v>
      </c>
      <c r="AL551" t="str">
        <f t="shared" si="68"/>
        <v/>
      </c>
      <c r="AM551" t="str">
        <f>IF(FC_Road___Aradhana[[#This Row],[2nd Level Departure]]="",FC_Road___Aradhana[[#This Row],[1st Level Departure]],FC_Road___Aradhana[[#This Row],[2nd Level Departure]])</f>
        <v>Kalyani nagar</v>
      </c>
      <c r="AN551" t="s">
        <v>94</v>
      </c>
      <c r="AO551" t="s">
        <v>71</v>
      </c>
      <c r="AP551" t="s">
        <v>58</v>
      </c>
      <c r="AQ551" t="s">
        <v>110</v>
      </c>
      <c r="AR551" t="s">
        <v>103</v>
      </c>
      <c r="AS551" t="s">
        <v>61</v>
      </c>
      <c r="AT551" t="s">
        <v>107</v>
      </c>
      <c r="AU551" t="s">
        <v>63</v>
      </c>
      <c r="AV551" t="s">
        <v>50</v>
      </c>
      <c r="AW551" t="str">
        <f t="shared" si="69"/>
        <v>Reservation Apps - DineOut/ Zomato Gold</v>
      </c>
      <c r="AX551" t="s">
        <v>50</v>
      </c>
      <c r="AY551" t="str">
        <f t="shared" si="71"/>
        <v>Casual Meal</v>
      </c>
      <c r="AZ551" t="s">
        <v>50</v>
      </c>
      <c r="BA551" t="str">
        <f t="shared" si="70"/>
        <v>Nonna's famous Tiramisu </v>
      </c>
      <c r="BB551" t="s">
        <v>104</v>
      </c>
      <c r="BC551" t="s">
        <v>104</v>
      </c>
      <c r="BD551" t="s">
        <v>75</v>
      </c>
      <c r="BE551" t="s">
        <v>76</v>
      </c>
      <c r="BF551" t="s">
        <v>99</v>
      </c>
      <c r="BG551" t="s">
        <v>68</v>
      </c>
      <c r="BH551" t="s">
        <v>118</v>
      </c>
      <c r="BI551" t="s">
        <v>122</v>
      </c>
      <c r="BJ551" t="s">
        <v>69</v>
      </c>
    </row>
    <row r="552" spans="1:62" x14ac:dyDescent="0.3">
      <c r="A552">
        <v>555</v>
      </c>
      <c r="B552" s="1">
        <v>45843.961111111108</v>
      </c>
      <c r="C552" s="6">
        <v>45843.96875</v>
      </c>
      <c r="D552" s="2">
        <f>INT(FC_Road___Aradhana[[#This Row],[Completion time]])</f>
        <v>45843</v>
      </c>
      <c r="E552" s="2" t="str">
        <f>TEXT(FC_Road___Aradhana[[#This Row],[Date]],"dddd")</f>
        <v>Saturday</v>
      </c>
      <c r="F552" s="2" t="str">
        <f>IF(WEEKDAY(FC_Road___Aradhana[[#This Row],[Date]],2)&gt;5,"Weekend","Weekday")</f>
        <v>Weekend</v>
      </c>
      <c r="G552" s="2" t="str">
        <f>IF(HOUR(FC_Road___Aradhana[[#This Row],[Completion time]])&lt;13,IF(HOUR(FC_Road___Aradhana[[#This Row],[Completion time]])&gt;11,"Morning"),IF(HOUR(FC_Road___Aradhana[[#This Row],[Completion time]])&lt;16,"Afternoon",IF(HOUR(FC_Road___Aradhana[[#This Row],[Completion time]])&lt;20,"Evening","Night")))</f>
        <v>Night</v>
      </c>
      <c r="H552" t="s">
        <v>49</v>
      </c>
      <c r="I552" t="s">
        <v>50</v>
      </c>
      <c r="J552" t="s">
        <v>79</v>
      </c>
      <c r="K552" t="s">
        <v>140</v>
      </c>
      <c r="L552" t="s">
        <v>80</v>
      </c>
      <c r="M552" t="s">
        <v>50</v>
      </c>
      <c r="N552" t="s">
        <v>50</v>
      </c>
      <c r="O552" t="s">
        <v>50</v>
      </c>
      <c r="P552" t="s">
        <v>50</v>
      </c>
      <c r="Q552" t="s">
        <v>70</v>
      </c>
      <c r="R552" t="str">
        <f t="shared" si="64"/>
        <v>Shivajinagar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tr">
        <f t="shared" si="65"/>
        <v/>
      </c>
      <c r="Y552" t="str">
        <f t="shared" si="66"/>
        <v>Shivajinagar</v>
      </c>
      <c r="Z552" t="s">
        <v>83</v>
      </c>
      <c r="AA552" t="s">
        <v>70</v>
      </c>
      <c r="AB552" t="s">
        <v>50</v>
      </c>
      <c r="AC552" t="s">
        <v>50</v>
      </c>
      <c r="AD552" t="s">
        <v>50</v>
      </c>
      <c r="AE552" t="s">
        <v>50</v>
      </c>
      <c r="AF552" t="str">
        <f t="shared" si="67"/>
        <v>Shivajinagar</v>
      </c>
      <c r="AG552" t="s">
        <v>50</v>
      </c>
      <c r="AH552" t="s">
        <v>50</v>
      </c>
      <c r="AI552" t="s">
        <v>50</v>
      </c>
      <c r="AJ552" t="s">
        <v>50</v>
      </c>
      <c r="AK552" t="s">
        <v>50</v>
      </c>
      <c r="AL552" t="str">
        <f t="shared" si="68"/>
        <v/>
      </c>
      <c r="AM552" t="str">
        <f>IF(FC_Road___Aradhana[[#This Row],[2nd Level Departure]]="",FC_Road___Aradhana[[#This Row],[1st Level Departure]],FC_Road___Aradhana[[#This Row],[2nd Level Departure]])</f>
        <v>Shivajinagar</v>
      </c>
      <c r="AN552" t="s">
        <v>85</v>
      </c>
      <c r="AO552" t="s">
        <v>71</v>
      </c>
      <c r="AP552" t="s">
        <v>58</v>
      </c>
      <c r="AQ552" t="s">
        <v>97</v>
      </c>
      <c r="AR552" t="s">
        <v>60</v>
      </c>
      <c r="AS552" t="s">
        <v>61</v>
      </c>
      <c r="AT552" t="s">
        <v>62</v>
      </c>
      <c r="AU552" t="s">
        <v>63</v>
      </c>
      <c r="AV552" t="s">
        <v>50</v>
      </c>
      <c r="AW552" t="str">
        <f t="shared" si="69"/>
        <v>Social Media Ad (Instagram/ Facebook)</v>
      </c>
      <c r="AX552" t="s">
        <v>50</v>
      </c>
      <c r="AY552" t="str">
        <f t="shared" si="71"/>
        <v>Casual Meal</v>
      </c>
      <c r="AZ552" t="s">
        <v>50</v>
      </c>
      <c r="BA552" t="str">
        <f t="shared" si="70"/>
        <v>I wanted to try Sourdough Pizza</v>
      </c>
      <c r="BB552" t="s">
        <v>87</v>
      </c>
      <c r="BC552" t="s">
        <v>64</v>
      </c>
      <c r="BD552" t="s">
        <v>75</v>
      </c>
      <c r="BE552" t="s">
        <v>76</v>
      </c>
      <c r="BF552" t="s">
        <v>50</v>
      </c>
      <c r="BG552" t="s">
        <v>100</v>
      </c>
      <c r="BH552" t="s">
        <v>50</v>
      </c>
      <c r="BI552" t="s">
        <v>50</v>
      </c>
      <c r="BJ552" t="s">
        <v>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614A-27CA-4D6E-B0FA-A851E46BD8DA}">
  <dimension ref="A2:O289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0.44140625" bestFit="1" customWidth="1"/>
    <col min="3" max="3" width="11.44140625" bestFit="1" customWidth="1"/>
    <col min="5" max="5" width="24.6640625" bestFit="1" customWidth="1"/>
    <col min="6" max="6" width="10.44140625" bestFit="1" customWidth="1"/>
    <col min="7" max="7" width="11.44140625" bestFit="1" customWidth="1"/>
    <col min="8" max="8" width="7" bestFit="1" customWidth="1"/>
    <col min="9" max="9" width="12.5546875" bestFit="1" customWidth="1"/>
    <col min="10" max="10" width="10.44140625" bestFit="1" customWidth="1"/>
    <col min="11" max="11" width="11.44140625" bestFit="1" customWidth="1"/>
    <col min="12" max="12" width="10.77734375" bestFit="1" customWidth="1"/>
    <col min="13" max="13" width="18.44140625" bestFit="1" customWidth="1"/>
    <col min="14" max="14" width="10.44140625" bestFit="1" customWidth="1"/>
    <col min="15" max="15" width="11.44140625" bestFit="1" customWidth="1"/>
    <col min="16" max="16" width="4" bestFit="1" customWidth="1"/>
    <col min="17" max="17" width="8.5546875" bestFit="1" customWidth="1"/>
    <col min="18" max="18" width="15.21875" bestFit="1" customWidth="1"/>
    <col min="19" max="19" width="16.21875" bestFit="1" customWidth="1"/>
    <col min="20" max="20" width="10.77734375" bestFit="1" customWidth="1"/>
  </cols>
  <sheetData>
    <row r="2" spans="1:11" x14ac:dyDescent="0.3">
      <c r="A2" t="s">
        <v>533</v>
      </c>
    </row>
    <row r="3" spans="1:11" x14ac:dyDescent="0.3">
      <c r="A3" s="3" t="s">
        <v>326</v>
      </c>
      <c r="B3" t="s">
        <v>330</v>
      </c>
      <c r="C3" t="s">
        <v>331</v>
      </c>
      <c r="E3" s="3" t="s">
        <v>326</v>
      </c>
      <c r="F3" t="s">
        <v>334</v>
      </c>
      <c r="I3" s="3" t="s">
        <v>326</v>
      </c>
      <c r="J3" t="s">
        <v>330</v>
      </c>
      <c r="K3" t="s">
        <v>331</v>
      </c>
    </row>
    <row r="4" spans="1:11" x14ac:dyDescent="0.3">
      <c r="A4" s="4" t="s">
        <v>328</v>
      </c>
      <c r="B4" s="5">
        <v>0.54083484573502727</v>
      </c>
      <c r="C4">
        <v>298</v>
      </c>
      <c r="E4" s="4" t="s">
        <v>332</v>
      </c>
      <c r="F4">
        <v>331</v>
      </c>
      <c r="I4" s="4" t="s">
        <v>343</v>
      </c>
      <c r="J4" s="5">
        <v>0.26678765880217786</v>
      </c>
      <c r="K4">
        <v>147</v>
      </c>
    </row>
    <row r="5" spans="1:11" x14ac:dyDescent="0.3">
      <c r="A5" s="4" t="s">
        <v>329</v>
      </c>
      <c r="B5" s="5">
        <v>0.45916515426497279</v>
      </c>
      <c r="C5">
        <v>253</v>
      </c>
      <c r="E5" s="4" t="s">
        <v>333</v>
      </c>
      <c r="F5">
        <v>220</v>
      </c>
      <c r="I5" s="4" t="s">
        <v>344</v>
      </c>
      <c r="J5" s="5">
        <v>0.18874773139745918</v>
      </c>
      <c r="K5">
        <v>104</v>
      </c>
    </row>
    <row r="6" spans="1:11" x14ac:dyDescent="0.3">
      <c r="A6" s="4" t="s">
        <v>327</v>
      </c>
      <c r="B6" s="5">
        <v>1</v>
      </c>
      <c r="C6">
        <v>551</v>
      </c>
      <c r="E6" s="4" t="s">
        <v>327</v>
      </c>
      <c r="F6">
        <v>551</v>
      </c>
      <c r="I6" s="4" t="s">
        <v>345</v>
      </c>
      <c r="J6" s="5">
        <v>0.54446460980036293</v>
      </c>
      <c r="K6">
        <v>300</v>
      </c>
    </row>
    <row r="7" spans="1:11" x14ac:dyDescent="0.3">
      <c r="I7" s="4" t="s">
        <v>327</v>
      </c>
      <c r="J7" s="5">
        <v>1</v>
      </c>
      <c r="K7">
        <v>551</v>
      </c>
    </row>
    <row r="10" spans="1:11" x14ac:dyDescent="0.3">
      <c r="A10" s="3" t="s">
        <v>326</v>
      </c>
      <c r="B10" t="s">
        <v>330</v>
      </c>
      <c r="E10" s="3" t="s">
        <v>326</v>
      </c>
      <c r="F10" t="s">
        <v>330</v>
      </c>
      <c r="I10" s="3" t="s">
        <v>326</v>
      </c>
      <c r="J10" t="s">
        <v>330</v>
      </c>
    </row>
    <row r="11" spans="1:11" x14ac:dyDescent="0.3">
      <c r="A11" s="4" t="s">
        <v>160</v>
      </c>
      <c r="B11">
        <v>24</v>
      </c>
      <c r="C11" s="5">
        <f>B11/$B$18</f>
        <v>4.3557168784029036E-2</v>
      </c>
      <c r="E11" s="4" t="s">
        <v>336</v>
      </c>
      <c r="F11">
        <v>6</v>
      </c>
      <c r="G11" s="5">
        <f>F11/$F$18</f>
        <v>1.0889292196007259E-2</v>
      </c>
      <c r="I11" s="4" t="s">
        <v>92</v>
      </c>
      <c r="J11">
        <v>97</v>
      </c>
      <c r="K11" s="5">
        <f>J11/$J$15</f>
        <v>0.17604355716878403</v>
      </c>
    </row>
    <row r="12" spans="1:11" x14ac:dyDescent="0.3">
      <c r="A12" s="4" t="s">
        <v>80</v>
      </c>
      <c r="B12">
        <v>216</v>
      </c>
      <c r="C12" s="5">
        <f t="shared" ref="C12:C17" si="0">B12/$B$18</f>
        <v>0.39201451905626133</v>
      </c>
      <c r="E12" s="4" t="s">
        <v>93</v>
      </c>
      <c r="F12">
        <v>46</v>
      </c>
      <c r="G12" s="5">
        <f t="shared" ref="G12:G17" si="1">F12/$F$18</f>
        <v>8.3484573502722328E-2</v>
      </c>
      <c r="I12" s="4" t="s">
        <v>213</v>
      </c>
      <c r="J12">
        <v>12</v>
      </c>
      <c r="K12" s="5">
        <f t="shared" ref="K12:K14" si="2">J12/$J$15</f>
        <v>2.1778584392014518E-2</v>
      </c>
    </row>
    <row r="13" spans="1:11" x14ac:dyDescent="0.3">
      <c r="A13" s="4" t="s">
        <v>53</v>
      </c>
      <c r="B13">
        <v>97</v>
      </c>
      <c r="C13" s="5">
        <f t="shared" si="0"/>
        <v>0.17604355716878403</v>
      </c>
      <c r="E13" s="4" t="s">
        <v>142</v>
      </c>
      <c r="F13">
        <v>15</v>
      </c>
      <c r="G13" s="5">
        <f t="shared" si="1"/>
        <v>2.7223230490018149E-2</v>
      </c>
      <c r="I13" s="4" t="s">
        <v>52</v>
      </c>
      <c r="J13">
        <v>402</v>
      </c>
      <c r="K13" s="5">
        <f t="shared" si="2"/>
        <v>0.72958257713248642</v>
      </c>
    </row>
    <row r="14" spans="1:11" x14ac:dyDescent="0.3">
      <c r="A14" s="4" t="s">
        <v>336</v>
      </c>
      <c r="B14">
        <v>4</v>
      </c>
      <c r="C14" s="5">
        <f t="shared" si="0"/>
        <v>7.2595281306715061E-3</v>
      </c>
      <c r="E14" s="4" t="s">
        <v>83</v>
      </c>
      <c r="F14">
        <v>373</v>
      </c>
      <c r="G14" s="5">
        <f t="shared" si="1"/>
        <v>0.67695099818511795</v>
      </c>
      <c r="I14" s="4" t="s">
        <v>140</v>
      </c>
      <c r="J14">
        <v>40</v>
      </c>
      <c r="K14" s="5">
        <f t="shared" si="2"/>
        <v>7.2595281306715068E-2</v>
      </c>
    </row>
    <row r="15" spans="1:11" x14ac:dyDescent="0.3">
      <c r="A15" s="4" t="s">
        <v>93</v>
      </c>
      <c r="B15">
        <v>98</v>
      </c>
      <c r="C15" s="5">
        <f t="shared" si="0"/>
        <v>0.17785843920145192</v>
      </c>
      <c r="E15" s="4" t="s">
        <v>163</v>
      </c>
      <c r="F15">
        <v>30</v>
      </c>
      <c r="G15" s="5">
        <f t="shared" si="1"/>
        <v>5.4446460980036297E-2</v>
      </c>
      <c r="I15" s="4" t="s">
        <v>327</v>
      </c>
      <c r="J15">
        <v>551</v>
      </c>
    </row>
    <row r="16" spans="1:11" x14ac:dyDescent="0.3">
      <c r="A16" s="4" t="s">
        <v>119</v>
      </c>
      <c r="B16">
        <v>50</v>
      </c>
      <c r="C16" s="5">
        <f t="shared" si="0"/>
        <v>9.0744101633393831E-2</v>
      </c>
      <c r="E16" s="4" t="s">
        <v>166</v>
      </c>
      <c r="F16">
        <v>52</v>
      </c>
      <c r="G16" s="5">
        <f t="shared" si="1"/>
        <v>9.4373865698729589E-2</v>
      </c>
    </row>
    <row r="17" spans="1:7" x14ac:dyDescent="0.3">
      <c r="A17" s="4" t="s">
        <v>156</v>
      </c>
      <c r="B17">
        <v>62</v>
      </c>
      <c r="C17" s="5">
        <f t="shared" si="0"/>
        <v>0.11252268602540835</v>
      </c>
      <c r="E17" s="4" t="s">
        <v>55</v>
      </c>
      <c r="F17">
        <v>29</v>
      </c>
      <c r="G17" s="5">
        <f t="shared" si="1"/>
        <v>5.2631578947368418E-2</v>
      </c>
    </row>
    <row r="18" spans="1:7" x14ac:dyDescent="0.3">
      <c r="A18" s="4" t="s">
        <v>327</v>
      </c>
      <c r="B18">
        <v>551</v>
      </c>
      <c r="E18" s="4" t="s">
        <v>327</v>
      </c>
      <c r="F18">
        <v>551</v>
      </c>
    </row>
    <row r="22" spans="1:7" x14ac:dyDescent="0.3">
      <c r="A22" s="3" t="s">
        <v>326</v>
      </c>
      <c r="B22" t="s">
        <v>330</v>
      </c>
      <c r="C22" t="s">
        <v>331</v>
      </c>
      <c r="E22" s="3" t="s">
        <v>326</v>
      </c>
      <c r="F22" t="s">
        <v>330</v>
      </c>
      <c r="G22" t="s">
        <v>331</v>
      </c>
    </row>
    <row r="23" spans="1:7" x14ac:dyDescent="0.3">
      <c r="A23" s="4" t="s">
        <v>56</v>
      </c>
      <c r="B23" s="5">
        <v>0.42286751361161523</v>
      </c>
      <c r="C23">
        <v>233</v>
      </c>
      <c r="E23" s="4" t="s">
        <v>71</v>
      </c>
      <c r="F23" s="5">
        <v>0.51905626134301275</v>
      </c>
      <c r="G23">
        <v>286</v>
      </c>
    </row>
    <row r="24" spans="1:7" x14ac:dyDescent="0.3">
      <c r="A24" s="4" t="s">
        <v>85</v>
      </c>
      <c r="B24" s="5">
        <v>0.29038112522686027</v>
      </c>
      <c r="C24">
        <v>160</v>
      </c>
      <c r="E24" s="4" t="s">
        <v>109</v>
      </c>
      <c r="F24" s="5">
        <v>0.24500907441016334</v>
      </c>
      <c r="G24">
        <v>135</v>
      </c>
    </row>
    <row r="25" spans="1:7" x14ac:dyDescent="0.3">
      <c r="A25" s="4" t="s">
        <v>94</v>
      </c>
      <c r="B25" s="5">
        <v>0.15426497277676951</v>
      </c>
      <c r="C25">
        <v>85</v>
      </c>
      <c r="E25" s="4" t="s">
        <v>57</v>
      </c>
      <c r="F25" s="5">
        <v>9.4373865698729589E-2</v>
      </c>
      <c r="G25">
        <v>52</v>
      </c>
    </row>
    <row r="26" spans="1:7" x14ac:dyDescent="0.3">
      <c r="A26" s="4" t="s">
        <v>147</v>
      </c>
      <c r="B26" s="5">
        <v>8.1669691470054442E-2</v>
      </c>
      <c r="C26">
        <v>45</v>
      </c>
      <c r="E26" s="4" t="s">
        <v>95</v>
      </c>
      <c r="F26" s="5">
        <v>0.14156079854809436</v>
      </c>
      <c r="G26">
        <v>78</v>
      </c>
    </row>
    <row r="27" spans="1:7" x14ac:dyDescent="0.3">
      <c r="A27" s="4" t="s">
        <v>128</v>
      </c>
      <c r="B27" s="5">
        <v>5.0816696914700546E-2</v>
      </c>
      <c r="C27">
        <v>28</v>
      </c>
      <c r="E27" s="4" t="s">
        <v>327</v>
      </c>
      <c r="F27" s="5">
        <v>1</v>
      </c>
      <c r="G27">
        <v>551</v>
      </c>
    </row>
    <row r="28" spans="1:7" x14ac:dyDescent="0.3">
      <c r="A28" s="4" t="s">
        <v>327</v>
      </c>
      <c r="B28" s="5">
        <v>1</v>
      </c>
      <c r="C28">
        <v>551</v>
      </c>
    </row>
    <row r="31" spans="1:7" x14ac:dyDescent="0.3">
      <c r="A31" s="3" t="s">
        <v>326</v>
      </c>
      <c r="B31" t="s">
        <v>330</v>
      </c>
      <c r="C31" t="s">
        <v>331</v>
      </c>
    </row>
    <row r="32" spans="1:7" x14ac:dyDescent="0.3">
      <c r="A32" s="4" t="s">
        <v>96</v>
      </c>
      <c r="B32" s="5">
        <v>0.50998185117967332</v>
      </c>
      <c r="C32">
        <v>281</v>
      </c>
    </row>
    <row r="33" spans="1:15" x14ac:dyDescent="0.3">
      <c r="A33" s="4" t="s">
        <v>58</v>
      </c>
      <c r="B33" s="5">
        <v>0.49001814882032668</v>
      </c>
      <c r="C33">
        <v>270</v>
      </c>
    </row>
    <row r="34" spans="1:15" x14ac:dyDescent="0.3">
      <c r="A34" s="4" t="s">
        <v>327</v>
      </c>
      <c r="B34" s="5">
        <v>1</v>
      </c>
      <c r="C34">
        <v>551</v>
      </c>
    </row>
    <row r="36" spans="1:15" x14ac:dyDescent="0.3">
      <c r="A36" s="4" t="s">
        <v>534</v>
      </c>
    </row>
    <row r="37" spans="1:15" x14ac:dyDescent="0.3">
      <c r="A37" s="3" t="s">
        <v>326</v>
      </c>
      <c r="B37" t="s">
        <v>330</v>
      </c>
      <c r="C37" t="s">
        <v>331</v>
      </c>
      <c r="E37" s="3" t="s">
        <v>326</v>
      </c>
      <c r="F37" t="s">
        <v>330</v>
      </c>
      <c r="G37" t="s">
        <v>331</v>
      </c>
      <c r="I37" s="3" t="s">
        <v>326</v>
      </c>
      <c r="J37" t="s">
        <v>330</v>
      </c>
      <c r="K37" t="s">
        <v>331</v>
      </c>
      <c r="M37" s="3" t="s">
        <v>326</v>
      </c>
      <c r="N37" t="s">
        <v>330</v>
      </c>
      <c r="O37" t="s">
        <v>331</v>
      </c>
    </row>
    <row r="38" spans="1:15" x14ac:dyDescent="0.3">
      <c r="A38" s="4"/>
      <c r="B38" s="5">
        <v>0.50998185117967332</v>
      </c>
      <c r="C38">
        <v>281</v>
      </c>
      <c r="E38" s="4"/>
      <c r="F38" s="5">
        <v>0.50998185117967332</v>
      </c>
      <c r="G38">
        <v>281</v>
      </c>
      <c r="I38" s="4" t="s">
        <v>366</v>
      </c>
      <c r="J38" s="5">
        <v>1.8148820326678765E-3</v>
      </c>
      <c r="K38">
        <v>1</v>
      </c>
      <c r="M38" s="4"/>
      <c r="N38" s="5">
        <v>0.50998185117967332</v>
      </c>
      <c r="O38">
        <v>281</v>
      </c>
    </row>
    <row r="39" spans="1:15" x14ac:dyDescent="0.3">
      <c r="A39" s="4" t="s">
        <v>73</v>
      </c>
      <c r="B39" s="5">
        <v>6.3520871143375679E-2</v>
      </c>
      <c r="C39">
        <v>35</v>
      </c>
      <c r="E39" s="4" t="s">
        <v>61</v>
      </c>
      <c r="F39" s="5">
        <v>0.22686025408348456</v>
      </c>
      <c r="G39">
        <v>125</v>
      </c>
      <c r="I39" s="4"/>
      <c r="J39" s="5">
        <v>0.50998185117967332</v>
      </c>
      <c r="K39">
        <v>281</v>
      </c>
      <c r="M39" s="4" t="s">
        <v>73</v>
      </c>
      <c r="N39" s="5">
        <v>2.5408348457350273E-2</v>
      </c>
      <c r="O39">
        <v>14</v>
      </c>
    </row>
    <row r="40" spans="1:15" x14ac:dyDescent="0.3">
      <c r="A40" s="4" t="s">
        <v>103</v>
      </c>
      <c r="B40" s="5">
        <v>0.16696914700544466</v>
      </c>
      <c r="C40">
        <v>92</v>
      </c>
      <c r="E40" s="4" t="s">
        <v>86</v>
      </c>
      <c r="F40" s="5">
        <v>5.0816696914700546E-2</v>
      </c>
      <c r="G40">
        <v>28</v>
      </c>
      <c r="I40" s="4" t="s">
        <v>224</v>
      </c>
      <c r="J40" s="5">
        <v>1.9963702359346643E-2</v>
      </c>
      <c r="K40">
        <v>11</v>
      </c>
      <c r="M40" s="4" t="s">
        <v>63</v>
      </c>
      <c r="N40" s="5">
        <v>0.35027223230490018</v>
      </c>
      <c r="O40">
        <v>193</v>
      </c>
    </row>
    <row r="41" spans="1:15" x14ac:dyDescent="0.3">
      <c r="A41" s="4" t="s">
        <v>60</v>
      </c>
      <c r="B41" s="5">
        <v>0.17422867513611615</v>
      </c>
      <c r="C41">
        <v>96</v>
      </c>
      <c r="E41" s="4" t="s">
        <v>129</v>
      </c>
      <c r="F41" s="5">
        <v>6.5335753176043551E-2</v>
      </c>
      <c r="G41">
        <v>36</v>
      </c>
      <c r="I41" s="4" t="s">
        <v>222</v>
      </c>
      <c r="J41" s="5">
        <v>5.4446460980036296E-3</v>
      </c>
      <c r="K41">
        <v>3</v>
      </c>
      <c r="M41" s="4" t="s">
        <v>103</v>
      </c>
      <c r="N41" s="5">
        <v>5.0816696914700546E-2</v>
      </c>
      <c r="O41">
        <v>28</v>
      </c>
    </row>
    <row r="42" spans="1:15" x14ac:dyDescent="0.3">
      <c r="A42" s="4" t="s">
        <v>87</v>
      </c>
      <c r="B42" s="5">
        <v>1.6333938294010888E-2</v>
      </c>
      <c r="C42">
        <v>9</v>
      </c>
      <c r="E42" s="4" t="s">
        <v>112</v>
      </c>
      <c r="F42" s="5">
        <v>0.10889292196007259</v>
      </c>
      <c r="G42">
        <v>60</v>
      </c>
      <c r="I42" s="4" t="s">
        <v>364</v>
      </c>
      <c r="J42" s="5">
        <v>1.8148820326678765E-3</v>
      </c>
      <c r="K42">
        <v>1</v>
      </c>
      <c r="M42" s="4" t="s">
        <v>60</v>
      </c>
      <c r="N42" s="5">
        <v>3.6297640653357534E-2</v>
      </c>
      <c r="O42">
        <v>20</v>
      </c>
    </row>
    <row r="43" spans="1:15" x14ac:dyDescent="0.3">
      <c r="A43" s="4" t="s">
        <v>133</v>
      </c>
      <c r="B43" s="5">
        <v>6.8965517241379309E-2</v>
      </c>
      <c r="C43">
        <v>38</v>
      </c>
      <c r="E43" s="4" t="s">
        <v>139</v>
      </c>
      <c r="F43" s="5">
        <v>2.7223230490018149E-2</v>
      </c>
      <c r="G43">
        <v>15</v>
      </c>
      <c r="I43" s="4" t="s">
        <v>121</v>
      </c>
      <c r="J43" s="5">
        <v>5.4446460980036296E-3</v>
      </c>
      <c r="K43">
        <v>3</v>
      </c>
      <c r="M43" s="4" t="s">
        <v>87</v>
      </c>
      <c r="N43" s="5">
        <v>7.2595281306715061E-3</v>
      </c>
      <c r="O43">
        <v>4</v>
      </c>
    </row>
    <row r="44" spans="1:15" x14ac:dyDescent="0.3">
      <c r="A44" s="4" t="s">
        <v>327</v>
      </c>
      <c r="B44" s="5">
        <v>1</v>
      </c>
      <c r="C44">
        <v>551</v>
      </c>
      <c r="E44" s="4" t="s">
        <v>106</v>
      </c>
      <c r="F44" s="5">
        <v>1.0889292196007259E-2</v>
      </c>
      <c r="G44">
        <v>6</v>
      </c>
      <c r="I44" s="4" t="s">
        <v>62</v>
      </c>
      <c r="J44" s="5">
        <v>0.30127041742286753</v>
      </c>
      <c r="K44">
        <v>166</v>
      </c>
      <c r="M44" s="4" t="s">
        <v>133</v>
      </c>
      <c r="N44" s="5">
        <v>1.9963702359346643E-2</v>
      </c>
      <c r="O44">
        <v>11</v>
      </c>
    </row>
    <row r="45" spans="1:15" x14ac:dyDescent="0.3">
      <c r="E45" s="4" t="s">
        <v>327</v>
      </c>
      <c r="F45" s="5">
        <v>1</v>
      </c>
      <c r="G45">
        <v>551</v>
      </c>
      <c r="I45" s="4" t="s">
        <v>107</v>
      </c>
      <c r="J45" s="5">
        <v>7.6225045372050812E-2</v>
      </c>
      <c r="K45">
        <v>42</v>
      </c>
      <c r="M45" s="4" t="s">
        <v>327</v>
      </c>
      <c r="N45" s="5">
        <v>1</v>
      </c>
      <c r="O45">
        <v>551</v>
      </c>
    </row>
    <row r="46" spans="1:15" x14ac:dyDescent="0.3">
      <c r="I46" s="4" t="s">
        <v>313</v>
      </c>
      <c r="J46" s="5">
        <v>1.8148820326678765E-3</v>
      </c>
      <c r="K46">
        <v>1</v>
      </c>
    </row>
    <row r="47" spans="1:15" x14ac:dyDescent="0.3">
      <c r="I47" s="4" t="s">
        <v>125</v>
      </c>
      <c r="J47" s="5">
        <v>7.441016333938294E-2</v>
      </c>
      <c r="K47">
        <v>41</v>
      </c>
    </row>
    <row r="48" spans="1:15" x14ac:dyDescent="0.3">
      <c r="I48" s="4" t="s">
        <v>365</v>
      </c>
      <c r="J48" s="5">
        <v>1.8148820326678765E-3</v>
      </c>
      <c r="K48">
        <v>1</v>
      </c>
    </row>
    <row r="49" spans="1:11" x14ac:dyDescent="0.3">
      <c r="I49" s="4" t="s">
        <v>327</v>
      </c>
      <c r="J49" s="5">
        <v>1</v>
      </c>
      <c r="K49">
        <v>551</v>
      </c>
    </row>
    <row r="51" spans="1:11" x14ac:dyDescent="0.3">
      <c r="A51" t="s">
        <v>535</v>
      </c>
    </row>
    <row r="52" spans="1:11" x14ac:dyDescent="0.3">
      <c r="A52" s="3" t="s">
        <v>326</v>
      </c>
      <c r="B52" t="s">
        <v>330</v>
      </c>
      <c r="C52" t="s">
        <v>331</v>
      </c>
      <c r="E52" s="3" t="s">
        <v>326</v>
      </c>
      <c r="F52" t="s">
        <v>330</v>
      </c>
      <c r="G52" t="s">
        <v>331</v>
      </c>
    </row>
    <row r="53" spans="1:11" x14ac:dyDescent="0.3">
      <c r="A53" s="4"/>
      <c r="B53" s="5">
        <v>0.49001814882032668</v>
      </c>
      <c r="C53">
        <v>270</v>
      </c>
      <c r="E53" s="4"/>
      <c r="F53" s="5">
        <v>0.49001814882032668</v>
      </c>
      <c r="G53">
        <v>270</v>
      </c>
    </row>
    <row r="54" spans="1:11" x14ac:dyDescent="0.3">
      <c r="A54" s="4" t="s">
        <v>61</v>
      </c>
      <c r="B54" s="5">
        <v>0.27223230490018147</v>
      </c>
      <c r="C54">
        <v>150</v>
      </c>
      <c r="E54" s="4" t="s">
        <v>98</v>
      </c>
      <c r="F54" s="5">
        <v>0.38294010889292196</v>
      </c>
      <c r="G54">
        <v>211</v>
      </c>
    </row>
    <row r="55" spans="1:11" x14ac:dyDescent="0.3">
      <c r="A55" s="4" t="s">
        <v>86</v>
      </c>
      <c r="B55" s="5">
        <v>5.0816696914700546E-2</v>
      </c>
      <c r="C55">
        <v>28</v>
      </c>
      <c r="E55" s="4" t="s">
        <v>168</v>
      </c>
      <c r="F55" s="5">
        <v>6.1705989110707807E-2</v>
      </c>
      <c r="G55">
        <v>34</v>
      </c>
    </row>
    <row r="56" spans="1:11" x14ac:dyDescent="0.3">
      <c r="A56" s="4" t="s">
        <v>129</v>
      </c>
      <c r="B56" s="5">
        <v>4.7186932849364795E-2</v>
      </c>
      <c r="C56">
        <v>26</v>
      </c>
      <c r="E56" s="4" t="s">
        <v>180</v>
      </c>
      <c r="F56" s="5">
        <v>4.1742286751361164E-2</v>
      </c>
      <c r="G56">
        <v>23</v>
      </c>
    </row>
    <row r="57" spans="1:11" x14ac:dyDescent="0.3">
      <c r="A57" s="4" t="s">
        <v>111</v>
      </c>
      <c r="B57" s="5">
        <v>9.0744101633393831E-2</v>
      </c>
      <c r="C57">
        <v>50</v>
      </c>
      <c r="E57" s="4" t="s">
        <v>336</v>
      </c>
      <c r="F57" s="5">
        <v>1.0889292196007259E-2</v>
      </c>
      <c r="G57">
        <v>6</v>
      </c>
    </row>
    <row r="58" spans="1:11" x14ac:dyDescent="0.3">
      <c r="A58" s="4" t="s">
        <v>167</v>
      </c>
      <c r="B58" s="5">
        <v>3.4482758620689655E-2</v>
      </c>
      <c r="C58">
        <v>19</v>
      </c>
      <c r="E58" s="4" t="s">
        <v>222</v>
      </c>
      <c r="F58" s="5">
        <v>9.0744101633393835E-3</v>
      </c>
      <c r="G58">
        <v>5</v>
      </c>
    </row>
    <row r="59" spans="1:11" x14ac:dyDescent="0.3">
      <c r="A59" s="4" t="s">
        <v>106</v>
      </c>
      <c r="B59" s="5">
        <v>1.4519056261343012E-2</v>
      </c>
      <c r="C59">
        <v>8</v>
      </c>
      <c r="E59" s="4" t="s">
        <v>121</v>
      </c>
      <c r="F59" s="5">
        <v>3.629764065335753E-3</v>
      </c>
      <c r="G59">
        <v>2</v>
      </c>
    </row>
    <row r="60" spans="1:11" x14ac:dyDescent="0.3">
      <c r="A60" s="4" t="s">
        <v>327</v>
      </c>
      <c r="B60" s="5">
        <v>1</v>
      </c>
      <c r="C60">
        <v>551</v>
      </c>
      <c r="E60" s="4" t="s">
        <v>327</v>
      </c>
      <c r="F60" s="5">
        <v>1</v>
      </c>
      <c r="G60">
        <v>551</v>
      </c>
    </row>
    <row r="64" spans="1:11" x14ac:dyDescent="0.3">
      <c r="A64" t="s">
        <v>536</v>
      </c>
    </row>
    <row r="65" spans="1:11" x14ac:dyDescent="0.3">
      <c r="A65" t="s">
        <v>349</v>
      </c>
      <c r="E65" t="s">
        <v>542</v>
      </c>
      <c r="I65" t="s">
        <v>543</v>
      </c>
    </row>
    <row r="66" spans="1:11" x14ac:dyDescent="0.3">
      <c r="A66" s="3" t="s">
        <v>326</v>
      </c>
      <c r="B66" t="s">
        <v>330</v>
      </c>
      <c r="C66" t="s">
        <v>331</v>
      </c>
      <c r="E66" s="3" t="s">
        <v>326</v>
      </c>
      <c r="F66" t="s">
        <v>330</v>
      </c>
      <c r="G66" t="s">
        <v>331</v>
      </c>
      <c r="I66" s="3" t="s">
        <v>326</v>
      </c>
      <c r="J66" t="s">
        <v>330</v>
      </c>
      <c r="K66" t="s">
        <v>331</v>
      </c>
    </row>
    <row r="67" spans="1:11" x14ac:dyDescent="0.3">
      <c r="A67" s="4" t="s">
        <v>149</v>
      </c>
      <c r="B67" s="5">
        <v>0.23049001814882034</v>
      </c>
      <c r="C67">
        <v>127</v>
      </c>
      <c r="E67" s="4" t="s">
        <v>61</v>
      </c>
      <c r="F67" s="5">
        <v>0.49909255898366606</v>
      </c>
      <c r="G67">
        <v>275</v>
      </c>
      <c r="I67" s="4" t="s">
        <v>62</v>
      </c>
      <c r="J67" s="5">
        <v>0.68421052631578949</v>
      </c>
      <c r="K67">
        <v>377</v>
      </c>
    </row>
    <row r="68" spans="1:11" x14ac:dyDescent="0.3">
      <c r="A68" s="4" t="s">
        <v>105</v>
      </c>
      <c r="B68" s="5">
        <v>2.1778584392014518E-2</v>
      </c>
      <c r="C68">
        <v>12</v>
      </c>
      <c r="E68" s="4" t="s">
        <v>86</v>
      </c>
      <c r="F68" s="5">
        <v>0.10163339382940109</v>
      </c>
      <c r="G68">
        <v>56</v>
      </c>
      <c r="I68" s="4" t="s">
        <v>125</v>
      </c>
      <c r="J68" s="5">
        <v>0.13611615245009073</v>
      </c>
      <c r="K68">
        <v>75</v>
      </c>
    </row>
    <row r="69" spans="1:11" x14ac:dyDescent="0.3">
      <c r="A69" s="4" t="s">
        <v>144</v>
      </c>
      <c r="B69" s="5">
        <v>0.11433756805807622</v>
      </c>
      <c r="C69">
        <v>63</v>
      </c>
      <c r="E69" s="4" t="s">
        <v>129</v>
      </c>
      <c r="F69" s="5">
        <v>0.11252268602540835</v>
      </c>
      <c r="G69">
        <v>62</v>
      </c>
      <c r="I69" s="4" t="s">
        <v>107</v>
      </c>
      <c r="J69" s="5">
        <v>0.11796733212341198</v>
      </c>
      <c r="K69">
        <v>65</v>
      </c>
    </row>
    <row r="70" spans="1:11" x14ac:dyDescent="0.3">
      <c r="A70" s="4" t="s">
        <v>264</v>
      </c>
      <c r="B70" s="5">
        <v>5.4446460980036296E-3</v>
      </c>
      <c r="C70">
        <v>3</v>
      </c>
      <c r="E70" s="4" t="s">
        <v>111</v>
      </c>
      <c r="F70" s="5">
        <v>0.19963702359346641</v>
      </c>
      <c r="G70">
        <v>110</v>
      </c>
      <c r="I70" s="4" t="s">
        <v>224</v>
      </c>
      <c r="J70" s="5">
        <v>1.9963702359346643E-2</v>
      </c>
      <c r="K70">
        <v>11</v>
      </c>
    </row>
    <row r="71" spans="1:11" x14ac:dyDescent="0.3">
      <c r="A71" s="4" t="s">
        <v>336</v>
      </c>
      <c r="B71" s="5">
        <v>5.4446460980036296E-3</v>
      </c>
      <c r="C71">
        <v>3</v>
      </c>
      <c r="E71" s="4" t="s">
        <v>167</v>
      </c>
      <c r="F71" s="5">
        <v>6.1705989110707807E-2</v>
      </c>
      <c r="G71">
        <v>34</v>
      </c>
      <c r="I71" s="4" t="s">
        <v>222</v>
      </c>
      <c r="J71" s="5">
        <v>1.4519056261343012E-2</v>
      </c>
      <c r="K71">
        <v>8</v>
      </c>
    </row>
    <row r="72" spans="1:11" x14ac:dyDescent="0.3">
      <c r="A72" s="4" t="s">
        <v>110</v>
      </c>
      <c r="B72" s="5">
        <v>4.9001814882032667E-2</v>
      </c>
      <c r="C72">
        <v>27</v>
      </c>
      <c r="E72" s="4" t="s">
        <v>106</v>
      </c>
      <c r="F72" s="5">
        <v>2.5408348457350273E-2</v>
      </c>
      <c r="G72">
        <v>14</v>
      </c>
      <c r="I72" s="4" t="s">
        <v>336</v>
      </c>
      <c r="J72" s="5">
        <v>1.0889292196007259E-2</v>
      </c>
      <c r="K72">
        <v>6</v>
      </c>
    </row>
    <row r="73" spans="1:11" x14ac:dyDescent="0.3">
      <c r="A73" s="4" t="s">
        <v>97</v>
      </c>
      <c r="B73" s="5">
        <v>0.20326678765880218</v>
      </c>
      <c r="C73">
        <v>112</v>
      </c>
      <c r="E73" s="4" t="s">
        <v>327</v>
      </c>
      <c r="F73" s="5">
        <v>1</v>
      </c>
      <c r="G73">
        <v>551</v>
      </c>
      <c r="I73" s="4" t="s">
        <v>121</v>
      </c>
      <c r="J73" s="5">
        <v>9.0744101633393835E-3</v>
      </c>
      <c r="K73">
        <v>5</v>
      </c>
    </row>
    <row r="74" spans="1:11" x14ac:dyDescent="0.3">
      <c r="A74" s="4" t="s">
        <v>72</v>
      </c>
      <c r="B74" s="5">
        <v>0.20871143375680581</v>
      </c>
      <c r="C74">
        <v>115</v>
      </c>
      <c r="I74" s="4" t="s">
        <v>313</v>
      </c>
      <c r="J74" s="5">
        <v>1.8148820326678765E-3</v>
      </c>
      <c r="K74">
        <v>1</v>
      </c>
    </row>
    <row r="75" spans="1:11" x14ac:dyDescent="0.3">
      <c r="A75" s="4" t="s">
        <v>59</v>
      </c>
      <c r="B75" s="5">
        <v>0.16152450090744103</v>
      </c>
      <c r="C75">
        <v>89</v>
      </c>
      <c r="I75" s="4" t="s">
        <v>364</v>
      </c>
      <c r="J75" s="5">
        <v>1.8148820326678765E-3</v>
      </c>
      <c r="K75">
        <v>1</v>
      </c>
    </row>
    <row r="76" spans="1:11" x14ac:dyDescent="0.3">
      <c r="A76" s="4" t="s">
        <v>327</v>
      </c>
      <c r="B76" s="5">
        <v>1</v>
      </c>
      <c r="C76">
        <v>551</v>
      </c>
      <c r="I76" s="4" t="s">
        <v>365</v>
      </c>
      <c r="J76" s="5">
        <v>1.8148820326678765E-3</v>
      </c>
      <c r="K76">
        <v>1</v>
      </c>
    </row>
    <row r="77" spans="1:11" x14ac:dyDescent="0.3">
      <c r="I77" s="4"/>
      <c r="J77" s="5">
        <v>1.8148820326678765E-3</v>
      </c>
      <c r="K77">
        <v>1</v>
      </c>
    </row>
    <row r="78" spans="1:11" x14ac:dyDescent="0.3">
      <c r="I78" s="4" t="s">
        <v>327</v>
      </c>
      <c r="J78" s="5">
        <v>1</v>
      </c>
      <c r="K78">
        <v>551</v>
      </c>
    </row>
    <row r="79" spans="1:11" x14ac:dyDescent="0.3">
      <c r="A79" s="3" t="s">
        <v>326</v>
      </c>
      <c r="B79" t="s">
        <v>330</v>
      </c>
      <c r="C79" t="s">
        <v>331</v>
      </c>
      <c r="E79" s="3" t="s">
        <v>326</v>
      </c>
      <c r="F79" t="s">
        <v>330</v>
      </c>
      <c r="G79" t="s">
        <v>331</v>
      </c>
    </row>
    <row r="80" spans="1:11" x14ac:dyDescent="0.3">
      <c r="A80" s="4" t="s">
        <v>64</v>
      </c>
      <c r="B80" s="5">
        <v>0.10707803992740472</v>
      </c>
      <c r="C80">
        <v>59</v>
      </c>
      <c r="E80" s="4" t="s">
        <v>64</v>
      </c>
      <c r="F80" s="5">
        <v>0.29401088929219599</v>
      </c>
      <c r="G80">
        <v>162</v>
      </c>
    </row>
    <row r="81" spans="1:15" x14ac:dyDescent="0.3">
      <c r="A81" s="4" t="s">
        <v>74</v>
      </c>
      <c r="B81" s="5">
        <v>0.18330308529945555</v>
      </c>
      <c r="C81">
        <v>101</v>
      </c>
      <c r="E81" s="4" t="s">
        <v>108</v>
      </c>
      <c r="F81" s="5">
        <v>0.14700544464609799</v>
      </c>
      <c r="G81">
        <v>81</v>
      </c>
    </row>
    <row r="82" spans="1:15" x14ac:dyDescent="0.3">
      <c r="A82" s="4" t="s">
        <v>104</v>
      </c>
      <c r="B82" s="5">
        <v>0.26860254083484575</v>
      </c>
      <c r="C82">
        <v>148</v>
      </c>
      <c r="E82" s="4" t="s">
        <v>74</v>
      </c>
      <c r="F82" s="5">
        <v>8.8929219600725959E-2</v>
      </c>
      <c r="G82">
        <v>49</v>
      </c>
    </row>
    <row r="83" spans="1:15" x14ac:dyDescent="0.3">
      <c r="A83" s="4" t="s">
        <v>113</v>
      </c>
      <c r="B83" s="5">
        <v>6.3520871143375679E-2</v>
      </c>
      <c r="C83">
        <v>35</v>
      </c>
      <c r="E83" s="4" t="s">
        <v>104</v>
      </c>
      <c r="F83" s="5">
        <v>0.29582577132486387</v>
      </c>
      <c r="G83">
        <v>163</v>
      </c>
    </row>
    <row r="84" spans="1:15" x14ac:dyDescent="0.3">
      <c r="A84" s="4" t="s">
        <v>87</v>
      </c>
      <c r="B84" s="5">
        <v>0.30490018148820325</v>
      </c>
      <c r="C84">
        <v>168</v>
      </c>
      <c r="E84" s="4" t="s">
        <v>65</v>
      </c>
      <c r="F84" s="5">
        <v>0.17422867513611615</v>
      </c>
      <c r="G84">
        <v>96</v>
      </c>
    </row>
    <row r="85" spans="1:15" x14ac:dyDescent="0.3">
      <c r="A85" s="4" t="s">
        <v>65</v>
      </c>
      <c r="B85" s="5">
        <v>7.2595281306715068E-2</v>
      </c>
      <c r="C85">
        <v>40</v>
      </c>
      <c r="E85" s="4" t="s">
        <v>327</v>
      </c>
      <c r="F85" s="5">
        <v>1</v>
      </c>
      <c r="G85">
        <v>551</v>
      </c>
    </row>
    <row r="86" spans="1:15" x14ac:dyDescent="0.3">
      <c r="A86" s="4" t="s">
        <v>327</v>
      </c>
      <c r="B86" s="5">
        <v>1</v>
      </c>
      <c r="C86">
        <v>551</v>
      </c>
    </row>
    <row r="90" spans="1:15" x14ac:dyDescent="0.3">
      <c r="A90" t="s">
        <v>339</v>
      </c>
      <c r="E90" s="4" t="s">
        <v>367</v>
      </c>
    </row>
    <row r="91" spans="1:15" x14ac:dyDescent="0.3">
      <c r="A91" s="3" t="s">
        <v>326</v>
      </c>
      <c r="B91" t="s">
        <v>330</v>
      </c>
      <c r="C91" t="s">
        <v>331</v>
      </c>
      <c r="E91" s="3" t="s">
        <v>326</v>
      </c>
      <c r="F91" t="s">
        <v>330</v>
      </c>
      <c r="G91" t="s">
        <v>331</v>
      </c>
      <c r="I91" s="3" t="s">
        <v>326</v>
      </c>
      <c r="J91" t="s">
        <v>330</v>
      </c>
      <c r="K91" t="s">
        <v>331</v>
      </c>
      <c r="M91" s="3" t="s">
        <v>326</v>
      </c>
      <c r="N91" t="s">
        <v>330</v>
      </c>
      <c r="O91" t="s">
        <v>331</v>
      </c>
    </row>
    <row r="92" spans="1:15" x14ac:dyDescent="0.3">
      <c r="A92" s="4"/>
      <c r="B92" s="5">
        <v>2.3593466424682397E-2</v>
      </c>
      <c r="C92">
        <v>13</v>
      </c>
      <c r="E92" s="4" t="s">
        <v>75</v>
      </c>
      <c r="F92" s="5">
        <v>0.48457350272232302</v>
      </c>
      <c r="G92">
        <v>267</v>
      </c>
      <c r="I92" s="4" t="s">
        <v>67</v>
      </c>
      <c r="J92" s="5">
        <v>0.41923774954627951</v>
      </c>
      <c r="K92">
        <v>231</v>
      </c>
      <c r="M92" s="4"/>
      <c r="N92" s="5">
        <v>6.1705989110707807E-2</v>
      </c>
      <c r="O92">
        <v>34</v>
      </c>
    </row>
    <row r="93" spans="1:15" x14ac:dyDescent="0.3">
      <c r="A93" s="4" t="s">
        <v>289</v>
      </c>
      <c r="B93" s="5">
        <v>1.8148820326678765E-3</v>
      </c>
      <c r="C93">
        <v>1</v>
      </c>
      <c r="E93" s="4" t="s">
        <v>88</v>
      </c>
      <c r="F93" s="5">
        <v>0.35753176043557167</v>
      </c>
      <c r="G93">
        <v>197</v>
      </c>
      <c r="I93" s="4" t="s">
        <v>76</v>
      </c>
      <c r="J93" s="5">
        <v>0.5480943738656987</v>
      </c>
      <c r="K93">
        <v>302</v>
      </c>
      <c r="M93" s="4" t="s">
        <v>99</v>
      </c>
      <c r="N93" s="5">
        <v>0.18874773139745918</v>
      </c>
      <c r="O93">
        <v>104</v>
      </c>
    </row>
    <row r="94" spans="1:15" x14ac:dyDescent="0.3">
      <c r="A94" s="4" t="s">
        <v>281</v>
      </c>
      <c r="B94" s="5">
        <v>1.8148820326678765E-3</v>
      </c>
      <c r="C94">
        <v>1</v>
      </c>
      <c r="E94" s="4" t="s">
        <v>66</v>
      </c>
      <c r="F94" s="5">
        <v>0.10526315789473684</v>
      </c>
      <c r="G94">
        <v>58</v>
      </c>
      <c r="I94" s="4" t="s">
        <v>188</v>
      </c>
      <c r="J94" s="5">
        <v>3.2667876588021776E-2</v>
      </c>
      <c r="K94">
        <v>18</v>
      </c>
      <c r="M94" s="4" t="s">
        <v>131</v>
      </c>
      <c r="N94" s="5">
        <v>5.8076225045372049E-2</v>
      </c>
      <c r="O94">
        <v>32</v>
      </c>
    </row>
    <row r="95" spans="1:15" x14ac:dyDescent="0.3">
      <c r="A95" s="4" t="s">
        <v>320</v>
      </c>
      <c r="B95" s="5">
        <v>1.8148820326678765E-3</v>
      </c>
      <c r="C95">
        <v>1</v>
      </c>
      <c r="E95" s="4" t="s">
        <v>130</v>
      </c>
      <c r="F95" s="5">
        <v>2.9038112522686024E-2</v>
      </c>
      <c r="G95">
        <v>16</v>
      </c>
      <c r="I95" s="4" t="s">
        <v>327</v>
      </c>
      <c r="J95" s="5">
        <v>1</v>
      </c>
      <c r="K95">
        <v>551</v>
      </c>
      <c r="M95" s="4" t="s">
        <v>184</v>
      </c>
      <c r="N95" s="5">
        <v>8.1669691470054442E-2</v>
      </c>
      <c r="O95">
        <v>45</v>
      </c>
    </row>
    <row r="96" spans="1:15" x14ac:dyDescent="0.3">
      <c r="A96" s="4" t="s">
        <v>164</v>
      </c>
      <c r="B96" s="5">
        <v>9.0744101633393835E-3</v>
      </c>
      <c r="C96">
        <v>5</v>
      </c>
      <c r="E96" s="4" t="s">
        <v>159</v>
      </c>
      <c r="F96" s="5">
        <v>1.9963702359346643E-2</v>
      </c>
      <c r="G96">
        <v>11</v>
      </c>
      <c r="M96" s="4" t="s">
        <v>89</v>
      </c>
      <c r="N96" s="5">
        <v>0.6098003629764065</v>
      </c>
      <c r="O96">
        <v>336</v>
      </c>
    </row>
    <row r="97" spans="1:15" x14ac:dyDescent="0.3">
      <c r="A97" s="4" t="s">
        <v>271</v>
      </c>
      <c r="B97" s="5">
        <v>3.629764065335753E-3</v>
      </c>
      <c r="C97">
        <v>2</v>
      </c>
      <c r="E97" s="4" t="s">
        <v>196</v>
      </c>
      <c r="F97" s="5">
        <v>3.629764065335753E-3</v>
      </c>
      <c r="G97">
        <v>2</v>
      </c>
      <c r="M97" s="4" t="s">
        <v>327</v>
      </c>
      <c r="N97" s="5">
        <v>1</v>
      </c>
      <c r="O97">
        <v>551</v>
      </c>
    </row>
    <row r="98" spans="1:15" x14ac:dyDescent="0.3">
      <c r="A98" s="4" t="s">
        <v>231</v>
      </c>
      <c r="B98" s="5">
        <v>1.8148820326678765E-3</v>
      </c>
      <c r="C98">
        <v>1</v>
      </c>
      <c r="E98" s="4" t="s">
        <v>327</v>
      </c>
      <c r="F98" s="5">
        <v>1</v>
      </c>
      <c r="G98">
        <v>551</v>
      </c>
    </row>
    <row r="99" spans="1:15" x14ac:dyDescent="0.3">
      <c r="A99" s="4" t="s">
        <v>202</v>
      </c>
      <c r="B99" s="5">
        <v>5.4446460980036296E-3</v>
      </c>
      <c r="C99">
        <v>3</v>
      </c>
    </row>
    <row r="100" spans="1:15" x14ac:dyDescent="0.3">
      <c r="A100" s="4" t="s">
        <v>177</v>
      </c>
      <c r="B100" s="5">
        <v>1.4519056261343012E-2</v>
      </c>
      <c r="C100">
        <v>8</v>
      </c>
    </row>
    <row r="101" spans="1:15" x14ac:dyDescent="0.3">
      <c r="A101" s="4" t="s">
        <v>175</v>
      </c>
      <c r="B101" s="5">
        <v>3.629764065335753E-3</v>
      </c>
      <c r="C101">
        <v>2</v>
      </c>
      <c r="E101" s="3" t="s">
        <v>326</v>
      </c>
      <c r="F101" t="s">
        <v>330</v>
      </c>
      <c r="G101" t="s">
        <v>331</v>
      </c>
      <c r="I101" s="3" t="s">
        <v>326</v>
      </c>
      <c r="J101" t="s">
        <v>330</v>
      </c>
      <c r="K101" t="s">
        <v>331</v>
      </c>
      <c r="M101" s="3" t="s">
        <v>326</v>
      </c>
      <c r="N101" t="s">
        <v>330</v>
      </c>
      <c r="O101" t="s">
        <v>331</v>
      </c>
    </row>
    <row r="102" spans="1:15" x14ac:dyDescent="0.3">
      <c r="A102" s="4" t="s">
        <v>82</v>
      </c>
      <c r="B102" s="5">
        <v>1.2704174228675136E-2</v>
      </c>
      <c r="C102">
        <v>7</v>
      </c>
      <c r="E102" s="4" t="s">
        <v>100</v>
      </c>
      <c r="F102" s="5">
        <v>0.16333938294010888</v>
      </c>
      <c r="G102">
        <v>90</v>
      </c>
      <c r="I102" s="4"/>
      <c r="J102" s="5">
        <v>0.11252268602540835</v>
      </c>
      <c r="K102">
        <v>62</v>
      </c>
      <c r="M102" s="4" t="s">
        <v>366</v>
      </c>
      <c r="N102" s="5">
        <v>1.4519056261343012E-2</v>
      </c>
      <c r="O102">
        <v>8</v>
      </c>
    </row>
    <row r="103" spans="1:15" x14ac:dyDescent="0.3">
      <c r="A103" s="4" t="s">
        <v>266</v>
      </c>
      <c r="B103" s="5">
        <v>7.2595281306715061E-3</v>
      </c>
      <c r="C103">
        <v>4</v>
      </c>
      <c r="E103" s="4" t="s">
        <v>77</v>
      </c>
      <c r="F103" s="5">
        <v>3.6297640653357534E-2</v>
      </c>
      <c r="G103">
        <v>20</v>
      </c>
      <c r="I103" s="4" t="s">
        <v>90</v>
      </c>
      <c r="J103" s="5">
        <v>0.10707803992740472</v>
      </c>
      <c r="K103">
        <v>59</v>
      </c>
      <c r="M103" s="4"/>
      <c r="N103" s="5">
        <v>0.15970961887477314</v>
      </c>
      <c r="O103">
        <v>88</v>
      </c>
    </row>
    <row r="104" spans="1:15" x14ac:dyDescent="0.3">
      <c r="A104" s="4" t="s">
        <v>261</v>
      </c>
      <c r="B104" s="5">
        <v>1.8148820326678765E-3</v>
      </c>
      <c r="C104">
        <v>1</v>
      </c>
      <c r="E104" s="4" t="s">
        <v>137</v>
      </c>
      <c r="F104" s="5">
        <v>1.9963702359346643E-2</v>
      </c>
      <c r="G104">
        <v>11</v>
      </c>
      <c r="I104" s="4" t="s">
        <v>118</v>
      </c>
      <c r="J104" s="5">
        <v>0.14337568058076225</v>
      </c>
      <c r="K104">
        <v>79</v>
      </c>
      <c r="M104" s="4" t="s">
        <v>91</v>
      </c>
      <c r="N104" s="5">
        <v>0.14337568058076225</v>
      </c>
      <c r="O104">
        <v>79</v>
      </c>
    </row>
    <row r="105" spans="1:15" x14ac:dyDescent="0.3">
      <c r="A105" s="4" t="s">
        <v>256</v>
      </c>
      <c r="B105" s="5">
        <v>1.8148820326678765E-3</v>
      </c>
      <c r="C105">
        <v>1</v>
      </c>
      <c r="E105" s="4" t="s">
        <v>239</v>
      </c>
      <c r="F105" s="5">
        <v>3.629764065335753E-3</v>
      </c>
      <c r="G105">
        <v>2</v>
      </c>
      <c r="I105" s="4" t="s">
        <v>101</v>
      </c>
      <c r="J105" s="5">
        <v>0.25952813067150637</v>
      </c>
      <c r="K105">
        <v>143</v>
      </c>
      <c r="M105" s="4" t="s">
        <v>240</v>
      </c>
      <c r="N105" s="5">
        <v>1.8148820326678765E-3</v>
      </c>
      <c r="O105">
        <v>1</v>
      </c>
    </row>
    <row r="106" spans="1:15" x14ac:dyDescent="0.3">
      <c r="A106" s="4" t="s">
        <v>288</v>
      </c>
      <c r="B106" s="5">
        <v>7.2595281306715061E-3</v>
      </c>
      <c r="C106">
        <v>4</v>
      </c>
      <c r="E106" s="4" t="s">
        <v>68</v>
      </c>
      <c r="F106" s="5">
        <v>0.48275862068965519</v>
      </c>
      <c r="G106">
        <v>266</v>
      </c>
      <c r="I106" s="4" t="s">
        <v>78</v>
      </c>
      <c r="J106" s="5">
        <v>0.37749546279491836</v>
      </c>
      <c r="K106">
        <v>208</v>
      </c>
      <c r="M106" s="4" t="s">
        <v>115</v>
      </c>
      <c r="N106" s="5">
        <v>0.35571687840290384</v>
      </c>
      <c r="O106">
        <v>196</v>
      </c>
    </row>
    <row r="107" spans="1:15" x14ac:dyDescent="0.3">
      <c r="A107" s="4" t="s">
        <v>198</v>
      </c>
      <c r="B107" s="5">
        <v>1.8148820326678765E-3</v>
      </c>
      <c r="C107">
        <v>1</v>
      </c>
      <c r="E107" s="4" t="s">
        <v>114</v>
      </c>
      <c r="F107" s="5">
        <v>0.29401088929219599</v>
      </c>
      <c r="G107">
        <v>162</v>
      </c>
      <c r="I107" s="4" t="s">
        <v>327</v>
      </c>
      <c r="J107" s="5">
        <v>1</v>
      </c>
      <c r="K107">
        <v>551</v>
      </c>
      <c r="M107" s="4" t="s">
        <v>122</v>
      </c>
      <c r="N107" s="5">
        <v>0.24319419237749546</v>
      </c>
      <c r="O107">
        <v>134</v>
      </c>
    </row>
    <row r="108" spans="1:15" x14ac:dyDescent="0.3">
      <c r="A108" s="4" t="s">
        <v>162</v>
      </c>
      <c r="B108" s="5">
        <v>2.5408348457350273E-2</v>
      </c>
      <c r="C108">
        <v>14</v>
      </c>
      <c r="E108" s="4" t="s">
        <v>327</v>
      </c>
      <c r="F108" s="5">
        <v>1</v>
      </c>
      <c r="G108">
        <v>551</v>
      </c>
      <c r="M108" s="4" t="s">
        <v>178</v>
      </c>
      <c r="N108" s="5">
        <v>3.629764065335753E-3</v>
      </c>
      <c r="O108">
        <v>2</v>
      </c>
    </row>
    <row r="109" spans="1:15" x14ac:dyDescent="0.3">
      <c r="A109" s="4" t="s">
        <v>54</v>
      </c>
      <c r="B109" s="5">
        <v>5.6261343012704176E-2</v>
      </c>
      <c r="C109">
        <v>31</v>
      </c>
      <c r="M109" s="4" t="s">
        <v>263</v>
      </c>
      <c r="N109" s="5">
        <v>1.0889292196007259E-2</v>
      </c>
      <c r="O109">
        <v>6</v>
      </c>
    </row>
    <row r="110" spans="1:15" x14ac:dyDescent="0.3">
      <c r="A110" s="4" t="s">
        <v>183</v>
      </c>
      <c r="B110" s="5">
        <v>1.0889292196007259E-2</v>
      </c>
      <c r="C110">
        <v>6</v>
      </c>
      <c r="M110" s="4" t="s">
        <v>243</v>
      </c>
      <c r="N110" s="5">
        <v>1.0889292196007259E-2</v>
      </c>
      <c r="O110">
        <v>6</v>
      </c>
    </row>
    <row r="111" spans="1:15" x14ac:dyDescent="0.3">
      <c r="A111" s="4" t="s">
        <v>275</v>
      </c>
      <c r="B111" s="5">
        <v>1.8148820326678765E-3</v>
      </c>
      <c r="C111">
        <v>1</v>
      </c>
      <c r="E111" s="3" t="s">
        <v>326</v>
      </c>
      <c r="F111" t="s">
        <v>330</v>
      </c>
      <c r="G111" t="s">
        <v>331</v>
      </c>
      <c r="M111" s="4" t="s">
        <v>276</v>
      </c>
      <c r="N111" s="5">
        <v>1.8148820326678765E-3</v>
      </c>
      <c r="O111">
        <v>1</v>
      </c>
    </row>
    <row r="112" spans="1:15" x14ac:dyDescent="0.3">
      <c r="A112" s="4" t="s">
        <v>270</v>
      </c>
      <c r="B112" s="5">
        <v>1.8148820326678765E-3</v>
      </c>
      <c r="C112">
        <v>1</v>
      </c>
      <c r="E112" s="4" t="s">
        <v>189</v>
      </c>
      <c r="F112" s="5">
        <v>5.4446460980036297E-2</v>
      </c>
      <c r="G112">
        <v>30</v>
      </c>
      <c r="M112" s="4" t="s">
        <v>187</v>
      </c>
      <c r="N112" s="5">
        <v>1.8148820326678765E-3</v>
      </c>
      <c r="O112">
        <v>1</v>
      </c>
    </row>
    <row r="113" spans="1:15" x14ac:dyDescent="0.3">
      <c r="A113" s="4" t="s">
        <v>350</v>
      </c>
      <c r="B113" s="5">
        <v>1.8148820326678765E-3</v>
      </c>
      <c r="C113">
        <v>1</v>
      </c>
      <c r="E113" s="4" t="s">
        <v>69</v>
      </c>
      <c r="F113" s="5">
        <v>0.94555353901996375</v>
      </c>
      <c r="G113">
        <v>521</v>
      </c>
      <c r="M113" s="4" t="s">
        <v>291</v>
      </c>
      <c r="N113" s="5">
        <v>1.8148820326678765E-3</v>
      </c>
      <c r="O113">
        <v>1</v>
      </c>
    </row>
    <row r="114" spans="1:15" x14ac:dyDescent="0.3">
      <c r="A114" s="4" t="s">
        <v>351</v>
      </c>
      <c r="B114" s="5">
        <v>1.8148820326678765E-3</v>
      </c>
      <c r="C114">
        <v>1</v>
      </c>
      <c r="E114" s="4" t="s">
        <v>327</v>
      </c>
      <c r="F114" s="5">
        <v>1</v>
      </c>
      <c r="G114">
        <v>551</v>
      </c>
      <c r="M114" s="4" t="s">
        <v>203</v>
      </c>
      <c r="N114" s="5">
        <v>3.0852994555353903E-2</v>
      </c>
      <c r="O114">
        <v>17</v>
      </c>
    </row>
    <row r="115" spans="1:15" x14ac:dyDescent="0.3">
      <c r="A115" s="4" t="s">
        <v>135</v>
      </c>
      <c r="B115" s="5">
        <v>3.629764065335753E-3</v>
      </c>
      <c r="C115">
        <v>2</v>
      </c>
      <c r="M115" s="4" t="s">
        <v>153</v>
      </c>
      <c r="N115" s="5">
        <v>3.629764065335753E-3</v>
      </c>
      <c r="O115">
        <v>2</v>
      </c>
    </row>
    <row r="116" spans="1:15" x14ac:dyDescent="0.3">
      <c r="A116" s="4" t="s">
        <v>102</v>
      </c>
      <c r="B116" s="5">
        <v>0.11252268602540835</v>
      </c>
      <c r="C116">
        <v>62</v>
      </c>
      <c r="M116" s="4" t="s">
        <v>124</v>
      </c>
      <c r="N116" s="5">
        <v>9.0744101633393835E-3</v>
      </c>
      <c r="O116">
        <v>5</v>
      </c>
    </row>
    <row r="117" spans="1:15" x14ac:dyDescent="0.3">
      <c r="A117" s="4" t="s">
        <v>161</v>
      </c>
      <c r="B117" s="5">
        <v>1.9963702359346643E-2</v>
      </c>
      <c r="C117">
        <v>11</v>
      </c>
      <c r="M117" s="4" t="s">
        <v>234</v>
      </c>
      <c r="N117" s="5">
        <v>1.8148820326678765E-3</v>
      </c>
      <c r="O117">
        <v>1</v>
      </c>
    </row>
    <row r="118" spans="1:15" x14ac:dyDescent="0.3">
      <c r="A118" s="4" t="s">
        <v>208</v>
      </c>
      <c r="B118" s="5">
        <v>5.4446460980036296E-3</v>
      </c>
      <c r="C118">
        <v>3</v>
      </c>
      <c r="M118" s="4" t="s">
        <v>218</v>
      </c>
      <c r="N118" s="5">
        <v>3.629764065335753E-3</v>
      </c>
      <c r="O118">
        <v>2</v>
      </c>
    </row>
    <row r="119" spans="1:15" x14ac:dyDescent="0.3">
      <c r="A119" s="4" t="s">
        <v>249</v>
      </c>
      <c r="B119" s="5">
        <v>1.8148820326678765E-3</v>
      </c>
      <c r="C119">
        <v>1</v>
      </c>
      <c r="M119" s="4" t="s">
        <v>296</v>
      </c>
      <c r="N119" s="5">
        <v>1.8148820326678765E-3</v>
      </c>
      <c r="O119">
        <v>1</v>
      </c>
    </row>
    <row r="120" spans="1:15" x14ac:dyDescent="0.3">
      <c r="A120" s="4" t="s">
        <v>201</v>
      </c>
      <c r="B120" s="5">
        <v>9.0744101633393835E-3</v>
      </c>
      <c r="C120">
        <v>5</v>
      </c>
      <c r="M120" s="4" t="s">
        <v>327</v>
      </c>
      <c r="N120" s="5">
        <v>1</v>
      </c>
      <c r="O120">
        <v>551</v>
      </c>
    </row>
    <row r="121" spans="1:15" x14ac:dyDescent="0.3">
      <c r="A121" s="4" t="s">
        <v>197</v>
      </c>
      <c r="B121" s="5">
        <v>9.0744101633393835E-3</v>
      </c>
      <c r="C121">
        <v>5</v>
      </c>
    </row>
    <row r="122" spans="1:15" x14ac:dyDescent="0.3">
      <c r="A122" s="4" t="s">
        <v>286</v>
      </c>
      <c r="B122" s="5">
        <v>1.8148820326678765E-3</v>
      </c>
      <c r="C122">
        <v>1</v>
      </c>
    </row>
    <row r="123" spans="1:15" x14ac:dyDescent="0.3">
      <c r="A123" s="4" t="s">
        <v>126</v>
      </c>
      <c r="B123" s="5">
        <v>2.7223230490018149E-2</v>
      </c>
      <c r="C123">
        <v>15</v>
      </c>
    </row>
    <row r="124" spans="1:15" x14ac:dyDescent="0.3">
      <c r="A124" s="4" t="s">
        <v>204</v>
      </c>
      <c r="B124" s="5">
        <v>1.4519056261343012E-2</v>
      </c>
      <c r="C124">
        <v>8</v>
      </c>
    </row>
    <row r="125" spans="1:15" x14ac:dyDescent="0.3">
      <c r="A125" s="4" t="s">
        <v>277</v>
      </c>
      <c r="B125" s="5">
        <v>3.629764065335753E-3</v>
      </c>
      <c r="C125">
        <v>2</v>
      </c>
    </row>
    <row r="126" spans="1:15" x14ac:dyDescent="0.3">
      <c r="A126" s="4" t="s">
        <v>244</v>
      </c>
      <c r="B126" s="5">
        <v>3.629764065335753E-3</v>
      </c>
      <c r="C126">
        <v>2</v>
      </c>
    </row>
    <row r="127" spans="1:15" x14ac:dyDescent="0.3">
      <c r="A127" s="4" t="s">
        <v>150</v>
      </c>
      <c r="B127" s="5">
        <v>7.2595281306715061E-3</v>
      </c>
      <c r="C127">
        <v>4</v>
      </c>
    </row>
    <row r="128" spans="1:15" x14ac:dyDescent="0.3">
      <c r="A128" s="4" t="s">
        <v>258</v>
      </c>
      <c r="B128" s="5">
        <v>1.8148820326678765E-3</v>
      </c>
      <c r="C128">
        <v>1</v>
      </c>
      <c r="E128" s="3" t="s">
        <v>330</v>
      </c>
      <c r="F128" s="3" t="s">
        <v>545</v>
      </c>
    </row>
    <row r="129" spans="1:12" x14ac:dyDescent="0.3">
      <c r="A129" s="4" t="s">
        <v>205</v>
      </c>
      <c r="B129" s="5">
        <v>5.4446460980036296E-3</v>
      </c>
      <c r="C129">
        <v>3</v>
      </c>
      <c r="E129" s="3" t="s">
        <v>326</v>
      </c>
      <c r="F129" t="s">
        <v>88</v>
      </c>
      <c r="G129" t="s">
        <v>75</v>
      </c>
      <c r="H129" t="s">
        <v>66</v>
      </c>
      <c r="I129" t="s">
        <v>130</v>
      </c>
      <c r="J129" t="s">
        <v>196</v>
      </c>
      <c r="K129" t="s">
        <v>159</v>
      </c>
      <c r="L129" t="s">
        <v>327</v>
      </c>
    </row>
    <row r="130" spans="1:12" x14ac:dyDescent="0.3">
      <c r="A130" s="4" t="s">
        <v>352</v>
      </c>
      <c r="B130" s="5">
        <v>1.8148820326678765E-3</v>
      </c>
      <c r="C130">
        <v>1</v>
      </c>
      <c r="E130" s="4" t="s">
        <v>100</v>
      </c>
      <c r="F130" s="5">
        <v>2.3593466424682397E-2</v>
      </c>
      <c r="G130" s="5">
        <v>9.4373865698729589E-2</v>
      </c>
      <c r="H130" s="5">
        <v>3.0852994555353903E-2</v>
      </c>
      <c r="I130" s="5">
        <v>1.2704174228675136E-2</v>
      </c>
      <c r="J130" s="5">
        <v>1.8148820326678765E-3</v>
      </c>
      <c r="K130" s="5">
        <v>0</v>
      </c>
      <c r="L130" s="5">
        <v>0.16333938294010888</v>
      </c>
    </row>
    <row r="131" spans="1:12" x14ac:dyDescent="0.3">
      <c r="A131" s="4" t="s">
        <v>301</v>
      </c>
      <c r="B131" s="5">
        <v>3.629764065335753E-3</v>
      </c>
      <c r="C131">
        <v>2</v>
      </c>
      <c r="E131" s="4" t="s">
        <v>77</v>
      </c>
      <c r="F131" s="5">
        <v>1.0889292196007259E-2</v>
      </c>
      <c r="G131" s="5">
        <v>1.8148820326678767E-2</v>
      </c>
      <c r="H131" s="5">
        <v>3.629764065335753E-3</v>
      </c>
      <c r="I131" s="5">
        <v>1.8148820326678765E-3</v>
      </c>
      <c r="J131" s="5">
        <v>0</v>
      </c>
      <c r="K131" s="5">
        <v>1.8148820326678765E-3</v>
      </c>
      <c r="L131" s="5">
        <v>3.6297640653357534E-2</v>
      </c>
    </row>
    <row r="132" spans="1:12" x14ac:dyDescent="0.3">
      <c r="A132" s="4" t="s">
        <v>307</v>
      </c>
      <c r="B132" s="5">
        <v>1.8148820326678765E-3</v>
      </c>
      <c r="C132">
        <v>1</v>
      </c>
      <c r="E132" s="4" t="s">
        <v>137</v>
      </c>
      <c r="F132" s="5">
        <v>3.629764065335753E-3</v>
      </c>
      <c r="G132" s="5">
        <v>5.4446460980036296E-3</v>
      </c>
      <c r="H132" s="5">
        <v>7.2595281306715061E-3</v>
      </c>
      <c r="I132" s="5">
        <v>3.629764065335753E-3</v>
      </c>
      <c r="J132" s="5">
        <v>0</v>
      </c>
      <c r="K132" s="5">
        <v>0</v>
      </c>
      <c r="L132" s="5">
        <v>1.9963702359346643E-2</v>
      </c>
    </row>
    <row r="133" spans="1:12" x14ac:dyDescent="0.3">
      <c r="A133" s="4" t="s">
        <v>191</v>
      </c>
      <c r="B133" s="5">
        <v>3.629764065335753E-3</v>
      </c>
      <c r="C133">
        <v>2</v>
      </c>
      <c r="E133" s="4" t="s">
        <v>239</v>
      </c>
      <c r="F133" s="5">
        <v>0</v>
      </c>
      <c r="G133" s="5">
        <v>1.8148820326678765E-3</v>
      </c>
      <c r="H133" s="5">
        <v>0</v>
      </c>
      <c r="I133" s="5">
        <v>0</v>
      </c>
      <c r="J133" s="5">
        <v>0</v>
      </c>
      <c r="K133" s="5">
        <v>1.8148820326678765E-3</v>
      </c>
      <c r="L133" s="5">
        <v>3.629764065335753E-3</v>
      </c>
    </row>
    <row r="134" spans="1:12" x14ac:dyDescent="0.3">
      <c r="A134" s="4" t="s">
        <v>210</v>
      </c>
      <c r="B134" s="5">
        <v>5.4446460980036296E-3</v>
      </c>
      <c r="C134">
        <v>3</v>
      </c>
      <c r="E134" s="4" t="s">
        <v>68</v>
      </c>
      <c r="F134" s="5">
        <v>8.5299455535390201E-2</v>
      </c>
      <c r="G134" s="5">
        <v>0.32304900181488205</v>
      </c>
      <c r="H134" s="5">
        <v>6.1705989110707807E-2</v>
      </c>
      <c r="I134" s="5">
        <v>1.0889292196007259E-2</v>
      </c>
      <c r="J134" s="5">
        <v>1.8148820326678765E-3</v>
      </c>
      <c r="K134" s="5">
        <v>0</v>
      </c>
      <c r="L134" s="5">
        <v>0.48275862068965519</v>
      </c>
    </row>
    <row r="135" spans="1:12" x14ac:dyDescent="0.3">
      <c r="A135" s="4" t="s">
        <v>81</v>
      </c>
      <c r="B135" s="5">
        <v>2.7223230490018149E-2</v>
      </c>
      <c r="C135">
        <v>15</v>
      </c>
      <c r="E135" s="4" t="s">
        <v>114</v>
      </c>
      <c r="F135" s="5">
        <v>0.23411978221415608</v>
      </c>
      <c r="G135" s="5">
        <v>4.1742286751361164E-2</v>
      </c>
      <c r="H135" s="5">
        <v>1.8148820326678765E-3</v>
      </c>
      <c r="I135" s="5">
        <v>0</v>
      </c>
      <c r="J135" s="5">
        <v>0</v>
      </c>
      <c r="K135" s="5">
        <v>1.6333938294010888E-2</v>
      </c>
      <c r="L135" s="5">
        <v>0.29401088929219599</v>
      </c>
    </row>
    <row r="136" spans="1:12" x14ac:dyDescent="0.3">
      <c r="A136" s="4" t="s">
        <v>353</v>
      </c>
      <c r="B136" s="5">
        <v>1.8148820326678765E-3</v>
      </c>
      <c r="C136">
        <v>1</v>
      </c>
      <c r="E136" s="4" t="s">
        <v>327</v>
      </c>
      <c r="F136" s="5">
        <v>0.35753176043557167</v>
      </c>
      <c r="G136" s="5">
        <v>0.48457350272232302</v>
      </c>
      <c r="H136" s="5">
        <v>0.10526315789473684</v>
      </c>
      <c r="I136" s="5">
        <v>2.9038112522686024E-2</v>
      </c>
      <c r="J136" s="5">
        <v>3.629764065335753E-3</v>
      </c>
      <c r="K136" s="5">
        <v>1.9963702359346643E-2</v>
      </c>
      <c r="L136" s="5">
        <v>1</v>
      </c>
    </row>
    <row r="137" spans="1:12" x14ac:dyDescent="0.3">
      <c r="A137" s="4" t="s">
        <v>181</v>
      </c>
      <c r="B137" s="5">
        <v>5.4446460980036296E-3</v>
      </c>
      <c r="C137">
        <v>3</v>
      </c>
    </row>
    <row r="138" spans="1:12" x14ac:dyDescent="0.3">
      <c r="A138" s="4" t="s">
        <v>253</v>
      </c>
      <c r="B138" s="5">
        <v>1.8148820326678765E-3</v>
      </c>
      <c r="C138">
        <v>1</v>
      </c>
    </row>
    <row r="139" spans="1:12" x14ac:dyDescent="0.3">
      <c r="A139" s="4" t="s">
        <v>233</v>
      </c>
      <c r="B139" s="5">
        <v>7.2595281306715061E-3</v>
      </c>
      <c r="C139">
        <v>4</v>
      </c>
    </row>
    <row r="140" spans="1:12" x14ac:dyDescent="0.3">
      <c r="A140" s="4" t="s">
        <v>359</v>
      </c>
      <c r="B140" s="5">
        <v>3.629764065335753E-3</v>
      </c>
      <c r="C140">
        <v>2</v>
      </c>
      <c r="E140" s="3" t="s">
        <v>330</v>
      </c>
      <c r="F140" s="3" t="s">
        <v>545</v>
      </c>
    </row>
    <row r="141" spans="1:12" x14ac:dyDescent="0.3">
      <c r="A141" s="4" t="s">
        <v>120</v>
      </c>
      <c r="B141" s="5">
        <v>3.4482758620689655E-2</v>
      </c>
      <c r="C141">
        <v>19</v>
      </c>
      <c r="E141" s="3" t="s">
        <v>326</v>
      </c>
      <c r="F141" t="s">
        <v>88</v>
      </c>
      <c r="G141" t="s">
        <v>75</v>
      </c>
      <c r="H141" t="s">
        <v>66</v>
      </c>
      <c r="I141" t="s">
        <v>130</v>
      </c>
      <c r="J141" t="s">
        <v>196</v>
      </c>
      <c r="K141" t="s">
        <v>159</v>
      </c>
      <c r="L141" t="s">
        <v>327</v>
      </c>
    </row>
    <row r="142" spans="1:12" x14ac:dyDescent="0.3">
      <c r="A142" s="4" t="s">
        <v>207</v>
      </c>
      <c r="B142" s="5">
        <v>1.8148820326678765E-3</v>
      </c>
      <c r="C142">
        <v>1</v>
      </c>
      <c r="E142" s="4" t="s">
        <v>87</v>
      </c>
      <c r="F142" s="5">
        <v>0.10889292196007259</v>
      </c>
      <c r="G142" s="5">
        <v>0.15426497277676951</v>
      </c>
      <c r="H142" s="5">
        <v>2.7223230490018149E-2</v>
      </c>
      <c r="I142" s="5">
        <v>7.2595281306715061E-3</v>
      </c>
      <c r="J142" s="5">
        <v>0</v>
      </c>
      <c r="K142" s="5">
        <v>7.2595281306715061E-3</v>
      </c>
      <c r="L142" s="5">
        <v>0.30490018148820325</v>
      </c>
    </row>
    <row r="143" spans="1:12" x14ac:dyDescent="0.3">
      <c r="A143" s="4" t="s">
        <v>148</v>
      </c>
      <c r="B143" s="5">
        <v>3.9927404718693285E-2</v>
      </c>
      <c r="C143">
        <v>22</v>
      </c>
      <c r="E143" s="4" t="s">
        <v>104</v>
      </c>
      <c r="F143" s="5">
        <v>9.8003629764065334E-2</v>
      </c>
      <c r="G143" s="5">
        <v>0.12159709618874773</v>
      </c>
      <c r="H143" s="5">
        <v>3.9927404718693285E-2</v>
      </c>
      <c r="I143" s="5">
        <v>7.2595281306715061E-3</v>
      </c>
      <c r="J143" s="5">
        <v>0</v>
      </c>
      <c r="K143" s="5">
        <v>1.8148820326678765E-3</v>
      </c>
      <c r="L143" s="5">
        <v>0.26860254083484575</v>
      </c>
    </row>
    <row r="144" spans="1:12" x14ac:dyDescent="0.3">
      <c r="A144" s="4" t="s">
        <v>279</v>
      </c>
      <c r="B144" s="5">
        <v>1.8148820326678765E-3</v>
      </c>
      <c r="C144">
        <v>1</v>
      </c>
      <c r="E144" s="4" t="s">
        <v>74</v>
      </c>
      <c r="F144" s="5">
        <v>5.9891107078039928E-2</v>
      </c>
      <c r="G144" s="5">
        <v>9.6188747731397461E-2</v>
      </c>
      <c r="H144" s="5">
        <v>1.0889292196007259E-2</v>
      </c>
      <c r="I144" s="5">
        <v>1.0889292196007259E-2</v>
      </c>
      <c r="J144" s="5">
        <v>0</v>
      </c>
      <c r="K144" s="5">
        <v>5.4446460980036296E-3</v>
      </c>
      <c r="L144" s="5">
        <v>0.18330308529945555</v>
      </c>
    </row>
    <row r="145" spans="1:12" x14ac:dyDescent="0.3">
      <c r="A145" s="4" t="s">
        <v>230</v>
      </c>
      <c r="B145" s="5">
        <v>1.8148820326678765E-3</v>
      </c>
      <c r="C145">
        <v>1</v>
      </c>
      <c r="E145" s="4" t="s">
        <v>113</v>
      </c>
      <c r="F145" s="5">
        <v>3.9927404718693285E-2</v>
      </c>
      <c r="G145" s="5">
        <v>1.6333938294010888E-2</v>
      </c>
      <c r="H145" s="5">
        <v>5.4446460980036296E-3</v>
      </c>
      <c r="I145" s="5">
        <v>0</v>
      </c>
      <c r="J145" s="5">
        <v>0</v>
      </c>
      <c r="K145" s="5">
        <v>1.8148820326678765E-3</v>
      </c>
      <c r="L145" s="5">
        <v>6.3520871143375679E-2</v>
      </c>
    </row>
    <row r="146" spans="1:12" x14ac:dyDescent="0.3">
      <c r="A146" s="4" t="s">
        <v>146</v>
      </c>
      <c r="B146" s="5">
        <v>3.4482758620689655E-2</v>
      </c>
      <c r="C146">
        <v>19</v>
      </c>
      <c r="E146" s="4" t="s">
        <v>64</v>
      </c>
      <c r="F146" s="5">
        <v>3.4482758620689655E-2</v>
      </c>
      <c r="G146" s="5">
        <v>5.6261343012704176E-2</v>
      </c>
      <c r="H146" s="5">
        <v>1.0889292196007259E-2</v>
      </c>
      <c r="I146" s="5">
        <v>1.8148820326678765E-3</v>
      </c>
      <c r="J146" s="5">
        <v>1.8148820326678765E-3</v>
      </c>
      <c r="K146" s="5">
        <v>1.8148820326678765E-3</v>
      </c>
      <c r="L146" s="5">
        <v>0.10707803992740472</v>
      </c>
    </row>
    <row r="147" spans="1:12" x14ac:dyDescent="0.3">
      <c r="A147" s="4" t="s">
        <v>186</v>
      </c>
      <c r="B147" s="5">
        <v>9.0744101633393835E-3</v>
      </c>
      <c r="C147">
        <v>5</v>
      </c>
      <c r="E147" s="4" t="s">
        <v>65</v>
      </c>
      <c r="F147" s="5">
        <v>1.6333938294010888E-2</v>
      </c>
      <c r="G147" s="5">
        <v>3.9927404718693285E-2</v>
      </c>
      <c r="H147" s="5">
        <v>1.0889292196007259E-2</v>
      </c>
      <c r="I147" s="5">
        <v>1.8148820326678765E-3</v>
      </c>
      <c r="J147" s="5">
        <v>1.8148820326678765E-3</v>
      </c>
      <c r="K147" s="5">
        <v>1.8148820326678765E-3</v>
      </c>
      <c r="L147" s="5">
        <v>7.2595281306715068E-2</v>
      </c>
    </row>
    <row r="148" spans="1:12" x14ac:dyDescent="0.3">
      <c r="A148" s="4" t="s">
        <v>306</v>
      </c>
      <c r="B148" s="5">
        <v>1.8148820326678765E-3</v>
      </c>
      <c r="C148">
        <v>1</v>
      </c>
      <c r="E148" s="4" t="s">
        <v>327</v>
      </c>
      <c r="F148" s="5">
        <v>0.35753176043557167</v>
      </c>
      <c r="G148" s="5">
        <v>0.48457350272232302</v>
      </c>
      <c r="H148" s="5">
        <v>0.10526315789473684</v>
      </c>
      <c r="I148" s="5">
        <v>2.9038112522686024E-2</v>
      </c>
      <c r="J148" s="5">
        <v>3.629764065335753E-3</v>
      </c>
      <c r="K148" s="5">
        <v>1.9963702359346643E-2</v>
      </c>
      <c r="L148" s="5">
        <v>1</v>
      </c>
    </row>
    <row r="149" spans="1:12" x14ac:dyDescent="0.3">
      <c r="A149" s="4" t="s">
        <v>228</v>
      </c>
      <c r="B149" s="5">
        <v>1.8148820326678765E-3</v>
      </c>
      <c r="C149">
        <v>1</v>
      </c>
    </row>
    <row r="150" spans="1:12" x14ac:dyDescent="0.3">
      <c r="A150" s="4" t="s">
        <v>195</v>
      </c>
      <c r="B150" s="5">
        <v>1.8148820326678765E-3</v>
      </c>
      <c r="C150">
        <v>1</v>
      </c>
    </row>
    <row r="151" spans="1:12" x14ac:dyDescent="0.3">
      <c r="A151" s="4" t="s">
        <v>134</v>
      </c>
      <c r="B151" s="5">
        <v>1.0889292196007259E-2</v>
      </c>
      <c r="C151">
        <v>6</v>
      </c>
    </row>
    <row r="152" spans="1:12" x14ac:dyDescent="0.3">
      <c r="A152" s="4" t="s">
        <v>265</v>
      </c>
      <c r="B152" s="5">
        <v>1.8148820326678765E-3</v>
      </c>
      <c r="C152">
        <v>1</v>
      </c>
      <c r="E152" s="3" t="s">
        <v>330</v>
      </c>
      <c r="F152" s="3" t="s">
        <v>545</v>
      </c>
    </row>
    <row r="153" spans="1:12" x14ac:dyDescent="0.3">
      <c r="A153" s="4" t="s">
        <v>174</v>
      </c>
      <c r="B153" s="5">
        <v>9.0744101633393835E-3</v>
      </c>
      <c r="C153">
        <v>5</v>
      </c>
      <c r="E153" s="3" t="s">
        <v>326</v>
      </c>
      <c r="F153" t="s">
        <v>88</v>
      </c>
      <c r="G153" t="s">
        <v>75</v>
      </c>
      <c r="H153" t="s">
        <v>66</v>
      </c>
      <c r="I153" t="s">
        <v>130</v>
      </c>
      <c r="J153" t="s">
        <v>196</v>
      </c>
      <c r="K153" t="s">
        <v>159</v>
      </c>
      <c r="L153" t="s">
        <v>327</v>
      </c>
    </row>
    <row r="154" spans="1:12" x14ac:dyDescent="0.3">
      <c r="A154" s="4" t="s">
        <v>214</v>
      </c>
      <c r="B154" s="5">
        <v>1.8148820326678765E-3</v>
      </c>
      <c r="C154">
        <v>1</v>
      </c>
      <c r="E154" s="4" t="s">
        <v>104</v>
      </c>
      <c r="F154" s="5">
        <v>9.4373865698729589E-2</v>
      </c>
      <c r="G154" s="5">
        <v>0.15970961887477314</v>
      </c>
      <c r="H154" s="5">
        <v>3.0852994555353903E-2</v>
      </c>
      <c r="I154" s="5">
        <v>7.2595281306715061E-3</v>
      </c>
      <c r="J154" s="5">
        <v>0</v>
      </c>
      <c r="K154" s="5">
        <v>3.629764065335753E-3</v>
      </c>
      <c r="L154" s="5">
        <v>0.29582577132486387</v>
      </c>
    </row>
    <row r="155" spans="1:12" x14ac:dyDescent="0.3">
      <c r="A155" s="4" t="s">
        <v>117</v>
      </c>
      <c r="B155" s="5">
        <v>1.8148820326678765E-3</v>
      </c>
      <c r="C155">
        <v>1</v>
      </c>
      <c r="E155" s="4" t="s">
        <v>64</v>
      </c>
      <c r="F155" s="5">
        <v>0.10889292196007259</v>
      </c>
      <c r="G155" s="5">
        <v>0.14337568058076225</v>
      </c>
      <c r="H155" s="5">
        <v>2.5408348457350273E-2</v>
      </c>
      <c r="I155" s="5">
        <v>9.0744101633393835E-3</v>
      </c>
      <c r="J155" s="5">
        <v>0</v>
      </c>
      <c r="K155" s="5">
        <v>7.2595281306715061E-3</v>
      </c>
      <c r="L155" s="5">
        <v>0.29401088929219599</v>
      </c>
    </row>
    <row r="156" spans="1:12" x14ac:dyDescent="0.3">
      <c r="A156" s="4" t="s">
        <v>323</v>
      </c>
      <c r="B156" s="5">
        <v>1.8148820326678765E-3</v>
      </c>
      <c r="C156">
        <v>1</v>
      </c>
      <c r="E156" s="4" t="s">
        <v>65</v>
      </c>
      <c r="F156" s="5">
        <v>6.5335753176043551E-2</v>
      </c>
      <c r="G156" s="5">
        <v>7.2595281306715068E-2</v>
      </c>
      <c r="H156" s="5">
        <v>2.5408348457350273E-2</v>
      </c>
      <c r="I156" s="5">
        <v>3.629764065335753E-3</v>
      </c>
      <c r="J156" s="5">
        <v>3.629764065335753E-3</v>
      </c>
      <c r="K156" s="5">
        <v>3.629764065335753E-3</v>
      </c>
      <c r="L156" s="5">
        <v>0.17422867513611615</v>
      </c>
    </row>
    <row r="157" spans="1:12" x14ac:dyDescent="0.3">
      <c r="A157" s="4" t="s">
        <v>154</v>
      </c>
      <c r="B157" s="5">
        <v>1.8148820326678765E-3</v>
      </c>
      <c r="C157">
        <v>1</v>
      </c>
      <c r="E157" s="4" t="s">
        <v>108</v>
      </c>
      <c r="F157" s="5">
        <v>4.9001814882032667E-2</v>
      </c>
      <c r="G157" s="5">
        <v>6.7150635208711437E-2</v>
      </c>
      <c r="H157" s="5">
        <v>1.8148820326678767E-2</v>
      </c>
      <c r="I157" s="5">
        <v>9.0744101633393835E-3</v>
      </c>
      <c r="J157" s="5">
        <v>0</v>
      </c>
      <c r="K157" s="5">
        <v>3.629764065335753E-3</v>
      </c>
      <c r="L157" s="5">
        <v>0.14700544464609799</v>
      </c>
    </row>
    <row r="158" spans="1:12" x14ac:dyDescent="0.3">
      <c r="A158" s="4" t="s">
        <v>311</v>
      </c>
      <c r="B158" s="5">
        <v>1.8148820326678765E-3</v>
      </c>
      <c r="C158">
        <v>1</v>
      </c>
      <c r="E158" s="4" t="s">
        <v>74</v>
      </c>
      <c r="F158" s="5">
        <v>3.9927404718693285E-2</v>
      </c>
      <c r="G158" s="5">
        <v>4.1742286751361164E-2</v>
      </c>
      <c r="H158" s="5">
        <v>5.4446460980036296E-3</v>
      </c>
      <c r="I158" s="5">
        <v>0</v>
      </c>
      <c r="J158" s="5">
        <v>0</v>
      </c>
      <c r="K158" s="5">
        <v>1.8148820326678765E-3</v>
      </c>
      <c r="L158" s="5">
        <v>8.8929219600725959E-2</v>
      </c>
    </row>
    <row r="159" spans="1:12" x14ac:dyDescent="0.3">
      <c r="A159" s="4" t="s">
        <v>182</v>
      </c>
      <c r="B159" s="5">
        <v>1.8148820326678765E-3</v>
      </c>
      <c r="C159">
        <v>1</v>
      </c>
      <c r="E159" s="4" t="s">
        <v>327</v>
      </c>
      <c r="F159" s="5">
        <v>0.35753176043557167</v>
      </c>
      <c r="G159" s="5">
        <v>0.48457350272232302</v>
      </c>
      <c r="H159" s="5">
        <v>0.10526315789473684</v>
      </c>
      <c r="I159" s="5">
        <v>2.9038112522686024E-2</v>
      </c>
      <c r="J159" s="5">
        <v>3.629764065335753E-3</v>
      </c>
      <c r="K159" s="5">
        <v>1.9963702359346643E-2</v>
      </c>
      <c r="L159" s="5">
        <v>1</v>
      </c>
    </row>
    <row r="160" spans="1:12" x14ac:dyDescent="0.3">
      <c r="A160" s="4" t="s">
        <v>165</v>
      </c>
      <c r="B160" s="5">
        <v>6.8965517241379309E-2</v>
      </c>
      <c r="C160">
        <v>38</v>
      </c>
    </row>
    <row r="161" spans="1:12" x14ac:dyDescent="0.3">
      <c r="A161" s="4" t="s">
        <v>170</v>
      </c>
      <c r="B161" s="5">
        <v>1.8148820326678765E-3</v>
      </c>
      <c r="C161">
        <v>1</v>
      </c>
    </row>
    <row r="162" spans="1:12" x14ac:dyDescent="0.3">
      <c r="A162" s="4" t="s">
        <v>171</v>
      </c>
      <c r="B162" s="5">
        <v>1.8148820326678765E-3</v>
      </c>
      <c r="C162">
        <v>1</v>
      </c>
    </row>
    <row r="163" spans="1:12" x14ac:dyDescent="0.3">
      <c r="A163" s="4" t="s">
        <v>354</v>
      </c>
      <c r="B163" s="5">
        <v>1.8148820326678765E-3</v>
      </c>
      <c r="C163">
        <v>1</v>
      </c>
      <c r="E163" s="3" t="s">
        <v>330</v>
      </c>
      <c r="F163" s="3" t="s">
        <v>545</v>
      </c>
    </row>
    <row r="164" spans="1:12" x14ac:dyDescent="0.3">
      <c r="A164" s="4" t="s">
        <v>297</v>
      </c>
      <c r="B164" s="5">
        <v>1.6333938294010888E-2</v>
      </c>
      <c r="C164">
        <v>9</v>
      </c>
      <c r="E164" s="3" t="s">
        <v>326</v>
      </c>
      <c r="F164" t="s">
        <v>88</v>
      </c>
      <c r="G164" t="s">
        <v>75</v>
      </c>
      <c r="H164" t="s">
        <v>66</v>
      </c>
      <c r="I164" t="s">
        <v>130</v>
      </c>
      <c r="J164" t="s">
        <v>196</v>
      </c>
      <c r="K164" t="s">
        <v>159</v>
      </c>
      <c r="L164" t="s">
        <v>327</v>
      </c>
    </row>
    <row r="165" spans="1:12" x14ac:dyDescent="0.3">
      <c r="A165" s="4" t="s">
        <v>254</v>
      </c>
      <c r="B165" s="5">
        <v>3.629764065335753E-3</v>
      </c>
      <c r="C165">
        <v>2</v>
      </c>
      <c r="E165" s="4"/>
      <c r="F165" s="5">
        <v>0.20689655172413793</v>
      </c>
      <c r="G165" s="5">
        <v>0.21415607985480944</v>
      </c>
      <c r="H165" s="5">
        <v>5.9891107078039928E-2</v>
      </c>
      <c r="I165" s="5">
        <v>1.0889292196007259E-2</v>
      </c>
      <c r="J165" s="5">
        <v>3.629764065335753E-3</v>
      </c>
      <c r="K165" s="5">
        <v>1.4519056261343012E-2</v>
      </c>
      <c r="L165" s="5">
        <v>0.50998185117967332</v>
      </c>
    </row>
    <row r="166" spans="1:12" x14ac:dyDescent="0.3">
      <c r="A166" s="4" t="s">
        <v>132</v>
      </c>
      <c r="B166" s="5">
        <v>1.6333938294010888E-2</v>
      </c>
      <c r="C166">
        <v>9</v>
      </c>
      <c r="E166" s="4" t="s">
        <v>60</v>
      </c>
      <c r="F166" s="5">
        <v>4.7186932849364795E-2</v>
      </c>
      <c r="G166" s="5">
        <v>9.6188747731397461E-2</v>
      </c>
      <c r="H166" s="5">
        <v>1.8148820326678767E-2</v>
      </c>
      <c r="I166" s="5">
        <v>7.2595281306715061E-3</v>
      </c>
      <c r="J166" s="5">
        <v>0</v>
      </c>
      <c r="K166" s="5">
        <v>5.4446460980036296E-3</v>
      </c>
      <c r="L166" s="5">
        <v>0.17422867513611615</v>
      </c>
    </row>
    <row r="167" spans="1:12" x14ac:dyDescent="0.3">
      <c r="A167" s="4" t="s">
        <v>232</v>
      </c>
      <c r="B167" s="5">
        <v>1.8148820326678765E-3</v>
      </c>
      <c r="C167">
        <v>1</v>
      </c>
      <c r="E167" s="4" t="s">
        <v>103</v>
      </c>
      <c r="F167" s="5">
        <v>5.0816696914700546E-2</v>
      </c>
      <c r="G167" s="5">
        <v>0.10526315789473684</v>
      </c>
      <c r="H167" s="5">
        <v>5.4446460980036296E-3</v>
      </c>
      <c r="I167" s="5">
        <v>5.4446460980036296E-3</v>
      </c>
      <c r="J167" s="5">
        <v>0</v>
      </c>
      <c r="K167" s="5">
        <v>0</v>
      </c>
      <c r="L167" s="5">
        <v>0.16696914700544466</v>
      </c>
    </row>
    <row r="168" spans="1:12" x14ac:dyDescent="0.3">
      <c r="A168" s="4" t="s">
        <v>355</v>
      </c>
      <c r="B168" s="5">
        <v>1.8148820326678765E-3</v>
      </c>
      <c r="C168">
        <v>1</v>
      </c>
      <c r="E168" s="4" t="s">
        <v>133</v>
      </c>
      <c r="F168" s="5">
        <v>3.2667876588021776E-2</v>
      </c>
      <c r="G168" s="5">
        <v>2.9038112522686024E-2</v>
      </c>
      <c r="H168" s="5">
        <v>5.4446460980036296E-3</v>
      </c>
      <c r="I168" s="5">
        <v>1.8148820326678765E-3</v>
      </c>
      <c r="J168" s="5">
        <v>0</v>
      </c>
      <c r="K168" s="5">
        <v>0</v>
      </c>
      <c r="L168" s="5">
        <v>6.8965517241379309E-2</v>
      </c>
    </row>
    <row r="169" spans="1:12" x14ac:dyDescent="0.3">
      <c r="A169" s="4" t="s">
        <v>356</v>
      </c>
      <c r="B169" s="5">
        <v>1.8148820326678765E-3</v>
      </c>
      <c r="C169">
        <v>1</v>
      </c>
      <c r="E169" s="4" t="s">
        <v>73</v>
      </c>
      <c r="F169" s="5">
        <v>1.6333938294010888E-2</v>
      </c>
      <c r="G169" s="5">
        <v>2.9038112522686024E-2</v>
      </c>
      <c r="H169" s="5">
        <v>1.4519056261343012E-2</v>
      </c>
      <c r="I169" s="5">
        <v>3.629764065335753E-3</v>
      </c>
      <c r="J169" s="5">
        <v>0</v>
      </c>
      <c r="K169" s="5">
        <v>0</v>
      </c>
      <c r="L169" s="5">
        <v>6.3520871143375679E-2</v>
      </c>
    </row>
    <row r="170" spans="1:12" x14ac:dyDescent="0.3">
      <c r="A170" s="4" t="s">
        <v>157</v>
      </c>
      <c r="B170" s="5">
        <v>1.4519056261343012E-2</v>
      </c>
      <c r="C170">
        <v>8</v>
      </c>
      <c r="E170" s="4" t="s">
        <v>87</v>
      </c>
      <c r="F170" s="5">
        <v>3.629764065335753E-3</v>
      </c>
      <c r="G170" s="5">
        <v>1.0889292196007259E-2</v>
      </c>
      <c r="H170" s="5">
        <v>1.8148820326678765E-3</v>
      </c>
      <c r="I170" s="5">
        <v>0</v>
      </c>
      <c r="J170" s="5">
        <v>0</v>
      </c>
      <c r="K170" s="5">
        <v>0</v>
      </c>
      <c r="L170" s="5">
        <v>1.6333938294010888E-2</v>
      </c>
    </row>
    <row r="171" spans="1:12" x14ac:dyDescent="0.3">
      <c r="A171" s="4" t="s">
        <v>225</v>
      </c>
      <c r="B171" s="5">
        <v>9.0744101633393835E-3</v>
      </c>
      <c r="C171">
        <v>5</v>
      </c>
      <c r="E171" s="4" t="s">
        <v>327</v>
      </c>
      <c r="F171" s="5">
        <v>0.35753176043557167</v>
      </c>
      <c r="G171" s="5">
        <v>0.48457350272232302</v>
      </c>
      <c r="H171" s="5">
        <v>0.10526315789473684</v>
      </c>
      <c r="I171" s="5">
        <v>2.9038112522686024E-2</v>
      </c>
      <c r="J171" s="5">
        <v>3.629764065335753E-3</v>
      </c>
      <c r="K171" s="5">
        <v>1.9963702359346643E-2</v>
      </c>
      <c r="L171" s="5">
        <v>1</v>
      </c>
    </row>
    <row r="172" spans="1:12" x14ac:dyDescent="0.3">
      <c r="A172" s="4" t="s">
        <v>360</v>
      </c>
      <c r="B172" s="5">
        <v>1.8148820326678765E-3</v>
      </c>
      <c r="C172">
        <v>1</v>
      </c>
    </row>
    <row r="173" spans="1:12" x14ac:dyDescent="0.3">
      <c r="A173" s="4" t="s">
        <v>169</v>
      </c>
      <c r="B173" s="5">
        <v>1.8148820326678767E-2</v>
      </c>
      <c r="C173">
        <v>10</v>
      </c>
    </row>
    <row r="174" spans="1:12" x14ac:dyDescent="0.3">
      <c r="A174" s="4" t="s">
        <v>262</v>
      </c>
      <c r="B174" s="5">
        <v>3.629764065335753E-3</v>
      </c>
      <c r="C174">
        <v>2</v>
      </c>
    </row>
    <row r="175" spans="1:12" x14ac:dyDescent="0.3">
      <c r="A175" s="4" t="s">
        <v>295</v>
      </c>
      <c r="B175" s="5">
        <v>1.8148820326678765E-3</v>
      </c>
      <c r="C175">
        <v>1</v>
      </c>
    </row>
    <row r="176" spans="1:12" x14ac:dyDescent="0.3">
      <c r="A176" s="4" t="s">
        <v>321</v>
      </c>
      <c r="B176" s="5">
        <v>1.8148820326678765E-3</v>
      </c>
      <c r="C176">
        <v>1</v>
      </c>
    </row>
    <row r="177" spans="1:3" x14ac:dyDescent="0.3">
      <c r="A177" s="4" t="s">
        <v>227</v>
      </c>
      <c r="B177" s="5">
        <v>1.2704174228675136E-2</v>
      </c>
      <c r="C177">
        <v>7</v>
      </c>
    </row>
    <row r="178" spans="1:3" x14ac:dyDescent="0.3">
      <c r="A178" s="4" t="s">
        <v>152</v>
      </c>
      <c r="B178" s="5">
        <v>1.8148820326678765E-3</v>
      </c>
      <c r="C178">
        <v>1</v>
      </c>
    </row>
    <row r="179" spans="1:3" x14ac:dyDescent="0.3">
      <c r="A179" s="4" t="s">
        <v>300</v>
      </c>
      <c r="B179" s="5">
        <v>1.8148820326678765E-3</v>
      </c>
      <c r="C179">
        <v>1</v>
      </c>
    </row>
    <row r="180" spans="1:3" x14ac:dyDescent="0.3">
      <c r="A180" s="4" t="s">
        <v>173</v>
      </c>
      <c r="B180" s="5">
        <v>2.5408348457350273E-2</v>
      </c>
      <c r="C180">
        <v>14</v>
      </c>
    </row>
    <row r="181" spans="1:3" x14ac:dyDescent="0.3">
      <c r="A181" s="4" t="s">
        <v>308</v>
      </c>
      <c r="B181" s="5">
        <v>1.8148820326678765E-3</v>
      </c>
      <c r="C181">
        <v>1</v>
      </c>
    </row>
    <row r="182" spans="1:3" x14ac:dyDescent="0.3">
      <c r="A182" s="4" t="s">
        <v>70</v>
      </c>
      <c r="B182" s="5">
        <v>6.3520871143375679E-2</v>
      </c>
      <c r="C182">
        <v>35</v>
      </c>
    </row>
    <row r="183" spans="1:3" x14ac:dyDescent="0.3">
      <c r="A183" s="4" t="s">
        <v>216</v>
      </c>
      <c r="B183" s="5">
        <v>1.8148820326678765E-3</v>
      </c>
      <c r="C183">
        <v>1</v>
      </c>
    </row>
    <row r="184" spans="1:3" x14ac:dyDescent="0.3">
      <c r="A184" s="4" t="s">
        <v>357</v>
      </c>
      <c r="B184" s="5">
        <v>1.8148820326678765E-3</v>
      </c>
      <c r="C184">
        <v>1</v>
      </c>
    </row>
    <row r="185" spans="1:3" x14ac:dyDescent="0.3">
      <c r="A185" s="4" t="s">
        <v>235</v>
      </c>
      <c r="B185" s="5">
        <v>2.1778584392014518E-2</v>
      </c>
      <c r="C185">
        <v>12</v>
      </c>
    </row>
    <row r="186" spans="1:3" x14ac:dyDescent="0.3">
      <c r="A186" s="4" t="s">
        <v>294</v>
      </c>
      <c r="B186" s="5">
        <v>1.8148820326678765E-3</v>
      </c>
      <c r="C186">
        <v>1</v>
      </c>
    </row>
    <row r="187" spans="1:3" x14ac:dyDescent="0.3">
      <c r="A187" s="4" t="s">
        <v>136</v>
      </c>
      <c r="B187" s="5">
        <v>1.8148820326678765E-3</v>
      </c>
      <c r="C187">
        <v>1</v>
      </c>
    </row>
    <row r="188" spans="1:3" x14ac:dyDescent="0.3">
      <c r="A188" s="4" t="s">
        <v>304</v>
      </c>
      <c r="B188" s="5">
        <v>1.8148820326678765E-3</v>
      </c>
      <c r="C188">
        <v>1</v>
      </c>
    </row>
    <row r="189" spans="1:3" x14ac:dyDescent="0.3">
      <c r="A189" s="4" t="s">
        <v>211</v>
      </c>
      <c r="B189" s="5">
        <v>7.2595281306715061E-3</v>
      </c>
      <c r="C189">
        <v>4</v>
      </c>
    </row>
    <row r="190" spans="1:3" x14ac:dyDescent="0.3">
      <c r="A190" s="4" t="s">
        <v>315</v>
      </c>
      <c r="B190" s="5">
        <v>1.8148820326678765E-3</v>
      </c>
      <c r="C190">
        <v>1</v>
      </c>
    </row>
    <row r="191" spans="1:3" x14ac:dyDescent="0.3">
      <c r="A191" s="4" t="s">
        <v>179</v>
      </c>
      <c r="B191" s="5">
        <v>1.8148820326678765E-3</v>
      </c>
      <c r="C191">
        <v>1</v>
      </c>
    </row>
    <row r="192" spans="1:3" x14ac:dyDescent="0.3">
      <c r="A192" s="4" t="s">
        <v>302</v>
      </c>
      <c r="B192" s="5">
        <v>1.8148820326678765E-3</v>
      </c>
      <c r="C192">
        <v>1</v>
      </c>
    </row>
    <row r="193" spans="1:3" x14ac:dyDescent="0.3">
      <c r="A193" s="4" t="s">
        <v>220</v>
      </c>
      <c r="B193" s="5">
        <v>3.629764065335753E-3</v>
      </c>
      <c r="C193">
        <v>2</v>
      </c>
    </row>
    <row r="194" spans="1:3" x14ac:dyDescent="0.3">
      <c r="A194" s="4" t="s">
        <v>245</v>
      </c>
      <c r="B194" s="5">
        <v>3.629764065335753E-3</v>
      </c>
      <c r="C194">
        <v>2</v>
      </c>
    </row>
    <row r="195" spans="1:3" x14ac:dyDescent="0.3">
      <c r="A195" s="4" t="s">
        <v>200</v>
      </c>
      <c r="B195" s="5">
        <v>3.629764065335753E-3</v>
      </c>
      <c r="C195">
        <v>2</v>
      </c>
    </row>
    <row r="196" spans="1:3" x14ac:dyDescent="0.3">
      <c r="A196" s="4" t="s">
        <v>358</v>
      </c>
      <c r="B196" s="5">
        <v>5.4446460980036296E-3</v>
      </c>
      <c r="C196">
        <v>3</v>
      </c>
    </row>
    <row r="197" spans="1:3" x14ac:dyDescent="0.3">
      <c r="A197" s="4" t="s">
        <v>221</v>
      </c>
      <c r="B197" s="5">
        <v>5.4446460980036296E-3</v>
      </c>
      <c r="C197">
        <v>3</v>
      </c>
    </row>
    <row r="198" spans="1:3" x14ac:dyDescent="0.3">
      <c r="A198" s="4" t="s">
        <v>116</v>
      </c>
      <c r="B198" s="5">
        <v>3.629764065335753E-3</v>
      </c>
      <c r="C198">
        <v>2</v>
      </c>
    </row>
    <row r="199" spans="1:3" x14ac:dyDescent="0.3">
      <c r="A199" s="4" t="s">
        <v>194</v>
      </c>
      <c r="B199" s="5">
        <v>3.629764065335753E-3</v>
      </c>
      <c r="C199">
        <v>2</v>
      </c>
    </row>
    <row r="200" spans="1:3" x14ac:dyDescent="0.3">
      <c r="A200" s="4" t="s">
        <v>318</v>
      </c>
      <c r="B200" s="5">
        <v>1.8148820326678765E-3</v>
      </c>
      <c r="C200">
        <v>1</v>
      </c>
    </row>
    <row r="201" spans="1:3" x14ac:dyDescent="0.3">
      <c r="A201" s="4" t="s">
        <v>327</v>
      </c>
      <c r="B201" s="5">
        <v>1</v>
      </c>
      <c r="C201">
        <v>551</v>
      </c>
    </row>
    <row r="205" spans="1:3" x14ac:dyDescent="0.3">
      <c r="A205" s="4" t="s">
        <v>342</v>
      </c>
    </row>
    <row r="206" spans="1:3" x14ac:dyDescent="0.3">
      <c r="A206" s="3" t="s">
        <v>326</v>
      </c>
      <c r="B206" t="s">
        <v>330</v>
      </c>
      <c r="C206" t="s">
        <v>331</v>
      </c>
    </row>
    <row r="207" spans="1:3" x14ac:dyDescent="0.3">
      <c r="A207" s="4"/>
      <c r="B207" s="5">
        <v>3.2667876588021776E-2</v>
      </c>
      <c r="C207">
        <v>18</v>
      </c>
    </row>
    <row r="208" spans="1:3" x14ac:dyDescent="0.3">
      <c r="A208" s="4" t="s">
        <v>209</v>
      </c>
      <c r="B208" s="5">
        <v>1.8148820326678765E-3</v>
      </c>
      <c r="C208">
        <v>1</v>
      </c>
    </row>
    <row r="209" spans="1:3" x14ac:dyDescent="0.3">
      <c r="A209" s="4" t="s">
        <v>164</v>
      </c>
      <c r="B209" s="5">
        <v>9.0744101633393835E-3</v>
      </c>
      <c r="C209">
        <v>5</v>
      </c>
    </row>
    <row r="210" spans="1:3" x14ac:dyDescent="0.3">
      <c r="A210" s="4" t="s">
        <v>271</v>
      </c>
      <c r="B210" s="5">
        <v>5.4446460980036296E-3</v>
      </c>
      <c r="C210">
        <v>3</v>
      </c>
    </row>
    <row r="211" spans="1:3" x14ac:dyDescent="0.3">
      <c r="A211" s="4" t="s">
        <v>202</v>
      </c>
      <c r="B211" s="5">
        <v>3.629764065335753E-3</v>
      </c>
      <c r="C211">
        <v>2</v>
      </c>
    </row>
    <row r="212" spans="1:3" x14ac:dyDescent="0.3">
      <c r="A212" s="4" t="s">
        <v>177</v>
      </c>
      <c r="B212" s="5">
        <v>1.0889292196007259E-2</v>
      </c>
      <c r="C212">
        <v>6</v>
      </c>
    </row>
    <row r="213" spans="1:3" x14ac:dyDescent="0.3">
      <c r="A213" s="4" t="s">
        <v>175</v>
      </c>
      <c r="B213" s="5">
        <v>7.2595281306715061E-3</v>
      </c>
      <c r="C213">
        <v>4</v>
      </c>
    </row>
    <row r="214" spans="1:3" x14ac:dyDescent="0.3">
      <c r="A214" s="4" t="s">
        <v>272</v>
      </c>
      <c r="B214" s="5">
        <v>1.8148820326678765E-3</v>
      </c>
      <c r="C214">
        <v>1</v>
      </c>
    </row>
    <row r="215" spans="1:3" x14ac:dyDescent="0.3">
      <c r="A215" s="4" t="s">
        <v>82</v>
      </c>
      <c r="B215" s="5">
        <v>3.2667876588021776E-2</v>
      </c>
      <c r="C215">
        <v>18</v>
      </c>
    </row>
    <row r="216" spans="1:3" x14ac:dyDescent="0.3">
      <c r="A216" s="4" t="s">
        <v>266</v>
      </c>
      <c r="B216" s="5">
        <v>3.629764065335753E-3</v>
      </c>
      <c r="C216">
        <v>2</v>
      </c>
    </row>
    <row r="217" spans="1:3" x14ac:dyDescent="0.3">
      <c r="A217" s="4" t="s">
        <v>242</v>
      </c>
      <c r="B217" s="5">
        <v>1.8148820326678765E-3</v>
      </c>
      <c r="C217">
        <v>1</v>
      </c>
    </row>
    <row r="218" spans="1:3" x14ac:dyDescent="0.3">
      <c r="A218" s="4" t="s">
        <v>261</v>
      </c>
      <c r="B218" s="5">
        <v>3.629764065335753E-3</v>
      </c>
      <c r="C218">
        <v>2</v>
      </c>
    </row>
    <row r="219" spans="1:3" x14ac:dyDescent="0.3">
      <c r="A219" s="4" t="s">
        <v>288</v>
      </c>
      <c r="B219" s="5">
        <v>5.4446460980036296E-3</v>
      </c>
      <c r="C219">
        <v>3</v>
      </c>
    </row>
    <row r="220" spans="1:3" x14ac:dyDescent="0.3">
      <c r="A220" s="4" t="s">
        <v>162</v>
      </c>
      <c r="B220" s="5">
        <v>3.9927404718693285E-2</v>
      </c>
      <c r="C220">
        <v>22</v>
      </c>
    </row>
    <row r="221" spans="1:3" x14ac:dyDescent="0.3">
      <c r="A221" s="4" t="s">
        <v>54</v>
      </c>
      <c r="B221" s="5">
        <v>7.2595281306715068E-2</v>
      </c>
      <c r="C221">
        <v>40</v>
      </c>
    </row>
    <row r="222" spans="1:3" x14ac:dyDescent="0.3">
      <c r="A222" s="4" t="s">
        <v>183</v>
      </c>
      <c r="B222" s="5">
        <v>1.0889292196007259E-2</v>
      </c>
      <c r="C222">
        <v>6</v>
      </c>
    </row>
    <row r="223" spans="1:3" x14ac:dyDescent="0.3">
      <c r="A223" s="4" t="s">
        <v>362</v>
      </c>
      <c r="B223" s="5">
        <v>1.8148820326678765E-3</v>
      </c>
      <c r="C223">
        <v>1</v>
      </c>
    </row>
    <row r="224" spans="1:3" x14ac:dyDescent="0.3">
      <c r="A224" s="4" t="s">
        <v>350</v>
      </c>
      <c r="B224" s="5">
        <v>1.8148820326678765E-3</v>
      </c>
      <c r="C224">
        <v>1</v>
      </c>
    </row>
    <row r="225" spans="1:3" x14ac:dyDescent="0.3">
      <c r="A225" s="4" t="s">
        <v>143</v>
      </c>
      <c r="B225" s="5">
        <v>1.8148820326678765E-3</v>
      </c>
      <c r="C225">
        <v>1</v>
      </c>
    </row>
    <row r="226" spans="1:3" x14ac:dyDescent="0.3">
      <c r="A226" s="4" t="s">
        <v>351</v>
      </c>
      <c r="B226" s="5">
        <v>3.629764065335753E-3</v>
      </c>
      <c r="C226">
        <v>2</v>
      </c>
    </row>
    <row r="227" spans="1:3" x14ac:dyDescent="0.3">
      <c r="A227" s="4" t="s">
        <v>135</v>
      </c>
      <c r="B227" s="5">
        <v>5.4446460980036296E-3</v>
      </c>
      <c r="C227">
        <v>3</v>
      </c>
    </row>
    <row r="228" spans="1:3" x14ac:dyDescent="0.3">
      <c r="A228" s="4" t="s">
        <v>102</v>
      </c>
      <c r="B228" s="5">
        <v>6.3520871143375679E-2</v>
      </c>
      <c r="C228">
        <v>35</v>
      </c>
    </row>
    <row r="229" spans="1:3" x14ac:dyDescent="0.3">
      <c r="A229" s="4" t="s">
        <v>161</v>
      </c>
      <c r="B229" s="5">
        <v>1.2704174228675136E-2</v>
      </c>
      <c r="C229">
        <v>7</v>
      </c>
    </row>
    <row r="230" spans="1:3" x14ac:dyDescent="0.3">
      <c r="A230" s="4" t="s">
        <v>299</v>
      </c>
      <c r="B230" s="5">
        <v>1.8148820326678765E-3</v>
      </c>
      <c r="C230">
        <v>1</v>
      </c>
    </row>
    <row r="231" spans="1:3" x14ac:dyDescent="0.3">
      <c r="A231" s="4" t="s">
        <v>201</v>
      </c>
      <c r="B231" s="5">
        <v>7.2595281306715061E-3</v>
      </c>
      <c r="C231">
        <v>4</v>
      </c>
    </row>
    <row r="232" spans="1:3" x14ac:dyDescent="0.3">
      <c r="A232" s="4" t="s">
        <v>197</v>
      </c>
      <c r="B232" s="5">
        <v>7.2595281306715061E-3</v>
      </c>
      <c r="C232">
        <v>4</v>
      </c>
    </row>
    <row r="233" spans="1:3" x14ac:dyDescent="0.3">
      <c r="A233" s="4" t="s">
        <v>286</v>
      </c>
      <c r="B233" s="5">
        <v>1.8148820326678765E-3</v>
      </c>
      <c r="C233">
        <v>1</v>
      </c>
    </row>
    <row r="234" spans="1:3" x14ac:dyDescent="0.3">
      <c r="A234" s="4" t="s">
        <v>248</v>
      </c>
      <c r="B234" s="5">
        <v>5.4446460980036296E-3</v>
      </c>
      <c r="C234">
        <v>3</v>
      </c>
    </row>
    <row r="235" spans="1:3" x14ac:dyDescent="0.3">
      <c r="A235" s="4" t="s">
        <v>204</v>
      </c>
      <c r="B235" s="5">
        <v>5.4446460980036296E-3</v>
      </c>
      <c r="C235">
        <v>3</v>
      </c>
    </row>
    <row r="236" spans="1:3" x14ac:dyDescent="0.3">
      <c r="A236" s="4" t="s">
        <v>277</v>
      </c>
      <c r="B236" s="5">
        <v>3.629764065335753E-3</v>
      </c>
      <c r="C236">
        <v>2</v>
      </c>
    </row>
    <row r="237" spans="1:3" x14ac:dyDescent="0.3">
      <c r="A237" s="4" t="s">
        <v>244</v>
      </c>
      <c r="B237" s="5">
        <v>5.4446460980036296E-3</v>
      </c>
      <c r="C237">
        <v>3</v>
      </c>
    </row>
    <row r="238" spans="1:3" x14ac:dyDescent="0.3">
      <c r="A238" s="4" t="s">
        <v>150</v>
      </c>
      <c r="B238" s="5">
        <v>5.4446460980036296E-3</v>
      </c>
      <c r="C238">
        <v>3</v>
      </c>
    </row>
    <row r="239" spans="1:3" x14ac:dyDescent="0.3">
      <c r="A239" s="4" t="s">
        <v>205</v>
      </c>
      <c r="B239" s="5">
        <v>9.0744101633393835E-3</v>
      </c>
      <c r="C239">
        <v>5</v>
      </c>
    </row>
    <row r="240" spans="1:3" x14ac:dyDescent="0.3">
      <c r="A240" s="4" t="s">
        <v>238</v>
      </c>
      <c r="B240" s="5">
        <v>1.8148820326678765E-3</v>
      </c>
      <c r="C240">
        <v>1</v>
      </c>
    </row>
    <row r="241" spans="1:3" x14ac:dyDescent="0.3">
      <c r="A241" s="4" t="s">
        <v>206</v>
      </c>
      <c r="B241" s="5">
        <v>1.8148820326678765E-3</v>
      </c>
      <c r="C241">
        <v>1</v>
      </c>
    </row>
    <row r="242" spans="1:3" x14ac:dyDescent="0.3">
      <c r="A242" s="4" t="s">
        <v>301</v>
      </c>
      <c r="B242" s="5">
        <v>3.629764065335753E-3</v>
      </c>
      <c r="C242">
        <v>2</v>
      </c>
    </row>
    <row r="243" spans="1:3" x14ac:dyDescent="0.3">
      <c r="A243" s="4" t="s">
        <v>290</v>
      </c>
      <c r="B243" s="5">
        <v>1.8148820326678765E-3</v>
      </c>
      <c r="C243">
        <v>1</v>
      </c>
    </row>
    <row r="244" spans="1:3" x14ac:dyDescent="0.3">
      <c r="A244" s="4" t="s">
        <v>191</v>
      </c>
      <c r="B244" s="5">
        <v>1.8148820326678765E-3</v>
      </c>
      <c r="C244">
        <v>1</v>
      </c>
    </row>
    <row r="245" spans="1:3" x14ac:dyDescent="0.3">
      <c r="A245" s="4" t="s">
        <v>210</v>
      </c>
      <c r="B245" s="5">
        <v>3.629764065335753E-3</v>
      </c>
      <c r="C245">
        <v>2</v>
      </c>
    </row>
    <row r="246" spans="1:3" x14ac:dyDescent="0.3">
      <c r="A246" s="4" t="s">
        <v>81</v>
      </c>
      <c r="B246" s="5">
        <v>2.3593466424682397E-2</v>
      </c>
      <c r="C246">
        <v>13</v>
      </c>
    </row>
    <row r="247" spans="1:3" x14ac:dyDescent="0.3">
      <c r="A247" s="4" t="s">
        <v>278</v>
      </c>
      <c r="B247" s="5">
        <v>1.8148820326678765E-3</v>
      </c>
      <c r="C247">
        <v>1</v>
      </c>
    </row>
    <row r="248" spans="1:3" x14ac:dyDescent="0.3">
      <c r="A248" s="4" t="s">
        <v>181</v>
      </c>
      <c r="B248" s="5">
        <v>1.8148820326678767E-2</v>
      </c>
      <c r="C248">
        <v>10</v>
      </c>
    </row>
    <row r="249" spans="1:3" x14ac:dyDescent="0.3">
      <c r="A249" s="4" t="s">
        <v>487</v>
      </c>
      <c r="B249" s="5">
        <v>1.8148820326678765E-3</v>
      </c>
      <c r="C249">
        <v>1</v>
      </c>
    </row>
    <row r="250" spans="1:3" x14ac:dyDescent="0.3">
      <c r="A250" s="4" t="s">
        <v>215</v>
      </c>
      <c r="B250" s="5">
        <v>1.8148820326678765E-3</v>
      </c>
      <c r="C250">
        <v>1</v>
      </c>
    </row>
    <row r="251" spans="1:3" x14ac:dyDescent="0.3">
      <c r="A251" s="4" t="s">
        <v>233</v>
      </c>
      <c r="B251" s="5">
        <v>7.2595281306715061E-3</v>
      </c>
      <c r="C251">
        <v>4</v>
      </c>
    </row>
    <row r="252" spans="1:3" x14ac:dyDescent="0.3">
      <c r="A252" s="4" t="s">
        <v>359</v>
      </c>
      <c r="B252" s="5">
        <v>1.8148820326678765E-3</v>
      </c>
      <c r="C252">
        <v>1</v>
      </c>
    </row>
    <row r="253" spans="1:3" x14ac:dyDescent="0.3">
      <c r="A253" s="4" t="s">
        <v>120</v>
      </c>
      <c r="B253" s="5">
        <v>4.9001814882032667E-2</v>
      </c>
      <c r="C253">
        <v>27</v>
      </c>
    </row>
    <row r="254" spans="1:3" x14ac:dyDescent="0.3">
      <c r="A254" s="4" t="s">
        <v>298</v>
      </c>
      <c r="B254" s="5">
        <v>1.8148820326678765E-3</v>
      </c>
      <c r="C254">
        <v>1</v>
      </c>
    </row>
    <row r="255" spans="1:3" x14ac:dyDescent="0.3">
      <c r="A255" s="4" t="s">
        <v>148</v>
      </c>
      <c r="B255" s="5">
        <v>4.7186932849364795E-2</v>
      </c>
      <c r="C255">
        <v>26</v>
      </c>
    </row>
    <row r="256" spans="1:3" x14ac:dyDescent="0.3">
      <c r="A256" s="4" t="s">
        <v>146</v>
      </c>
      <c r="B256" s="5">
        <v>3.629764065335753E-3</v>
      </c>
      <c r="C256">
        <v>2</v>
      </c>
    </row>
    <row r="257" spans="1:3" x14ac:dyDescent="0.3">
      <c r="A257" s="4" t="s">
        <v>195</v>
      </c>
      <c r="B257" s="5">
        <v>3.629764065335753E-3</v>
      </c>
      <c r="C257">
        <v>2</v>
      </c>
    </row>
    <row r="258" spans="1:3" x14ac:dyDescent="0.3">
      <c r="A258" s="4" t="s">
        <v>280</v>
      </c>
      <c r="B258" s="5">
        <v>1.8148820326678765E-3</v>
      </c>
      <c r="C258">
        <v>1</v>
      </c>
    </row>
    <row r="259" spans="1:3" x14ac:dyDescent="0.3">
      <c r="A259" s="4" t="s">
        <v>287</v>
      </c>
      <c r="B259" s="5">
        <v>3.629764065335753E-3</v>
      </c>
      <c r="C259">
        <v>2</v>
      </c>
    </row>
    <row r="260" spans="1:3" x14ac:dyDescent="0.3">
      <c r="A260" s="4" t="s">
        <v>134</v>
      </c>
      <c r="B260" s="5">
        <v>1.8148820326678765E-3</v>
      </c>
      <c r="C260">
        <v>1</v>
      </c>
    </row>
    <row r="261" spans="1:3" x14ac:dyDescent="0.3">
      <c r="A261" s="4" t="s">
        <v>117</v>
      </c>
      <c r="B261" s="5">
        <v>1.8148820326678765E-3</v>
      </c>
      <c r="C261">
        <v>1</v>
      </c>
    </row>
    <row r="262" spans="1:3" x14ac:dyDescent="0.3">
      <c r="A262" s="4" t="s">
        <v>127</v>
      </c>
      <c r="B262" s="5">
        <v>7.6225045372050812E-2</v>
      </c>
      <c r="C262">
        <v>42</v>
      </c>
    </row>
    <row r="263" spans="1:3" x14ac:dyDescent="0.3">
      <c r="A263" s="4" t="s">
        <v>154</v>
      </c>
      <c r="B263" s="5">
        <v>1.8148820326678765E-3</v>
      </c>
      <c r="C263">
        <v>1</v>
      </c>
    </row>
    <row r="264" spans="1:3" x14ac:dyDescent="0.3">
      <c r="A264" s="4" t="s">
        <v>165</v>
      </c>
      <c r="B264" s="5">
        <v>6.1705989110707807E-2</v>
      </c>
      <c r="C264">
        <v>34</v>
      </c>
    </row>
    <row r="265" spans="1:3" x14ac:dyDescent="0.3">
      <c r="A265" s="4" t="s">
        <v>361</v>
      </c>
      <c r="B265" s="5">
        <v>3.629764065335753E-3</v>
      </c>
      <c r="C265">
        <v>2</v>
      </c>
    </row>
    <row r="266" spans="1:3" x14ac:dyDescent="0.3">
      <c r="A266" s="4" t="s">
        <v>297</v>
      </c>
      <c r="B266" s="5">
        <v>1.2704174228675136E-2</v>
      </c>
      <c r="C266">
        <v>7</v>
      </c>
    </row>
    <row r="267" spans="1:3" x14ac:dyDescent="0.3">
      <c r="A267" s="4" t="s">
        <v>255</v>
      </c>
      <c r="B267" s="5">
        <v>1.8148820326678765E-3</v>
      </c>
      <c r="C267">
        <v>1</v>
      </c>
    </row>
    <row r="268" spans="1:3" x14ac:dyDescent="0.3">
      <c r="A268" s="4" t="s">
        <v>132</v>
      </c>
      <c r="B268" s="5">
        <v>3.0852994555353903E-2</v>
      </c>
      <c r="C268">
        <v>17</v>
      </c>
    </row>
    <row r="269" spans="1:3" x14ac:dyDescent="0.3">
      <c r="A269" s="4" t="s">
        <v>347</v>
      </c>
      <c r="B269" s="5">
        <v>3.629764065335753E-3</v>
      </c>
      <c r="C269">
        <v>2</v>
      </c>
    </row>
    <row r="270" spans="1:3" x14ac:dyDescent="0.3">
      <c r="A270" s="4" t="s">
        <v>356</v>
      </c>
      <c r="B270" s="5">
        <v>1.8148820326678765E-3</v>
      </c>
      <c r="C270">
        <v>1</v>
      </c>
    </row>
    <row r="271" spans="1:3" x14ac:dyDescent="0.3">
      <c r="A271" s="4" t="s">
        <v>157</v>
      </c>
      <c r="B271" s="5">
        <v>1.2704174228675136E-2</v>
      </c>
      <c r="C271">
        <v>7</v>
      </c>
    </row>
    <row r="272" spans="1:3" x14ac:dyDescent="0.3">
      <c r="A272" s="4" t="s">
        <v>282</v>
      </c>
      <c r="B272" s="5">
        <v>1.8148820326678765E-3</v>
      </c>
      <c r="C272">
        <v>1</v>
      </c>
    </row>
    <row r="273" spans="1:3" x14ac:dyDescent="0.3">
      <c r="A273" s="4" t="s">
        <v>284</v>
      </c>
      <c r="B273" s="5">
        <v>1.8148820326678765E-3</v>
      </c>
      <c r="C273">
        <v>1</v>
      </c>
    </row>
    <row r="274" spans="1:3" x14ac:dyDescent="0.3">
      <c r="A274" s="4" t="s">
        <v>262</v>
      </c>
      <c r="B274" s="5">
        <v>7.2595281306715061E-3</v>
      </c>
      <c r="C274">
        <v>4</v>
      </c>
    </row>
    <row r="275" spans="1:3" x14ac:dyDescent="0.3">
      <c r="A275" s="4" t="s">
        <v>227</v>
      </c>
      <c r="B275" s="5">
        <v>9.0744101633393835E-3</v>
      </c>
      <c r="C275">
        <v>5</v>
      </c>
    </row>
    <row r="276" spans="1:3" x14ac:dyDescent="0.3">
      <c r="A276" s="4" t="s">
        <v>363</v>
      </c>
      <c r="B276" s="5">
        <v>1.8148820326678765E-3</v>
      </c>
      <c r="C276">
        <v>1</v>
      </c>
    </row>
    <row r="277" spans="1:3" x14ac:dyDescent="0.3">
      <c r="A277" s="4" t="s">
        <v>70</v>
      </c>
      <c r="B277" s="5">
        <v>0.15063520871143377</v>
      </c>
      <c r="C277">
        <v>83</v>
      </c>
    </row>
    <row r="278" spans="1:3" x14ac:dyDescent="0.3">
      <c r="A278" s="4" t="s">
        <v>235</v>
      </c>
      <c r="B278" s="5">
        <v>1.6333938294010888E-2</v>
      </c>
      <c r="C278">
        <v>9</v>
      </c>
    </row>
    <row r="279" spans="1:3" x14ac:dyDescent="0.3">
      <c r="A279" s="4" t="s">
        <v>317</v>
      </c>
      <c r="B279" s="5">
        <v>1.8148820326678765E-3</v>
      </c>
      <c r="C279">
        <v>1</v>
      </c>
    </row>
    <row r="280" spans="1:3" x14ac:dyDescent="0.3">
      <c r="A280" s="4" t="s">
        <v>305</v>
      </c>
      <c r="B280" s="5">
        <v>1.8148820326678765E-3</v>
      </c>
      <c r="C280">
        <v>1</v>
      </c>
    </row>
    <row r="281" spans="1:3" x14ac:dyDescent="0.3">
      <c r="A281" s="4" t="s">
        <v>211</v>
      </c>
      <c r="B281" s="5">
        <v>1.8148820326678765E-3</v>
      </c>
      <c r="C281">
        <v>1</v>
      </c>
    </row>
    <row r="282" spans="1:3" x14ac:dyDescent="0.3">
      <c r="A282" s="4" t="s">
        <v>269</v>
      </c>
      <c r="B282" s="5">
        <v>1.8148820326678765E-3</v>
      </c>
      <c r="C282">
        <v>1</v>
      </c>
    </row>
    <row r="283" spans="1:3" x14ac:dyDescent="0.3">
      <c r="A283" s="4" t="s">
        <v>220</v>
      </c>
      <c r="B283" s="5">
        <v>1.8148820326678765E-3</v>
      </c>
      <c r="C283">
        <v>1</v>
      </c>
    </row>
    <row r="284" spans="1:3" x14ac:dyDescent="0.3">
      <c r="A284" s="4" t="s">
        <v>273</v>
      </c>
      <c r="B284" s="5">
        <v>7.2595281306715061E-3</v>
      </c>
      <c r="C284">
        <v>4</v>
      </c>
    </row>
    <row r="285" spans="1:3" x14ac:dyDescent="0.3">
      <c r="A285" s="4" t="s">
        <v>358</v>
      </c>
      <c r="B285" s="5">
        <v>3.629764065335753E-3</v>
      </c>
      <c r="C285">
        <v>2</v>
      </c>
    </row>
    <row r="286" spans="1:3" x14ac:dyDescent="0.3">
      <c r="A286" s="4" t="s">
        <v>293</v>
      </c>
      <c r="B286" s="5">
        <v>1.8148820326678765E-3</v>
      </c>
      <c r="C286">
        <v>1</v>
      </c>
    </row>
    <row r="287" spans="1:3" x14ac:dyDescent="0.3">
      <c r="A287" s="4" t="s">
        <v>221</v>
      </c>
      <c r="B287" s="5">
        <v>5.4446460980036296E-3</v>
      </c>
      <c r="C287">
        <v>3</v>
      </c>
    </row>
    <row r="288" spans="1:3" x14ac:dyDescent="0.3">
      <c r="A288" s="4" t="s">
        <v>116</v>
      </c>
      <c r="B288" s="5">
        <v>5.4446460980036296E-3</v>
      </c>
      <c r="C288">
        <v>3</v>
      </c>
    </row>
    <row r="289" spans="1:3" x14ac:dyDescent="0.3">
      <c r="A289" s="4" t="s">
        <v>327</v>
      </c>
      <c r="B289" s="5">
        <v>1</v>
      </c>
      <c r="C289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7D08-B625-4918-AC57-A2B96224ACAB}">
  <dimension ref="A1:G70"/>
  <sheetViews>
    <sheetView topLeftCell="A53" workbookViewId="0">
      <selection activeCell="A59" sqref="A59"/>
    </sheetView>
  </sheetViews>
  <sheetFormatPr defaultRowHeight="14.4" x14ac:dyDescent="0.3"/>
  <cols>
    <col min="1" max="1" width="37.44140625" bestFit="1" customWidth="1"/>
    <col min="2" max="2" width="15.5546875" bestFit="1" customWidth="1"/>
    <col min="3" max="3" width="7.6640625" bestFit="1" customWidth="1"/>
    <col min="4" max="4" width="7" bestFit="1" customWidth="1"/>
    <col min="5" max="5" width="10.77734375" bestFit="1" customWidth="1"/>
    <col min="6" max="6" width="8.88671875" bestFit="1" customWidth="1"/>
    <col min="7" max="7" width="9" bestFit="1" customWidth="1"/>
    <col min="8" max="9" width="10.77734375" bestFit="1" customWidth="1"/>
    <col min="10" max="10" width="11.33203125" bestFit="1" customWidth="1"/>
    <col min="11" max="11" width="18.5546875" bestFit="1" customWidth="1"/>
    <col min="12" max="12" width="27" bestFit="1" customWidth="1"/>
    <col min="13" max="13" width="11.33203125" bestFit="1" customWidth="1"/>
    <col min="14" max="14" width="18.5546875" bestFit="1" customWidth="1"/>
    <col min="15" max="15" width="10.5546875" bestFit="1" customWidth="1"/>
    <col min="16" max="16" width="10.77734375" bestFit="1" customWidth="1"/>
  </cols>
  <sheetData>
    <row r="1" spans="1:5" x14ac:dyDescent="0.3">
      <c r="A1" s="3" t="s">
        <v>523</v>
      </c>
      <c r="B1" t="s" vm="1">
        <v>153</v>
      </c>
    </row>
    <row r="3" spans="1:5" x14ac:dyDescent="0.3">
      <c r="A3" s="3" t="s">
        <v>330</v>
      </c>
      <c r="B3" s="3" t="s">
        <v>545</v>
      </c>
    </row>
    <row r="4" spans="1:5" x14ac:dyDescent="0.3">
      <c r="A4" s="3" t="s">
        <v>326</v>
      </c>
      <c r="B4" t="s">
        <v>67</v>
      </c>
      <c r="C4" t="s">
        <v>76</v>
      </c>
      <c r="D4" t="s">
        <v>188</v>
      </c>
      <c r="E4" t="s">
        <v>327</v>
      </c>
    </row>
    <row r="5" spans="1:5" x14ac:dyDescent="0.3">
      <c r="A5" s="4" t="s">
        <v>370</v>
      </c>
      <c r="B5" s="5">
        <v>6.25E-2</v>
      </c>
      <c r="C5" s="5">
        <v>0.10416666666666667</v>
      </c>
      <c r="D5" s="5">
        <v>0</v>
      </c>
      <c r="E5" s="5">
        <v>0.16666666666666666</v>
      </c>
    </row>
    <row r="6" spans="1:5" x14ac:dyDescent="0.3">
      <c r="A6" s="4" t="s">
        <v>369</v>
      </c>
      <c r="B6" s="5">
        <v>2.7777777777777776E-2</v>
      </c>
      <c r="C6" s="5">
        <v>0.125</v>
      </c>
      <c r="D6" s="5">
        <v>0</v>
      </c>
      <c r="E6" s="5">
        <v>0.15277777777777779</v>
      </c>
    </row>
    <row r="7" spans="1:5" x14ac:dyDescent="0.3">
      <c r="A7" s="4" t="s">
        <v>382</v>
      </c>
      <c r="B7" s="5">
        <v>5.5555555555555552E-2</v>
      </c>
      <c r="C7" s="5">
        <v>6.9444444444444448E-2</v>
      </c>
      <c r="D7" s="5">
        <v>1.3888888888888888E-2</v>
      </c>
      <c r="E7" s="5">
        <v>0.1388888888888889</v>
      </c>
    </row>
    <row r="8" spans="1:5" x14ac:dyDescent="0.3">
      <c r="A8" s="4" t="s">
        <v>375</v>
      </c>
      <c r="B8" s="5">
        <v>2.0833333333333332E-2</v>
      </c>
      <c r="C8" s="5">
        <v>9.0277777777777776E-2</v>
      </c>
      <c r="D8" s="5">
        <v>0</v>
      </c>
      <c r="E8" s="5">
        <v>0.1111111111111111</v>
      </c>
    </row>
    <row r="9" spans="1:5" x14ac:dyDescent="0.3">
      <c r="A9" s="4" t="s">
        <v>496</v>
      </c>
      <c r="B9" s="5">
        <v>4.1666666666666664E-2</v>
      </c>
      <c r="C9" s="5">
        <v>4.8611111111111112E-2</v>
      </c>
      <c r="D9" s="5">
        <v>0</v>
      </c>
      <c r="E9" s="5">
        <v>9.0277777777777776E-2</v>
      </c>
    </row>
    <row r="10" spans="1:5" x14ac:dyDescent="0.3">
      <c r="A10" s="4" t="s">
        <v>389</v>
      </c>
      <c r="B10" s="5">
        <v>2.7777777777777776E-2</v>
      </c>
      <c r="C10" s="5">
        <v>4.8611111111111112E-2</v>
      </c>
      <c r="D10" s="5">
        <v>6.9444444444444441E-3</v>
      </c>
      <c r="E10" s="5">
        <v>8.3333333333333329E-2</v>
      </c>
    </row>
    <row r="11" spans="1:5" x14ac:dyDescent="0.3">
      <c r="A11" s="4" t="s">
        <v>381</v>
      </c>
      <c r="B11" s="5">
        <v>4.1666666666666664E-2</v>
      </c>
      <c r="C11" s="5">
        <v>4.1666666666666664E-2</v>
      </c>
      <c r="D11" s="5">
        <v>0</v>
      </c>
      <c r="E11" s="5">
        <v>8.3333333333333329E-2</v>
      </c>
    </row>
    <row r="12" spans="1:5" x14ac:dyDescent="0.3">
      <c r="A12" s="4" t="s">
        <v>377</v>
      </c>
      <c r="B12" s="5">
        <v>3.4722222222222224E-2</v>
      </c>
      <c r="C12" s="5">
        <v>3.4722222222222224E-2</v>
      </c>
      <c r="D12" s="5">
        <v>0</v>
      </c>
      <c r="E12" s="5">
        <v>6.9444444444444448E-2</v>
      </c>
    </row>
    <row r="13" spans="1:5" x14ac:dyDescent="0.3">
      <c r="A13" s="4" t="s">
        <v>495</v>
      </c>
      <c r="B13" s="5">
        <v>2.0833333333333332E-2</v>
      </c>
      <c r="C13" s="5">
        <v>3.4722222222222224E-2</v>
      </c>
      <c r="D13" s="5">
        <v>0</v>
      </c>
      <c r="E13" s="5">
        <v>5.5555555555555552E-2</v>
      </c>
    </row>
    <row r="14" spans="1:5" x14ac:dyDescent="0.3">
      <c r="A14" s="4" t="s">
        <v>402</v>
      </c>
      <c r="B14" s="5">
        <v>2.0833333333333332E-2</v>
      </c>
      <c r="C14" s="5">
        <v>2.7777777777777776E-2</v>
      </c>
      <c r="D14" s="5">
        <v>0</v>
      </c>
      <c r="E14" s="5">
        <v>4.8611111111111112E-2</v>
      </c>
    </row>
    <row r="15" spans="1:5" x14ac:dyDescent="0.3">
      <c r="A15" s="4" t="s">
        <v>327</v>
      </c>
      <c r="B15" s="5">
        <v>0.35416666666666669</v>
      </c>
      <c r="C15" s="5">
        <v>0.625</v>
      </c>
      <c r="D15" s="5">
        <v>2.0833333333333332E-2</v>
      </c>
      <c r="E15" s="5">
        <v>1</v>
      </c>
    </row>
    <row r="19" spans="1:7" x14ac:dyDescent="0.3">
      <c r="A19" s="3" t="s">
        <v>523</v>
      </c>
      <c r="B19" t="s" vm="2">
        <v>531</v>
      </c>
    </row>
    <row r="21" spans="1:7" x14ac:dyDescent="0.3">
      <c r="A21" s="3" t="s">
        <v>330</v>
      </c>
      <c r="B21" s="3" t="s">
        <v>545</v>
      </c>
    </row>
    <row r="22" spans="1:7" x14ac:dyDescent="0.3">
      <c r="A22" s="3" t="s">
        <v>326</v>
      </c>
      <c r="B22" t="s">
        <v>100</v>
      </c>
      <c r="C22" t="s">
        <v>77</v>
      </c>
      <c r="D22" t="s">
        <v>137</v>
      </c>
      <c r="E22" t="s">
        <v>68</v>
      </c>
      <c r="F22" t="s">
        <v>114</v>
      </c>
      <c r="G22" t="s">
        <v>327</v>
      </c>
    </row>
    <row r="23" spans="1:7" x14ac:dyDescent="0.3">
      <c r="A23" s="4" t="s">
        <v>390</v>
      </c>
      <c r="B23" s="5">
        <v>5.3571428571428568E-2</v>
      </c>
      <c r="C23" s="5">
        <v>3.5714285714285712E-2</v>
      </c>
      <c r="D23" s="5">
        <v>3.5714285714285712E-2</v>
      </c>
      <c r="E23" s="5">
        <v>0.25</v>
      </c>
      <c r="F23" s="5">
        <v>0.23214285714285715</v>
      </c>
      <c r="G23" s="5">
        <v>0.6071428571428571</v>
      </c>
    </row>
    <row r="24" spans="1:7" x14ac:dyDescent="0.3">
      <c r="A24" s="4" t="s">
        <v>387</v>
      </c>
      <c r="B24" s="5">
        <v>3.5714285714285712E-2</v>
      </c>
      <c r="C24" s="5">
        <v>1.7857142857142856E-2</v>
      </c>
      <c r="D24" s="5">
        <v>0</v>
      </c>
      <c r="E24" s="5">
        <v>5.3571428571428568E-2</v>
      </c>
      <c r="F24" s="5">
        <v>5.3571428571428568E-2</v>
      </c>
      <c r="G24" s="5">
        <v>0.16071428571428573</v>
      </c>
    </row>
    <row r="25" spans="1:7" x14ac:dyDescent="0.3">
      <c r="A25" s="4" t="s">
        <v>472</v>
      </c>
      <c r="B25" s="5">
        <v>1.7857142857142856E-2</v>
      </c>
      <c r="C25" s="5">
        <v>0</v>
      </c>
      <c r="D25" s="5">
        <v>0</v>
      </c>
      <c r="E25" s="5">
        <v>3.5714285714285712E-2</v>
      </c>
      <c r="F25" s="5">
        <v>0</v>
      </c>
      <c r="G25" s="5">
        <v>5.3571428571428568E-2</v>
      </c>
    </row>
    <row r="26" spans="1:7" x14ac:dyDescent="0.3">
      <c r="A26" s="4" t="s">
        <v>401</v>
      </c>
      <c r="B26" s="5">
        <v>0</v>
      </c>
      <c r="C26" s="5">
        <v>0</v>
      </c>
      <c r="D26" s="5">
        <v>0</v>
      </c>
      <c r="E26" s="5">
        <v>1.7857142857142856E-2</v>
      </c>
      <c r="F26" s="5">
        <v>1.7857142857142856E-2</v>
      </c>
      <c r="G26" s="5">
        <v>3.5714285714285712E-2</v>
      </c>
    </row>
    <row r="27" spans="1:7" x14ac:dyDescent="0.3">
      <c r="A27" s="4" t="s">
        <v>431</v>
      </c>
      <c r="B27" s="5">
        <v>0</v>
      </c>
      <c r="C27" s="5">
        <v>0</v>
      </c>
      <c r="D27" s="5">
        <v>0</v>
      </c>
      <c r="E27" s="5">
        <v>1.7857142857142856E-2</v>
      </c>
      <c r="F27" s="5">
        <v>1.7857142857142856E-2</v>
      </c>
      <c r="G27" s="5">
        <v>3.5714285714285712E-2</v>
      </c>
    </row>
    <row r="28" spans="1:7" x14ac:dyDescent="0.3">
      <c r="A28" s="4" t="s">
        <v>372</v>
      </c>
      <c r="B28" s="5">
        <v>0</v>
      </c>
      <c r="C28" s="5">
        <v>0</v>
      </c>
      <c r="D28" s="5">
        <v>0</v>
      </c>
      <c r="E28" s="5">
        <v>1.7857142857142856E-2</v>
      </c>
      <c r="F28" s="5">
        <v>1.7857142857142856E-2</v>
      </c>
      <c r="G28" s="5">
        <v>3.5714285714285712E-2</v>
      </c>
    </row>
    <row r="29" spans="1:7" x14ac:dyDescent="0.3">
      <c r="A29" s="4" t="s">
        <v>411</v>
      </c>
      <c r="B29" s="5">
        <v>1.7857142857142856E-2</v>
      </c>
      <c r="C29" s="5">
        <v>0</v>
      </c>
      <c r="D29" s="5">
        <v>0</v>
      </c>
      <c r="E29" s="5">
        <v>0</v>
      </c>
      <c r="F29" s="5">
        <v>0</v>
      </c>
      <c r="G29" s="5">
        <v>1.7857142857142856E-2</v>
      </c>
    </row>
    <row r="30" spans="1:7" x14ac:dyDescent="0.3">
      <c r="A30" s="4" t="s">
        <v>397</v>
      </c>
      <c r="B30" s="5">
        <v>0</v>
      </c>
      <c r="C30" s="5">
        <v>0</v>
      </c>
      <c r="D30" s="5">
        <v>0</v>
      </c>
      <c r="E30" s="5">
        <v>1.7857142857142856E-2</v>
      </c>
      <c r="F30" s="5">
        <v>0</v>
      </c>
      <c r="G30" s="5">
        <v>1.7857142857142856E-2</v>
      </c>
    </row>
    <row r="31" spans="1:7" x14ac:dyDescent="0.3">
      <c r="A31" s="4" t="s">
        <v>511</v>
      </c>
      <c r="B31" s="5">
        <v>0</v>
      </c>
      <c r="C31" s="5">
        <v>0</v>
      </c>
      <c r="D31" s="5">
        <v>0</v>
      </c>
      <c r="E31" s="5">
        <v>1.7857142857142856E-2</v>
      </c>
      <c r="F31" s="5">
        <v>0</v>
      </c>
      <c r="G31" s="5">
        <v>1.7857142857142856E-2</v>
      </c>
    </row>
    <row r="32" spans="1:7" x14ac:dyDescent="0.3">
      <c r="A32" s="4" t="s">
        <v>425</v>
      </c>
      <c r="B32" s="5">
        <v>0</v>
      </c>
      <c r="C32" s="5">
        <v>0</v>
      </c>
      <c r="D32" s="5">
        <v>0</v>
      </c>
      <c r="E32" s="5">
        <v>1.7857142857142856E-2</v>
      </c>
      <c r="F32" s="5">
        <v>0</v>
      </c>
      <c r="G32" s="5">
        <v>1.7857142857142856E-2</v>
      </c>
    </row>
    <row r="33" spans="1:7" x14ac:dyDescent="0.3">
      <c r="A33" s="4" t="s">
        <v>327</v>
      </c>
      <c r="B33" s="5">
        <v>0.125</v>
      </c>
      <c r="C33" s="5">
        <v>5.3571428571428568E-2</v>
      </c>
      <c r="D33" s="5">
        <v>3.5714285714285712E-2</v>
      </c>
      <c r="E33" s="5">
        <v>0.44642857142857145</v>
      </c>
      <c r="F33" s="5">
        <v>0.3392857142857143</v>
      </c>
      <c r="G33" s="5">
        <v>1</v>
      </c>
    </row>
    <row r="38" spans="1:7" x14ac:dyDescent="0.3">
      <c r="A38" s="3" t="s">
        <v>523</v>
      </c>
      <c r="B38" t="s" vm="2">
        <v>531</v>
      </c>
    </row>
    <row r="40" spans="1:7" x14ac:dyDescent="0.3">
      <c r="A40" s="3" t="s">
        <v>330</v>
      </c>
      <c r="B40" s="3" t="s">
        <v>545</v>
      </c>
    </row>
    <row r="41" spans="1:7" x14ac:dyDescent="0.3">
      <c r="A41" s="3" t="s">
        <v>326</v>
      </c>
      <c r="B41" t="s">
        <v>88</v>
      </c>
      <c r="C41" t="s">
        <v>75</v>
      </c>
      <c r="D41" t="s">
        <v>66</v>
      </c>
      <c r="E41" t="s">
        <v>159</v>
      </c>
      <c r="F41" t="s">
        <v>327</v>
      </c>
    </row>
    <row r="42" spans="1:7" x14ac:dyDescent="0.3">
      <c r="A42" s="4" t="s">
        <v>390</v>
      </c>
      <c r="B42" s="5">
        <v>0.23214285714285715</v>
      </c>
      <c r="C42" s="5">
        <v>0.3392857142857143</v>
      </c>
      <c r="D42" s="5">
        <v>1.7857142857142856E-2</v>
      </c>
      <c r="E42" s="5">
        <v>1.7857142857142856E-2</v>
      </c>
      <c r="F42" s="5">
        <v>0.6071428571428571</v>
      </c>
    </row>
    <row r="43" spans="1:7" x14ac:dyDescent="0.3">
      <c r="A43" s="4" t="s">
        <v>387</v>
      </c>
      <c r="B43" s="5">
        <v>5.3571428571428568E-2</v>
      </c>
      <c r="C43" s="5">
        <v>7.1428571428571425E-2</v>
      </c>
      <c r="D43" s="5">
        <v>1.7857142857142856E-2</v>
      </c>
      <c r="E43" s="5">
        <v>1.7857142857142856E-2</v>
      </c>
      <c r="F43" s="5">
        <v>0.16071428571428573</v>
      </c>
    </row>
    <row r="44" spans="1:7" x14ac:dyDescent="0.3">
      <c r="A44" s="4" t="s">
        <v>472</v>
      </c>
      <c r="B44" s="5">
        <v>0</v>
      </c>
      <c r="C44" s="5">
        <v>3.5714285714285712E-2</v>
      </c>
      <c r="D44" s="5">
        <v>1.7857142857142856E-2</v>
      </c>
      <c r="E44" s="5">
        <v>0</v>
      </c>
      <c r="F44" s="5">
        <v>5.3571428571428568E-2</v>
      </c>
    </row>
    <row r="45" spans="1:7" x14ac:dyDescent="0.3">
      <c r="A45" s="4" t="s">
        <v>401</v>
      </c>
      <c r="B45" s="5">
        <v>1.7857142857142856E-2</v>
      </c>
      <c r="C45" s="5">
        <v>1.7857142857142856E-2</v>
      </c>
      <c r="D45" s="5">
        <v>0</v>
      </c>
      <c r="E45" s="5">
        <v>0</v>
      </c>
      <c r="F45" s="5">
        <v>3.5714285714285712E-2</v>
      </c>
    </row>
    <row r="46" spans="1:7" x14ac:dyDescent="0.3">
      <c r="A46" s="4" t="s">
        <v>431</v>
      </c>
      <c r="B46" s="5">
        <v>0</v>
      </c>
      <c r="C46" s="5">
        <v>3.5714285714285712E-2</v>
      </c>
      <c r="D46" s="5">
        <v>0</v>
      </c>
      <c r="E46" s="5">
        <v>0</v>
      </c>
      <c r="F46" s="5">
        <v>3.5714285714285712E-2</v>
      </c>
    </row>
    <row r="47" spans="1:7" x14ac:dyDescent="0.3">
      <c r="A47" s="4" t="s">
        <v>372</v>
      </c>
      <c r="B47" s="5">
        <v>1.7857142857142856E-2</v>
      </c>
      <c r="C47" s="5">
        <v>1.7857142857142856E-2</v>
      </c>
      <c r="D47" s="5">
        <v>0</v>
      </c>
      <c r="E47" s="5">
        <v>0</v>
      </c>
      <c r="F47" s="5">
        <v>3.5714285714285712E-2</v>
      </c>
    </row>
    <row r="48" spans="1:7" x14ac:dyDescent="0.3">
      <c r="A48" s="4" t="s">
        <v>411</v>
      </c>
      <c r="B48" s="5">
        <v>0</v>
      </c>
      <c r="C48" s="5">
        <v>1.7857142857142856E-2</v>
      </c>
      <c r="D48" s="5">
        <v>0</v>
      </c>
      <c r="E48" s="5">
        <v>0</v>
      </c>
      <c r="F48" s="5">
        <v>1.7857142857142856E-2</v>
      </c>
    </row>
    <row r="49" spans="1:6" x14ac:dyDescent="0.3">
      <c r="A49" s="4" t="s">
        <v>397</v>
      </c>
      <c r="B49" s="5">
        <v>0</v>
      </c>
      <c r="C49" s="5">
        <v>1.7857142857142856E-2</v>
      </c>
      <c r="D49" s="5">
        <v>0</v>
      </c>
      <c r="E49" s="5">
        <v>0</v>
      </c>
      <c r="F49" s="5">
        <v>1.7857142857142856E-2</v>
      </c>
    </row>
    <row r="50" spans="1:6" x14ac:dyDescent="0.3">
      <c r="A50" s="4" t="s">
        <v>511</v>
      </c>
      <c r="B50" s="5">
        <v>1.7857142857142856E-2</v>
      </c>
      <c r="C50" s="5">
        <v>0</v>
      </c>
      <c r="D50" s="5">
        <v>0</v>
      </c>
      <c r="E50" s="5">
        <v>0</v>
      </c>
      <c r="F50" s="5">
        <v>1.7857142857142856E-2</v>
      </c>
    </row>
    <row r="51" spans="1:6" x14ac:dyDescent="0.3">
      <c r="A51" s="4" t="s">
        <v>425</v>
      </c>
      <c r="B51" s="5">
        <v>1.7857142857142856E-2</v>
      </c>
      <c r="C51" s="5">
        <v>0</v>
      </c>
      <c r="D51" s="5">
        <v>0</v>
      </c>
      <c r="E51" s="5">
        <v>0</v>
      </c>
      <c r="F51" s="5">
        <v>1.7857142857142856E-2</v>
      </c>
    </row>
    <row r="52" spans="1:6" x14ac:dyDescent="0.3">
      <c r="A52" s="4" t="s">
        <v>327</v>
      </c>
      <c r="B52" s="5">
        <v>0.35714285714285715</v>
      </c>
      <c r="C52" s="5">
        <v>0.5535714285714286</v>
      </c>
      <c r="D52" s="5">
        <v>5.3571428571428568E-2</v>
      </c>
      <c r="E52" s="5">
        <v>3.5714285714285712E-2</v>
      </c>
      <c r="F52" s="5">
        <v>1</v>
      </c>
    </row>
    <row r="56" spans="1:6" x14ac:dyDescent="0.3">
      <c r="A56" s="3" t="s">
        <v>523</v>
      </c>
      <c r="B56" t="s" vm="1">
        <v>153</v>
      </c>
    </row>
    <row r="58" spans="1:6" x14ac:dyDescent="0.3">
      <c r="A58" s="3" t="s">
        <v>330</v>
      </c>
      <c r="B58" s="3" t="s">
        <v>545</v>
      </c>
    </row>
    <row r="59" spans="1:6" x14ac:dyDescent="0.3">
      <c r="A59" s="3" t="s">
        <v>326</v>
      </c>
      <c r="B59" t="s">
        <v>343</v>
      </c>
      <c r="C59" t="s">
        <v>344</v>
      </c>
      <c r="D59" t="s">
        <v>345</v>
      </c>
      <c r="E59" t="s">
        <v>327</v>
      </c>
    </row>
    <row r="60" spans="1:6" x14ac:dyDescent="0.3">
      <c r="A60" s="4" t="s">
        <v>370</v>
      </c>
      <c r="B60" s="5">
        <v>2.0833333333333332E-2</v>
      </c>
      <c r="C60" s="5">
        <v>4.1666666666666664E-2</v>
      </c>
      <c r="D60" s="5">
        <v>0.10416666666666667</v>
      </c>
      <c r="E60" s="5">
        <v>0.16666666666666666</v>
      </c>
    </row>
    <row r="61" spans="1:6" x14ac:dyDescent="0.3">
      <c r="A61" s="4" t="s">
        <v>369</v>
      </c>
      <c r="B61" s="5">
        <v>3.4722222222222224E-2</v>
      </c>
      <c r="C61" s="5">
        <v>3.4722222222222224E-2</v>
      </c>
      <c r="D61" s="5">
        <v>8.3333333333333329E-2</v>
      </c>
      <c r="E61" s="5">
        <v>0.15277777777777779</v>
      </c>
    </row>
    <row r="62" spans="1:6" x14ac:dyDescent="0.3">
      <c r="A62" s="4" t="s">
        <v>382</v>
      </c>
      <c r="B62" s="5">
        <v>2.7777777777777776E-2</v>
      </c>
      <c r="C62" s="5">
        <v>1.3888888888888888E-2</v>
      </c>
      <c r="D62" s="5">
        <v>9.7222222222222224E-2</v>
      </c>
      <c r="E62" s="5">
        <v>0.1388888888888889</v>
      </c>
    </row>
    <row r="63" spans="1:6" x14ac:dyDescent="0.3">
      <c r="A63" s="4" t="s">
        <v>375</v>
      </c>
      <c r="B63" s="5">
        <v>6.9444444444444441E-3</v>
      </c>
      <c r="C63" s="5">
        <v>3.4722222222222224E-2</v>
      </c>
      <c r="D63" s="5">
        <v>6.9444444444444448E-2</v>
      </c>
      <c r="E63" s="5">
        <v>0.1111111111111111</v>
      </c>
    </row>
    <row r="64" spans="1:6" x14ac:dyDescent="0.3">
      <c r="A64" s="4" t="s">
        <v>496</v>
      </c>
      <c r="B64" s="5">
        <v>2.0833333333333332E-2</v>
      </c>
      <c r="C64" s="5">
        <v>6.9444444444444441E-3</v>
      </c>
      <c r="D64" s="5">
        <v>6.25E-2</v>
      </c>
      <c r="E64" s="5">
        <v>9.0277777777777776E-2</v>
      </c>
    </row>
    <row r="65" spans="1:5" x14ac:dyDescent="0.3">
      <c r="A65" s="4" t="s">
        <v>389</v>
      </c>
      <c r="B65" s="5">
        <v>2.0833333333333332E-2</v>
      </c>
      <c r="C65" s="5">
        <v>0</v>
      </c>
      <c r="D65" s="5">
        <v>6.25E-2</v>
      </c>
      <c r="E65" s="5">
        <v>8.3333333333333329E-2</v>
      </c>
    </row>
    <row r="66" spans="1:5" x14ac:dyDescent="0.3">
      <c r="A66" s="4" t="s">
        <v>381</v>
      </c>
      <c r="B66" s="5">
        <v>2.0833333333333332E-2</v>
      </c>
      <c r="C66" s="5">
        <v>0</v>
      </c>
      <c r="D66" s="5">
        <v>6.25E-2</v>
      </c>
      <c r="E66" s="5">
        <v>8.3333333333333329E-2</v>
      </c>
    </row>
    <row r="67" spans="1:5" x14ac:dyDescent="0.3">
      <c r="A67" s="4" t="s">
        <v>377</v>
      </c>
      <c r="B67" s="5">
        <v>6.9444444444444441E-3</v>
      </c>
      <c r="C67" s="5">
        <v>1.3888888888888888E-2</v>
      </c>
      <c r="D67" s="5">
        <v>4.8611111111111112E-2</v>
      </c>
      <c r="E67" s="5">
        <v>6.9444444444444448E-2</v>
      </c>
    </row>
    <row r="68" spans="1:5" x14ac:dyDescent="0.3">
      <c r="A68" s="4" t="s">
        <v>495</v>
      </c>
      <c r="B68" s="5">
        <v>6.9444444444444441E-3</v>
      </c>
      <c r="C68" s="5">
        <v>2.0833333333333332E-2</v>
      </c>
      <c r="D68" s="5">
        <v>2.7777777777777776E-2</v>
      </c>
      <c r="E68" s="5">
        <v>5.5555555555555552E-2</v>
      </c>
    </row>
    <row r="69" spans="1:5" x14ac:dyDescent="0.3">
      <c r="A69" s="4" t="s">
        <v>402</v>
      </c>
      <c r="B69" s="5">
        <v>6.9444444444444441E-3</v>
      </c>
      <c r="C69" s="5">
        <v>6.9444444444444441E-3</v>
      </c>
      <c r="D69" s="5">
        <v>3.4722222222222224E-2</v>
      </c>
      <c r="E69" s="5">
        <v>4.8611111111111112E-2</v>
      </c>
    </row>
    <row r="70" spans="1:5" x14ac:dyDescent="0.3">
      <c r="A70" s="4" t="s">
        <v>327</v>
      </c>
      <c r="B70" s="5">
        <v>0.1736111111111111</v>
      </c>
      <c r="C70" s="5">
        <v>0.1736111111111111</v>
      </c>
      <c r="D70" s="5">
        <v>0.65277777777777779</v>
      </c>
      <c r="E70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194E-3145-49CE-B40C-D5959F37BF74}">
  <dimension ref="A1:BL531"/>
  <sheetViews>
    <sheetView tabSelected="1" topLeftCell="Q1" zoomScale="72" workbookViewId="0">
      <selection activeCell="R8" sqref="R8"/>
    </sheetView>
  </sheetViews>
  <sheetFormatPr defaultRowHeight="14.4" x14ac:dyDescent="0.3"/>
  <cols>
    <col min="1" max="1" width="10.44140625" customWidth="1"/>
    <col min="2" max="2" width="18.21875" customWidth="1"/>
    <col min="3" max="3" width="17.77734375" customWidth="1"/>
    <col min="4" max="4" width="16.33203125" customWidth="1"/>
    <col min="5" max="5" width="25.6640625" customWidth="1"/>
    <col min="6" max="6" width="23.77734375" customWidth="1"/>
    <col min="7" max="7" width="19.88671875" customWidth="1"/>
    <col min="8" max="8" width="16.88671875" customWidth="1"/>
    <col min="11" max="11" width="13.77734375" customWidth="1"/>
    <col min="12" max="12" width="29" customWidth="1"/>
    <col min="13" max="13" width="19.33203125" customWidth="1"/>
    <col min="14" max="14" width="20.44140625" customWidth="1"/>
    <col min="15" max="15" width="17.21875" customWidth="1"/>
    <col min="16" max="16" width="16" customWidth="1"/>
    <col min="17" max="17" width="18.77734375" customWidth="1"/>
    <col min="18" max="18" width="20" customWidth="1"/>
    <col min="19" max="19" width="19.44140625" customWidth="1"/>
    <col min="20" max="20" width="16.5546875" customWidth="1"/>
    <col min="21" max="21" width="19.5546875" customWidth="1"/>
    <col min="22" max="22" width="20" customWidth="1"/>
    <col min="23" max="23" width="16.109375" customWidth="1"/>
    <col min="24" max="24" width="35.77734375" customWidth="1"/>
    <col min="25" max="25" width="45.44140625" customWidth="1"/>
    <col min="26" max="26" width="41.5546875" customWidth="1"/>
    <col min="27" max="27" width="39.88671875" customWidth="1"/>
    <col min="28" max="28" width="32.21875" customWidth="1"/>
    <col min="29" max="29" width="25.5546875" customWidth="1"/>
    <col min="30" max="30" width="28" customWidth="1"/>
    <col min="31" max="31" width="26.88671875" customWidth="1"/>
    <col min="32" max="32" width="28.44140625" customWidth="1"/>
    <col min="33" max="33" width="38.5546875" customWidth="1"/>
    <col min="34" max="34" width="42.109375" customWidth="1"/>
    <col min="35" max="35" width="35.5546875" customWidth="1"/>
    <col min="36" max="36" width="33.21875" customWidth="1"/>
    <col min="37" max="37" width="23" customWidth="1"/>
    <col min="38" max="38" width="39.5546875" customWidth="1"/>
    <col min="39" max="39" width="34.6640625" customWidth="1"/>
    <col min="40" max="40" width="32.88671875" customWidth="1"/>
    <col min="41" max="41" width="27.21875" customWidth="1"/>
    <col min="42" max="42" width="43.5546875" customWidth="1"/>
    <col min="43" max="43" width="43.88671875" customWidth="1"/>
    <col min="44" max="44" width="39.88671875" customWidth="1"/>
    <col min="45" max="45" width="45.77734375" customWidth="1"/>
    <col min="46" max="46" width="39.44140625" customWidth="1"/>
    <col min="47" max="47" width="36.33203125" customWidth="1"/>
    <col min="48" max="48" width="38.88671875" bestFit="1" customWidth="1"/>
    <col min="49" max="49" width="57" customWidth="1"/>
    <col min="50" max="50" width="31.77734375" customWidth="1"/>
    <col min="51" max="51" width="51.6640625" customWidth="1"/>
    <col min="52" max="52" width="37.6640625" customWidth="1"/>
    <col min="53" max="53" width="53.5546875" customWidth="1"/>
    <col min="54" max="54" width="31.5546875" customWidth="1"/>
    <col min="55" max="55" width="29.33203125" customWidth="1"/>
    <col min="56" max="56" width="30.5546875" customWidth="1"/>
    <col min="57" max="57" width="22.44140625" customWidth="1"/>
    <col min="58" max="58" width="33.109375" customWidth="1"/>
    <col min="59" max="59" width="36.6640625" customWidth="1"/>
    <col min="60" max="60" width="28" customWidth="1"/>
    <col min="61" max="61" width="19.77734375" customWidth="1"/>
    <col min="62" max="62" width="27.21875" customWidth="1"/>
    <col min="63" max="63" width="53.33203125" customWidth="1"/>
    <col min="64" max="64" width="66.5546875" customWidth="1"/>
  </cols>
  <sheetData>
    <row r="1" spans="1:64" x14ac:dyDescent="0.3">
      <c r="A1" t="s">
        <v>0</v>
      </c>
      <c r="B1" t="s">
        <v>1</v>
      </c>
      <c r="C1" t="s">
        <v>2</v>
      </c>
      <c r="D1" s="2" t="s">
        <v>86</v>
      </c>
      <c r="E1" s="2" t="s">
        <v>324</v>
      </c>
      <c r="F1" s="2" t="s">
        <v>325</v>
      </c>
      <c r="G1" s="2" t="s">
        <v>335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337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338</v>
      </c>
      <c r="Y1" t="s">
        <v>339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340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341</v>
      </c>
      <c r="AM1" t="s">
        <v>342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349</v>
      </c>
      <c r="AX1" t="s">
        <v>38</v>
      </c>
      <c r="AY1" t="s">
        <v>542</v>
      </c>
      <c r="AZ1" t="s">
        <v>39</v>
      </c>
      <c r="BA1" t="s">
        <v>544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523</v>
      </c>
      <c r="BL1" t="s">
        <v>524</v>
      </c>
    </row>
    <row r="2" spans="1:64" x14ac:dyDescent="0.3">
      <c r="A2">
        <v>1</v>
      </c>
      <c r="B2" s="1">
        <v>45832.57708333333</v>
      </c>
      <c r="C2" s="6">
        <v>45832.595138888886</v>
      </c>
      <c r="D2" s="2">
        <f>INT(FC_Road___Aradhana5[[#This Row],[Completion time]])</f>
        <v>45832</v>
      </c>
      <c r="E2" s="2" t="str">
        <f>TEXT(FC_Road___Aradhana5[[#This Row],[Date]],"dddd")</f>
        <v>Tuesday</v>
      </c>
      <c r="F2" s="2" t="str">
        <f>IF(WEEKDAY(FC_Road___Aradhana5[[#This Row],[Date]],2)&gt;5,"Weekend","Weekday")</f>
        <v>Weekday</v>
      </c>
      <c r="G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50</v>
      </c>
      <c r="N2" t="s">
        <v>50</v>
      </c>
      <c r="O2" t="s">
        <v>54</v>
      </c>
      <c r="P2" t="s">
        <v>50</v>
      </c>
      <c r="Q2" t="s">
        <v>50</v>
      </c>
      <c r="R2" t="str">
        <f>IF(M2&lt;&gt;"",M2,IF(N2&lt;&gt;"",N2,IF(O2&lt;&gt;"",O2,IF(P2&lt;&gt;"",P2,IF(Q2&lt;&gt;"",Q2,"")))))</f>
        <v>Deccan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tr">
        <f t="shared" ref="X2:X61" si="0">IF(S2&lt;&gt;"",S2,IF(T2&lt;&gt;"",T2,IF(U2&lt;&gt;"",U2,IF(V2&lt;&gt;"",V2,IF(W2&lt;&gt;"",W2,"")))))</f>
        <v/>
      </c>
      <c r="Y2" t="str">
        <f t="shared" ref="Y2:Y61" si="1">IF(X2&lt;&gt;"",X2,IF(R2&lt;&gt;"",R2,""))</f>
        <v>Deccan</v>
      </c>
      <c r="Z2" t="s">
        <v>55</v>
      </c>
      <c r="AA2" t="s">
        <v>50</v>
      </c>
      <c r="AB2" t="s">
        <v>50</v>
      </c>
      <c r="AC2" t="s">
        <v>50</v>
      </c>
      <c r="AD2" t="s">
        <v>54</v>
      </c>
      <c r="AE2" t="s">
        <v>50</v>
      </c>
      <c r="AF2" t="str">
        <f t="shared" ref="AF2:AF61" si="2">IF(AA2&lt;&gt;"",AA2,IF(AB2&lt;&gt;"",AB2,IF(AC2&lt;&gt;"",AC2,IF(AD2&lt;&gt;"",AD2,IF(AE2&lt;&gt;"",AE2,"")))))</f>
        <v>Deccan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tr">
        <f t="shared" ref="AL2:AL61" si="3">IF(AG2&lt;&gt;"",AG2,IF(AH2&lt;&gt;"",AH2,IF(AI2&lt;&gt;"",AI2,IF(AJ2&lt;&gt;"",AJ2,IF(AK2&lt;&gt;"",AK2,"")))))</f>
        <v/>
      </c>
      <c r="AM2" t="str">
        <f>IF(FC_Road___Aradhana5[[#This Row],[2nd Level Departure]]="",FC_Road___Aradhana5[[#This Row],[1st Level Departure]],FC_Road___Aradhana5[[#This Row],[2nd Level Departure]])</f>
        <v>Deccan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50</v>
      </c>
      <c r="AW2" t="str">
        <f t="shared" ref="AW2:AW61" si="4">IF(AQ2="",AV2,AQ2)</f>
        <v>Word of Mouth/ Recommendation</v>
      </c>
      <c r="AX2" t="s">
        <v>50</v>
      </c>
      <c r="AY2" t="str">
        <f t="shared" ref="AY2:AY61" si="5">IF(AS2="",AX2,AS2)</f>
        <v>Casual Meal</v>
      </c>
      <c r="AZ2" t="s">
        <v>50</v>
      </c>
      <c r="BA2" t="str">
        <f>IF(AT2="",AZ2,AT2)</f>
        <v>I wanted to try Sourdough Pizza</v>
      </c>
      <c r="BB2" t="s">
        <v>64</v>
      </c>
      <c r="BC2" t="s">
        <v>65</v>
      </c>
      <c r="BD2" t="s">
        <v>66</v>
      </c>
      <c r="BE2" t="s">
        <v>67</v>
      </c>
      <c r="BF2" t="s">
        <v>50</v>
      </c>
      <c r="BG2" t="s">
        <v>68</v>
      </c>
      <c r="BH2" t="s">
        <v>50</v>
      </c>
      <c r="BI2" t="s">
        <v>50</v>
      </c>
      <c r="BJ2" t="s">
        <v>69</v>
      </c>
      <c r="BK2" t="s">
        <v>529</v>
      </c>
      <c r="BL2" t="s">
        <v>369</v>
      </c>
    </row>
    <row r="3" spans="1:64" x14ac:dyDescent="0.3">
      <c r="A3">
        <v>2</v>
      </c>
      <c r="B3" s="1">
        <v>45832.611805555556</v>
      </c>
      <c r="C3" s="6">
        <v>45832.616666666669</v>
      </c>
      <c r="D3" s="2">
        <f>INT(FC_Road___Aradhana5[[#This Row],[Completion time]])</f>
        <v>45832</v>
      </c>
      <c r="E3" s="2" t="str">
        <f>TEXT(FC_Road___Aradhana5[[#This Row],[Date]],"dddd")</f>
        <v>Tuesday</v>
      </c>
      <c r="F3" s="2" t="str">
        <f>IF(WEEKDAY(FC_Road___Aradhana5[[#This Row],[Date]],2)&gt;5,"Weekend","Weekday")</f>
        <v>Weekday</v>
      </c>
      <c r="G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50</v>
      </c>
      <c r="N3" t="s">
        <v>50</v>
      </c>
      <c r="O3" t="s">
        <v>70</v>
      </c>
      <c r="P3" t="s">
        <v>50</v>
      </c>
      <c r="Q3" t="s">
        <v>50</v>
      </c>
      <c r="R3" t="str">
        <f t="shared" ref="R2:R61" si="6">IF(M3&lt;&gt;"",M3,IF(N3&lt;&gt;"",N3,IF(O3&lt;&gt;"",O3,IF(P3&lt;&gt;"",P3,IF(Q3&lt;&gt;"",Q3,"")))))</f>
        <v>Shivajinagar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tr">
        <f t="shared" si="0"/>
        <v/>
      </c>
      <c r="Y3" t="str">
        <f t="shared" si="1"/>
        <v>Shivajinagar</v>
      </c>
      <c r="Z3" t="s">
        <v>55</v>
      </c>
      <c r="AA3" t="s">
        <v>50</v>
      </c>
      <c r="AB3" t="s">
        <v>50</v>
      </c>
      <c r="AC3" t="s">
        <v>50</v>
      </c>
      <c r="AD3" t="s">
        <v>70</v>
      </c>
      <c r="AE3" t="s">
        <v>50</v>
      </c>
      <c r="AF3" t="str">
        <f t="shared" si="2"/>
        <v>Shivajinagar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tr">
        <f t="shared" si="3"/>
        <v/>
      </c>
      <c r="AM3" t="str">
        <f>IF(FC_Road___Aradhana5[[#This Row],[2nd Level Departure]]="",FC_Road___Aradhana5[[#This Row],[1st Level Departure]],FC_Road___Aradhana5[[#This Row],[2nd Level Departure]])</f>
        <v>Shivajinagar</v>
      </c>
      <c r="AN3" t="s">
        <v>56</v>
      </c>
      <c r="AO3" t="s">
        <v>71</v>
      </c>
      <c r="AP3" t="s">
        <v>58</v>
      </c>
      <c r="AQ3" t="s">
        <v>72</v>
      </c>
      <c r="AR3" t="s">
        <v>73</v>
      </c>
      <c r="AS3" t="s">
        <v>61</v>
      </c>
      <c r="AT3" t="s">
        <v>224</v>
      </c>
      <c r="AU3" t="s">
        <v>63</v>
      </c>
      <c r="AV3" t="s">
        <v>50</v>
      </c>
      <c r="AW3" t="str">
        <f t="shared" si="4"/>
        <v>Walk-in/ Saw it while passing by</v>
      </c>
      <c r="AX3" t="s">
        <v>50</v>
      </c>
      <c r="AY3" t="str">
        <f t="shared" si="5"/>
        <v>Casual Meal</v>
      </c>
      <c r="AZ3" t="s">
        <v>50</v>
      </c>
      <c r="BA3" t="str">
        <f t="shared" ref="BA3:BA61" si="7">IF(AT3="",AZ3,AT3)</f>
        <v>I like si nonna's pizza</v>
      </c>
      <c r="BB3" t="s">
        <v>74</v>
      </c>
      <c r="BC3" t="s">
        <v>74</v>
      </c>
      <c r="BD3" t="s">
        <v>75</v>
      </c>
      <c r="BE3" t="s">
        <v>76</v>
      </c>
      <c r="BF3" t="s">
        <v>50</v>
      </c>
      <c r="BG3" t="s">
        <v>77</v>
      </c>
      <c r="BH3" t="s">
        <v>78</v>
      </c>
      <c r="BI3" t="s">
        <v>50</v>
      </c>
      <c r="BJ3" t="s">
        <v>69</v>
      </c>
      <c r="BK3" t="s">
        <v>529</v>
      </c>
      <c r="BL3" t="s">
        <v>370</v>
      </c>
    </row>
    <row r="4" spans="1:64" x14ac:dyDescent="0.3">
      <c r="A4">
        <v>3</v>
      </c>
      <c r="B4" s="1">
        <v>45832.616666666669</v>
      </c>
      <c r="C4" s="6">
        <v>45832.618750000001</v>
      </c>
      <c r="D4" s="2">
        <f>INT(FC_Road___Aradhana5[[#This Row],[Completion time]])</f>
        <v>45832</v>
      </c>
      <c r="E4" s="2" t="str">
        <f>TEXT(FC_Road___Aradhana5[[#This Row],[Date]],"dddd")</f>
        <v>Tuesday</v>
      </c>
      <c r="F4" s="2" t="str">
        <f>IF(WEEKDAY(FC_Road___Aradhana5[[#This Row],[Date]],2)&gt;5,"Weekend","Weekday")</f>
        <v>Weekday</v>
      </c>
      <c r="G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" t="s">
        <v>49</v>
      </c>
      <c r="I4" t="s">
        <v>50</v>
      </c>
      <c r="J4" t="s">
        <v>79</v>
      </c>
      <c r="K4" t="s">
        <v>52</v>
      </c>
      <c r="L4" t="s">
        <v>80</v>
      </c>
      <c r="M4" t="s">
        <v>50</v>
      </c>
      <c r="N4" t="s">
        <v>50</v>
      </c>
      <c r="O4" t="s">
        <v>50</v>
      </c>
      <c r="P4" t="s">
        <v>50</v>
      </c>
      <c r="Q4" t="s">
        <v>81</v>
      </c>
      <c r="R4" t="str">
        <f t="shared" si="6"/>
        <v>Kothrud</v>
      </c>
      <c r="S4" t="s">
        <v>50</v>
      </c>
      <c r="T4" t="s">
        <v>50</v>
      </c>
      <c r="U4" t="s">
        <v>82</v>
      </c>
      <c r="V4" t="s">
        <v>50</v>
      </c>
      <c r="W4" t="s">
        <v>50</v>
      </c>
      <c r="X4" t="str">
        <f t="shared" si="0"/>
        <v>Bhusari Colony / Kothrud Depot</v>
      </c>
      <c r="Y4" t="str">
        <f t="shared" si="1"/>
        <v>Bhusari Colony / Kothrud Depot</v>
      </c>
      <c r="Z4" t="s">
        <v>83</v>
      </c>
      <c r="AA4" t="s">
        <v>84</v>
      </c>
      <c r="AB4" t="s">
        <v>50</v>
      </c>
      <c r="AC4" t="s">
        <v>50</v>
      </c>
      <c r="AD4" t="s">
        <v>50</v>
      </c>
      <c r="AE4" t="s">
        <v>50</v>
      </c>
      <c r="AF4" t="str">
        <f t="shared" si="2"/>
        <v>kothrud</v>
      </c>
      <c r="AG4" t="s">
        <v>50</v>
      </c>
      <c r="AH4" t="s">
        <v>50</v>
      </c>
      <c r="AI4" t="s">
        <v>82</v>
      </c>
      <c r="AJ4" t="s">
        <v>50</v>
      </c>
      <c r="AK4" t="s">
        <v>50</v>
      </c>
      <c r="AL4" t="str">
        <f t="shared" si="3"/>
        <v>Bhusari Colony / Kothrud Depot</v>
      </c>
      <c r="AM4" t="str">
        <f>IF(FC_Road___Aradhana5[[#This Row],[2nd Level Departure]]="",FC_Road___Aradhana5[[#This Row],[1st Level Departure]],FC_Road___Aradhana5[[#This Row],[2nd Level Departure]])</f>
        <v>Bhusari Colony / Kothrud Depot</v>
      </c>
      <c r="AN4" t="s">
        <v>85</v>
      </c>
      <c r="AO4" t="s">
        <v>57</v>
      </c>
      <c r="AP4" t="s">
        <v>58</v>
      </c>
      <c r="AQ4" t="s">
        <v>72</v>
      </c>
      <c r="AR4" t="s">
        <v>60</v>
      </c>
      <c r="AS4" t="s">
        <v>86</v>
      </c>
      <c r="AT4" t="s">
        <v>62</v>
      </c>
      <c r="AU4" t="s">
        <v>63</v>
      </c>
      <c r="AV4" t="s">
        <v>50</v>
      </c>
      <c r="AW4" t="str">
        <f t="shared" si="4"/>
        <v>Walk-in/ Saw it while passing by</v>
      </c>
      <c r="AX4" t="s">
        <v>50</v>
      </c>
      <c r="AY4" t="str">
        <f t="shared" si="5"/>
        <v>Date</v>
      </c>
      <c r="AZ4" t="s">
        <v>50</v>
      </c>
      <c r="BA4" t="s">
        <v>62</v>
      </c>
      <c r="BB4" t="s">
        <v>87</v>
      </c>
      <c r="BC4" t="s">
        <v>64</v>
      </c>
      <c r="BD4" t="s">
        <v>88</v>
      </c>
      <c r="BE4" t="s">
        <v>76</v>
      </c>
      <c r="BF4" t="s">
        <v>89</v>
      </c>
      <c r="BG4" t="s">
        <v>68</v>
      </c>
      <c r="BH4" t="s">
        <v>90</v>
      </c>
      <c r="BI4" t="s">
        <v>91</v>
      </c>
      <c r="BJ4" t="s">
        <v>69</v>
      </c>
      <c r="BK4" t="s">
        <v>153</v>
      </c>
      <c r="BL4" t="s">
        <v>371</v>
      </c>
    </row>
    <row r="5" spans="1:64" x14ac:dyDescent="0.3">
      <c r="A5">
        <v>4</v>
      </c>
      <c r="B5" s="1">
        <v>45832.616666666669</v>
      </c>
      <c r="C5" s="6">
        <v>45832.618750000001</v>
      </c>
      <c r="D5" s="2">
        <f>INT(FC_Road___Aradhana5[[#This Row],[Completion time]])</f>
        <v>45832</v>
      </c>
      <c r="E5" s="2" t="str">
        <f>TEXT(FC_Road___Aradhana5[[#This Row],[Date]],"dddd")</f>
        <v>Tuesday</v>
      </c>
      <c r="F5" s="2" t="str">
        <f>IF(WEEKDAY(FC_Road___Aradhana5[[#This Row],[Date]],2)&gt;5,"Weekend","Weekday")</f>
        <v>Weekday</v>
      </c>
      <c r="G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5" t="s">
        <v>49</v>
      </c>
      <c r="I5" t="s">
        <v>50</v>
      </c>
      <c r="J5" t="s">
        <v>51</v>
      </c>
      <c r="K5" t="s">
        <v>92</v>
      </c>
      <c r="L5" t="s">
        <v>93</v>
      </c>
      <c r="M5" t="s">
        <v>50</v>
      </c>
      <c r="N5" t="s">
        <v>70</v>
      </c>
      <c r="O5" t="s">
        <v>50</v>
      </c>
      <c r="P5" t="s">
        <v>50</v>
      </c>
      <c r="Q5" t="s">
        <v>50</v>
      </c>
      <c r="R5" t="str">
        <f t="shared" si="6"/>
        <v>Shivajinagar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tr">
        <f t="shared" si="0"/>
        <v/>
      </c>
      <c r="Y5" t="str">
        <f t="shared" si="1"/>
        <v>Shivajinagar</v>
      </c>
      <c r="Z5" t="s">
        <v>55</v>
      </c>
      <c r="AA5" t="s">
        <v>50</v>
      </c>
      <c r="AB5" t="s">
        <v>50</v>
      </c>
      <c r="AC5" t="s">
        <v>50</v>
      </c>
      <c r="AD5" t="s">
        <v>70</v>
      </c>
      <c r="AE5" t="s">
        <v>50</v>
      </c>
      <c r="AF5" t="str">
        <f t="shared" si="2"/>
        <v>Shivajinagar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tr">
        <f t="shared" si="3"/>
        <v/>
      </c>
      <c r="AM5" t="str">
        <f>IF(FC_Road___Aradhana5[[#This Row],[2nd Level Departure]]="",FC_Road___Aradhana5[[#This Row],[1st Level Departure]],FC_Road___Aradhana5[[#This Row],[2nd Level Departure]])</f>
        <v>Shivajinagar</v>
      </c>
      <c r="AN5" t="s">
        <v>94</v>
      </c>
      <c r="AO5" t="s">
        <v>95</v>
      </c>
      <c r="AP5" t="s">
        <v>96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97</v>
      </c>
      <c r="AW5" t="str">
        <f t="shared" si="4"/>
        <v>Social Media Ad (Instagram/ Facebook)</v>
      </c>
      <c r="AX5" t="s">
        <v>61</v>
      </c>
      <c r="AY5" t="str">
        <f t="shared" si="5"/>
        <v>Casual Meal</v>
      </c>
      <c r="AZ5" t="s">
        <v>98</v>
      </c>
      <c r="BA5" t="s">
        <v>62</v>
      </c>
      <c r="BB5" t="s">
        <v>87</v>
      </c>
      <c r="BC5" t="s">
        <v>74</v>
      </c>
      <c r="BD5" t="s">
        <v>75</v>
      </c>
      <c r="BE5" t="s">
        <v>67</v>
      </c>
      <c r="BF5" t="s">
        <v>99</v>
      </c>
      <c r="BG5" t="s">
        <v>100</v>
      </c>
      <c r="BH5" t="s">
        <v>101</v>
      </c>
      <c r="BI5" t="s">
        <v>50</v>
      </c>
      <c r="BJ5" t="s">
        <v>69</v>
      </c>
      <c r="BK5" t="s">
        <v>529</v>
      </c>
      <c r="BL5" t="s">
        <v>370</v>
      </c>
    </row>
    <row r="6" spans="1:64" x14ac:dyDescent="0.3">
      <c r="A6">
        <v>5</v>
      </c>
      <c r="B6" s="1">
        <v>45832.618750000001</v>
      </c>
      <c r="C6" s="6">
        <v>45832.65</v>
      </c>
      <c r="D6" s="2">
        <f>INT(FC_Road___Aradhana5[[#This Row],[Completion time]])</f>
        <v>45832</v>
      </c>
      <c r="E6" s="2" t="str">
        <f>TEXT(FC_Road___Aradhana5[[#This Row],[Date]],"dddd")</f>
        <v>Tuesday</v>
      </c>
      <c r="F6" s="2" t="str">
        <f>IF(WEEKDAY(FC_Road___Aradhana5[[#This Row],[Date]],2)&gt;5,"Weekend","Weekday")</f>
        <v>Weekday</v>
      </c>
      <c r="G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" t="s">
        <v>49</v>
      </c>
      <c r="I6" t="s">
        <v>50</v>
      </c>
      <c r="J6" t="s">
        <v>51</v>
      </c>
      <c r="K6" t="s">
        <v>92</v>
      </c>
      <c r="L6" t="s">
        <v>93</v>
      </c>
      <c r="N6" t="s">
        <v>102</v>
      </c>
      <c r="O6" t="s">
        <v>50</v>
      </c>
      <c r="P6" t="s">
        <v>50</v>
      </c>
      <c r="Q6" t="s">
        <v>50</v>
      </c>
      <c r="R6" t="str">
        <f t="shared" si="6"/>
        <v>FC Road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tr">
        <f t="shared" si="0"/>
        <v/>
      </c>
      <c r="Y6" t="str">
        <f t="shared" si="1"/>
        <v>FC Road</v>
      </c>
      <c r="Z6" t="s">
        <v>83</v>
      </c>
      <c r="AA6" t="s">
        <v>70</v>
      </c>
      <c r="AB6" t="s">
        <v>50</v>
      </c>
      <c r="AC6" t="s">
        <v>50</v>
      </c>
      <c r="AD6" t="s">
        <v>50</v>
      </c>
      <c r="AE6" t="s">
        <v>50</v>
      </c>
      <c r="AF6" t="str">
        <f t="shared" si="2"/>
        <v>Shivajinagar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tr">
        <f t="shared" si="3"/>
        <v/>
      </c>
      <c r="AM6" t="str">
        <f>IF(FC_Road___Aradhana5[[#This Row],[2nd Level Departure]]="",FC_Road___Aradhana5[[#This Row],[1st Level Departure]],FC_Road___Aradhana5[[#This Row],[2nd Level Departure]])</f>
        <v>Shivajinagar</v>
      </c>
      <c r="AN6" t="s">
        <v>85</v>
      </c>
      <c r="AO6" t="s">
        <v>71</v>
      </c>
      <c r="AP6" t="s">
        <v>58</v>
      </c>
      <c r="AQ6" t="s">
        <v>72</v>
      </c>
      <c r="AR6" t="s">
        <v>103</v>
      </c>
      <c r="AS6" t="s">
        <v>61</v>
      </c>
      <c r="AT6" t="s">
        <v>62</v>
      </c>
      <c r="AU6" t="s">
        <v>103</v>
      </c>
      <c r="AV6" t="s">
        <v>50</v>
      </c>
      <c r="AW6" t="str">
        <f t="shared" si="4"/>
        <v>Walk-in/ Saw it while passing by</v>
      </c>
      <c r="AX6" t="s">
        <v>50</v>
      </c>
      <c r="AY6" t="str">
        <f t="shared" si="5"/>
        <v>Casual Meal</v>
      </c>
      <c r="AZ6" t="s">
        <v>50</v>
      </c>
      <c r="BA6" t="str">
        <f t="shared" si="7"/>
        <v>I wanted to try Sourdough Pizza</v>
      </c>
      <c r="BB6" t="s">
        <v>74</v>
      </c>
      <c r="BC6" t="s">
        <v>104</v>
      </c>
      <c r="BD6" t="s">
        <v>75</v>
      </c>
      <c r="BE6" t="s">
        <v>67</v>
      </c>
      <c r="BF6" t="s">
        <v>50</v>
      </c>
      <c r="BG6" t="s">
        <v>68</v>
      </c>
      <c r="BH6" t="s">
        <v>90</v>
      </c>
      <c r="BI6" t="s">
        <v>50</v>
      </c>
      <c r="BJ6" t="s">
        <v>69</v>
      </c>
      <c r="BK6" t="s">
        <v>93</v>
      </c>
      <c r="BL6" t="s">
        <v>372</v>
      </c>
    </row>
    <row r="7" spans="1:64" x14ac:dyDescent="0.3">
      <c r="A7">
        <v>6</v>
      </c>
      <c r="B7" s="1">
        <v>45832.618750000001</v>
      </c>
      <c r="C7" s="6">
        <v>45832.654166666667</v>
      </c>
      <c r="D7" s="2">
        <f>INT(FC_Road___Aradhana5[[#This Row],[Completion time]])</f>
        <v>45832</v>
      </c>
      <c r="E7" s="2" t="str">
        <f>TEXT(FC_Road___Aradhana5[[#This Row],[Date]],"dddd")</f>
        <v>Tuesday</v>
      </c>
      <c r="F7" s="2" t="str">
        <f>IF(WEEKDAY(FC_Road___Aradhana5[[#This Row],[Date]],2)&gt;5,"Weekend","Weekday")</f>
        <v>Weekday</v>
      </c>
      <c r="G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7" t="s">
        <v>49</v>
      </c>
      <c r="I7" t="s">
        <v>50</v>
      </c>
      <c r="J7" t="s">
        <v>79</v>
      </c>
      <c r="K7" t="s">
        <v>52</v>
      </c>
      <c r="L7" t="s">
        <v>80</v>
      </c>
      <c r="M7" t="s">
        <v>50</v>
      </c>
      <c r="N7" t="s">
        <v>50</v>
      </c>
      <c r="O7" t="s">
        <v>50</v>
      </c>
      <c r="P7" t="s">
        <v>50</v>
      </c>
      <c r="Q7" t="s">
        <v>54</v>
      </c>
      <c r="R7" t="str">
        <f t="shared" si="6"/>
        <v>Deccan</v>
      </c>
      <c r="S7" t="s">
        <v>54</v>
      </c>
      <c r="T7" t="s">
        <v>50</v>
      </c>
      <c r="U7" t="s">
        <v>50</v>
      </c>
      <c r="V7" t="s">
        <v>50</v>
      </c>
      <c r="W7" t="s">
        <v>50</v>
      </c>
      <c r="X7" t="str">
        <f t="shared" si="0"/>
        <v>Deccan</v>
      </c>
      <c r="Y7" t="str">
        <f t="shared" si="1"/>
        <v>Deccan</v>
      </c>
      <c r="Z7" t="s">
        <v>55</v>
      </c>
      <c r="AA7" t="s">
        <v>50</v>
      </c>
      <c r="AB7" t="s">
        <v>50</v>
      </c>
      <c r="AC7" t="s">
        <v>50</v>
      </c>
      <c r="AD7" t="s">
        <v>54</v>
      </c>
      <c r="AE7" t="s">
        <v>50</v>
      </c>
      <c r="AF7" t="str">
        <f t="shared" si="2"/>
        <v>Deccan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tr">
        <f t="shared" si="3"/>
        <v/>
      </c>
      <c r="AM7" t="str">
        <f>IF(FC_Road___Aradhana5[[#This Row],[2nd Level Departure]]="",FC_Road___Aradhana5[[#This Row],[1st Level Departure]],FC_Road___Aradhana5[[#This Row],[2nd Level Departure]])</f>
        <v>Deccan</v>
      </c>
      <c r="AN7" t="s">
        <v>85</v>
      </c>
      <c r="AO7" t="s">
        <v>71</v>
      </c>
      <c r="AP7" t="s">
        <v>58</v>
      </c>
      <c r="AQ7" t="s">
        <v>105</v>
      </c>
      <c r="AR7" t="s">
        <v>73</v>
      </c>
      <c r="AS7" t="s">
        <v>106</v>
      </c>
      <c r="AT7" t="s">
        <v>107</v>
      </c>
      <c r="AU7" t="s">
        <v>63</v>
      </c>
      <c r="AV7" t="s">
        <v>50</v>
      </c>
      <c r="AW7" t="str">
        <f t="shared" si="4"/>
        <v>Food Blogger/ Influencer</v>
      </c>
      <c r="AX7" t="s">
        <v>50</v>
      </c>
      <c r="AY7" t="str">
        <f t="shared" si="5"/>
        <v>Work meeting/ Business outing</v>
      </c>
      <c r="AZ7" t="s">
        <v>50</v>
      </c>
      <c r="BA7" t="str">
        <f>IF(AT7="",AZ7,AT7)</f>
        <v>Nonna's famous Tiramisu </v>
      </c>
      <c r="BB7" t="s">
        <v>87</v>
      </c>
      <c r="BC7" t="s">
        <v>108</v>
      </c>
      <c r="BD7" t="s">
        <v>88</v>
      </c>
      <c r="BE7" t="s">
        <v>67</v>
      </c>
      <c r="BF7" t="s">
        <v>89</v>
      </c>
      <c r="BG7" t="s">
        <v>68</v>
      </c>
      <c r="BH7" t="s">
        <v>101</v>
      </c>
      <c r="BI7" t="s">
        <v>91</v>
      </c>
      <c r="BJ7" t="s">
        <v>69</v>
      </c>
      <c r="BK7" t="s">
        <v>529</v>
      </c>
      <c r="BL7" t="s">
        <v>369</v>
      </c>
    </row>
    <row r="8" spans="1:64" x14ac:dyDescent="0.3">
      <c r="A8">
        <v>7</v>
      </c>
      <c r="B8" s="1">
        <v>45832.65</v>
      </c>
      <c r="C8" s="6">
        <v>45832.667361111111</v>
      </c>
      <c r="D8" s="2">
        <f>INT(FC_Road___Aradhana5[[#This Row],[Completion time]])</f>
        <v>45832</v>
      </c>
      <c r="E8" s="2" t="str">
        <f>TEXT(FC_Road___Aradhana5[[#This Row],[Date]],"dddd")</f>
        <v>Tuesday</v>
      </c>
      <c r="F8" s="2" t="str">
        <f>IF(WEEKDAY(FC_Road___Aradhana5[[#This Row],[Date]],2)&gt;5,"Weekend","Weekday")</f>
        <v>Weekday</v>
      </c>
      <c r="G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8" t="s">
        <v>49</v>
      </c>
      <c r="I8" t="s">
        <v>50</v>
      </c>
      <c r="J8" t="s">
        <v>51</v>
      </c>
      <c r="K8" t="s">
        <v>92</v>
      </c>
      <c r="L8" t="s">
        <v>93</v>
      </c>
      <c r="M8" t="s">
        <v>50</v>
      </c>
      <c r="N8" t="s">
        <v>102</v>
      </c>
      <c r="O8" t="s">
        <v>50</v>
      </c>
      <c r="P8" t="s">
        <v>50</v>
      </c>
      <c r="Q8" t="s">
        <v>50</v>
      </c>
      <c r="R8" t="str">
        <f t="shared" si="6"/>
        <v>FC Road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tr">
        <f t="shared" si="0"/>
        <v/>
      </c>
      <c r="Y8" t="str">
        <f t="shared" si="1"/>
        <v>FC Road</v>
      </c>
      <c r="Z8" t="s">
        <v>93</v>
      </c>
      <c r="AA8" t="s">
        <v>50</v>
      </c>
      <c r="AB8" t="s">
        <v>50</v>
      </c>
      <c r="AC8" t="s">
        <v>102</v>
      </c>
      <c r="AD8" t="s">
        <v>50</v>
      </c>
      <c r="AE8" t="s">
        <v>50</v>
      </c>
      <c r="AF8" t="str">
        <f t="shared" si="2"/>
        <v>FC Road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tr">
        <f t="shared" si="3"/>
        <v/>
      </c>
      <c r="AM8" t="str">
        <f>IF(FC_Road___Aradhana5[[#This Row],[2nd Level Departure]]="",FC_Road___Aradhana5[[#This Row],[1st Level Departure]],FC_Road___Aradhana5[[#This Row],[2nd Level Departure]])</f>
        <v>FC Road</v>
      </c>
      <c r="AN8" t="s">
        <v>94</v>
      </c>
      <c r="AO8" t="s">
        <v>109</v>
      </c>
      <c r="AP8" t="s">
        <v>96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110</v>
      </c>
      <c r="AW8" t="str">
        <f t="shared" si="4"/>
        <v>Reservation Apps - DineOut/ Zomato Gold</v>
      </c>
      <c r="AX8" t="s">
        <v>111</v>
      </c>
      <c r="AY8" t="str">
        <f t="shared" si="5"/>
        <v>Hangout with friends</v>
      </c>
      <c r="AZ8" t="s">
        <v>98</v>
      </c>
      <c r="BA8" t="s">
        <v>62</v>
      </c>
      <c r="BB8" t="s">
        <v>104</v>
      </c>
      <c r="BC8" t="s">
        <v>104</v>
      </c>
      <c r="BD8" t="s">
        <v>88</v>
      </c>
      <c r="BE8" t="s">
        <v>67</v>
      </c>
      <c r="BF8" t="s">
        <v>89</v>
      </c>
      <c r="BG8" t="s">
        <v>68</v>
      </c>
      <c r="BH8" t="s">
        <v>78</v>
      </c>
      <c r="BI8" t="s">
        <v>91</v>
      </c>
      <c r="BJ8" t="s">
        <v>69</v>
      </c>
      <c r="BK8" t="s">
        <v>93</v>
      </c>
      <c r="BL8" t="s">
        <v>372</v>
      </c>
    </row>
    <row r="9" spans="1:64" x14ac:dyDescent="0.3">
      <c r="A9">
        <v>8</v>
      </c>
      <c r="B9" s="1">
        <v>45832.654166666667</v>
      </c>
      <c r="C9" s="6">
        <v>45832.672222222223</v>
      </c>
      <c r="D9" s="2">
        <f>INT(FC_Road___Aradhana5[[#This Row],[Completion time]])</f>
        <v>45832</v>
      </c>
      <c r="E9" s="2" t="str">
        <f>TEXT(FC_Road___Aradhana5[[#This Row],[Date]],"dddd")</f>
        <v>Tuesday</v>
      </c>
      <c r="F9" s="2" t="str">
        <f>IF(WEEKDAY(FC_Road___Aradhana5[[#This Row],[Date]],2)&gt;5,"Weekend","Weekday")</f>
        <v>Weekday</v>
      </c>
      <c r="G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9" t="s">
        <v>49</v>
      </c>
      <c r="I9" t="s">
        <v>50</v>
      </c>
      <c r="J9" t="s">
        <v>79</v>
      </c>
      <c r="K9" t="s">
        <v>52</v>
      </c>
      <c r="L9" t="s">
        <v>93</v>
      </c>
      <c r="M9" t="s">
        <v>50</v>
      </c>
      <c r="N9" t="s">
        <v>102</v>
      </c>
      <c r="O9" t="s">
        <v>50</v>
      </c>
      <c r="P9" t="s">
        <v>50</v>
      </c>
      <c r="Q9" t="s">
        <v>50</v>
      </c>
      <c r="R9" t="str">
        <f t="shared" si="6"/>
        <v>FC Road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tr">
        <f t="shared" si="0"/>
        <v/>
      </c>
      <c r="Y9" t="str">
        <f t="shared" si="1"/>
        <v>FC Road</v>
      </c>
      <c r="Z9" t="s">
        <v>83</v>
      </c>
      <c r="AA9" t="s">
        <v>70</v>
      </c>
      <c r="AB9" t="s">
        <v>50</v>
      </c>
      <c r="AC9" t="s">
        <v>50</v>
      </c>
      <c r="AD9" t="s">
        <v>50</v>
      </c>
      <c r="AE9" t="s">
        <v>50</v>
      </c>
      <c r="AF9" t="str">
        <f t="shared" si="2"/>
        <v>Shivajinagar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tr">
        <f t="shared" si="3"/>
        <v/>
      </c>
      <c r="AM9" t="str">
        <f>IF(FC_Road___Aradhana5[[#This Row],[2nd Level Departure]]="",FC_Road___Aradhana5[[#This Row],[1st Level Departure]],FC_Road___Aradhana5[[#This Row],[2nd Level Departure]])</f>
        <v>Shivajinagar</v>
      </c>
      <c r="AN9" t="s">
        <v>56</v>
      </c>
      <c r="AO9" t="s">
        <v>71</v>
      </c>
      <c r="AP9" t="s">
        <v>58</v>
      </c>
      <c r="AQ9" t="s">
        <v>72</v>
      </c>
      <c r="AR9" t="s">
        <v>73</v>
      </c>
      <c r="AS9" t="s">
        <v>112</v>
      </c>
      <c r="AT9" t="s">
        <v>62</v>
      </c>
      <c r="AU9" t="s">
        <v>63</v>
      </c>
      <c r="AV9" t="s">
        <v>50</v>
      </c>
      <c r="AW9" t="str">
        <f t="shared" si="4"/>
        <v>Walk-in/ Saw it while passing by</v>
      </c>
      <c r="AX9" t="s">
        <v>50</v>
      </c>
      <c r="AY9" t="str">
        <f t="shared" si="5"/>
        <v>Hangout with Friends</v>
      </c>
      <c r="AZ9" t="s">
        <v>50</v>
      </c>
      <c r="BA9" t="str">
        <f t="shared" si="7"/>
        <v>I wanted to try Sourdough Pizza</v>
      </c>
      <c r="BB9" t="s">
        <v>113</v>
      </c>
      <c r="BC9" t="s">
        <v>104</v>
      </c>
      <c r="BD9" t="s">
        <v>88</v>
      </c>
      <c r="BE9" t="s">
        <v>67</v>
      </c>
      <c r="BF9" t="s">
        <v>89</v>
      </c>
      <c r="BG9" t="s">
        <v>114</v>
      </c>
      <c r="BH9" t="s">
        <v>78</v>
      </c>
      <c r="BI9" t="s">
        <v>115</v>
      </c>
      <c r="BJ9" t="s">
        <v>69</v>
      </c>
      <c r="BK9" t="s">
        <v>93</v>
      </c>
      <c r="BL9" t="s">
        <v>372</v>
      </c>
    </row>
    <row r="10" spans="1:64" x14ac:dyDescent="0.3">
      <c r="A10">
        <v>9</v>
      </c>
      <c r="B10" s="1">
        <v>45832.681250000001</v>
      </c>
      <c r="C10" s="6">
        <v>45832.686805555553</v>
      </c>
      <c r="D10" s="2">
        <f>INT(FC_Road___Aradhana5[[#This Row],[Completion time]])</f>
        <v>45832</v>
      </c>
      <c r="E10" s="2" t="str">
        <f>TEXT(FC_Road___Aradhana5[[#This Row],[Date]],"dddd")</f>
        <v>Tuesday</v>
      </c>
      <c r="F10" s="2" t="str">
        <f>IF(WEEKDAY(FC_Road___Aradhana5[[#This Row],[Date]],2)&gt;5,"Weekend","Weekday")</f>
        <v>Weekday</v>
      </c>
      <c r="G1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0" t="s">
        <v>49</v>
      </c>
      <c r="I10" t="s">
        <v>50</v>
      </c>
      <c r="J10" t="s">
        <v>79</v>
      </c>
      <c r="K10" t="s">
        <v>52</v>
      </c>
      <c r="L10" t="s">
        <v>80</v>
      </c>
      <c r="M10" t="s">
        <v>50</v>
      </c>
      <c r="N10" t="s">
        <v>50</v>
      </c>
      <c r="O10" t="s">
        <v>50</v>
      </c>
      <c r="P10" t="s">
        <v>50</v>
      </c>
      <c r="Q10" t="s">
        <v>81</v>
      </c>
      <c r="R10" t="str">
        <f t="shared" si="6"/>
        <v>Kothrud</v>
      </c>
      <c r="S10" t="s">
        <v>50</v>
      </c>
      <c r="T10" t="s">
        <v>50</v>
      </c>
      <c r="U10" t="s">
        <v>116</v>
      </c>
      <c r="V10" t="s">
        <v>50</v>
      </c>
      <c r="W10" t="s">
        <v>50</v>
      </c>
      <c r="X10" t="str">
        <f t="shared" si="0"/>
        <v>Warje</v>
      </c>
      <c r="Y10" t="str">
        <f t="shared" si="1"/>
        <v>Warje</v>
      </c>
      <c r="Z10" t="s">
        <v>55</v>
      </c>
      <c r="AA10" t="s">
        <v>50</v>
      </c>
      <c r="AB10" t="s">
        <v>50</v>
      </c>
      <c r="AC10" t="s">
        <v>50</v>
      </c>
      <c r="AD10" t="s">
        <v>116</v>
      </c>
      <c r="AE10" t="s">
        <v>50</v>
      </c>
      <c r="AF10" t="str">
        <f t="shared" si="2"/>
        <v>Warje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tr">
        <f t="shared" si="3"/>
        <v/>
      </c>
      <c r="AM10" t="str">
        <f>IF(FC_Road___Aradhana5[[#This Row],[2nd Level Departure]]="",FC_Road___Aradhana5[[#This Row],[1st Level Departure]],FC_Road___Aradhana5[[#This Row],[2nd Level Departure]])</f>
        <v>Warje</v>
      </c>
      <c r="AN10" t="s">
        <v>56</v>
      </c>
      <c r="AO10" t="s">
        <v>71</v>
      </c>
      <c r="AP10" t="s">
        <v>58</v>
      </c>
      <c r="AQ10" t="s">
        <v>59</v>
      </c>
      <c r="AR10" t="s">
        <v>73</v>
      </c>
      <c r="AS10" t="s">
        <v>106</v>
      </c>
      <c r="AT10" t="s">
        <v>224</v>
      </c>
      <c r="AU10" t="s">
        <v>73</v>
      </c>
      <c r="AV10" t="s">
        <v>50</v>
      </c>
      <c r="AW10" t="str">
        <f t="shared" si="4"/>
        <v>Word of Mouth/ Recommendation</v>
      </c>
      <c r="AX10" t="s">
        <v>50</v>
      </c>
      <c r="AY10" t="str">
        <f t="shared" si="5"/>
        <v>Work meeting/ Business outing</v>
      </c>
      <c r="AZ10" t="s">
        <v>50</v>
      </c>
      <c r="BA10" t="str">
        <f t="shared" si="7"/>
        <v>I like si nonna's pizza</v>
      </c>
      <c r="BB10" t="s">
        <v>104</v>
      </c>
      <c r="BC10" t="s">
        <v>104</v>
      </c>
      <c r="BD10" t="s">
        <v>88</v>
      </c>
      <c r="BE10" t="s">
        <v>67</v>
      </c>
      <c r="BF10" t="s">
        <v>89</v>
      </c>
      <c r="BG10" t="s">
        <v>100</v>
      </c>
      <c r="BH10" t="s">
        <v>78</v>
      </c>
      <c r="BI10" t="s">
        <v>115</v>
      </c>
      <c r="BJ10" t="s">
        <v>69</v>
      </c>
      <c r="BK10" t="s">
        <v>529</v>
      </c>
      <c r="BL10" t="s">
        <v>373</v>
      </c>
    </row>
    <row r="11" spans="1:64" x14ac:dyDescent="0.3">
      <c r="A11">
        <v>10</v>
      </c>
      <c r="B11" s="1">
        <v>45832.750694444447</v>
      </c>
      <c r="C11" s="6">
        <v>45832.754166666666</v>
      </c>
      <c r="D11" s="2">
        <f>INT(FC_Road___Aradhana5[[#This Row],[Completion time]])</f>
        <v>45832</v>
      </c>
      <c r="E11" s="2" t="str">
        <f>TEXT(FC_Road___Aradhana5[[#This Row],[Date]],"dddd")</f>
        <v>Tuesday</v>
      </c>
      <c r="F11" s="2" t="str">
        <f>IF(WEEKDAY(FC_Road___Aradhana5[[#This Row],[Date]],2)&gt;5,"Weekend","Weekday")</f>
        <v>Weekday</v>
      </c>
      <c r="G1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50</v>
      </c>
      <c r="N11" t="s">
        <v>50</v>
      </c>
      <c r="O11" t="s">
        <v>117</v>
      </c>
      <c r="P11" t="s">
        <v>50</v>
      </c>
      <c r="Q11" t="s">
        <v>50</v>
      </c>
      <c r="R11" t="str">
        <f t="shared" si="6"/>
        <v>Nibm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tr">
        <f t="shared" si="0"/>
        <v/>
      </c>
      <c r="Y11" t="str">
        <f t="shared" si="1"/>
        <v>Nibm</v>
      </c>
      <c r="Z11" t="s">
        <v>55</v>
      </c>
      <c r="AA11" t="s">
        <v>50</v>
      </c>
      <c r="AB11" t="s">
        <v>50</v>
      </c>
      <c r="AC11" t="s">
        <v>50</v>
      </c>
      <c r="AD11" t="s">
        <v>54</v>
      </c>
      <c r="AE11" t="s">
        <v>50</v>
      </c>
      <c r="AF11" t="str">
        <f t="shared" si="2"/>
        <v>Deccan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tr">
        <f t="shared" si="3"/>
        <v/>
      </c>
      <c r="AM11" t="str">
        <f>IF(FC_Road___Aradhana5[[#This Row],[2nd Level Departure]]="",FC_Road___Aradhana5[[#This Row],[1st Level Departure]],FC_Road___Aradhana5[[#This Row],[2nd Level Departure]])</f>
        <v>Deccan</v>
      </c>
      <c r="AN11" t="s">
        <v>85</v>
      </c>
      <c r="AO11" t="s">
        <v>71</v>
      </c>
      <c r="AP11" t="s">
        <v>58</v>
      </c>
      <c r="AQ11" t="s">
        <v>59</v>
      </c>
      <c r="AR11" t="s">
        <v>103</v>
      </c>
      <c r="AS11" t="s">
        <v>61</v>
      </c>
      <c r="AT11" t="s">
        <v>62</v>
      </c>
      <c r="AU11" t="s">
        <v>63</v>
      </c>
      <c r="AV11" t="s">
        <v>50</v>
      </c>
      <c r="AW11" t="str">
        <f t="shared" si="4"/>
        <v>Word of Mouth/ Recommendation</v>
      </c>
      <c r="AX11" t="s">
        <v>50</v>
      </c>
      <c r="AY11" t="str">
        <f t="shared" si="5"/>
        <v>Casual Meal</v>
      </c>
      <c r="AZ11" t="s">
        <v>50</v>
      </c>
      <c r="BA11" t="str">
        <f t="shared" si="7"/>
        <v>I wanted to try Sourdough Pizza</v>
      </c>
      <c r="BB11" t="s">
        <v>87</v>
      </c>
      <c r="BC11" t="s">
        <v>108</v>
      </c>
      <c r="BD11" t="s">
        <v>88</v>
      </c>
      <c r="BE11" t="s">
        <v>76</v>
      </c>
      <c r="BF11" t="s">
        <v>89</v>
      </c>
      <c r="BG11" t="s">
        <v>68</v>
      </c>
      <c r="BH11" t="s">
        <v>118</v>
      </c>
      <c r="BI11" t="s">
        <v>91</v>
      </c>
      <c r="BJ11" t="s">
        <v>69</v>
      </c>
      <c r="BK11" t="s">
        <v>529</v>
      </c>
      <c r="BL11" t="s">
        <v>369</v>
      </c>
    </row>
    <row r="12" spans="1:64" x14ac:dyDescent="0.3">
      <c r="A12">
        <v>11</v>
      </c>
      <c r="B12" s="1">
        <v>45832.786805555559</v>
      </c>
      <c r="C12" s="6">
        <v>45832.806944444441</v>
      </c>
      <c r="D12" s="2">
        <f>INT(FC_Road___Aradhana5[[#This Row],[Completion time]])</f>
        <v>45832</v>
      </c>
      <c r="E12" s="2" t="str">
        <f>TEXT(FC_Road___Aradhana5[[#This Row],[Date]],"dddd")</f>
        <v>Tuesday</v>
      </c>
      <c r="F12" s="2" t="str">
        <f>IF(WEEKDAY(FC_Road___Aradhana5[[#This Row],[Date]],2)&gt;5,"Weekend","Weekday")</f>
        <v>Weekday</v>
      </c>
      <c r="G1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2" t="s">
        <v>49</v>
      </c>
      <c r="I12" t="s">
        <v>50</v>
      </c>
      <c r="J12" t="s">
        <v>51</v>
      </c>
      <c r="K12" t="s">
        <v>52</v>
      </c>
      <c r="L12" t="s">
        <v>119</v>
      </c>
      <c r="M12" t="s">
        <v>50</v>
      </c>
      <c r="N12" t="s">
        <v>50</v>
      </c>
      <c r="O12" t="s">
        <v>50</v>
      </c>
      <c r="P12" t="s">
        <v>50</v>
      </c>
      <c r="Q12" t="s">
        <v>81</v>
      </c>
      <c r="R12" t="str">
        <f t="shared" si="6"/>
        <v>Kothrud</v>
      </c>
      <c r="S12" t="s">
        <v>50</v>
      </c>
      <c r="T12" t="s">
        <v>50</v>
      </c>
      <c r="U12" t="s">
        <v>120</v>
      </c>
      <c r="V12" t="s">
        <v>50</v>
      </c>
      <c r="W12" t="s">
        <v>50</v>
      </c>
      <c r="X12" t="str">
        <f t="shared" si="0"/>
        <v>Mayur Colony / Ideal Colony</v>
      </c>
      <c r="Y12" t="str">
        <f t="shared" si="1"/>
        <v>Mayur Colony / Ideal Colony</v>
      </c>
      <c r="Z12" t="s">
        <v>83</v>
      </c>
      <c r="AA12" t="s">
        <v>84</v>
      </c>
      <c r="AB12" t="s">
        <v>50</v>
      </c>
      <c r="AC12" t="s">
        <v>50</v>
      </c>
      <c r="AD12" t="s">
        <v>50</v>
      </c>
      <c r="AE12" t="s">
        <v>50</v>
      </c>
      <c r="AF12" t="str">
        <f t="shared" si="2"/>
        <v>kothrud</v>
      </c>
      <c r="AG12" t="s">
        <v>50</v>
      </c>
      <c r="AH12" t="s">
        <v>50</v>
      </c>
      <c r="AI12" t="s">
        <v>120</v>
      </c>
      <c r="AJ12" t="s">
        <v>50</v>
      </c>
      <c r="AK12" t="s">
        <v>50</v>
      </c>
      <c r="AL12" t="str">
        <f t="shared" si="3"/>
        <v>Mayur Colony / Ideal Colony</v>
      </c>
      <c r="AM12" t="str">
        <f>IF(FC_Road___Aradhana5[[#This Row],[2nd Level Departure]]="",FC_Road___Aradhana5[[#This Row],[1st Level Departure]],FC_Road___Aradhana5[[#This Row],[2nd Level Departure]])</f>
        <v>Mayur Colony / Ideal Colony</v>
      </c>
      <c r="AN12" t="s">
        <v>56</v>
      </c>
      <c r="AO12" t="s">
        <v>109</v>
      </c>
      <c r="AP12" t="s">
        <v>58</v>
      </c>
      <c r="AQ12" t="s">
        <v>72</v>
      </c>
      <c r="AR12" t="s">
        <v>73</v>
      </c>
      <c r="AS12" t="s">
        <v>106</v>
      </c>
      <c r="AT12" t="s">
        <v>121</v>
      </c>
      <c r="AU12" t="s">
        <v>103</v>
      </c>
      <c r="AV12" t="s">
        <v>50</v>
      </c>
      <c r="AW12" t="str">
        <f t="shared" si="4"/>
        <v>Walk-in/ Saw it while passing by</v>
      </c>
      <c r="AX12" t="s">
        <v>50</v>
      </c>
      <c r="AY12" t="str">
        <f t="shared" si="5"/>
        <v>Work meeting/ Business outing</v>
      </c>
      <c r="AZ12" t="s">
        <v>50</v>
      </c>
      <c r="BA12" t="str">
        <f t="shared" si="7"/>
        <v>I saw a good offer at Nonna's</v>
      </c>
      <c r="BB12" t="s">
        <v>113</v>
      </c>
      <c r="BC12" t="s">
        <v>104</v>
      </c>
      <c r="BD12" t="s">
        <v>75</v>
      </c>
      <c r="BE12" t="s">
        <v>76</v>
      </c>
      <c r="BF12" t="s">
        <v>99</v>
      </c>
      <c r="BG12" t="s">
        <v>77</v>
      </c>
      <c r="BH12" t="s">
        <v>101</v>
      </c>
      <c r="BI12" t="s">
        <v>122</v>
      </c>
      <c r="BJ12" t="s">
        <v>69</v>
      </c>
      <c r="BK12" t="s">
        <v>153</v>
      </c>
      <c r="BL12" t="s">
        <v>375</v>
      </c>
    </row>
    <row r="13" spans="1:64" x14ac:dyDescent="0.3">
      <c r="A13">
        <v>12</v>
      </c>
      <c r="B13" s="1">
        <v>45832.836805555555</v>
      </c>
      <c r="C13" s="6">
        <v>45832.841666666667</v>
      </c>
      <c r="D13" s="2">
        <f>INT(FC_Road___Aradhana5[[#This Row],[Completion time]])</f>
        <v>45832</v>
      </c>
      <c r="E13" s="2" t="str">
        <f>TEXT(FC_Road___Aradhana5[[#This Row],[Date]],"dddd")</f>
        <v>Tuesday</v>
      </c>
      <c r="F13" s="2" t="str">
        <f>IF(WEEKDAY(FC_Road___Aradhana5[[#This Row],[Date]],2)&gt;5,"Weekend","Weekday")</f>
        <v>Weekday</v>
      </c>
      <c r="G1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3" t="s">
        <v>49</v>
      </c>
      <c r="I13" t="s">
        <v>50</v>
      </c>
      <c r="J13" t="s">
        <v>51</v>
      </c>
      <c r="K13" t="s">
        <v>52</v>
      </c>
      <c r="L13" t="s">
        <v>80</v>
      </c>
      <c r="M13" t="s">
        <v>50</v>
      </c>
      <c r="N13" t="s">
        <v>50</v>
      </c>
      <c r="O13" t="s">
        <v>50</v>
      </c>
      <c r="P13" t="s">
        <v>50</v>
      </c>
      <c r="Q13" t="s">
        <v>123</v>
      </c>
      <c r="R13" t="str">
        <f t="shared" si="6"/>
        <v xml:space="preserve">Pune University 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tr">
        <f t="shared" si="0"/>
        <v/>
      </c>
      <c r="Y13" t="str">
        <f t="shared" si="1"/>
        <v xml:space="preserve">Pune University </v>
      </c>
      <c r="Z13" t="s">
        <v>83</v>
      </c>
      <c r="AA13" t="s">
        <v>123</v>
      </c>
      <c r="AB13" t="s">
        <v>50</v>
      </c>
      <c r="AC13" t="s">
        <v>50</v>
      </c>
      <c r="AD13" t="s">
        <v>50</v>
      </c>
      <c r="AE13" t="s">
        <v>50</v>
      </c>
      <c r="AF13" t="str">
        <f t="shared" si="2"/>
        <v xml:space="preserve">Pune University 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tr">
        <f t="shared" si="3"/>
        <v/>
      </c>
      <c r="AM13" t="str">
        <f>IF(FC_Road___Aradhana5[[#This Row],[2nd Level Departure]]="",FC_Road___Aradhana5[[#This Row],[1st Level Departure]],FC_Road___Aradhana5[[#This Row],[2nd Level Departure]])</f>
        <v xml:space="preserve">Pune University </v>
      </c>
      <c r="AN13" t="s">
        <v>85</v>
      </c>
      <c r="AO13" t="s">
        <v>109</v>
      </c>
      <c r="AP13" t="s">
        <v>96</v>
      </c>
      <c r="AQ13" t="s">
        <v>50</v>
      </c>
      <c r="AR13" t="s">
        <v>50</v>
      </c>
      <c r="AS13" t="s">
        <v>50</v>
      </c>
      <c r="AT13" t="s">
        <v>50</v>
      </c>
      <c r="AU13" t="s">
        <v>50</v>
      </c>
      <c r="AV13" t="s">
        <v>110</v>
      </c>
      <c r="AW13" t="str">
        <f t="shared" si="4"/>
        <v>Reservation Apps - DineOut/ Zomato Gold</v>
      </c>
      <c r="AX13" t="s">
        <v>61</v>
      </c>
      <c r="AY13" t="str">
        <f t="shared" si="5"/>
        <v>Casual Meal</v>
      </c>
      <c r="AZ13" t="s">
        <v>98</v>
      </c>
      <c r="BA13" t="s">
        <v>62</v>
      </c>
      <c r="BB13" t="s">
        <v>104</v>
      </c>
      <c r="BC13" t="s">
        <v>64</v>
      </c>
      <c r="BD13" t="s">
        <v>75</v>
      </c>
      <c r="BE13" t="s">
        <v>76</v>
      </c>
      <c r="BF13" t="s">
        <v>89</v>
      </c>
      <c r="BG13" t="s">
        <v>114</v>
      </c>
      <c r="BH13" t="s">
        <v>50</v>
      </c>
      <c r="BI13" t="s">
        <v>124</v>
      </c>
      <c r="BJ13" t="s">
        <v>69</v>
      </c>
      <c r="BK13" t="s">
        <v>153</v>
      </c>
      <c r="BL13" t="s">
        <v>376</v>
      </c>
    </row>
    <row r="14" spans="1:64" x14ac:dyDescent="0.3">
      <c r="A14">
        <v>13</v>
      </c>
      <c r="B14" s="1">
        <v>45832.841666666667</v>
      </c>
      <c r="C14" s="6">
        <v>45832.881249999999</v>
      </c>
      <c r="D14" s="2">
        <f>INT(FC_Road___Aradhana5[[#This Row],[Completion time]])</f>
        <v>45832</v>
      </c>
      <c r="E14" s="2" t="str">
        <f>TEXT(FC_Road___Aradhana5[[#This Row],[Date]],"dddd")</f>
        <v>Tuesday</v>
      </c>
      <c r="F14" s="2" t="str">
        <f>IF(WEEKDAY(FC_Road___Aradhana5[[#This Row],[Date]],2)&gt;5,"Weekend","Weekday")</f>
        <v>Weekday</v>
      </c>
      <c r="G1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4" t="s">
        <v>49</v>
      </c>
      <c r="I14" t="s">
        <v>50</v>
      </c>
      <c r="J14" t="s">
        <v>51</v>
      </c>
      <c r="K14" t="s">
        <v>52</v>
      </c>
      <c r="L14" t="s">
        <v>53</v>
      </c>
      <c r="M14" t="s">
        <v>50</v>
      </c>
      <c r="N14" t="s">
        <v>50</v>
      </c>
      <c r="O14" t="s">
        <v>70</v>
      </c>
      <c r="P14" t="s">
        <v>50</v>
      </c>
      <c r="Q14" t="s">
        <v>50</v>
      </c>
      <c r="R14" t="str">
        <f t="shared" si="6"/>
        <v>Shivajinagar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tr">
        <f t="shared" si="0"/>
        <v/>
      </c>
      <c r="Y14" t="str">
        <f t="shared" si="1"/>
        <v>Shivajinagar</v>
      </c>
      <c r="Z14" t="s">
        <v>83</v>
      </c>
      <c r="AA14" t="s">
        <v>70</v>
      </c>
      <c r="AB14" t="s">
        <v>50</v>
      </c>
      <c r="AC14" t="s">
        <v>50</v>
      </c>
      <c r="AD14" t="s">
        <v>50</v>
      </c>
      <c r="AE14" t="s">
        <v>50</v>
      </c>
      <c r="AF14" t="str">
        <f t="shared" si="2"/>
        <v>Shivajinagar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tr">
        <f t="shared" si="3"/>
        <v/>
      </c>
      <c r="AM14" t="str">
        <f>IF(FC_Road___Aradhana5[[#This Row],[2nd Level Departure]]="",FC_Road___Aradhana5[[#This Row],[1st Level Departure]],FC_Road___Aradhana5[[#This Row],[2nd Level Departure]])</f>
        <v>Shivajinagar</v>
      </c>
      <c r="AN14" t="s">
        <v>94</v>
      </c>
      <c r="AO14" t="s">
        <v>71</v>
      </c>
      <c r="AP14" t="s">
        <v>58</v>
      </c>
      <c r="AQ14" t="s">
        <v>97</v>
      </c>
      <c r="AR14" t="s">
        <v>103</v>
      </c>
      <c r="AS14" t="s">
        <v>112</v>
      </c>
      <c r="AT14" t="s">
        <v>125</v>
      </c>
      <c r="AU14" t="s">
        <v>103</v>
      </c>
      <c r="AV14" t="s">
        <v>50</v>
      </c>
      <c r="AW14" t="str">
        <f t="shared" si="4"/>
        <v>Social Media Ad (Instagram/ Facebook)</v>
      </c>
      <c r="AX14" t="s">
        <v>50</v>
      </c>
      <c r="AY14" t="str">
        <f t="shared" si="5"/>
        <v>Hangout with Friends</v>
      </c>
      <c r="AZ14" t="s">
        <v>50</v>
      </c>
      <c r="BA14" t="str">
        <f t="shared" si="7"/>
        <v>Pizza with Drinks sounded like a good combo</v>
      </c>
      <c r="BB14" t="s">
        <v>104</v>
      </c>
      <c r="BC14" t="s">
        <v>104</v>
      </c>
      <c r="BD14" t="s">
        <v>75</v>
      </c>
      <c r="BE14" t="s">
        <v>76</v>
      </c>
      <c r="BF14" t="s">
        <v>89</v>
      </c>
      <c r="BG14" t="s">
        <v>68</v>
      </c>
      <c r="BH14" t="s">
        <v>118</v>
      </c>
      <c r="BI14" t="s">
        <v>115</v>
      </c>
      <c r="BJ14" t="s">
        <v>69</v>
      </c>
      <c r="BK14" t="s">
        <v>153</v>
      </c>
      <c r="BL14" t="s">
        <v>370</v>
      </c>
    </row>
    <row r="15" spans="1:64" x14ac:dyDescent="0.3">
      <c r="A15">
        <v>14</v>
      </c>
      <c r="B15" s="1">
        <v>45832.881249999999</v>
      </c>
      <c r="C15" s="6">
        <v>45832.893750000003</v>
      </c>
      <c r="D15" s="2">
        <f>INT(FC_Road___Aradhana5[[#This Row],[Completion time]])</f>
        <v>45832</v>
      </c>
      <c r="E15" s="2" t="str">
        <f>TEXT(FC_Road___Aradhana5[[#This Row],[Date]],"dddd")</f>
        <v>Tuesday</v>
      </c>
      <c r="F15" s="2" t="str">
        <f>IF(WEEKDAY(FC_Road___Aradhana5[[#This Row],[Date]],2)&gt;5,"Weekend","Weekday")</f>
        <v>Weekday</v>
      </c>
      <c r="G1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5" t="s">
        <v>49</v>
      </c>
      <c r="I15" t="s">
        <v>50</v>
      </c>
      <c r="J15" t="s">
        <v>79</v>
      </c>
      <c r="K15" t="s">
        <v>52</v>
      </c>
      <c r="L15" t="s">
        <v>53</v>
      </c>
      <c r="M15" t="s">
        <v>50</v>
      </c>
      <c r="N15" t="s">
        <v>50</v>
      </c>
      <c r="O15" t="s">
        <v>126</v>
      </c>
      <c r="P15" t="s">
        <v>50</v>
      </c>
      <c r="Q15" t="s">
        <v>50</v>
      </c>
      <c r="R15" t="str">
        <f t="shared" si="6"/>
        <v>ICC/ Senapati Bapat Road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tr">
        <f t="shared" si="0"/>
        <v/>
      </c>
      <c r="Y15" t="str">
        <f t="shared" si="1"/>
        <v>ICC/ Senapati Bapat Road</v>
      </c>
      <c r="Z15" t="s">
        <v>83</v>
      </c>
      <c r="AA15" t="s">
        <v>127</v>
      </c>
      <c r="AB15" t="s">
        <v>50</v>
      </c>
      <c r="AC15" t="s">
        <v>50</v>
      </c>
      <c r="AD15" t="s">
        <v>50</v>
      </c>
      <c r="AE15" t="s">
        <v>50</v>
      </c>
      <c r="AF15" t="str">
        <f t="shared" si="2"/>
        <v>Old City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tr">
        <f t="shared" si="3"/>
        <v/>
      </c>
      <c r="AM15" t="str">
        <f>IF(FC_Road___Aradhana5[[#This Row],[2nd Level Departure]]="",FC_Road___Aradhana5[[#This Row],[1st Level Departure]],FC_Road___Aradhana5[[#This Row],[2nd Level Departure]])</f>
        <v>Old City</v>
      </c>
      <c r="AN15" t="s">
        <v>128</v>
      </c>
      <c r="AO15" t="s">
        <v>71</v>
      </c>
      <c r="AP15" t="s">
        <v>58</v>
      </c>
      <c r="AQ15" t="s">
        <v>97</v>
      </c>
      <c r="AR15" t="s">
        <v>60</v>
      </c>
      <c r="AS15" t="s">
        <v>112</v>
      </c>
      <c r="AT15" t="s">
        <v>62</v>
      </c>
      <c r="AU15" t="s">
        <v>87</v>
      </c>
      <c r="AV15" t="s">
        <v>50</v>
      </c>
      <c r="AW15" t="str">
        <f t="shared" si="4"/>
        <v>Social Media Ad (Instagram/ Facebook)</v>
      </c>
      <c r="AX15" t="s">
        <v>50</v>
      </c>
      <c r="AY15" t="str">
        <f t="shared" si="5"/>
        <v>Hangout with Friends</v>
      </c>
      <c r="AZ15" t="s">
        <v>50</v>
      </c>
      <c r="BA15" t="str">
        <f t="shared" si="7"/>
        <v>I wanted to try Sourdough Pizza</v>
      </c>
      <c r="BB15" t="s">
        <v>74</v>
      </c>
      <c r="BC15" t="s">
        <v>74</v>
      </c>
      <c r="BD15" t="s">
        <v>88</v>
      </c>
      <c r="BE15" t="s">
        <v>76</v>
      </c>
      <c r="BF15" t="s">
        <v>50</v>
      </c>
      <c r="BG15" t="s">
        <v>100</v>
      </c>
      <c r="BH15" t="s">
        <v>50</v>
      </c>
      <c r="BI15" t="s">
        <v>50</v>
      </c>
      <c r="BJ15" t="s">
        <v>69</v>
      </c>
      <c r="BK15" t="s">
        <v>529</v>
      </c>
      <c r="BL15" t="s">
        <v>377</v>
      </c>
    </row>
    <row r="16" spans="1:64" x14ac:dyDescent="0.3">
      <c r="A16">
        <v>15</v>
      </c>
      <c r="B16" s="1">
        <v>45832.807638888888</v>
      </c>
      <c r="C16" s="6">
        <v>45832.895833333336</v>
      </c>
      <c r="D16" s="2">
        <f>INT(FC_Road___Aradhana5[[#This Row],[Completion time]])</f>
        <v>45832</v>
      </c>
      <c r="E16" s="2" t="str">
        <f>TEXT(FC_Road___Aradhana5[[#This Row],[Date]],"dddd")</f>
        <v>Tuesday</v>
      </c>
      <c r="F16" s="2" t="str">
        <f>IF(WEEKDAY(FC_Road___Aradhana5[[#This Row],[Date]],2)&gt;5,"Weekend","Weekday")</f>
        <v>Weekday</v>
      </c>
      <c r="G1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6" t="s">
        <v>49</v>
      </c>
      <c r="I16" t="s">
        <v>50</v>
      </c>
      <c r="J16" t="s">
        <v>51</v>
      </c>
      <c r="K16" t="s">
        <v>52</v>
      </c>
      <c r="L16" t="s">
        <v>80</v>
      </c>
      <c r="M16" t="s">
        <v>50</v>
      </c>
      <c r="N16" t="s">
        <v>50</v>
      </c>
      <c r="O16" t="s">
        <v>50</v>
      </c>
      <c r="P16" t="s">
        <v>50</v>
      </c>
      <c r="Q16" t="s">
        <v>54</v>
      </c>
      <c r="R16" t="str">
        <f t="shared" si="6"/>
        <v>Deccan</v>
      </c>
      <c r="S16" t="s">
        <v>54</v>
      </c>
      <c r="T16" t="s">
        <v>50</v>
      </c>
      <c r="U16" t="s">
        <v>50</v>
      </c>
      <c r="V16" t="s">
        <v>50</v>
      </c>
      <c r="W16" t="s">
        <v>50</v>
      </c>
      <c r="X16" t="str">
        <f t="shared" si="0"/>
        <v>Deccan</v>
      </c>
      <c r="Y16" t="str">
        <f t="shared" si="1"/>
        <v>Deccan</v>
      </c>
      <c r="Z16" t="s">
        <v>83</v>
      </c>
      <c r="AA16" t="s">
        <v>54</v>
      </c>
      <c r="AB16" t="s">
        <v>50</v>
      </c>
      <c r="AC16" t="s">
        <v>50</v>
      </c>
      <c r="AD16" t="s">
        <v>50</v>
      </c>
      <c r="AE16" t="s">
        <v>50</v>
      </c>
      <c r="AF16" t="str">
        <f t="shared" si="2"/>
        <v>Deccan</v>
      </c>
      <c r="AG16" t="s">
        <v>54</v>
      </c>
      <c r="AH16" t="s">
        <v>50</v>
      </c>
      <c r="AI16" t="s">
        <v>50</v>
      </c>
      <c r="AJ16" t="s">
        <v>50</v>
      </c>
      <c r="AK16" t="s">
        <v>50</v>
      </c>
      <c r="AL16" t="str">
        <f t="shared" si="3"/>
        <v>Deccan</v>
      </c>
      <c r="AM16" t="str">
        <f>IF(FC_Road___Aradhana5[[#This Row],[2nd Level Departure]]="",FC_Road___Aradhana5[[#This Row],[1st Level Departure]],FC_Road___Aradhana5[[#This Row],[2nd Level Departure]])</f>
        <v>Deccan</v>
      </c>
      <c r="AN16" t="s">
        <v>94</v>
      </c>
      <c r="AO16" t="s">
        <v>109</v>
      </c>
      <c r="AP16" t="s">
        <v>58</v>
      </c>
      <c r="AQ16" t="s">
        <v>72</v>
      </c>
      <c r="AR16" t="s">
        <v>73</v>
      </c>
      <c r="AS16" t="s">
        <v>129</v>
      </c>
      <c r="AT16" t="s">
        <v>224</v>
      </c>
      <c r="AU16" t="s">
        <v>63</v>
      </c>
      <c r="AV16" t="s">
        <v>50</v>
      </c>
      <c r="AW16" t="str">
        <f t="shared" si="4"/>
        <v>Walk-in/ Saw it while passing by</v>
      </c>
      <c r="AX16" t="s">
        <v>50</v>
      </c>
      <c r="AY16" t="str">
        <f t="shared" si="5"/>
        <v>Family Outing</v>
      </c>
      <c r="AZ16" t="s">
        <v>50</v>
      </c>
      <c r="BA16" t="str">
        <f t="shared" si="7"/>
        <v>I like si nonna's pizza</v>
      </c>
      <c r="BB16" t="s">
        <v>104</v>
      </c>
      <c r="BC16" t="s">
        <v>104</v>
      </c>
      <c r="BD16" t="s">
        <v>130</v>
      </c>
      <c r="BE16" t="s">
        <v>67</v>
      </c>
      <c r="BF16" t="s">
        <v>131</v>
      </c>
      <c r="BG16" t="s">
        <v>100</v>
      </c>
      <c r="BH16" t="s">
        <v>50</v>
      </c>
      <c r="BI16" t="s">
        <v>50</v>
      </c>
      <c r="BJ16" t="s">
        <v>69</v>
      </c>
      <c r="BK16" t="s">
        <v>153</v>
      </c>
      <c r="BL16" t="s">
        <v>369</v>
      </c>
    </row>
    <row r="17" spans="1:64" x14ac:dyDescent="0.3">
      <c r="A17">
        <v>16</v>
      </c>
      <c r="B17" s="1">
        <v>45832.902777777781</v>
      </c>
      <c r="C17" s="6">
        <v>45832.904166666667</v>
      </c>
      <c r="D17" s="2">
        <f>INT(FC_Road___Aradhana5[[#This Row],[Completion time]])</f>
        <v>45832</v>
      </c>
      <c r="E17" s="2" t="str">
        <f>TEXT(FC_Road___Aradhana5[[#This Row],[Date]],"dddd")</f>
        <v>Tuesday</v>
      </c>
      <c r="F17" s="2" t="str">
        <f>IF(WEEKDAY(FC_Road___Aradhana5[[#This Row],[Date]],2)&gt;5,"Weekend","Weekday")</f>
        <v>Weekday</v>
      </c>
      <c r="G1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" t="s">
        <v>49</v>
      </c>
      <c r="I17" t="s">
        <v>50</v>
      </c>
      <c r="J17" t="s">
        <v>79</v>
      </c>
      <c r="K17" t="s">
        <v>52</v>
      </c>
      <c r="L17" t="s">
        <v>53</v>
      </c>
      <c r="M17" t="s">
        <v>50</v>
      </c>
      <c r="N17" t="s">
        <v>50</v>
      </c>
      <c r="O17" t="s">
        <v>54</v>
      </c>
      <c r="P17" t="s">
        <v>50</v>
      </c>
      <c r="Q17" t="s">
        <v>50</v>
      </c>
      <c r="R17" t="str">
        <f t="shared" si="6"/>
        <v>Deccan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tr">
        <f t="shared" si="0"/>
        <v/>
      </c>
      <c r="Y17" t="str">
        <f t="shared" si="1"/>
        <v>Deccan</v>
      </c>
      <c r="Z17" t="s">
        <v>83</v>
      </c>
      <c r="AA17" t="s">
        <v>54</v>
      </c>
      <c r="AB17" t="s">
        <v>50</v>
      </c>
      <c r="AC17" t="s">
        <v>50</v>
      </c>
      <c r="AD17" t="s">
        <v>50</v>
      </c>
      <c r="AE17" t="s">
        <v>50</v>
      </c>
      <c r="AF17" t="str">
        <f t="shared" si="2"/>
        <v>Deccan</v>
      </c>
      <c r="AG17" t="s">
        <v>132</v>
      </c>
      <c r="AH17" t="s">
        <v>50</v>
      </c>
      <c r="AI17" t="s">
        <v>50</v>
      </c>
      <c r="AJ17" t="s">
        <v>50</v>
      </c>
      <c r="AK17" t="s">
        <v>50</v>
      </c>
      <c r="AL17" t="str">
        <f t="shared" si="3"/>
        <v>Prabhat Road/Bhandarkar Road</v>
      </c>
      <c r="AM17" t="str">
        <f>IF(FC_Road___Aradhana5[[#This Row],[2nd Level Departure]]="",FC_Road___Aradhana5[[#This Row],[1st Level Departure]],FC_Road___Aradhana5[[#This Row],[2nd Level Departure]])</f>
        <v>Prabhat Road/Bhandarkar Road</v>
      </c>
      <c r="AN17" t="s">
        <v>85</v>
      </c>
      <c r="AO17" t="s">
        <v>109</v>
      </c>
      <c r="AP17" t="s">
        <v>58</v>
      </c>
      <c r="AQ17" t="s">
        <v>72</v>
      </c>
      <c r="AR17" t="s">
        <v>133</v>
      </c>
      <c r="AS17" t="s">
        <v>112</v>
      </c>
      <c r="AT17" t="s">
        <v>62</v>
      </c>
      <c r="AU17" t="s">
        <v>63</v>
      </c>
      <c r="AV17" t="s">
        <v>50</v>
      </c>
      <c r="AW17" t="str">
        <f t="shared" si="4"/>
        <v>Walk-in/ Saw it while passing by</v>
      </c>
      <c r="AX17" t="s">
        <v>50</v>
      </c>
      <c r="AY17" t="str">
        <f t="shared" si="5"/>
        <v>Hangout with Friends</v>
      </c>
      <c r="AZ17" t="s">
        <v>50</v>
      </c>
      <c r="BA17" t="str">
        <f t="shared" si="7"/>
        <v>I wanted to try Sourdough Pizza</v>
      </c>
      <c r="BB17" t="s">
        <v>64</v>
      </c>
      <c r="BC17" t="s">
        <v>64</v>
      </c>
      <c r="BD17" t="s">
        <v>88</v>
      </c>
      <c r="BE17" t="s">
        <v>67</v>
      </c>
      <c r="BF17" t="s">
        <v>89</v>
      </c>
      <c r="BG17" t="s">
        <v>68</v>
      </c>
      <c r="BH17" t="s">
        <v>50</v>
      </c>
      <c r="BI17" t="s">
        <v>50</v>
      </c>
      <c r="BJ17" t="s">
        <v>69</v>
      </c>
      <c r="BK17" t="s">
        <v>153</v>
      </c>
      <c r="BL17" t="s">
        <v>496</v>
      </c>
    </row>
    <row r="18" spans="1:64" x14ac:dyDescent="0.3">
      <c r="A18">
        <v>17</v>
      </c>
      <c r="B18" s="1">
        <v>45832.893750000003</v>
      </c>
      <c r="C18" s="6">
        <v>45832.904861111114</v>
      </c>
      <c r="D18" s="2">
        <f>INT(FC_Road___Aradhana5[[#This Row],[Completion time]])</f>
        <v>45832</v>
      </c>
      <c r="E18" s="2" t="str">
        <f>TEXT(FC_Road___Aradhana5[[#This Row],[Date]],"dddd")</f>
        <v>Tuesday</v>
      </c>
      <c r="F18" s="2" t="str">
        <f>IF(WEEKDAY(FC_Road___Aradhana5[[#This Row],[Date]],2)&gt;5,"Weekend","Weekday")</f>
        <v>Weekday</v>
      </c>
      <c r="G1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" t="s">
        <v>49</v>
      </c>
      <c r="I18" t="s">
        <v>50</v>
      </c>
      <c r="J18" t="s">
        <v>51</v>
      </c>
      <c r="K18" t="s">
        <v>52</v>
      </c>
      <c r="L18" t="s">
        <v>80</v>
      </c>
      <c r="M18" t="s">
        <v>50</v>
      </c>
      <c r="N18" t="s">
        <v>50</v>
      </c>
      <c r="O18" t="s">
        <v>50</v>
      </c>
      <c r="P18" t="s">
        <v>50</v>
      </c>
      <c r="Q18" t="s">
        <v>127</v>
      </c>
      <c r="R18" t="str">
        <f t="shared" si="6"/>
        <v>Old City</v>
      </c>
      <c r="S18" t="s">
        <v>50</v>
      </c>
      <c r="T18" t="s">
        <v>50</v>
      </c>
      <c r="U18" t="s">
        <v>50</v>
      </c>
      <c r="V18" t="s">
        <v>50</v>
      </c>
      <c r="W18" t="s">
        <v>134</v>
      </c>
      <c r="X18" t="str">
        <f t="shared" si="0"/>
        <v>Narayan Peth</v>
      </c>
      <c r="Y18" t="str">
        <f t="shared" si="1"/>
        <v>Narayan Peth</v>
      </c>
      <c r="Z18" t="s">
        <v>83</v>
      </c>
      <c r="AA18" t="s">
        <v>127</v>
      </c>
      <c r="AB18" t="s">
        <v>50</v>
      </c>
      <c r="AC18" t="s">
        <v>50</v>
      </c>
      <c r="AD18" t="s">
        <v>50</v>
      </c>
      <c r="AE18" t="s">
        <v>50</v>
      </c>
      <c r="AF18" t="str">
        <f t="shared" si="2"/>
        <v>Old City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tr">
        <f t="shared" si="3"/>
        <v/>
      </c>
      <c r="AM18" t="str">
        <f>IF(FC_Road___Aradhana5[[#This Row],[2nd Level Departure]]="",FC_Road___Aradhana5[[#This Row],[1st Level Departure]],FC_Road___Aradhana5[[#This Row],[2nd Level Departure]])</f>
        <v>Old City</v>
      </c>
      <c r="AN18" t="s">
        <v>56</v>
      </c>
      <c r="AO18" t="s">
        <v>71</v>
      </c>
      <c r="AP18" t="s">
        <v>96</v>
      </c>
      <c r="AQ18" t="s">
        <v>50</v>
      </c>
      <c r="AR18" t="s">
        <v>50</v>
      </c>
      <c r="AS18" t="s">
        <v>50</v>
      </c>
      <c r="AT18" t="s">
        <v>50</v>
      </c>
      <c r="AU18" t="s">
        <v>50</v>
      </c>
      <c r="AV18" t="s">
        <v>97</v>
      </c>
      <c r="AW18" t="str">
        <f t="shared" si="4"/>
        <v>Social Media Ad (Instagram/ Facebook)</v>
      </c>
      <c r="AX18" t="s">
        <v>61</v>
      </c>
      <c r="AY18" t="str">
        <f t="shared" si="5"/>
        <v>Casual Meal</v>
      </c>
      <c r="AZ18" t="s">
        <v>98</v>
      </c>
      <c r="BA18" t="s">
        <v>62</v>
      </c>
      <c r="BB18" t="s">
        <v>87</v>
      </c>
      <c r="BC18" t="s">
        <v>108</v>
      </c>
      <c r="BD18" t="s">
        <v>75</v>
      </c>
      <c r="BE18" t="s">
        <v>67</v>
      </c>
      <c r="BF18" t="s">
        <v>89</v>
      </c>
      <c r="BG18" t="s">
        <v>114</v>
      </c>
      <c r="BH18" t="s">
        <v>118</v>
      </c>
      <c r="BI18" t="s">
        <v>122</v>
      </c>
      <c r="BJ18" t="s">
        <v>69</v>
      </c>
      <c r="BK18" t="s">
        <v>153</v>
      </c>
      <c r="BL18" t="s">
        <v>378</v>
      </c>
    </row>
    <row r="19" spans="1:64" x14ac:dyDescent="0.3">
      <c r="A19">
        <v>18</v>
      </c>
      <c r="B19" s="1">
        <v>45832.904861111114</v>
      </c>
      <c r="C19" s="6">
        <v>45832.909722222219</v>
      </c>
      <c r="D19" s="2">
        <f>INT(FC_Road___Aradhana5[[#This Row],[Completion time]])</f>
        <v>45832</v>
      </c>
      <c r="E19" s="2" t="str">
        <f>TEXT(FC_Road___Aradhana5[[#This Row],[Date]],"dddd")</f>
        <v>Tuesday</v>
      </c>
      <c r="F19" s="2" t="str">
        <f>IF(WEEKDAY(FC_Road___Aradhana5[[#This Row],[Date]],2)&gt;5,"Weekend","Weekday")</f>
        <v>Weekday</v>
      </c>
      <c r="G1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" t="s">
        <v>49</v>
      </c>
      <c r="I19" t="s">
        <v>50</v>
      </c>
      <c r="J19" t="s">
        <v>79</v>
      </c>
      <c r="K19" t="s">
        <v>52</v>
      </c>
      <c r="L19" t="s">
        <v>80</v>
      </c>
      <c r="M19" t="s">
        <v>50</v>
      </c>
      <c r="N19" t="s">
        <v>50</v>
      </c>
      <c r="O19" t="s">
        <v>50</v>
      </c>
      <c r="P19" t="s">
        <v>50</v>
      </c>
      <c r="Q19" t="s">
        <v>135</v>
      </c>
      <c r="R19" t="str">
        <f t="shared" si="6"/>
        <v>Erandawne</v>
      </c>
      <c r="S19" t="s">
        <v>50</v>
      </c>
      <c r="T19" t="s">
        <v>136</v>
      </c>
      <c r="U19" t="s">
        <v>50</v>
      </c>
      <c r="V19" t="s">
        <v>50</v>
      </c>
      <c r="W19" t="s">
        <v>50</v>
      </c>
      <c r="X19" t="str">
        <f t="shared" si="0"/>
        <v>Suncity</v>
      </c>
      <c r="Y19" t="str">
        <f t="shared" si="1"/>
        <v>Suncity</v>
      </c>
      <c r="Z19" t="s">
        <v>83</v>
      </c>
      <c r="AA19" t="s">
        <v>135</v>
      </c>
      <c r="AB19" t="s">
        <v>50</v>
      </c>
      <c r="AC19" t="s">
        <v>50</v>
      </c>
      <c r="AD19" t="s">
        <v>50</v>
      </c>
      <c r="AE19" t="s">
        <v>50</v>
      </c>
      <c r="AF19" t="str">
        <f t="shared" si="2"/>
        <v>Erandawne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tr">
        <f t="shared" si="3"/>
        <v/>
      </c>
      <c r="AM19" t="str">
        <f>IF(FC_Road___Aradhana5[[#This Row],[2nd Level Departure]]="",FC_Road___Aradhana5[[#This Row],[1st Level Departure]],FC_Road___Aradhana5[[#This Row],[2nd Level Departure]])</f>
        <v>Erandawne</v>
      </c>
      <c r="AN19" t="s">
        <v>56</v>
      </c>
      <c r="AO19" t="s">
        <v>71</v>
      </c>
      <c r="AP19" t="s">
        <v>96</v>
      </c>
      <c r="AQ19" t="s">
        <v>50</v>
      </c>
      <c r="AR19" t="s">
        <v>50</v>
      </c>
      <c r="AS19" t="s">
        <v>50</v>
      </c>
      <c r="AT19" t="s">
        <v>50</v>
      </c>
      <c r="AU19" t="s">
        <v>50</v>
      </c>
      <c r="AV19" t="s">
        <v>97</v>
      </c>
      <c r="AW19" t="str">
        <f t="shared" si="4"/>
        <v>Social Media Ad (Instagram/ Facebook)</v>
      </c>
      <c r="AX19" t="s">
        <v>61</v>
      </c>
      <c r="AY19" t="str">
        <f t="shared" si="5"/>
        <v>Casual Meal</v>
      </c>
      <c r="AZ19" t="s">
        <v>98</v>
      </c>
      <c r="BA19" t="s">
        <v>62</v>
      </c>
      <c r="BB19" t="s">
        <v>104</v>
      </c>
      <c r="BC19" t="s">
        <v>64</v>
      </c>
      <c r="BD19" t="s">
        <v>75</v>
      </c>
      <c r="BE19" t="s">
        <v>67</v>
      </c>
      <c r="BF19" t="s">
        <v>99</v>
      </c>
      <c r="BG19" t="s">
        <v>137</v>
      </c>
      <c r="BH19" t="s">
        <v>50</v>
      </c>
      <c r="BI19" t="s">
        <v>50</v>
      </c>
      <c r="BJ19" t="s">
        <v>69</v>
      </c>
      <c r="BK19" t="s">
        <v>153</v>
      </c>
      <c r="BL19" t="s">
        <v>458</v>
      </c>
    </row>
    <row r="20" spans="1:64" x14ac:dyDescent="0.3">
      <c r="A20">
        <v>19</v>
      </c>
      <c r="B20" s="1">
        <v>45832.910416666666</v>
      </c>
      <c r="C20" s="6">
        <v>45832.911805555559</v>
      </c>
      <c r="D20" s="2">
        <f>INT(FC_Road___Aradhana5[[#This Row],[Completion time]])</f>
        <v>45832</v>
      </c>
      <c r="E20" s="2" t="str">
        <f>TEXT(FC_Road___Aradhana5[[#This Row],[Date]],"dddd")</f>
        <v>Tuesday</v>
      </c>
      <c r="F20" s="2" t="str">
        <f>IF(WEEKDAY(FC_Road___Aradhana5[[#This Row],[Date]],2)&gt;5,"Weekend","Weekday")</f>
        <v>Weekday</v>
      </c>
      <c r="G2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" t="s">
        <v>49</v>
      </c>
      <c r="I20" t="s">
        <v>50</v>
      </c>
      <c r="J20" t="s">
        <v>79</v>
      </c>
      <c r="K20" t="s">
        <v>52</v>
      </c>
      <c r="L20" t="s">
        <v>93</v>
      </c>
      <c r="M20" t="s">
        <v>50</v>
      </c>
      <c r="N20" t="s">
        <v>102</v>
      </c>
      <c r="O20" t="s">
        <v>50</v>
      </c>
      <c r="P20" t="s">
        <v>50</v>
      </c>
      <c r="Q20" t="s">
        <v>50</v>
      </c>
      <c r="R20" t="str">
        <f t="shared" si="6"/>
        <v>FC Road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tr">
        <f t="shared" si="0"/>
        <v/>
      </c>
      <c r="Y20" t="str">
        <f t="shared" si="1"/>
        <v>FC Road</v>
      </c>
      <c r="Z20" t="s">
        <v>83</v>
      </c>
      <c r="AA20" t="s">
        <v>138</v>
      </c>
      <c r="AB20" t="s">
        <v>50</v>
      </c>
      <c r="AC20" t="s">
        <v>50</v>
      </c>
      <c r="AD20" t="s">
        <v>50</v>
      </c>
      <c r="AE20" t="s">
        <v>50</v>
      </c>
      <c r="AF20" t="str">
        <f t="shared" si="2"/>
        <v xml:space="preserve">Dhanori 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tr">
        <f t="shared" si="3"/>
        <v/>
      </c>
      <c r="AM20" t="str">
        <f>IF(FC_Road___Aradhana5[[#This Row],[2nd Level Departure]]="",FC_Road___Aradhana5[[#This Row],[1st Level Departure]],FC_Road___Aradhana5[[#This Row],[2nd Level Departure]])</f>
        <v xml:space="preserve">Dhanori </v>
      </c>
      <c r="AN20" t="s">
        <v>85</v>
      </c>
      <c r="AO20" t="s">
        <v>57</v>
      </c>
      <c r="AP20" t="s">
        <v>58</v>
      </c>
      <c r="AQ20" t="s">
        <v>72</v>
      </c>
      <c r="AR20" t="s">
        <v>103</v>
      </c>
      <c r="AS20" t="s">
        <v>139</v>
      </c>
      <c r="AT20" t="s">
        <v>224</v>
      </c>
      <c r="AU20" t="s">
        <v>63</v>
      </c>
      <c r="AV20" t="s">
        <v>50</v>
      </c>
      <c r="AW20" t="str">
        <f t="shared" si="4"/>
        <v>Walk-in/ Saw it while passing by</v>
      </c>
      <c r="AX20" t="s">
        <v>50</v>
      </c>
      <c r="AY20" t="s">
        <v>167</v>
      </c>
      <c r="AZ20" t="s">
        <v>50</v>
      </c>
      <c r="BA20" t="str">
        <f t="shared" si="7"/>
        <v>I like si nonna's pizza</v>
      </c>
      <c r="BB20" t="s">
        <v>104</v>
      </c>
      <c r="BC20" t="s">
        <v>104</v>
      </c>
      <c r="BD20" t="s">
        <v>75</v>
      </c>
      <c r="BE20" t="s">
        <v>67</v>
      </c>
      <c r="BF20" t="s">
        <v>99</v>
      </c>
      <c r="BG20" t="s">
        <v>68</v>
      </c>
      <c r="BH20" t="s">
        <v>118</v>
      </c>
      <c r="BI20" t="s">
        <v>91</v>
      </c>
      <c r="BJ20" t="s">
        <v>69</v>
      </c>
      <c r="BK20" t="s">
        <v>93</v>
      </c>
      <c r="BL20" t="s">
        <v>372</v>
      </c>
    </row>
    <row r="21" spans="1:64" x14ac:dyDescent="0.3">
      <c r="A21">
        <v>20</v>
      </c>
      <c r="B21" s="1">
        <v>45832.904861111114</v>
      </c>
      <c r="C21" s="6">
        <v>45832.911805555559</v>
      </c>
      <c r="D21" s="2">
        <f>INT(FC_Road___Aradhana5[[#This Row],[Completion time]])</f>
        <v>45832</v>
      </c>
      <c r="E21" s="2" t="str">
        <f>TEXT(FC_Road___Aradhana5[[#This Row],[Date]],"dddd")</f>
        <v>Tuesday</v>
      </c>
      <c r="F21" s="2" t="str">
        <f>IF(WEEKDAY(FC_Road___Aradhana5[[#This Row],[Date]],2)&gt;5,"Weekend","Weekday")</f>
        <v>Weekday</v>
      </c>
      <c r="G2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" t="s">
        <v>49</v>
      </c>
      <c r="I21" t="s">
        <v>50</v>
      </c>
      <c r="J21" t="s">
        <v>51</v>
      </c>
      <c r="K21" t="s">
        <v>140</v>
      </c>
      <c r="L21" t="s">
        <v>119</v>
      </c>
      <c r="M21" t="s">
        <v>50</v>
      </c>
      <c r="N21" t="s">
        <v>50</v>
      </c>
      <c r="O21" t="s">
        <v>50</v>
      </c>
      <c r="P21" t="s">
        <v>50</v>
      </c>
      <c r="Q21" t="s">
        <v>141</v>
      </c>
      <c r="R21" t="str">
        <f t="shared" si="6"/>
        <v xml:space="preserve">Pimpri 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tr">
        <f t="shared" si="0"/>
        <v/>
      </c>
      <c r="Y21" t="str">
        <f t="shared" si="1"/>
        <v xml:space="preserve">Pimpri </v>
      </c>
      <c r="Z21" t="s">
        <v>142</v>
      </c>
      <c r="AA21" t="s">
        <v>50</v>
      </c>
      <c r="AB21" t="s">
        <v>50</v>
      </c>
      <c r="AC21" t="s">
        <v>50</v>
      </c>
      <c r="AD21" t="s">
        <v>50</v>
      </c>
      <c r="AE21" t="s">
        <v>143</v>
      </c>
      <c r="AF21" t="str">
        <f t="shared" si="2"/>
        <v>Dy patil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tr">
        <f t="shared" si="3"/>
        <v/>
      </c>
      <c r="AM21" t="str">
        <f>IF(FC_Road___Aradhana5[[#This Row],[2nd Level Departure]]="",FC_Road___Aradhana5[[#This Row],[1st Level Departure]],FC_Road___Aradhana5[[#This Row],[2nd Level Departure]])</f>
        <v>Dy patil</v>
      </c>
      <c r="AN21" t="s">
        <v>56</v>
      </c>
      <c r="AO21" t="s">
        <v>71</v>
      </c>
      <c r="AP21" t="s">
        <v>96</v>
      </c>
      <c r="AQ21" t="s">
        <v>50</v>
      </c>
      <c r="AR21" t="s">
        <v>50</v>
      </c>
      <c r="AS21" t="s">
        <v>50</v>
      </c>
      <c r="AT21" t="s">
        <v>50</v>
      </c>
      <c r="AU21" t="s">
        <v>50</v>
      </c>
      <c r="AV21" t="s">
        <v>144</v>
      </c>
      <c r="AW21" t="str">
        <f t="shared" si="4"/>
        <v>I was walking by and came in</v>
      </c>
      <c r="AX21" t="s">
        <v>61</v>
      </c>
      <c r="AY21" t="str">
        <f t="shared" si="5"/>
        <v>Casual Meal</v>
      </c>
      <c r="AZ21" t="s">
        <v>98</v>
      </c>
      <c r="BA21" t="s">
        <v>62</v>
      </c>
      <c r="BB21" t="s">
        <v>74</v>
      </c>
      <c r="BC21" t="s">
        <v>104</v>
      </c>
      <c r="BD21" t="s">
        <v>75</v>
      </c>
      <c r="BE21" t="s">
        <v>76</v>
      </c>
      <c r="BF21" t="s">
        <v>89</v>
      </c>
      <c r="BG21" t="s">
        <v>114</v>
      </c>
      <c r="BH21" t="s">
        <v>78</v>
      </c>
      <c r="BI21" t="s">
        <v>145</v>
      </c>
      <c r="BJ21" t="s">
        <v>69</v>
      </c>
      <c r="BK21" t="s">
        <v>528</v>
      </c>
      <c r="BL21" t="s">
        <v>498</v>
      </c>
    </row>
    <row r="22" spans="1:64" x14ac:dyDescent="0.3">
      <c r="A22">
        <v>21</v>
      </c>
      <c r="B22" s="1">
        <v>45832.911805555559</v>
      </c>
      <c r="C22" s="6">
        <v>45832.927083333336</v>
      </c>
      <c r="D22" s="2">
        <f>INT(FC_Road___Aradhana5[[#This Row],[Completion time]])</f>
        <v>45832</v>
      </c>
      <c r="E22" s="2" t="str">
        <f>TEXT(FC_Road___Aradhana5[[#This Row],[Date]],"dddd")</f>
        <v>Tuesday</v>
      </c>
      <c r="F22" s="2" t="str">
        <f>IF(WEEKDAY(FC_Road___Aradhana5[[#This Row],[Date]],2)&gt;5,"Weekend","Weekday")</f>
        <v>Weekday</v>
      </c>
      <c r="G2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2" t="s">
        <v>49</v>
      </c>
      <c r="I22" t="s">
        <v>50</v>
      </c>
      <c r="J22" t="s">
        <v>51</v>
      </c>
      <c r="K22" t="s">
        <v>52</v>
      </c>
      <c r="L22" t="s">
        <v>93</v>
      </c>
      <c r="M22" t="s">
        <v>50</v>
      </c>
      <c r="N22" t="s">
        <v>102</v>
      </c>
      <c r="O22" t="s">
        <v>50</v>
      </c>
      <c r="P22" t="s">
        <v>50</v>
      </c>
      <c r="Q22" t="s">
        <v>50</v>
      </c>
      <c r="R22" t="str">
        <f t="shared" si="6"/>
        <v>FC Road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tr">
        <f t="shared" si="0"/>
        <v/>
      </c>
      <c r="Y22" t="str">
        <f t="shared" si="1"/>
        <v>FC Road</v>
      </c>
      <c r="Z22" t="s">
        <v>83</v>
      </c>
      <c r="AA22" t="s">
        <v>127</v>
      </c>
      <c r="AB22" t="s">
        <v>50</v>
      </c>
      <c r="AC22" t="s">
        <v>50</v>
      </c>
      <c r="AD22" t="s">
        <v>50</v>
      </c>
      <c r="AE22" t="s">
        <v>50</v>
      </c>
      <c r="AF22" t="str">
        <f t="shared" si="2"/>
        <v>Old City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tr">
        <f t="shared" si="3"/>
        <v/>
      </c>
      <c r="AM22" t="str">
        <f>IF(FC_Road___Aradhana5[[#This Row],[2nd Level Departure]]="",FC_Road___Aradhana5[[#This Row],[1st Level Departure]],FC_Road___Aradhana5[[#This Row],[2nd Level Departure]])</f>
        <v>Old City</v>
      </c>
      <c r="AN22" t="s">
        <v>85</v>
      </c>
      <c r="AO22" t="s">
        <v>57</v>
      </c>
      <c r="AP22" t="s">
        <v>58</v>
      </c>
      <c r="AQ22" t="s">
        <v>97</v>
      </c>
      <c r="AR22" t="s">
        <v>73</v>
      </c>
      <c r="AS22" t="s">
        <v>139</v>
      </c>
      <c r="AT22" t="s">
        <v>62</v>
      </c>
      <c r="AU22" t="s">
        <v>63</v>
      </c>
      <c r="AV22" t="s">
        <v>50</v>
      </c>
      <c r="AW22" t="str">
        <f t="shared" si="4"/>
        <v>Social Media Ad (Instagram/ Facebook)</v>
      </c>
      <c r="AX22" t="s">
        <v>50</v>
      </c>
      <c r="AY22" t="s">
        <v>167</v>
      </c>
      <c r="AZ22" t="s">
        <v>50</v>
      </c>
      <c r="BA22" t="str">
        <f t="shared" si="7"/>
        <v>I wanted to try Sourdough Pizza</v>
      </c>
      <c r="BB22" t="s">
        <v>113</v>
      </c>
      <c r="BC22" t="s">
        <v>74</v>
      </c>
      <c r="BD22" t="s">
        <v>88</v>
      </c>
      <c r="BE22" t="s">
        <v>76</v>
      </c>
      <c r="BF22" t="s">
        <v>89</v>
      </c>
      <c r="BG22" t="s">
        <v>114</v>
      </c>
      <c r="BH22" t="s">
        <v>118</v>
      </c>
      <c r="BI22" t="s">
        <v>115</v>
      </c>
      <c r="BJ22" t="s">
        <v>69</v>
      </c>
      <c r="BK22" t="s">
        <v>93</v>
      </c>
      <c r="BL22" t="s">
        <v>372</v>
      </c>
    </row>
    <row r="23" spans="1:64" x14ac:dyDescent="0.3">
      <c r="A23">
        <v>22</v>
      </c>
      <c r="B23" s="1">
        <v>45832.927777777775</v>
      </c>
      <c r="C23" s="6">
        <v>45832.931944444441</v>
      </c>
      <c r="D23" s="2">
        <f>INT(FC_Road___Aradhana5[[#This Row],[Completion time]])</f>
        <v>45832</v>
      </c>
      <c r="E23" s="2" t="str">
        <f>TEXT(FC_Road___Aradhana5[[#This Row],[Date]],"dddd")</f>
        <v>Tuesday</v>
      </c>
      <c r="F23" s="2" t="str">
        <f>IF(WEEKDAY(FC_Road___Aradhana5[[#This Row],[Date]],2)&gt;5,"Weekend","Weekday")</f>
        <v>Weekday</v>
      </c>
      <c r="G2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3" t="s">
        <v>49</v>
      </c>
      <c r="I23" t="s">
        <v>50</v>
      </c>
      <c r="J23" t="s">
        <v>79</v>
      </c>
      <c r="K23" t="s">
        <v>52</v>
      </c>
      <c r="L23" t="s">
        <v>93</v>
      </c>
      <c r="M23" t="s">
        <v>50</v>
      </c>
      <c r="N23" t="s">
        <v>102</v>
      </c>
      <c r="O23" t="s">
        <v>50</v>
      </c>
      <c r="P23" t="s">
        <v>50</v>
      </c>
      <c r="Q23" t="s">
        <v>50</v>
      </c>
      <c r="R23" t="str">
        <f t="shared" si="6"/>
        <v>FC Road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tr">
        <f t="shared" si="0"/>
        <v/>
      </c>
      <c r="Y23" t="str">
        <f t="shared" si="1"/>
        <v>FC Road</v>
      </c>
      <c r="Z23" t="s">
        <v>83</v>
      </c>
      <c r="AA23" t="s">
        <v>127</v>
      </c>
      <c r="AB23" t="s">
        <v>50</v>
      </c>
      <c r="AC23" t="s">
        <v>50</v>
      </c>
      <c r="AD23" t="s">
        <v>50</v>
      </c>
      <c r="AE23" t="s">
        <v>50</v>
      </c>
      <c r="AF23" t="str">
        <f t="shared" si="2"/>
        <v>Old City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tr">
        <f t="shared" si="3"/>
        <v/>
      </c>
      <c r="AM23" t="str">
        <f>IF(FC_Road___Aradhana5[[#This Row],[2nd Level Departure]]="",FC_Road___Aradhana5[[#This Row],[1st Level Departure]],FC_Road___Aradhana5[[#This Row],[2nd Level Departure]])</f>
        <v>Old City</v>
      </c>
      <c r="AN23" t="s">
        <v>85</v>
      </c>
      <c r="AO23" t="s">
        <v>95</v>
      </c>
      <c r="AP23" t="s">
        <v>58</v>
      </c>
      <c r="AQ23" t="s">
        <v>59</v>
      </c>
      <c r="AR23" t="s">
        <v>60</v>
      </c>
      <c r="AS23" t="s">
        <v>86</v>
      </c>
      <c r="AT23" t="s">
        <v>62</v>
      </c>
      <c r="AU23" t="s">
        <v>63</v>
      </c>
      <c r="AV23" t="s">
        <v>50</v>
      </c>
      <c r="AW23" t="str">
        <f t="shared" si="4"/>
        <v>Word of Mouth/ Recommendation</v>
      </c>
      <c r="AX23" t="s">
        <v>50</v>
      </c>
      <c r="AY23" t="str">
        <f t="shared" si="5"/>
        <v>Date</v>
      </c>
      <c r="AZ23" t="s">
        <v>50</v>
      </c>
      <c r="BA23" t="str">
        <f t="shared" si="7"/>
        <v>I wanted to try Sourdough Pizza</v>
      </c>
      <c r="BB23" t="s">
        <v>65</v>
      </c>
      <c r="BC23" t="s">
        <v>64</v>
      </c>
      <c r="BD23" t="s">
        <v>75</v>
      </c>
      <c r="BE23" t="s">
        <v>76</v>
      </c>
      <c r="BF23" t="s">
        <v>89</v>
      </c>
      <c r="BG23" t="s">
        <v>68</v>
      </c>
      <c r="BH23" t="s">
        <v>78</v>
      </c>
      <c r="BI23" t="s">
        <v>91</v>
      </c>
      <c r="BJ23" t="s">
        <v>69</v>
      </c>
      <c r="BK23" t="s">
        <v>93</v>
      </c>
      <c r="BL23" t="s">
        <v>372</v>
      </c>
    </row>
    <row r="24" spans="1:64" x14ac:dyDescent="0.3">
      <c r="A24">
        <v>23</v>
      </c>
      <c r="B24" s="1">
        <v>45832.931944444441</v>
      </c>
      <c r="C24" s="6">
        <v>45832.938194444447</v>
      </c>
      <c r="D24" s="2">
        <f>INT(FC_Road___Aradhana5[[#This Row],[Completion time]])</f>
        <v>45832</v>
      </c>
      <c r="E24" s="2" t="str">
        <f>TEXT(FC_Road___Aradhana5[[#This Row],[Date]],"dddd")</f>
        <v>Tuesday</v>
      </c>
      <c r="F24" s="2" t="str">
        <f>IF(WEEKDAY(FC_Road___Aradhana5[[#This Row],[Date]],2)&gt;5,"Weekend","Weekday")</f>
        <v>Weekday</v>
      </c>
      <c r="G2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4" t="s">
        <v>49</v>
      </c>
      <c r="I24" t="s">
        <v>50</v>
      </c>
      <c r="J24" t="s">
        <v>79</v>
      </c>
      <c r="K24" t="s">
        <v>140</v>
      </c>
      <c r="L24" t="s">
        <v>80</v>
      </c>
      <c r="M24" t="s">
        <v>50</v>
      </c>
      <c r="N24" t="s">
        <v>50</v>
      </c>
      <c r="O24" t="s">
        <v>50</v>
      </c>
      <c r="P24" t="s">
        <v>50</v>
      </c>
      <c r="Q24" t="s">
        <v>70</v>
      </c>
      <c r="R24" t="str">
        <f t="shared" si="6"/>
        <v>Shivajinagar</v>
      </c>
      <c r="S24" t="s">
        <v>50</v>
      </c>
      <c r="T24" t="s">
        <v>50</v>
      </c>
      <c r="U24" t="s">
        <v>50</v>
      </c>
      <c r="V24" t="s">
        <v>146</v>
      </c>
      <c r="W24" t="s">
        <v>50</v>
      </c>
      <c r="X24" t="str">
        <f t="shared" si="0"/>
        <v>Model Colony</v>
      </c>
      <c r="Y24" t="str">
        <f t="shared" si="1"/>
        <v>Model Colony</v>
      </c>
      <c r="Z24" t="s">
        <v>83</v>
      </c>
      <c r="AA24" t="s">
        <v>70</v>
      </c>
      <c r="AB24" t="s">
        <v>50</v>
      </c>
      <c r="AC24" t="s">
        <v>50</v>
      </c>
      <c r="AD24" t="s">
        <v>50</v>
      </c>
      <c r="AE24" t="s">
        <v>50</v>
      </c>
      <c r="AF24" t="str">
        <f t="shared" si="2"/>
        <v>Shivajinagar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tr">
        <f t="shared" si="3"/>
        <v/>
      </c>
      <c r="AM24" t="str">
        <f>IF(FC_Road___Aradhana5[[#This Row],[2nd Level Departure]]="",FC_Road___Aradhana5[[#This Row],[1st Level Departure]],FC_Road___Aradhana5[[#This Row],[2nd Level Departure]])</f>
        <v>Shivajinagar</v>
      </c>
      <c r="AN24" t="s">
        <v>147</v>
      </c>
      <c r="AO24" t="s">
        <v>109</v>
      </c>
      <c r="AP24" t="s">
        <v>58</v>
      </c>
      <c r="AQ24" t="s">
        <v>72</v>
      </c>
      <c r="AR24" t="s">
        <v>60</v>
      </c>
      <c r="AS24" t="s">
        <v>129</v>
      </c>
      <c r="AT24" t="s">
        <v>62</v>
      </c>
      <c r="AU24" t="s">
        <v>133</v>
      </c>
      <c r="AV24" t="s">
        <v>50</v>
      </c>
      <c r="AW24" t="str">
        <f t="shared" si="4"/>
        <v>Walk-in/ Saw it while passing by</v>
      </c>
      <c r="AX24" t="s">
        <v>50</v>
      </c>
      <c r="AY24" t="str">
        <f t="shared" si="5"/>
        <v>Family Outing</v>
      </c>
      <c r="AZ24" t="s">
        <v>50</v>
      </c>
      <c r="BA24" t="str">
        <f t="shared" si="7"/>
        <v>I wanted to try Sourdough Pizza</v>
      </c>
      <c r="BB24" t="s">
        <v>104</v>
      </c>
      <c r="BC24" t="s">
        <v>74</v>
      </c>
      <c r="BD24" t="s">
        <v>75</v>
      </c>
      <c r="BE24" t="s">
        <v>67</v>
      </c>
      <c r="BF24" t="s">
        <v>50</v>
      </c>
      <c r="BG24" t="s">
        <v>100</v>
      </c>
      <c r="BH24" t="s">
        <v>50</v>
      </c>
      <c r="BI24" t="s">
        <v>50</v>
      </c>
      <c r="BJ24" t="s">
        <v>69</v>
      </c>
      <c r="BK24" t="s">
        <v>153</v>
      </c>
      <c r="BL24" t="s">
        <v>381</v>
      </c>
    </row>
    <row r="25" spans="1:64" x14ac:dyDescent="0.3">
      <c r="A25">
        <v>24</v>
      </c>
      <c r="B25" s="1">
        <v>45832.938194444447</v>
      </c>
      <c r="C25" s="6">
        <v>45832.946527777778</v>
      </c>
      <c r="D25" s="2">
        <f>INT(FC_Road___Aradhana5[[#This Row],[Completion time]])</f>
        <v>45832</v>
      </c>
      <c r="E25" s="2" t="str">
        <f>TEXT(FC_Road___Aradhana5[[#This Row],[Date]],"dddd")</f>
        <v>Tuesday</v>
      </c>
      <c r="F25" s="2" t="str">
        <f>IF(WEEKDAY(FC_Road___Aradhana5[[#This Row],[Date]],2)&gt;5,"Weekend","Weekday")</f>
        <v>Weekday</v>
      </c>
      <c r="G2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5" t="s">
        <v>49</v>
      </c>
      <c r="I25" t="s">
        <v>50</v>
      </c>
      <c r="J25" t="s">
        <v>51</v>
      </c>
      <c r="K25" t="s">
        <v>52</v>
      </c>
      <c r="L25" t="s">
        <v>119</v>
      </c>
      <c r="M25" t="s">
        <v>50</v>
      </c>
      <c r="N25" t="s">
        <v>50</v>
      </c>
      <c r="O25" t="s">
        <v>50</v>
      </c>
      <c r="P25" t="s">
        <v>50</v>
      </c>
      <c r="Q25" t="s">
        <v>81</v>
      </c>
      <c r="R25" t="str">
        <f t="shared" si="6"/>
        <v>Kothrud</v>
      </c>
      <c r="S25" t="s">
        <v>50</v>
      </c>
      <c r="T25" t="s">
        <v>50</v>
      </c>
      <c r="U25" t="s">
        <v>148</v>
      </c>
      <c r="V25" t="s">
        <v>50</v>
      </c>
      <c r="W25" t="s">
        <v>50</v>
      </c>
      <c r="X25" t="str">
        <f t="shared" si="0"/>
        <v>MIT College / Anand Nagar</v>
      </c>
      <c r="Y25" t="str">
        <f t="shared" si="1"/>
        <v>MIT College / Anand Nagar</v>
      </c>
      <c r="Z25" t="s">
        <v>83</v>
      </c>
      <c r="AA25" t="s">
        <v>84</v>
      </c>
      <c r="AB25" t="s">
        <v>50</v>
      </c>
      <c r="AC25" t="s">
        <v>50</v>
      </c>
      <c r="AD25" t="s">
        <v>50</v>
      </c>
      <c r="AE25" t="s">
        <v>50</v>
      </c>
      <c r="AF25" t="str">
        <f t="shared" si="2"/>
        <v>kothrud</v>
      </c>
      <c r="AG25" t="s">
        <v>50</v>
      </c>
      <c r="AH25" t="s">
        <v>50</v>
      </c>
      <c r="AI25" t="s">
        <v>148</v>
      </c>
      <c r="AJ25" t="s">
        <v>50</v>
      </c>
      <c r="AK25" t="s">
        <v>50</v>
      </c>
      <c r="AL25" t="str">
        <f t="shared" si="3"/>
        <v>MIT College / Anand Nagar</v>
      </c>
      <c r="AM25" t="str">
        <f>IF(FC_Road___Aradhana5[[#This Row],[2nd Level Departure]]="",FC_Road___Aradhana5[[#This Row],[1st Level Departure]],FC_Road___Aradhana5[[#This Row],[2nd Level Departure]])</f>
        <v>MIT College / Anand Nagar</v>
      </c>
      <c r="AN25" t="s">
        <v>94</v>
      </c>
      <c r="AO25" t="s">
        <v>71</v>
      </c>
      <c r="AP25" t="s">
        <v>96</v>
      </c>
      <c r="AQ25" t="s">
        <v>50</v>
      </c>
      <c r="AR25" t="s">
        <v>50</v>
      </c>
      <c r="AS25" t="s">
        <v>50</v>
      </c>
      <c r="AT25" t="s">
        <v>50</v>
      </c>
      <c r="AU25" t="s">
        <v>50</v>
      </c>
      <c r="AV25" t="s">
        <v>149</v>
      </c>
      <c r="AW25" t="str">
        <f t="shared" si="4"/>
        <v>A friend told me</v>
      </c>
      <c r="AX25" t="s">
        <v>61</v>
      </c>
      <c r="AY25" t="str">
        <f t="shared" si="5"/>
        <v>Casual Meal</v>
      </c>
      <c r="AZ25" t="s">
        <v>180</v>
      </c>
      <c r="BA25" t="s">
        <v>107</v>
      </c>
      <c r="BB25" t="s">
        <v>74</v>
      </c>
      <c r="BC25" t="s">
        <v>104</v>
      </c>
      <c r="BD25" t="s">
        <v>75</v>
      </c>
      <c r="BE25" t="s">
        <v>76</v>
      </c>
      <c r="BF25" t="s">
        <v>89</v>
      </c>
      <c r="BG25" t="s">
        <v>100</v>
      </c>
      <c r="BH25" t="s">
        <v>101</v>
      </c>
      <c r="BI25" t="s">
        <v>50</v>
      </c>
      <c r="BJ25" t="s">
        <v>69</v>
      </c>
      <c r="BK25" t="s">
        <v>153</v>
      </c>
      <c r="BL25" t="s">
        <v>382</v>
      </c>
    </row>
    <row r="26" spans="1:64" x14ac:dyDescent="0.3">
      <c r="A26">
        <v>25</v>
      </c>
      <c r="B26" s="1">
        <v>45832.95</v>
      </c>
      <c r="C26" s="6">
        <v>45832.95208333333</v>
      </c>
      <c r="D26" s="2">
        <f>INT(FC_Road___Aradhana5[[#This Row],[Completion time]])</f>
        <v>45832</v>
      </c>
      <c r="E26" s="2" t="str">
        <f>TEXT(FC_Road___Aradhana5[[#This Row],[Date]],"dddd")</f>
        <v>Tuesday</v>
      </c>
      <c r="F26" s="2" t="str">
        <f>IF(WEEKDAY(FC_Road___Aradhana5[[#This Row],[Date]],2)&gt;5,"Weekend","Weekday")</f>
        <v>Weekday</v>
      </c>
      <c r="G2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" t="s">
        <v>49</v>
      </c>
      <c r="I26" t="s">
        <v>50</v>
      </c>
      <c r="J26" t="s">
        <v>51</v>
      </c>
      <c r="K26" t="s">
        <v>52</v>
      </c>
      <c r="L26" t="s">
        <v>80</v>
      </c>
      <c r="M26" t="s">
        <v>50</v>
      </c>
      <c r="N26" t="s">
        <v>50</v>
      </c>
      <c r="O26" t="s">
        <v>50</v>
      </c>
      <c r="P26" t="s">
        <v>50</v>
      </c>
      <c r="Q26" t="s">
        <v>54</v>
      </c>
      <c r="R26" t="str">
        <f t="shared" si="6"/>
        <v>Deccan</v>
      </c>
      <c r="S26" t="s">
        <v>132</v>
      </c>
      <c r="T26" t="s">
        <v>50</v>
      </c>
      <c r="U26" t="s">
        <v>50</v>
      </c>
      <c r="V26" t="s">
        <v>50</v>
      </c>
      <c r="W26" t="s">
        <v>50</v>
      </c>
      <c r="X26" t="str">
        <f t="shared" si="0"/>
        <v>Prabhat Road/Bhandarkar Road</v>
      </c>
      <c r="Y26" t="str">
        <f t="shared" si="1"/>
        <v>Prabhat Road/Bhandarkar Road</v>
      </c>
      <c r="Z26" t="s">
        <v>83</v>
      </c>
      <c r="AA26" t="s">
        <v>54</v>
      </c>
      <c r="AB26" t="s">
        <v>50</v>
      </c>
      <c r="AC26" t="s">
        <v>50</v>
      </c>
      <c r="AD26" t="s">
        <v>50</v>
      </c>
      <c r="AE26" t="s">
        <v>50</v>
      </c>
      <c r="AF26" t="str">
        <f t="shared" si="2"/>
        <v>Deccan</v>
      </c>
      <c r="AG26" t="s">
        <v>132</v>
      </c>
      <c r="AH26" t="s">
        <v>50</v>
      </c>
      <c r="AI26" t="s">
        <v>50</v>
      </c>
      <c r="AJ26" t="s">
        <v>50</v>
      </c>
      <c r="AK26" t="s">
        <v>50</v>
      </c>
      <c r="AL26" t="str">
        <f t="shared" si="3"/>
        <v>Prabhat Road/Bhandarkar Road</v>
      </c>
      <c r="AM26" t="str">
        <f>IF(FC_Road___Aradhana5[[#This Row],[2nd Level Departure]]="",FC_Road___Aradhana5[[#This Row],[1st Level Departure]],FC_Road___Aradhana5[[#This Row],[2nd Level Departure]])</f>
        <v>Prabhat Road/Bhandarkar Road</v>
      </c>
      <c r="AN26" t="s">
        <v>56</v>
      </c>
      <c r="AO26" t="s">
        <v>109</v>
      </c>
      <c r="AP26" t="s">
        <v>96</v>
      </c>
      <c r="AQ26" t="s">
        <v>50</v>
      </c>
      <c r="AR26" t="s">
        <v>50</v>
      </c>
      <c r="AS26" t="s">
        <v>50</v>
      </c>
      <c r="AT26" t="s">
        <v>50</v>
      </c>
      <c r="AU26" t="s">
        <v>50</v>
      </c>
      <c r="AV26" t="s">
        <v>144</v>
      </c>
      <c r="AW26" t="str">
        <f t="shared" si="4"/>
        <v>I was walking by and came in</v>
      </c>
      <c r="AX26" t="s">
        <v>86</v>
      </c>
      <c r="AY26" t="str">
        <f t="shared" si="5"/>
        <v>Date</v>
      </c>
      <c r="AZ26" t="s">
        <v>98</v>
      </c>
      <c r="BA26" t="s">
        <v>62</v>
      </c>
      <c r="BB26" t="s">
        <v>74</v>
      </c>
      <c r="BC26" t="s">
        <v>74</v>
      </c>
      <c r="BD26" t="s">
        <v>88</v>
      </c>
      <c r="BE26" t="s">
        <v>76</v>
      </c>
      <c r="BF26" t="s">
        <v>89</v>
      </c>
      <c r="BG26" t="s">
        <v>114</v>
      </c>
      <c r="BH26" t="s">
        <v>101</v>
      </c>
      <c r="BI26" t="s">
        <v>122</v>
      </c>
      <c r="BJ26" t="s">
        <v>69</v>
      </c>
      <c r="BK26" t="s">
        <v>153</v>
      </c>
      <c r="BL26" t="s">
        <v>496</v>
      </c>
    </row>
    <row r="27" spans="1:64" x14ac:dyDescent="0.3">
      <c r="A27">
        <v>27</v>
      </c>
      <c r="B27" s="1">
        <v>45832.95416666667</v>
      </c>
      <c r="C27" s="6">
        <v>45832.959027777775</v>
      </c>
      <c r="D27" s="2">
        <f>INT(FC_Road___Aradhana5[[#This Row],[Completion time]])</f>
        <v>45832</v>
      </c>
      <c r="E27" s="2" t="str">
        <f>TEXT(FC_Road___Aradhana5[[#This Row],[Date]],"dddd")</f>
        <v>Tuesday</v>
      </c>
      <c r="F27" s="2" t="str">
        <f>IF(WEEKDAY(FC_Road___Aradhana5[[#This Row],[Date]],2)&gt;5,"Weekend","Weekday")</f>
        <v>Weekday</v>
      </c>
      <c r="G2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" t="s">
        <v>49</v>
      </c>
      <c r="I27" t="s">
        <v>50</v>
      </c>
      <c r="J27" t="s">
        <v>51</v>
      </c>
      <c r="K27" t="s">
        <v>52</v>
      </c>
      <c r="L27" t="s">
        <v>53</v>
      </c>
      <c r="M27" t="s">
        <v>50</v>
      </c>
      <c r="N27" t="s">
        <v>50</v>
      </c>
      <c r="O27" t="s">
        <v>151</v>
      </c>
      <c r="P27" t="s">
        <v>50</v>
      </c>
      <c r="Q27" t="s">
        <v>50</v>
      </c>
      <c r="R27" t="str">
        <f t="shared" si="6"/>
        <v xml:space="preserve">Pune Railway Station 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tr">
        <f t="shared" si="0"/>
        <v/>
      </c>
      <c r="Y27" t="str">
        <f t="shared" si="1"/>
        <v xml:space="preserve">Pune Railway Station </v>
      </c>
      <c r="Z27" t="s">
        <v>83</v>
      </c>
      <c r="AA27" t="s">
        <v>127</v>
      </c>
      <c r="AB27" t="s">
        <v>50</v>
      </c>
      <c r="AC27" t="s">
        <v>50</v>
      </c>
      <c r="AD27" t="s">
        <v>50</v>
      </c>
      <c r="AE27" t="s">
        <v>50</v>
      </c>
      <c r="AF27" t="str">
        <f t="shared" si="2"/>
        <v>Old City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tr">
        <f t="shared" si="3"/>
        <v/>
      </c>
      <c r="AM27" t="str">
        <f>IF(FC_Road___Aradhana5[[#This Row],[2nd Level Departure]]="",FC_Road___Aradhana5[[#This Row],[1st Level Departure]],FC_Road___Aradhana5[[#This Row],[2nd Level Departure]])</f>
        <v>Old City</v>
      </c>
      <c r="AN27" t="s">
        <v>56</v>
      </c>
      <c r="AO27" t="s">
        <v>109</v>
      </c>
      <c r="AP27" t="s">
        <v>58</v>
      </c>
      <c r="AQ27" t="s">
        <v>59</v>
      </c>
      <c r="AR27" t="s">
        <v>60</v>
      </c>
      <c r="AS27" t="s">
        <v>86</v>
      </c>
      <c r="AT27" t="s">
        <v>107</v>
      </c>
      <c r="AU27" t="s">
        <v>63</v>
      </c>
      <c r="AV27" t="s">
        <v>50</v>
      </c>
      <c r="AW27" t="str">
        <f t="shared" si="4"/>
        <v>Word of Mouth/ Recommendation</v>
      </c>
      <c r="AX27" t="s">
        <v>50</v>
      </c>
      <c r="AY27" t="str">
        <f t="shared" si="5"/>
        <v>Date</v>
      </c>
      <c r="AZ27" t="s">
        <v>50</v>
      </c>
      <c r="BA27" t="str">
        <f t="shared" si="7"/>
        <v>Nonna's famous Tiramisu </v>
      </c>
      <c r="BB27" t="s">
        <v>87</v>
      </c>
      <c r="BC27" t="s">
        <v>64</v>
      </c>
      <c r="BD27" t="s">
        <v>75</v>
      </c>
      <c r="BE27" t="s">
        <v>76</v>
      </c>
      <c r="BF27" t="s">
        <v>89</v>
      </c>
      <c r="BG27" t="s">
        <v>68</v>
      </c>
      <c r="BH27" t="s">
        <v>118</v>
      </c>
      <c r="BI27" t="s">
        <v>122</v>
      </c>
      <c r="BJ27" t="s">
        <v>69</v>
      </c>
      <c r="BK27" t="s">
        <v>529</v>
      </c>
      <c r="BL27" t="s">
        <v>384</v>
      </c>
    </row>
    <row r="28" spans="1:64" x14ac:dyDescent="0.3">
      <c r="A28">
        <v>29</v>
      </c>
      <c r="B28" s="1">
        <v>45832.952777777777</v>
      </c>
      <c r="C28" s="6">
        <v>45832.967361111114</v>
      </c>
      <c r="D28" s="2">
        <f>INT(FC_Road___Aradhana5[[#This Row],[Completion time]])</f>
        <v>45832</v>
      </c>
      <c r="E28" s="2" t="str">
        <f>TEXT(FC_Road___Aradhana5[[#This Row],[Date]],"dddd")</f>
        <v>Tuesday</v>
      </c>
      <c r="F28" s="2" t="str">
        <f>IF(WEEKDAY(FC_Road___Aradhana5[[#This Row],[Date]],2)&gt;5,"Weekend","Weekday")</f>
        <v>Weekday</v>
      </c>
      <c r="G2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" t="s">
        <v>49</v>
      </c>
      <c r="I28" t="s">
        <v>50</v>
      </c>
      <c r="J28" t="s">
        <v>51</v>
      </c>
      <c r="K28" t="s">
        <v>52</v>
      </c>
      <c r="L28" t="s">
        <v>80</v>
      </c>
      <c r="M28" t="s">
        <v>50</v>
      </c>
      <c r="N28" t="s">
        <v>50</v>
      </c>
      <c r="O28" t="s">
        <v>50</v>
      </c>
      <c r="P28" t="s">
        <v>50</v>
      </c>
      <c r="Q28" t="s">
        <v>81</v>
      </c>
      <c r="R28" t="str">
        <f t="shared" si="6"/>
        <v>Kothrud</v>
      </c>
      <c r="S28" t="s">
        <v>50</v>
      </c>
      <c r="T28" t="s">
        <v>50</v>
      </c>
      <c r="U28" t="s">
        <v>116</v>
      </c>
      <c r="V28" t="s">
        <v>50</v>
      </c>
      <c r="W28" t="s">
        <v>50</v>
      </c>
      <c r="X28" t="str">
        <f t="shared" si="0"/>
        <v>Warje</v>
      </c>
      <c r="Y28" t="str">
        <f t="shared" si="1"/>
        <v>Warje</v>
      </c>
      <c r="Z28" t="s">
        <v>83</v>
      </c>
      <c r="AA28" t="s">
        <v>84</v>
      </c>
      <c r="AB28" t="s">
        <v>50</v>
      </c>
      <c r="AC28" t="s">
        <v>50</v>
      </c>
      <c r="AD28" t="s">
        <v>50</v>
      </c>
      <c r="AE28" t="s">
        <v>50</v>
      </c>
      <c r="AF28" t="str">
        <f t="shared" si="2"/>
        <v>kothrud</v>
      </c>
      <c r="AG28" t="s">
        <v>50</v>
      </c>
      <c r="AH28" t="s">
        <v>50</v>
      </c>
      <c r="AI28" t="s">
        <v>116</v>
      </c>
      <c r="AJ28" t="s">
        <v>50</v>
      </c>
      <c r="AK28" t="s">
        <v>50</v>
      </c>
      <c r="AL28" t="str">
        <f t="shared" si="3"/>
        <v>Warje</v>
      </c>
      <c r="AM28" t="str">
        <f>IF(FC_Road___Aradhana5[[#This Row],[2nd Level Departure]]="",FC_Road___Aradhana5[[#This Row],[1st Level Departure]],FC_Road___Aradhana5[[#This Row],[2nd Level Departure]])</f>
        <v>Warje</v>
      </c>
      <c r="AN28" t="s">
        <v>85</v>
      </c>
      <c r="AO28" t="s">
        <v>71</v>
      </c>
      <c r="AP28" t="s">
        <v>96</v>
      </c>
      <c r="AQ28" t="s">
        <v>50</v>
      </c>
      <c r="AR28" t="s">
        <v>50</v>
      </c>
      <c r="AS28" t="s">
        <v>50</v>
      </c>
      <c r="AT28" t="s">
        <v>50</v>
      </c>
      <c r="AU28" t="s">
        <v>50</v>
      </c>
      <c r="AV28" t="s">
        <v>144</v>
      </c>
      <c r="AW28" t="str">
        <f t="shared" si="4"/>
        <v>I was walking by and came in</v>
      </c>
      <c r="AX28" t="s">
        <v>61</v>
      </c>
      <c r="AY28" t="str">
        <f t="shared" si="5"/>
        <v>Casual Meal</v>
      </c>
      <c r="AZ28" t="s">
        <v>98</v>
      </c>
      <c r="BA28" t="s">
        <v>62</v>
      </c>
      <c r="BB28" t="s">
        <v>64</v>
      </c>
      <c r="BC28" t="s">
        <v>74</v>
      </c>
      <c r="BD28" t="s">
        <v>75</v>
      </c>
      <c r="BE28" t="s">
        <v>67</v>
      </c>
      <c r="BF28" t="s">
        <v>99</v>
      </c>
      <c r="BG28" t="s">
        <v>68</v>
      </c>
      <c r="BH28" t="s">
        <v>78</v>
      </c>
      <c r="BI28" t="s">
        <v>115</v>
      </c>
      <c r="BJ28" t="s">
        <v>69</v>
      </c>
      <c r="BK28" t="s">
        <v>153</v>
      </c>
      <c r="BL28" t="s">
        <v>373</v>
      </c>
    </row>
    <row r="29" spans="1:64" x14ac:dyDescent="0.3">
      <c r="A29">
        <v>30</v>
      </c>
      <c r="B29" s="1">
        <v>45833.588194444441</v>
      </c>
      <c r="C29" s="6">
        <v>45833.597916666666</v>
      </c>
      <c r="D29" s="2">
        <f>INT(FC_Road___Aradhana5[[#This Row],[Completion time]])</f>
        <v>45833</v>
      </c>
      <c r="E29" s="2" t="str">
        <f>TEXT(FC_Road___Aradhana5[[#This Row],[Date]],"dddd")</f>
        <v>Wednesday</v>
      </c>
      <c r="F29" s="2" t="str">
        <f>IF(WEEKDAY(FC_Road___Aradhana5[[#This Row],[Date]],2)&gt;5,"Weekend","Weekday")</f>
        <v>Weekday</v>
      </c>
      <c r="G2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9" t="s">
        <v>49</v>
      </c>
      <c r="I29" t="s">
        <v>50</v>
      </c>
      <c r="J29" t="s">
        <v>51</v>
      </c>
      <c r="K29" t="s">
        <v>52</v>
      </c>
      <c r="L29" t="s">
        <v>80</v>
      </c>
      <c r="M29" t="s">
        <v>50</v>
      </c>
      <c r="N29" t="s">
        <v>50</v>
      </c>
      <c r="O29" t="s">
        <v>50</v>
      </c>
      <c r="P29" t="s">
        <v>50</v>
      </c>
      <c r="Q29" t="s">
        <v>154</v>
      </c>
      <c r="R29" t="str">
        <f t="shared" si="6"/>
        <v>Parvati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tr">
        <f t="shared" si="0"/>
        <v/>
      </c>
      <c r="Y29" t="str">
        <f t="shared" si="1"/>
        <v>Parvati</v>
      </c>
      <c r="Z29" t="s">
        <v>83</v>
      </c>
      <c r="AA29" t="s">
        <v>155</v>
      </c>
      <c r="AB29" t="s">
        <v>50</v>
      </c>
      <c r="AC29" t="s">
        <v>50</v>
      </c>
      <c r="AD29" t="s">
        <v>50</v>
      </c>
      <c r="AE29" t="s">
        <v>50</v>
      </c>
      <c r="AF29" t="str">
        <f t="shared" si="2"/>
        <v xml:space="preserve">Parvati 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tr">
        <f t="shared" si="3"/>
        <v/>
      </c>
      <c r="AM29" t="str">
        <f>IF(FC_Road___Aradhana5[[#This Row],[2nd Level Departure]]="",FC_Road___Aradhana5[[#This Row],[1st Level Departure]],FC_Road___Aradhana5[[#This Row],[2nd Level Departure]])</f>
        <v xml:space="preserve">Parvati </v>
      </c>
      <c r="AN29" t="s">
        <v>56</v>
      </c>
      <c r="AO29" t="s">
        <v>71</v>
      </c>
      <c r="AP29" t="s">
        <v>96</v>
      </c>
      <c r="AQ29" t="s">
        <v>50</v>
      </c>
      <c r="AR29" t="s">
        <v>50</v>
      </c>
      <c r="AS29" t="s">
        <v>50</v>
      </c>
      <c r="AT29" t="s">
        <v>50</v>
      </c>
      <c r="AU29" t="s">
        <v>50</v>
      </c>
      <c r="AV29" t="s">
        <v>149</v>
      </c>
      <c r="AW29" t="str">
        <f t="shared" si="4"/>
        <v>A friend told me</v>
      </c>
      <c r="AX29" t="s">
        <v>111</v>
      </c>
      <c r="AY29" t="str">
        <f t="shared" si="5"/>
        <v>Hangout with friends</v>
      </c>
      <c r="AZ29" t="s">
        <v>98</v>
      </c>
      <c r="BA29" t="s">
        <v>62</v>
      </c>
      <c r="BB29" t="s">
        <v>64</v>
      </c>
      <c r="BC29" t="s">
        <v>108</v>
      </c>
      <c r="BD29" t="s">
        <v>130</v>
      </c>
      <c r="BE29" t="s">
        <v>67</v>
      </c>
      <c r="BF29" t="s">
        <v>50</v>
      </c>
      <c r="BG29" t="s">
        <v>100</v>
      </c>
      <c r="BH29" t="s">
        <v>50</v>
      </c>
      <c r="BI29" t="s">
        <v>50</v>
      </c>
      <c r="BJ29" t="s">
        <v>69</v>
      </c>
      <c r="BK29" t="s">
        <v>153</v>
      </c>
      <c r="BL29" t="s">
        <v>386</v>
      </c>
    </row>
    <row r="30" spans="1:64" x14ac:dyDescent="0.3">
      <c r="A30">
        <v>31</v>
      </c>
      <c r="B30" s="1">
        <v>45833.568749999999</v>
      </c>
      <c r="C30" s="6">
        <v>45833.607638888891</v>
      </c>
      <c r="D30" s="2">
        <f>INT(FC_Road___Aradhana5[[#This Row],[Completion time]])</f>
        <v>45833</v>
      </c>
      <c r="E30" s="2" t="str">
        <f>TEXT(FC_Road___Aradhana5[[#This Row],[Date]],"dddd")</f>
        <v>Wednesday</v>
      </c>
      <c r="F30" s="2" t="str">
        <f>IF(WEEKDAY(FC_Road___Aradhana5[[#This Row],[Date]],2)&gt;5,"Weekend","Weekday")</f>
        <v>Weekday</v>
      </c>
      <c r="G3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0" t="s">
        <v>49</v>
      </c>
      <c r="I30" t="s">
        <v>50</v>
      </c>
      <c r="J30" t="s">
        <v>79</v>
      </c>
      <c r="K30" t="s">
        <v>92</v>
      </c>
      <c r="L30" t="s">
        <v>156</v>
      </c>
      <c r="M30" t="s">
        <v>157</v>
      </c>
      <c r="N30" t="s">
        <v>50</v>
      </c>
      <c r="O30" t="s">
        <v>50</v>
      </c>
      <c r="P30" t="s">
        <v>50</v>
      </c>
      <c r="Q30" t="s">
        <v>50</v>
      </c>
      <c r="R30" t="str">
        <f t="shared" si="6"/>
        <v>R Deccan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tr">
        <f t="shared" si="0"/>
        <v/>
      </c>
      <c r="Y30" t="str">
        <f t="shared" si="1"/>
        <v>R Deccan</v>
      </c>
      <c r="Z30" t="s">
        <v>83</v>
      </c>
      <c r="AA30" t="s">
        <v>158</v>
      </c>
      <c r="AB30" t="s">
        <v>50</v>
      </c>
      <c r="AC30" t="s">
        <v>50</v>
      </c>
      <c r="AD30" t="s">
        <v>50</v>
      </c>
      <c r="AE30" t="s">
        <v>50</v>
      </c>
      <c r="AF30" t="str">
        <f t="shared" si="2"/>
        <v xml:space="preserve">Dighi 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tr">
        <f t="shared" si="3"/>
        <v/>
      </c>
      <c r="AM30" t="str">
        <f>IF(FC_Road___Aradhana5[[#This Row],[2nd Level Departure]]="",FC_Road___Aradhana5[[#This Row],[1st Level Departure]],FC_Road___Aradhana5[[#This Row],[2nd Level Departure]])</f>
        <v xml:space="preserve">Dighi </v>
      </c>
      <c r="AN30" t="s">
        <v>85</v>
      </c>
      <c r="AO30" t="s">
        <v>109</v>
      </c>
      <c r="AP30" t="s">
        <v>96</v>
      </c>
      <c r="AQ30" t="s">
        <v>50</v>
      </c>
      <c r="AR30" t="s">
        <v>50</v>
      </c>
      <c r="AS30" t="s">
        <v>50</v>
      </c>
      <c r="AT30" t="s">
        <v>50</v>
      </c>
      <c r="AU30" t="s">
        <v>50</v>
      </c>
      <c r="AV30" t="s">
        <v>149</v>
      </c>
      <c r="AW30" t="str">
        <f t="shared" si="4"/>
        <v>A friend told me</v>
      </c>
      <c r="AX30" t="s">
        <v>61</v>
      </c>
      <c r="AY30" t="str">
        <f t="shared" si="5"/>
        <v>Casual Meal</v>
      </c>
      <c r="AZ30" t="s">
        <v>98</v>
      </c>
      <c r="BA30" t="s">
        <v>62</v>
      </c>
      <c r="BB30" t="s">
        <v>87</v>
      </c>
      <c r="BC30" t="s">
        <v>64</v>
      </c>
      <c r="BD30" t="s">
        <v>159</v>
      </c>
      <c r="BE30" t="s">
        <v>76</v>
      </c>
      <c r="BF30" t="s">
        <v>89</v>
      </c>
      <c r="BG30" t="s">
        <v>114</v>
      </c>
      <c r="BH30" t="s">
        <v>78</v>
      </c>
      <c r="BI30" t="s">
        <v>115</v>
      </c>
      <c r="BJ30" t="s">
        <v>69</v>
      </c>
      <c r="BK30" t="s">
        <v>531</v>
      </c>
      <c r="BL30" t="s">
        <v>387</v>
      </c>
    </row>
    <row r="31" spans="1:64" x14ac:dyDescent="0.3">
      <c r="A31">
        <v>32</v>
      </c>
      <c r="B31" s="1">
        <v>45833.614583333336</v>
      </c>
      <c r="C31" s="6">
        <v>45833.615277777775</v>
      </c>
      <c r="D31" s="2">
        <f>INT(FC_Road___Aradhana5[[#This Row],[Completion time]])</f>
        <v>45833</v>
      </c>
      <c r="E31" s="2" t="str">
        <f>TEXT(FC_Road___Aradhana5[[#This Row],[Date]],"dddd")</f>
        <v>Wednesday</v>
      </c>
      <c r="F31" s="2" t="str">
        <f>IF(WEEKDAY(FC_Road___Aradhana5[[#This Row],[Date]],2)&gt;5,"Weekend","Weekday")</f>
        <v>Weekday</v>
      </c>
      <c r="G3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1" t="s">
        <v>49</v>
      </c>
      <c r="I31" t="s">
        <v>50</v>
      </c>
      <c r="J31" t="s">
        <v>51</v>
      </c>
      <c r="K31" t="s">
        <v>52</v>
      </c>
      <c r="L31" t="s">
        <v>160</v>
      </c>
      <c r="M31" t="s">
        <v>50</v>
      </c>
      <c r="N31" t="s">
        <v>50</v>
      </c>
      <c r="O31" t="s">
        <v>50</v>
      </c>
      <c r="P31" t="s">
        <v>161</v>
      </c>
      <c r="Q31" t="s">
        <v>50</v>
      </c>
      <c r="R31" t="str">
        <f t="shared" si="6"/>
        <v>Fergusson / BMCC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tr">
        <f t="shared" si="0"/>
        <v/>
      </c>
      <c r="Y31" t="str">
        <f t="shared" si="1"/>
        <v>Fergusson / BMCC</v>
      </c>
      <c r="Z31" t="s">
        <v>83</v>
      </c>
      <c r="AA31" t="s">
        <v>127</v>
      </c>
      <c r="AB31" t="s">
        <v>50</v>
      </c>
      <c r="AC31" t="s">
        <v>50</v>
      </c>
      <c r="AD31" t="s">
        <v>50</v>
      </c>
      <c r="AE31" t="s">
        <v>50</v>
      </c>
      <c r="AF31" t="str">
        <f t="shared" si="2"/>
        <v>Old City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tr">
        <f t="shared" si="3"/>
        <v/>
      </c>
      <c r="AM31" t="str">
        <f>IF(FC_Road___Aradhana5[[#This Row],[2nd Level Departure]]="",FC_Road___Aradhana5[[#This Row],[1st Level Departure]],FC_Road___Aradhana5[[#This Row],[2nd Level Departure]])</f>
        <v>Old City</v>
      </c>
      <c r="AN31" t="s">
        <v>94</v>
      </c>
      <c r="AO31" t="s">
        <v>95</v>
      </c>
      <c r="AP31" t="s">
        <v>96</v>
      </c>
      <c r="AQ31" t="s">
        <v>50</v>
      </c>
      <c r="AR31" t="s">
        <v>50</v>
      </c>
      <c r="AS31" t="s">
        <v>50</v>
      </c>
      <c r="AT31" t="s">
        <v>50</v>
      </c>
      <c r="AU31" t="s">
        <v>50</v>
      </c>
      <c r="AV31" t="s">
        <v>149</v>
      </c>
      <c r="AW31" t="str">
        <f t="shared" si="4"/>
        <v>A friend told me</v>
      </c>
      <c r="AX31" t="s">
        <v>61</v>
      </c>
      <c r="AY31" t="str">
        <f t="shared" si="5"/>
        <v>Casual Meal</v>
      </c>
      <c r="AZ31" t="s">
        <v>98</v>
      </c>
      <c r="BA31" t="s">
        <v>62</v>
      </c>
      <c r="BB31" t="s">
        <v>87</v>
      </c>
      <c r="BC31" t="s">
        <v>104</v>
      </c>
      <c r="BD31" t="s">
        <v>88</v>
      </c>
      <c r="BE31" t="s">
        <v>76</v>
      </c>
      <c r="BF31" t="s">
        <v>89</v>
      </c>
      <c r="BG31" t="s">
        <v>114</v>
      </c>
      <c r="BH31" t="s">
        <v>78</v>
      </c>
      <c r="BI31" t="s">
        <v>122</v>
      </c>
      <c r="BJ31" t="s">
        <v>69</v>
      </c>
      <c r="BK31" t="s">
        <v>528</v>
      </c>
      <c r="BL31" t="s">
        <v>388</v>
      </c>
    </row>
    <row r="32" spans="1:64" x14ac:dyDescent="0.3">
      <c r="A32">
        <v>33</v>
      </c>
      <c r="B32" s="1">
        <v>45833.607638888891</v>
      </c>
      <c r="C32" s="6">
        <v>45833.630555555559</v>
      </c>
      <c r="D32" s="2">
        <f>INT(FC_Road___Aradhana5[[#This Row],[Completion time]])</f>
        <v>45833</v>
      </c>
      <c r="E32" s="2" t="str">
        <f>TEXT(FC_Road___Aradhana5[[#This Row],[Date]],"dddd")</f>
        <v>Wednesday</v>
      </c>
      <c r="F32" s="2" t="str">
        <f>IF(WEEKDAY(FC_Road___Aradhana5[[#This Row],[Date]],2)&gt;5,"Weekend","Weekday")</f>
        <v>Weekday</v>
      </c>
      <c r="G3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" t="s">
        <v>49</v>
      </c>
      <c r="I32" t="s">
        <v>50</v>
      </c>
      <c r="J32" t="s">
        <v>79</v>
      </c>
      <c r="K32" t="s">
        <v>140</v>
      </c>
      <c r="L32" t="s">
        <v>53</v>
      </c>
      <c r="M32" t="s">
        <v>50</v>
      </c>
      <c r="N32" t="s">
        <v>50</v>
      </c>
      <c r="O32" t="s">
        <v>70</v>
      </c>
      <c r="P32" t="s">
        <v>50</v>
      </c>
      <c r="Q32" t="s">
        <v>50</v>
      </c>
      <c r="R32" t="str">
        <f t="shared" si="6"/>
        <v>Shivajinagar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tr">
        <f t="shared" si="0"/>
        <v/>
      </c>
      <c r="Y32" t="str">
        <f t="shared" si="1"/>
        <v>Shivajinagar</v>
      </c>
      <c r="Z32" t="s">
        <v>55</v>
      </c>
      <c r="AA32" t="s">
        <v>50</v>
      </c>
      <c r="AB32" t="s">
        <v>50</v>
      </c>
      <c r="AC32" t="s">
        <v>50</v>
      </c>
      <c r="AD32" t="s">
        <v>70</v>
      </c>
      <c r="AE32" t="s">
        <v>50</v>
      </c>
      <c r="AF32" t="str">
        <f t="shared" si="2"/>
        <v>Shivajinagar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tr">
        <f t="shared" si="3"/>
        <v/>
      </c>
      <c r="AM32" t="str">
        <f>IF(FC_Road___Aradhana5[[#This Row],[2nd Level Departure]]="",FC_Road___Aradhana5[[#This Row],[1st Level Departure]],FC_Road___Aradhana5[[#This Row],[2nd Level Departure]])</f>
        <v>Shivajinagar</v>
      </c>
      <c r="AN32" t="s">
        <v>56</v>
      </c>
      <c r="AO32" t="s">
        <v>95</v>
      </c>
      <c r="AP32" t="s">
        <v>96</v>
      </c>
      <c r="AQ32" t="s">
        <v>50</v>
      </c>
      <c r="AR32" t="s">
        <v>50</v>
      </c>
      <c r="AS32" t="s">
        <v>50</v>
      </c>
      <c r="AT32" t="s">
        <v>50</v>
      </c>
      <c r="AU32" t="s">
        <v>50</v>
      </c>
      <c r="AV32" t="s">
        <v>149</v>
      </c>
      <c r="AW32" t="str">
        <f t="shared" si="4"/>
        <v>A friend told me</v>
      </c>
      <c r="AX32" t="s">
        <v>106</v>
      </c>
      <c r="AY32" t="str">
        <f t="shared" si="5"/>
        <v>Work meeting/ Business outing</v>
      </c>
      <c r="AZ32" t="s">
        <v>98</v>
      </c>
      <c r="BA32" t="s">
        <v>62</v>
      </c>
      <c r="BB32" t="s">
        <v>104</v>
      </c>
      <c r="BC32" t="s">
        <v>104</v>
      </c>
      <c r="BD32" t="s">
        <v>66</v>
      </c>
      <c r="BE32" t="s">
        <v>67</v>
      </c>
      <c r="BF32" t="s">
        <v>99</v>
      </c>
      <c r="BG32" t="s">
        <v>100</v>
      </c>
      <c r="BH32" t="s">
        <v>78</v>
      </c>
      <c r="BI32" t="s">
        <v>122</v>
      </c>
      <c r="BJ32" t="s">
        <v>69</v>
      </c>
      <c r="BK32" t="s">
        <v>529</v>
      </c>
      <c r="BL32" t="s">
        <v>370</v>
      </c>
    </row>
    <row r="33" spans="1:64" x14ac:dyDescent="0.3">
      <c r="A33">
        <v>34</v>
      </c>
      <c r="B33" s="1">
        <v>45833.615277777775</v>
      </c>
      <c r="C33" s="6">
        <v>45833.631944444445</v>
      </c>
      <c r="D33" s="2">
        <f>INT(FC_Road___Aradhana5[[#This Row],[Completion time]])</f>
        <v>45833</v>
      </c>
      <c r="E33" s="2" t="str">
        <f>TEXT(FC_Road___Aradhana5[[#This Row],[Date]],"dddd")</f>
        <v>Wednesday</v>
      </c>
      <c r="F33" s="2" t="str">
        <f>IF(WEEKDAY(FC_Road___Aradhana5[[#This Row],[Date]],2)&gt;5,"Weekend","Weekday")</f>
        <v>Weekday</v>
      </c>
      <c r="G3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3" t="s">
        <v>49</v>
      </c>
      <c r="I33" t="s">
        <v>50</v>
      </c>
      <c r="J33" t="s">
        <v>51</v>
      </c>
      <c r="K33" t="s">
        <v>52</v>
      </c>
      <c r="L33" t="s">
        <v>80</v>
      </c>
      <c r="M33" t="s">
        <v>50</v>
      </c>
      <c r="N33" t="s">
        <v>50</v>
      </c>
      <c r="O33" t="s">
        <v>50</v>
      </c>
      <c r="P33" t="s">
        <v>50</v>
      </c>
      <c r="Q33" t="s">
        <v>81</v>
      </c>
      <c r="R33" t="str">
        <f t="shared" si="6"/>
        <v>Kothrud</v>
      </c>
      <c r="S33" t="s">
        <v>50</v>
      </c>
      <c r="T33" t="s">
        <v>50</v>
      </c>
      <c r="U33" t="s">
        <v>162</v>
      </c>
      <c r="V33" t="s">
        <v>50</v>
      </c>
      <c r="W33" t="s">
        <v>50</v>
      </c>
      <c r="X33" t="str">
        <f t="shared" si="0"/>
        <v>Dahanukar Colony / Kothrud Bus Stand</v>
      </c>
      <c r="Y33" t="str">
        <f t="shared" si="1"/>
        <v>Dahanukar Colony / Kothrud Bus Stand</v>
      </c>
      <c r="Z33" t="s">
        <v>163</v>
      </c>
      <c r="AA33" t="s">
        <v>54</v>
      </c>
      <c r="AB33" t="s">
        <v>50</v>
      </c>
      <c r="AC33" t="s">
        <v>50</v>
      </c>
      <c r="AD33" t="s">
        <v>50</v>
      </c>
      <c r="AE33" t="s">
        <v>50</v>
      </c>
      <c r="AF33" t="str">
        <f t="shared" si="2"/>
        <v>Deccan</v>
      </c>
      <c r="AG33" t="s">
        <v>164</v>
      </c>
      <c r="AH33" t="s">
        <v>50</v>
      </c>
      <c r="AI33" t="s">
        <v>50</v>
      </c>
      <c r="AJ33" t="s">
        <v>50</v>
      </c>
      <c r="AK33" t="s">
        <v>50</v>
      </c>
      <c r="AL33" t="str">
        <f t="shared" si="3"/>
        <v>Apte Road / JM Road</v>
      </c>
      <c r="AM33" t="str">
        <f>IF(FC_Road___Aradhana5[[#This Row],[2nd Level Departure]]="",FC_Road___Aradhana5[[#This Row],[1st Level Departure]],FC_Road___Aradhana5[[#This Row],[2nd Level Departure]])</f>
        <v>Apte Road / JM Road</v>
      </c>
      <c r="AN33" t="s">
        <v>94</v>
      </c>
      <c r="AO33" t="s">
        <v>109</v>
      </c>
      <c r="AP33" t="s">
        <v>96</v>
      </c>
      <c r="AQ33" t="s">
        <v>50</v>
      </c>
      <c r="AR33" t="s">
        <v>50</v>
      </c>
      <c r="AS33" t="s">
        <v>50</v>
      </c>
      <c r="AT33" t="s">
        <v>50</v>
      </c>
      <c r="AU33" t="s">
        <v>50</v>
      </c>
      <c r="AV33" t="s">
        <v>97</v>
      </c>
      <c r="AW33" t="str">
        <f t="shared" si="4"/>
        <v>Social Media Ad (Instagram/ Facebook)</v>
      </c>
      <c r="AX33" t="s">
        <v>61</v>
      </c>
      <c r="AY33" t="str">
        <f t="shared" si="5"/>
        <v>Casual Meal</v>
      </c>
      <c r="AZ33" t="s">
        <v>98</v>
      </c>
      <c r="BA33" t="s">
        <v>62</v>
      </c>
      <c r="BB33" t="s">
        <v>87</v>
      </c>
      <c r="BC33" t="s">
        <v>104</v>
      </c>
      <c r="BD33" t="s">
        <v>88</v>
      </c>
      <c r="BE33" t="s">
        <v>67</v>
      </c>
      <c r="BF33" t="s">
        <v>89</v>
      </c>
      <c r="BG33" t="s">
        <v>114</v>
      </c>
      <c r="BH33" t="s">
        <v>78</v>
      </c>
      <c r="BI33" t="s">
        <v>122</v>
      </c>
      <c r="BJ33" t="s">
        <v>69</v>
      </c>
      <c r="BK33" t="s">
        <v>530</v>
      </c>
      <c r="BL33" t="s">
        <v>402</v>
      </c>
    </row>
    <row r="34" spans="1:64" x14ac:dyDescent="0.3">
      <c r="A34">
        <v>35</v>
      </c>
      <c r="B34" s="1">
        <v>45833.635416666664</v>
      </c>
      <c r="C34" s="6">
        <v>45833.636805555558</v>
      </c>
      <c r="D34" s="2">
        <f>INT(FC_Road___Aradhana5[[#This Row],[Completion time]])</f>
        <v>45833</v>
      </c>
      <c r="E34" s="2" t="str">
        <f>TEXT(FC_Road___Aradhana5[[#This Row],[Date]],"dddd")</f>
        <v>Wednesday</v>
      </c>
      <c r="F34" s="2" t="str">
        <f>IF(WEEKDAY(FC_Road___Aradhana5[[#This Row],[Date]],2)&gt;5,"Weekend","Weekday")</f>
        <v>Weekday</v>
      </c>
      <c r="G3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4" t="s">
        <v>49</v>
      </c>
      <c r="I34" t="s">
        <v>50</v>
      </c>
      <c r="J34" t="s">
        <v>79</v>
      </c>
      <c r="K34" t="s">
        <v>52</v>
      </c>
      <c r="L34" t="s">
        <v>156</v>
      </c>
      <c r="M34" t="s">
        <v>165</v>
      </c>
      <c r="N34" t="s">
        <v>50</v>
      </c>
      <c r="O34" t="s">
        <v>50</v>
      </c>
      <c r="P34" t="s">
        <v>50</v>
      </c>
      <c r="Q34" t="s">
        <v>50</v>
      </c>
      <c r="R34" t="str">
        <f t="shared" si="6"/>
        <v>Pavillion Mall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tr">
        <f t="shared" si="0"/>
        <v/>
      </c>
      <c r="Y34" t="str">
        <f t="shared" si="1"/>
        <v>Pavillion Mall</v>
      </c>
      <c r="Z34" t="s">
        <v>166</v>
      </c>
      <c r="AA34" t="s">
        <v>50</v>
      </c>
      <c r="AB34" t="s">
        <v>165</v>
      </c>
      <c r="AC34" t="s">
        <v>50</v>
      </c>
      <c r="AD34" t="s">
        <v>50</v>
      </c>
      <c r="AE34" t="s">
        <v>50</v>
      </c>
      <c r="AF34" t="str">
        <f t="shared" si="2"/>
        <v>Pavillion Mall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tr">
        <f t="shared" si="3"/>
        <v/>
      </c>
      <c r="AM34" t="str">
        <f>IF(FC_Road___Aradhana5[[#This Row],[2nd Level Departure]]="",FC_Road___Aradhana5[[#This Row],[1st Level Departure]],FC_Road___Aradhana5[[#This Row],[2nd Level Departure]])</f>
        <v>Pavillion Mall</v>
      </c>
      <c r="AN34" t="s">
        <v>128</v>
      </c>
      <c r="AO34" t="s">
        <v>95</v>
      </c>
      <c r="AP34" t="s">
        <v>96</v>
      </c>
      <c r="AQ34" t="s">
        <v>50</v>
      </c>
      <c r="AR34" t="s">
        <v>50</v>
      </c>
      <c r="AS34" t="s">
        <v>50</v>
      </c>
      <c r="AT34" t="s">
        <v>50</v>
      </c>
      <c r="AU34" t="s">
        <v>50</v>
      </c>
      <c r="AV34" t="s">
        <v>149</v>
      </c>
      <c r="AW34" t="str">
        <f t="shared" si="4"/>
        <v>A friend told me</v>
      </c>
      <c r="AX34" t="s">
        <v>167</v>
      </c>
      <c r="AY34" t="str">
        <f t="shared" si="5"/>
        <v>Special Celebration (Birthday, Anniversary, etc.)</v>
      </c>
      <c r="AZ34" t="s">
        <v>168</v>
      </c>
      <c r="BA34" t="s">
        <v>125</v>
      </c>
      <c r="BB34" t="s">
        <v>87</v>
      </c>
      <c r="BC34" t="s">
        <v>65</v>
      </c>
      <c r="BD34" t="s">
        <v>88</v>
      </c>
      <c r="BE34" t="s">
        <v>76</v>
      </c>
      <c r="BF34" t="s">
        <v>99</v>
      </c>
      <c r="BG34" t="s">
        <v>114</v>
      </c>
      <c r="BH34" t="s">
        <v>90</v>
      </c>
      <c r="BI34" t="s">
        <v>91</v>
      </c>
      <c r="BJ34" t="s">
        <v>69</v>
      </c>
      <c r="BK34" t="s">
        <v>531</v>
      </c>
      <c r="BL34" t="s">
        <v>390</v>
      </c>
    </row>
    <row r="35" spans="1:64" x14ac:dyDescent="0.3">
      <c r="A35">
        <v>36</v>
      </c>
      <c r="B35" s="1">
        <v>45833.630555555559</v>
      </c>
      <c r="C35" s="6">
        <v>45833.648611111108</v>
      </c>
      <c r="D35" s="2">
        <f>INT(FC_Road___Aradhana5[[#This Row],[Completion time]])</f>
        <v>45833</v>
      </c>
      <c r="E35" s="2" t="str">
        <f>TEXT(FC_Road___Aradhana5[[#This Row],[Date]],"dddd")</f>
        <v>Wednesday</v>
      </c>
      <c r="F35" s="2" t="str">
        <f>IF(WEEKDAY(FC_Road___Aradhana5[[#This Row],[Date]],2)&gt;5,"Weekend","Weekday")</f>
        <v>Weekday</v>
      </c>
      <c r="G3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" t="s">
        <v>49</v>
      </c>
      <c r="I35" t="s">
        <v>50</v>
      </c>
      <c r="J35" t="s">
        <v>51</v>
      </c>
      <c r="K35" t="s">
        <v>52</v>
      </c>
      <c r="L35" t="s">
        <v>80</v>
      </c>
      <c r="M35" t="s">
        <v>50</v>
      </c>
      <c r="N35" t="s">
        <v>50</v>
      </c>
      <c r="O35" t="s">
        <v>50</v>
      </c>
      <c r="P35" t="s">
        <v>50</v>
      </c>
      <c r="Q35" t="s">
        <v>127</v>
      </c>
      <c r="R35" t="str">
        <f t="shared" si="6"/>
        <v>Old City</v>
      </c>
      <c r="S35" t="s">
        <v>50</v>
      </c>
      <c r="T35" t="s">
        <v>50</v>
      </c>
      <c r="U35" t="s">
        <v>50</v>
      </c>
      <c r="V35" t="s">
        <v>50</v>
      </c>
      <c r="W35" t="s">
        <v>169</v>
      </c>
      <c r="X35" t="str">
        <f t="shared" si="0"/>
        <v>Sadashiv Peth</v>
      </c>
      <c r="Y35" t="str">
        <f t="shared" si="1"/>
        <v>Sadashiv Peth</v>
      </c>
      <c r="Z35" t="s">
        <v>93</v>
      </c>
      <c r="AA35" t="s">
        <v>50</v>
      </c>
      <c r="AB35" t="s">
        <v>50</v>
      </c>
      <c r="AC35" t="s">
        <v>165</v>
      </c>
      <c r="AD35" t="s">
        <v>50</v>
      </c>
      <c r="AE35" t="s">
        <v>50</v>
      </c>
      <c r="AF35" t="str">
        <f t="shared" si="2"/>
        <v>Pavillion Mall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tr">
        <f t="shared" si="3"/>
        <v/>
      </c>
      <c r="AM35" t="str">
        <f>IF(FC_Road___Aradhana5[[#This Row],[2nd Level Departure]]="",FC_Road___Aradhana5[[#This Row],[1st Level Departure]],FC_Road___Aradhana5[[#This Row],[2nd Level Departure]])</f>
        <v>Pavillion Mall</v>
      </c>
      <c r="AN35" t="s">
        <v>56</v>
      </c>
      <c r="AO35" t="s">
        <v>71</v>
      </c>
      <c r="AP35" t="s">
        <v>58</v>
      </c>
      <c r="AQ35" t="s">
        <v>72</v>
      </c>
      <c r="AR35" t="s">
        <v>60</v>
      </c>
      <c r="AS35" t="s">
        <v>86</v>
      </c>
      <c r="AT35" t="s">
        <v>107</v>
      </c>
      <c r="AU35" t="s">
        <v>63</v>
      </c>
      <c r="AV35" t="s">
        <v>50</v>
      </c>
      <c r="AW35" t="str">
        <f t="shared" si="4"/>
        <v>Walk-in/ Saw it while passing by</v>
      </c>
      <c r="AX35" t="s">
        <v>50</v>
      </c>
      <c r="AY35" t="str">
        <f t="shared" si="5"/>
        <v>Date</v>
      </c>
      <c r="AZ35" t="s">
        <v>50</v>
      </c>
      <c r="BA35" t="str">
        <f t="shared" si="7"/>
        <v>Nonna's famous Tiramisu </v>
      </c>
      <c r="BB35" t="s">
        <v>65</v>
      </c>
      <c r="BC35" t="s">
        <v>65</v>
      </c>
      <c r="BD35" t="s">
        <v>88</v>
      </c>
      <c r="BE35" t="s">
        <v>67</v>
      </c>
      <c r="BF35" t="s">
        <v>89</v>
      </c>
      <c r="BG35" t="s">
        <v>114</v>
      </c>
      <c r="BH35" t="s">
        <v>118</v>
      </c>
      <c r="BI35" t="s">
        <v>115</v>
      </c>
      <c r="BJ35" t="s">
        <v>69</v>
      </c>
      <c r="BK35" t="s">
        <v>93</v>
      </c>
      <c r="BL35" t="s">
        <v>390</v>
      </c>
    </row>
    <row r="36" spans="1:64" x14ac:dyDescent="0.3">
      <c r="A36">
        <v>37</v>
      </c>
      <c r="B36" s="1">
        <v>45833.648611111108</v>
      </c>
      <c r="C36" s="6">
        <v>45833.675000000003</v>
      </c>
      <c r="D36" s="2">
        <f>INT(FC_Road___Aradhana5[[#This Row],[Completion time]])</f>
        <v>45833</v>
      </c>
      <c r="E36" s="2" t="str">
        <f>TEXT(FC_Road___Aradhana5[[#This Row],[Date]],"dddd")</f>
        <v>Wednesday</v>
      </c>
      <c r="F36" s="2" t="str">
        <f>IF(WEEKDAY(FC_Road___Aradhana5[[#This Row],[Date]],2)&gt;5,"Weekend","Weekday")</f>
        <v>Weekday</v>
      </c>
      <c r="G3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" t="s">
        <v>49</v>
      </c>
      <c r="I36" t="s">
        <v>50</v>
      </c>
      <c r="J36" t="s">
        <v>51</v>
      </c>
      <c r="K36" t="s">
        <v>52</v>
      </c>
      <c r="L36" t="s">
        <v>93</v>
      </c>
      <c r="M36" t="s">
        <v>50</v>
      </c>
      <c r="N36" t="s">
        <v>102</v>
      </c>
      <c r="O36" t="s">
        <v>50</v>
      </c>
      <c r="P36" t="s">
        <v>50</v>
      </c>
      <c r="Q36" t="s">
        <v>50</v>
      </c>
      <c r="R36" t="str">
        <f t="shared" si="6"/>
        <v>FC Road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tr">
        <f t="shared" si="0"/>
        <v/>
      </c>
      <c r="Y36" t="str">
        <f t="shared" si="1"/>
        <v>FC Road</v>
      </c>
      <c r="Z36" t="s">
        <v>83</v>
      </c>
      <c r="AA36" t="s">
        <v>70</v>
      </c>
      <c r="AB36" t="s">
        <v>50</v>
      </c>
      <c r="AC36" t="s">
        <v>50</v>
      </c>
      <c r="AD36" t="s">
        <v>50</v>
      </c>
      <c r="AE36" t="s">
        <v>50</v>
      </c>
      <c r="AF36" t="str">
        <f t="shared" si="2"/>
        <v>Shivajinagar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tr">
        <f t="shared" si="3"/>
        <v/>
      </c>
      <c r="AM36" t="str">
        <f>IF(FC_Road___Aradhana5[[#This Row],[2nd Level Departure]]="",FC_Road___Aradhana5[[#This Row],[1st Level Departure]],FC_Road___Aradhana5[[#This Row],[2nd Level Departure]])</f>
        <v>Shivajinagar</v>
      </c>
      <c r="AN36" t="s">
        <v>85</v>
      </c>
      <c r="AO36" t="s">
        <v>71</v>
      </c>
      <c r="AP36" t="s">
        <v>96</v>
      </c>
      <c r="AQ36" t="s">
        <v>50</v>
      </c>
      <c r="AR36" t="s">
        <v>50</v>
      </c>
      <c r="AS36" t="s">
        <v>50</v>
      </c>
      <c r="AT36" t="s">
        <v>50</v>
      </c>
      <c r="AU36" t="s">
        <v>50</v>
      </c>
      <c r="AV36" t="s">
        <v>149</v>
      </c>
      <c r="AW36" t="str">
        <f t="shared" si="4"/>
        <v>A friend told me</v>
      </c>
      <c r="AX36" t="s">
        <v>167</v>
      </c>
      <c r="AY36" t="str">
        <f t="shared" si="5"/>
        <v>Special Celebration (Birthday, Anniversary, etc.)</v>
      </c>
      <c r="AZ36" t="s">
        <v>98</v>
      </c>
      <c r="BA36" t="s">
        <v>62</v>
      </c>
      <c r="BB36" t="s">
        <v>74</v>
      </c>
      <c r="BC36" t="s">
        <v>64</v>
      </c>
      <c r="BD36" t="s">
        <v>75</v>
      </c>
      <c r="BE36" t="s">
        <v>67</v>
      </c>
      <c r="BF36" t="s">
        <v>89</v>
      </c>
      <c r="BG36" t="s">
        <v>68</v>
      </c>
      <c r="BH36" t="s">
        <v>101</v>
      </c>
      <c r="BI36" t="s">
        <v>91</v>
      </c>
      <c r="BJ36" t="s">
        <v>69</v>
      </c>
      <c r="BK36" t="s">
        <v>93</v>
      </c>
      <c r="BL36" t="s">
        <v>372</v>
      </c>
    </row>
    <row r="37" spans="1:64" x14ac:dyDescent="0.3">
      <c r="A37">
        <v>38</v>
      </c>
      <c r="B37" s="1">
        <v>45833.676388888889</v>
      </c>
      <c r="C37" s="6">
        <v>45833.683333333334</v>
      </c>
      <c r="D37" s="2">
        <f>INT(FC_Road___Aradhana5[[#This Row],[Completion time]])</f>
        <v>45833</v>
      </c>
      <c r="E37" s="2" t="str">
        <f>TEXT(FC_Road___Aradhana5[[#This Row],[Date]],"dddd")</f>
        <v>Wednesday</v>
      </c>
      <c r="F37" s="2" t="str">
        <f>IF(WEEKDAY(FC_Road___Aradhana5[[#This Row],[Date]],2)&gt;5,"Weekend","Weekday")</f>
        <v>Weekday</v>
      </c>
      <c r="G3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7" t="s">
        <v>49</v>
      </c>
      <c r="I37" t="s">
        <v>50</v>
      </c>
      <c r="J37" t="s">
        <v>51</v>
      </c>
      <c r="K37" t="s">
        <v>52</v>
      </c>
      <c r="L37" t="s">
        <v>93</v>
      </c>
      <c r="M37" t="s">
        <v>50</v>
      </c>
      <c r="N37" t="s">
        <v>170</v>
      </c>
      <c r="O37" t="s">
        <v>50</v>
      </c>
      <c r="P37" t="s">
        <v>50</v>
      </c>
      <c r="Q37" t="s">
        <v>50</v>
      </c>
      <c r="R37" t="str">
        <f t="shared" si="6"/>
        <v>Peth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tr">
        <f t="shared" si="0"/>
        <v/>
      </c>
      <c r="Y37" t="str">
        <f t="shared" si="1"/>
        <v>Peth</v>
      </c>
      <c r="Z37" t="s">
        <v>83</v>
      </c>
      <c r="AA37" t="s">
        <v>235</v>
      </c>
      <c r="AB37" t="s">
        <v>50</v>
      </c>
      <c r="AC37" t="s">
        <v>50</v>
      </c>
      <c r="AD37" t="s">
        <v>50</v>
      </c>
      <c r="AE37" t="s">
        <v>50</v>
      </c>
      <c r="AF37" t="str">
        <f t="shared" si="2"/>
        <v>Sinhgad Road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tr">
        <f t="shared" si="3"/>
        <v/>
      </c>
      <c r="AM37" t="str">
        <f>IF(FC_Road___Aradhana5[[#This Row],[2nd Level Departure]]="",FC_Road___Aradhana5[[#This Row],[1st Level Departure]],FC_Road___Aradhana5[[#This Row],[2nd Level Departure]])</f>
        <v>Sinhgad Road</v>
      </c>
      <c r="AN37" t="s">
        <v>147</v>
      </c>
      <c r="AO37" t="s">
        <v>57</v>
      </c>
      <c r="AP37" t="s">
        <v>58</v>
      </c>
      <c r="AQ37" t="s">
        <v>59</v>
      </c>
      <c r="AR37" t="s">
        <v>103</v>
      </c>
      <c r="AS37" t="s">
        <v>112</v>
      </c>
      <c r="AT37" t="s">
        <v>62</v>
      </c>
      <c r="AU37" t="s">
        <v>63</v>
      </c>
      <c r="AV37" t="s">
        <v>50</v>
      </c>
      <c r="AW37" t="str">
        <f t="shared" si="4"/>
        <v>Word of Mouth/ Recommendation</v>
      </c>
      <c r="AX37" t="s">
        <v>50</v>
      </c>
      <c r="AY37" t="str">
        <f t="shared" si="5"/>
        <v>Hangout with Friends</v>
      </c>
      <c r="AZ37" t="s">
        <v>50</v>
      </c>
      <c r="BA37" t="str">
        <f t="shared" si="7"/>
        <v>I wanted to try Sourdough Pizza</v>
      </c>
      <c r="BB37" t="s">
        <v>74</v>
      </c>
      <c r="BC37" t="s">
        <v>104</v>
      </c>
      <c r="BD37" t="s">
        <v>75</v>
      </c>
      <c r="BE37" t="s">
        <v>76</v>
      </c>
      <c r="BF37" t="s">
        <v>99</v>
      </c>
      <c r="BG37" t="s">
        <v>100</v>
      </c>
      <c r="BH37" t="s">
        <v>78</v>
      </c>
      <c r="BI37" t="s">
        <v>122</v>
      </c>
      <c r="BJ37" t="s">
        <v>69</v>
      </c>
      <c r="BK37" t="s">
        <v>93</v>
      </c>
      <c r="BL37" t="s">
        <v>392</v>
      </c>
    </row>
    <row r="38" spans="1:64" x14ac:dyDescent="0.3">
      <c r="A38">
        <v>39</v>
      </c>
      <c r="B38" s="1">
        <v>45833.683333333334</v>
      </c>
      <c r="C38" s="6">
        <v>45833.685416666667</v>
      </c>
      <c r="D38" s="2">
        <f>INT(FC_Road___Aradhana5[[#This Row],[Completion time]])</f>
        <v>45833</v>
      </c>
      <c r="E38" s="2" t="str">
        <f>TEXT(FC_Road___Aradhana5[[#This Row],[Date]],"dddd")</f>
        <v>Wednesday</v>
      </c>
      <c r="F38" s="2" t="str">
        <f>IF(WEEKDAY(FC_Road___Aradhana5[[#This Row],[Date]],2)&gt;5,"Weekend","Weekday")</f>
        <v>Weekday</v>
      </c>
      <c r="G3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8" t="s">
        <v>49</v>
      </c>
      <c r="I38" t="s">
        <v>50</v>
      </c>
      <c r="J38" t="s">
        <v>51</v>
      </c>
      <c r="K38" t="s">
        <v>140</v>
      </c>
      <c r="L38" t="s">
        <v>156</v>
      </c>
      <c r="M38" t="s">
        <v>171</v>
      </c>
      <c r="N38" t="s">
        <v>50</v>
      </c>
      <c r="O38" t="s">
        <v>50</v>
      </c>
      <c r="P38" t="s">
        <v>50</v>
      </c>
      <c r="Q38" t="s">
        <v>50</v>
      </c>
      <c r="R38" t="str">
        <f t="shared" si="6"/>
        <v>Phoenix mall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tr">
        <f t="shared" si="0"/>
        <v/>
      </c>
      <c r="Y38" t="str">
        <f t="shared" si="1"/>
        <v>Phoenix mall</v>
      </c>
      <c r="Z38" t="s">
        <v>93</v>
      </c>
      <c r="AA38" t="s">
        <v>50</v>
      </c>
      <c r="AB38" t="s">
        <v>50</v>
      </c>
      <c r="AC38" t="s">
        <v>102</v>
      </c>
      <c r="AD38" t="s">
        <v>50</v>
      </c>
      <c r="AE38" t="s">
        <v>50</v>
      </c>
      <c r="AF38" t="str">
        <f t="shared" si="2"/>
        <v>FC Road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tr">
        <f t="shared" si="3"/>
        <v/>
      </c>
      <c r="AM38" t="str">
        <f>IF(FC_Road___Aradhana5[[#This Row],[2nd Level Departure]]="",FC_Road___Aradhana5[[#This Row],[1st Level Departure]],FC_Road___Aradhana5[[#This Row],[2nd Level Departure]])</f>
        <v>FC Road</v>
      </c>
      <c r="AN38" t="s">
        <v>56</v>
      </c>
      <c r="AO38" t="s">
        <v>71</v>
      </c>
      <c r="AP38" t="s">
        <v>58</v>
      </c>
      <c r="AQ38" t="s">
        <v>59</v>
      </c>
      <c r="AR38" t="s">
        <v>133</v>
      </c>
      <c r="AS38" t="s">
        <v>112</v>
      </c>
      <c r="AT38" t="s">
        <v>62</v>
      </c>
      <c r="AU38" t="s">
        <v>63</v>
      </c>
      <c r="AV38" t="s">
        <v>50</v>
      </c>
      <c r="AW38" t="str">
        <f t="shared" si="4"/>
        <v>Word of Mouth/ Recommendation</v>
      </c>
      <c r="AX38" t="s">
        <v>50</v>
      </c>
      <c r="AY38" t="str">
        <f t="shared" si="5"/>
        <v>Hangout with Friends</v>
      </c>
      <c r="AZ38" t="s">
        <v>50</v>
      </c>
      <c r="BA38" t="str">
        <f t="shared" si="7"/>
        <v>I wanted to try Sourdough Pizza</v>
      </c>
      <c r="BB38" t="s">
        <v>87</v>
      </c>
      <c r="BC38" t="s">
        <v>65</v>
      </c>
      <c r="BD38" t="s">
        <v>88</v>
      </c>
      <c r="BE38" t="s">
        <v>67</v>
      </c>
      <c r="BF38" t="s">
        <v>89</v>
      </c>
      <c r="BG38" t="s">
        <v>114</v>
      </c>
      <c r="BH38" t="s">
        <v>90</v>
      </c>
      <c r="BI38" t="s">
        <v>91</v>
      </c>
      <c r="BJ38" t="s">
        <v>69</v>
      </c>
      <c r="BK38" t="s">
        <v>93</v>
      </c>
      <c r="BL38" t="s">
        <v>372</v>
      </c>
    </row>
    <row r="39" spans="1:64" x14ac:dyDescent="0.3">
      <c r="A39">
        <v>40</v>
      </c>
      <c r="B39" s="1">
        <v>45833.685416666667</v>
      </c>
      <c r="C39" s="6">
        <v>45833.695833333331</v>
      </c>
      <c r="D39" s="2">
        <f>INT(FC_Road___Aradhana5[[#This Row],[Completion time]])</f>
        <v>45833</v>
      </c>
      <c r="E39" s="2" t="str">
        <f>TEXT(FC_Road___Aradhana5[[#This Row],[Date]],"dddd")</f>
        <v>Wednesday</v>
      </c>
      <c r="F39" s="2" t="str">
        <f>IF(WEEKDAY(FC_Road___Aradhana5[[#This Row],[Date]],2)&gt;5,"Weekend","Weekday")</f>
        <v>Weekday</v>
      </c>
      <c r="G3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9" t="s">
        <v>49</v>
      </c>
      <c r="I39" t="s">
        <v>50</v>
      </c>
      <c r="J39" t="s">
        <v>51</v>
      </c>
      <c r="K39" t="s">
        <v>92</v>
      </c>
      <c r="L39" t="s">
        <v>93</v>
      </c>
      <c r="M39" t="s">
        <v>50</v>
      </c>
      <c r="N39" t="s">
        <v>165</v>
      </c>
      <c r="O39" t="s">
        <v>50</v>
      </c>
      <c r="P39" t="s">
        <v>50</v>
      </c>
      <c r="Q39" t="s">
        <v>50</v>
      </c>
      <c r="R39" t="str">
        <f t="shared" si="6"/>
        <v>Pavillion Mall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tr">
        <f t="shared" si="0"/>
        <v/>
      </c>
      <c r="Y39" t="str">
        <f t="shared" si="1"/>
        <v>Pavillion Mall</v>
      </c>
      <c r="Z39" t="s">
        <v>83</v>
      </c>
      <c r="AA39" t="s">
        <v>70</v>
      </c>
      <c r="AB39" t="s">
        <v>50</v>
      </c>
      <c r="AC39" t="s">
        <v>50</v>
      </c>
      <c r="AD39" t="s">
        <v>50</v>
      </c>
      <c r="AE39" t="s">
        <v>50</v>
      </c>
      <c r="AF39" t="str">
        <f t="shared" si="2"/>
        <v>Shivajinagar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tr">
        <f t="shared" si="3"/>
        <v/>
      </c>
      <c r="AM39" t="str">
        <f>IF(FC_Road___Aradhana5[[#This Row],[2nd Level Departure]]="",FC_Road___Aradhana5[[#This Row],[1st Level Departure]],FC_Road___Aradhana5[[#This Row],[2nd Level Departure]])</f>
        <v>Shivajinagar</v>
      </c>
      <c r="AN39" t="s">
        <v>56</v>
      </c>
      <c r="AO39" t="s">
        <v>109</v>
      </c>
      <c r="AP39" t="s">
        <v>58</v>
      </c>
      <c r="AQ39" t="s">
        <v>59</v>
      </c>
      <c r="AR39" t="s">
        <v>60</v>
      </c>
      <c r="AS39" t="s">
        <v>129</v>
      </c>
      <c r="AT39" t="s">
        <v>62</v>
      </c>
      <c r="AU39" t="s">
        <v>63</v>
      </c>
      <c r="AV39" t="s">
        <v>50</v>
      </c>
      <c r="AW39" t="str">
        <f t="shared" si="4"/>
        <v>Word of Mouth/ Recommendation</v>
      </c>
      <c r="AX39" t="s">
        <v>50</v>
      </c>
      <c r="AY39" t="str">
        <f t="shared" si="5"/>
        <v>Family Outing</v>
      </c>
      <c r="AZ39" t="s">
        <v>50</v>
      </c>
      <c r="BA39" t="str">
        <f t="shared" si="7"/>
        <v>I wanted to try Sourdough Pizza</v>
      </c>
      <c r="BB39" t="s">
        <v>104</v>
      </c>
      <c r="BC39" t="s">
        <v>64</v>
      </c>
      <c r="BD39" t="s">
        <v>75</v>
      </c>
      <c r="BE39" t="s">
        <v>67</v>
      </c>
      <c r="BF39" t="s">
        <v>89</v>
      </c>
      <c r="BG39" t="s">
        <v>68</v>
      </c>
      <c r="BH39" t="s">
        <v>50</v>
      </c>
      <c r="BI39" t="s">
        <v>50</v>
      </c>
      <c r="BJ39" t="s">
        <v>69</v>
      </c>
      <c r="BK39" t="s">
        <v>153</v>
      </c>
      <c r="BL39" t="s">
        <v>370</v>
      </c>
    </row>
    <row r="40" spans="1:64" x14ac:dyDescent="0.3">
      <c r="A40">
        <v>41</v>
      </c>
      <c r="B40" s="1">
        <v>45833.695833333331</v>
      </c>
      <c r="C40" s="6">
        <v>45833.705555555556</v>
      </c>
      <c r="D40" s="2">
        <f>INT(FC_Road___Aradhana5[[#This Row],[Completion time]])</f>
        <v>45833</v>
      </c>
      <c r="E40" s="2" t="str">
        <f>TEXT(FC_Road___Aradhana5[[#This Row],[Date]],"dddd")</f>
        <v>Wednesday</v>
      </c>
      <c r="F40" s="2" t="str">
        <f>IF(WEEKDAY(FC_Road___Aradhana5[[#This Row],[Date]],2)&gt;5,"Weekend","Weekday")</f>
        <v>Weekday</v>
      </c>
      <c r="G4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0" t="s">
        <v>49</v>
      </c>
      <c r="I40" t="s">
        <v>50</v>
      </c>
      <c r="J40" t="s">
        <v>79</v>
      </c>
      <c r="K40" t="s">
        <v>52</v>
      </c>
      <c r="L40" t="s">
        <v>156</v>
      </c>
      <c r="M40" t="s">
        <v>165</v>
      </c>
      <c r="N40" t="s">
        <v>50</v>
      </c>
      <c r="O40" t="s">
        <v>50</v>
      </c>
      <c r="P40" t="s">
        <v>50</v>
      </c>
      <c r="Q40" t="s">
        <v>50</v>
      </c>
      <c r="R40" t="str">
        <f t="shared" si="6"/>
        <v>Pavillion Mall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tr">
        <f t="shared" si="0"/>
        <v/>
      </c>
      <c r="Y40" t="str">
        <f t="shared" si="1"/>
        <v>Pavillion Mall</v>
      </c>
      <c r="Z40" t="s">
        <v>83</v>
      </c>
      <c r="AA40" t="s">
        <v>84</v>
      </c>
      <c r="AB40" t="s">
        <v>50</v>
      </c>
      <c r="AC40" t="s">
        <v>50</v>
      </c>
      <c r="AD40" t="s">
        <v>50</v>
      </c>
      <c r="AE40" t="s">
        <v>50</v>
      </c>
      <c r="AF40" t="str">
        <f t="shared" si="2"/>
        <v>kothrud</v>
      </c>
      <c r="AG40" t="s">
        <v>50</v>
      </c>
      <c r="AH40" t="s">
        <v>50</v>
      </c>
      <c r="AI40" t="s">
        <v>120</v>
      </c>
      <c r="AJ40" t="s">
        <v>50</v>
      </c>
      <c r="AK40" t="s">
        <v>50</v>
      </c>
      <c r="AL40" t="str">
        <f t="shared" si="3"/>
        <v>Mayur Colony / Ideal Colony</v>
      </c>
      <c r="AM40" t="str">
        <f>IF(FC_Road___Aradhana5[[#This Row],[2nd Level Departure]]="",FC_Road___Aradhana5[[#This Row],[1st Level Departure]],FC_Road___Aradhana5[[#This Row],[2nd Level Departure]])</f>
        <v>Mayur Colony / Ideal Colony</v>
      </c>
      <c r="AN40" t="s">
        <v>56</v>
      </c>
      <c r="AO40" t="s">
        <v>109</v>
      </c>
      <c r="AP40" t="s">
        <v>96</v>
      </c>
      <c r="AQ40" t="s">
        <v>50</v>
      </c>
      <c r="AR40" t="s">
        <v>50</v>
      </c>
      <c r="AS40" t="s">
        <v>50</v>
      </c>
      <c r="AT40" t="s">
        <v>50</v>
      </c>
      <c r="AU40" t="s">
        <v>50</v>
      </c>
      <c r="AV40" t="s">
        <v>149</v>
      </c>
      <c r="AW40" t="str">
        <f t="shared" si="4"/>
        <v>A friend told me</v>
      </c>
      <c r="AX40" t="s">
        <v>61</v>
      </c>
      <c r="AY40" t="str">
        <f t="shared" si="5"/>
        <v>Casual Meal</v>
      </c>
      <c r="AZ40" t="s">
        <v>98</v>
      </c>
      <c r="BA40" t="s">
        <v>62</v>
      </c>
      <c r="BB40" t="s">
        <v>87</v>
      </c>
      <c r="BC40" t="s">
        <v>65</v>
      </c>
      <c r="BD40" t="s">
        <v>88</v>
      </c>
      <c r="BE40" t="s">
        <v>67</v>
      </c>
      <c r="BF40" t="s">
        <v>89</v>
      </c>
      <c r="BG40" t="s">
        <v>114</v>
      </c>
      <c r="BH40" t="s">
        <v>118</v>
      </c>
      <c r="BI40" t="s">
        <v>115</v>
      </c>
      <c r="BJ40" t="s">
        <v>69</v>
      </c>
      <c r="BK40" t="s">
        <v>531</v>
      </c>
      <c r="BL40" t="s">
        <v>390</v>
      </c>
    </row>
    <row r="41" spans="1:64" x14ac:dyDescent="0.3">
      <c r="A41">
        <v>42</v>
      </c>
      <c r="B41" s="1">
        <v>45833.705555555556</v>
      </c>
      <c r="C41" s="6">
        <v>45833.711111111108</v>
      </c>
      <c r="D41" s="2">
        <f>INT(FC_Road___Aradhana5[[#This Row],[Completion time]])</f>
        <v>45833</v>
      </c>
      <c r="E41" s="2" t="str">
        <f>TEXT(FC_Road___Aradhana5[[#This Row],[Date]],"dddd")</f>
        <v>Wednesday</v>
      </c>
      <c r="F41" s="2" t="str">
        <f>IF(WEEKDAY(FC_Road___Aradhana5[[#This Row],[Date]],2)&gt;5,"Weekend","Weekday")</f>
        <v>Weekday</v>
      </c>
      <c r="G4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1" t="s">
        <v>49</v>
      </c>
      <c r="I41" t="s">
        <v>50</v>
      </c>
      <c r="J41" t="s">
        <v>79</v>
      </c>
      <c r="K41" t="s">
        <v>52</v>
      </c>
      <c r="L41" t="s">
        <v>53</v>
      </c>
      <c r="M41" t="s">
        <v>50</v>
      </c>
      <c r="N41" t="s">
        <v>50</v>
      </c>
      <c r="O41" t="s">
        <v>54</v>
      </c>
      <c r="P41" t="s">
        <v>50</v>
      </c>
      <c r="Q41" t="s">
        <v>50</v>
      </c>
      <c r="R41" t="str">
        <f t="shared" si="6"/>
        <v>Deccan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tr">
        <f t="shared" si="0"/>
        <v/>
      </c>
      <c r="Y41" t="str">
        <f t="shared" si="1"/>
        <v>Deccan</v>
      </c>
      <c r="Z41" t="s">
        <v>83</v>
      </c>
      <c r="AA41" t="s">
        <v>84</v>
      </c>
      <c r="AB41" t="s">
        <v>50</v>
      </c>
      <c r="AC41" t="s">
        <v>50</v>
      </c>
      <c r="AD41" t="s">
        <v>50</v>
      </c>
      <c r="AE41" t="s">
        <v>50</v>
      </c>
      <c r="AF41" t="str">
        <f t="shared" si="2"/>
        <v>kothrud</v>
      </c>
      <c r="AG41" t="s">
        <v>50</v>
      </c>
      <c r="AH41" t="s">
        <v>50</v>
      </c>
      <c r="AI41" t="s">
        <v>120</v>
      </c>
      <c r="AJ41" t="s">
        <v>50</v>
      </c>
      <c r="AK41" t="s">
        <v>50</v>
      </c>
      <c r="AL41" t="str">
        <f t="shared" si="3"/>
        <v>Mayur Colony / Ideal Colony</v>
      </c>
      <c r="AM41" t="str">
        <f>IF(FC_Road___Aradhana5[[#This Row],[2nd Level Departure]]="",FC_Road___Aradhana5[[#This Row],[1st Level Departure]],FC_Road___Aradhana5[[#This Row],[2nd Level Departure]])</f>
        <v>Mayur Colony / Ideal Colony</v>
      </c>
      <c r="AN41" t="s">
        <v>56</v>
      </c>
      <c r="AO41" t="s">
        <v>109</v>
      </c>
      <c r="AP41" t="s">
        <v>96</v>
      </c>
      <c r="AQ41" t="s">
        <v>50</v>
      </c>
      <c r="AR41" t="s">
        <v>50</v>
      </c>
      <c r="AS41" t="s">
        <v>50</v>
      </c>
      <c r="AT41" t="s">
        <v>50</v>
      </c>
      <c r="AU41" t="s">
        <v>50</v>
      </c>
      <c r="AV41" t="s">
        <v>97</v>
      </c>
      <c r="AW41" t="str">
        <f t="shared" si="4"/>
        <v>Social Media Ad (Instagram/ Facebook)</v>
      </c>
      <c r="AX41" t="s">
        <v>61</v>
      </c>
      <c r="AY41" t="str">
        <f t="shared" si="5"/>
        <v>Casual Meal</v>
      </c>
      <c r="AZ41" t="s">
        <v>168</v>
      </c>
      <c r="BA41" t="s">
        <v>125</v>
      </c>
      <c r="BB41" t="s">
        <v>65</v>
      </c>
      <c r="BC41" t="s">
        <v>64</v>
      </c>
      <c r="BD41" t="s">
        <v>88</v>
      </c>
      <c r="BE41" t="s">
        <v>67</v>
      </c>
      <c r="BF41" t="s">
        <v>89</v>
      </c>
      <c r="BG41" t="s">
        <v>114</v>
      </c>
      <c r="BH41" t="s">
        <v>101</v>
      </c>
      <c r="BI41" t="s">
        <v>115</v>
      </c>
      <c r="BJ41" t="s">
        <v>69</v>
      </c>
      <c r="BK41" t="s">
        <v>529</v>
      </c>
      <c r="BL41" t="s">
        <v>369</v>
      </c>
    </row>
    <row r="42" spans="1:64" x14ac:dyDescent="0.3">
      <c r="A42">
        <v>43</v>
      </c>
      <c r="B42" s="1">
        <v>45833.711111111108</v>
      </c>
      <c r="C42" s="6">
        <v>45833.720833333333</v>
      </c>
      <c r="D42" s="2">
        <f>INT(FC_Road___Aradhana5[[#This Row],[Completion time]])</f>
        <v>45833</v>
      </c>
      <c r="E42" s="2" t="str">
        <f>TEXT(FC_Road___Aradhana5[[#This Row],[Date]],"dddd")</f>
        <v>Wednesday</v>
      </c>
      <c r="F42" s="2" t="str">
        <f>IF(WEEKDAY(FC_Road___Aradhana5[[#This Row],[Date]],2)&gt;5,"Weekend","Weekday")</f>
        <v>Weekday</v>
      </c>
      <c r="G4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" t="s">
        <v>49</v>
      </c>
      <c r="I42" t="s">
        <v>50</v>
      </c>
      <c r="J42" t="s">
        <v>172</v>
      </c>
      <c r="K42" t="s">
        <v>52</v>
      </c>
      <c r="L42" t="s">
        <v>80</v>
      </c>
      <c r="M42" t="s">
        <v>50</v>
      </c>
      <c r="N42" t="s">
        <v>50</v>
      </c>
      <c r="O42" t="s">
        <v>50</v>
      </c>
      <c r="P42" t="s">
        <v>50</v>
      </c>
      <c r="Q42" t="s">
        <v>70</v>
      </c>
      <c r="R42" t="str">
        <f t="shared" si="6"/>
        <v>Shivajinagar</v>
      </c>
      <c r="S42" t="s">
        <v>50</v>
      </c>
      <c r="T42" t="s">
        <v>50</v>
      </c>
      <c r="U42" t="s">
        <v>50</v>
      </c>
      <c r="V42" t="s">
        <v>173</v>
      </c>
      <c r="W42" t="s">
        <v>50</v>
      </c>
      <c r="X42" t="str">
        <f t="shared" si="0"/>
        <v>Senapati Bapat Road</v>
      </c>
      <c r="Y42" t="str">
        <f t="shared" si="1"/>
        <v>Senapati Bapat Road</v>
      </c>
      <c r="Z42" t="s">
        <v>163</v>
      </c>
      <c r="AA42" t="s">
        <v>70</v>
      </c>
      <c r="AB42" t="s">
        <v>50</v>
      </c>
      <c r="AC42" t="s">
        <v>50</v>
      </c>
      <c r="AD42" t="s">
        <v>50</v>
      </c>
      <c r="AE42" t="s">
        <v>50</v>
      </c>
      <c r="AF42" t="str">
        <f t="shared" si="2"/>
        <v>Shivajinagar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tr">
        <f t="shared" si="3"/>
        <v/>
      </c>
      <c r="AM42" t="str">
        <f>IF(FC_Road___Aradhana5[[#This Row],[2nd Level Departure]]="",FC_Road___Aradhana5[[#This Row],[1st Level Departure]],FC_Road___Aradhana5[[#This Row],[2nd Level Departure]])</f>
        <v>Shivajinagar</v>
      </c>
      <c r="AN42" t="s">
        <v>56</v>
      </c>
      <c r="AO42" t="s">
        <v>71</v>
      </c>
      <c r="AP42" t="s">
        <v>58</v>
      </c>
      <c r="AQ42" t="s">
        <v>59</v>
      </c>
      <c r="AR42" t="s">
        <v>103</v>
      </c>
      <c r="AS42" t="s">
        <v>61</v>
      </c>
      <c r="AT42" t="s">
        <v>107</v>
      </c>
      <c r="AU42" t="s">
        <v>63</v>
      </c>
      <c r="AV42" t="s">
        <v>50</v>
      </c>
      <c r="AW42" t="str">
        <f t="shared" si="4"/>
        <v>Word of Mouth/ Recommendation</v>
      </c>
      <c r="AX42" t="s">
        <v>50</v>
      </c>
      <c r="AY42" t="str">
        <f t="shared" si="5"/>
        <v>Casual Meal</v>
      </c>
      <c r="AZ42" t="s">
        <v>50</v>
      </c>
      <c r="BA42" t="str">
        <f t="shared" si="7"/>
        <v>Nonna's famous Tiramisu </v>
      </c>
      <c r="BB42" t="s">
        <v>74</v>
      </c>
      <c r="BC42" t="s">
        <v>104</v>
      </c>
      <c r="BD42" t="s">
        <v>88</v>
      </c>
      <c r="BE42" t="s">
        <v>67</v>
      </c>
      <c r="BF42" t="s">
        <v>89</v>
      </c>
      <c r="BG42" t="s">
        <v>68</v>
      </c>
      <c r="BH42" t="s">
        <v>78</v>
      </c>
      <c r="BI42" t="s">
        <v>91</v>
      </c>
      <c r="BJ42" t="s">
        <v>69</v>
      </c>
      <c r="BK42" t="s">
        <v>153</v>
      </c>
      <c r="BL42" t="s">
        <v>377</v>
      </c>
    </row>
    <row r="43" spans="1:64" x14ac:dyDescent="0.3">
      <c r="A43">
        <v>44</v>
      </c>
      <c r="B43" s="1">
        <v>45833.720833333333</v>
      </c>
      <c r="C43" s="6">
        <v>45833.790277777778</v>
      </c>
      <c r="D43" s="2">
        <f>INT(FC_Road___Aradhana5[[#This Row],[Completion time]])</f>
        <v>45833</v>
      </c>
      <c r="E43" s="2" t="str">
        <f>TEXT(FC_Road___Aradhana5[[#This Row],[Date]],"dddd")</f>
        <v>Wednesday</v>
      </c>
      <c r="F43" s="2" t="str">
        <f>IF(WEEKDAY(FC_Road___Aradhana5[[#This Row],[Date]],2)&gt;5,"Weekend","Weekday")</f>
        <v>Weekday</v>
      </c>
      <c r="G4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3" t="s">
        <v>49</v>
      </c>
      <c r="I43" t="s">
        <v>50</v>
      </c>
      <c r="J43" t="s">
        <v>51</v>
      </c>
      <c r="K43" t="s">
        <v>52</v>
      </c>
      <c r="L43" t="s">
        <v>80</v>
      </c>
      <c r="M43" t="s">
        <v>50</v>
      </c>
      <c r="N43" t="s">
        <v>50</v>
      </c>
      <c r="O43" t="s">
        <v>50</v>
      </c>
      <c r="P43" t="s">
        <v>50</v>
      </c>
      <c r="Q43" t="s">
        <v>297</v>
      </c>
      <c r="R43" t="str">
        <f t="shared" si="6"/>
        <v>Pimpri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tr">
        <f t="shared" si="0"/>
        <v/>
      </c>
      <c r="Y43" t="str">
        <f t="shared" si="1"/>
        <v>Pimpri</v>
      </c>
      <c r="Z43" t="s">
        <v>83</v>
      </c>
      <c r="AA43" t="s">
        <v>297</v>
      </c>
      <c r="AB43" t="s">
        <v>50</v>
      </c>
      <c r="AC43" t="s">
        <v>50</v>
      </c>
      <c r="AD43" t="s">
        <v>50</v>
      </c>
      <c r="AE43" t="s">
        <v>50</v>
      </c>
      <c r="AF43" t="str">
        <f t="shared" si="2"/>
        <v>Pimpri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tr">
        <f t="shared" si="3"/>
        <v/>
      </c>
      <c r="AM43" t="str">
        <f>IF(FC_Road___Aradhana5[[#This Row],[2nd Level Departure]]="",FC_Road___Aradhana5[[#This Row],[1st Level Departure]],FC_Road___Aradhana5[[#This Row],[2nd Level Departure]])</f>
        <v>Pimpri</v>
      </c>
      <c r="AN43" t="s">
        <v>56</v>
      </c>
      <c r="AO43" t="s">
        <v>71</v>
      </c>
      <c r="AP43" t="s">
        <v>96</v>
      </c>
      <c r="AQ43" t="s">
        <v>50</v>
      </c>
      <c r="AR43" t="s">
        <v>50</v>
      </c>
      <c r="AS43" t="s">
        <v>50</v>
      </c>
      <c r="AT43" t="s">
        <v>50</v>
      </c>
      <c r="AU43" t="s">
        <v>50</v>
      </c>
      <c r="AV43" t="s">
        <v>149</v>
      </c>
      <c r="AW43" t="str">
        <f t="shared" si="4"/>
        <v>A friend told me</v>
      </c>
      <c r="AX43" t="s">
        <v>61</v>
      </c>
      <c r="AY43" t="str">
        <f t="shared" si="5"/>
        <v>Casual Meal</v>
      </c>
      <c r="AZ43" t="s">
        <v>98</v>
      </c>
      <c r="BA43" t="s">
        <v>62</v>
      </c>
      <c r="BB43" t="s">
        <v>87</v>
      </c>
      <c r="BC43" t="s">
        <v>74</v>
      </c>
      <c r="BD43" t="s">
        <v>75</v>
      </c>
      <c r="BE43" t="s">
        <v>76</v>
      </c>
      <c r="BF43" t="s">
        <v>89</v>
      </c>
      <c r="BG43" t="s">
        <v>114</v>
      </c>
      <c r="BH43" t="s">
        <v>101</v>
      </c>
      <c r="BI43" t="s">
        <v>122</v>
      </c>
      <c r="BJ43" t="s">
        <v>69</v>
      </c>
      <c r="BK43" t="s">
        <v>153</v>
      </c>
      <c r="BL43" t="s">
        <v>380</v>
      </c>
    </row>
    <row r="44" spans="1:64" x14ac:dyDescent="0.3">
      <c r="A44">
        <v>45</v>
      </c>
      <c r="B44" s="1">
        <v>45833.790277777778</v>
      </c>
      <c r="C44" s="6">
        <v>45833.834027777775</v>
      </c>
      <c r="D44" s="2">
        <f>INT(FC_Road___Aradhana5[[#This Row],[Completion time]])</f>
        <v>45833</v>
      </c>
      <c r="E44" s="2" t="str">
        <f>TEXT(FC_Road___Aradhana5[[#This Row],[Date]],"dddd")</f>
        <v>Wednesday</v>
      </c>
      <c r="F44" s="2" t="str">
        <f>IF(WEEKDAY(FC_Road___Aradhana5[[#This Row],[Date]],2)&gt;5,"Weekend","Weekday")</f>
        <v>Weekday</v>
      </c>
      <c r="G4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" t="s">
        <v>49</v>
      </c>
      <c r="I44" t="s">
        <v>50</v>
      </c>
      <c r="J44" t="s">
        <v>51</v>
      </c>
      <c r="K44" t="s">
        <v>52</v>
      </c>
      <c r="L44" t="s">
        <v>53</v>
      </c>
      <c r="M44" t="s">
        <v>50</v>
      </c>
      <c r="N44" t="s">
        <v>50</v>
      </c>
      <c r="O44" t="s">
        <v>54</v>
      </c>
      <c r="P44" t="s">
        <v>50</v>
      </c>
      <c r="Q44" t="s">
        <v>50</v>
      </c>
      <c r="R44" t="str">
        <f t="shared" si="6"/>
        <v>Deccan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tr">
        <f t="shared" si="0"/>
        <v/>
      </c>
      <c r="Y44" t="str">
        <f t="shared" si="1"/>
        <v>Deccan</v>
      </c>
      <c r="Z44" t="s">
        <v>83</v>
      </c>
      <c r="AA44" t="s">
        <v>127</v>
      </c>
      <c r="AB44" t="s">
        <v>50</v>
      </c>
      <c r="AC44" t="s">
        <v>50</v>
      </c>
      <c r="AD44" t="s">
        <v>50</v>
      </c>
      <c r="AE44" t="s">
        <v>50</v>
      </c>
      <c r="AF44" t="str">
        <f t="shared" si="2"/>
        <v>Old City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tr">
        <f t="shared" si="3"/>
        <v/>
      </c>
      <c r="AM44" t="str">
        <f>IF(FC_Road___Aradhana5[[#This Row],[2nd Level Departure]]="",FC_Road___Aradhana5[[#This Row],[1st Level Departure]],FC_Road___Aradhana5[[#This Row],[2nd Level Departure]])</f>
        <v>Old City</v>
      </c>
      <c r="AN44" t="s">
        <v>56</v>
      </c>
      <c r="AO44" t="s">
        <v>95</v>
      </c>
      <c r="AP44" t="s">
        <v>58</v>
      </c>
      <c r="AQ44" t="s">
        <v>59</v>
      </c>
      <c r="AR44" t="s">
        <v>103</v>
      </c>
      <c r="AS44" t="s">
        <v>112</v>
      </c>
      <c r="AT44" t="s">
        <v>62</v>
      </c>
      <c r="AU44" t="s">
        <v>63</v>
      </c>
      <c r="AV44" t="s">
        <v>50</v>
      </c>
      <c r="AW44" t="str">
        <f t="shared" si="4"/>
        <v>Word of Mouth/ Recommendation</v>
      </c>
      <c r="AX44" t="s">
        <v>50</v>
      </c>
      <c r="AY44" t="str">
        <f t="shared" si="5"/>
        <v>Hangout with Friends</v>
      </c>
      <c r="AZ44" t="s">
        <v>50</v>
      </c>
      <c r="BA44" t="str">
        <f t="shared" si="7"/>
        <v>I wanted to try Sourdough Pizza</v>
      </c>
      <c r="BB44" t="s">
        <v>65</v>
      </c>
      <c r="BC44" t="s">
        <v>74</v>
      </c>
      <c r="BD44" t="s">
        <v>75</v>
      </c>
      <c r="BE44" t="s">
        <v>76</v>
      </c>
      <c r="BF44" t="s">
        <v>89</v>
      </c>
      <c r="BG44" t="s">
        <v>100</v>
      </c>
      <c r="BH44" t="s">
        <v>50</v>
      </c>
      <c r="BI44" t="s">
        <v>50</v>
      </c>
      <c r="BJ44" t="s">
        <v>69</v>
      </c>
      <c r="BK44" t="s">
        <v>529</v>
      </c>
      <c r="BL44" t="s">
        <v>369</v>
      </c>
    </row>
    <row r="45" spans="1:64" x14ac:dyDescent="0.3">
      <c r="A45">
        <v>46</v>
      </c>
      <c r="B45" s="1">
        <v>45833.861805555556</v>
      </c>
      <c r="C45" s="6">
        <v>45833.865277777775</v>
      </c>
      <c r="D45" s="2">
        <f>INT(FC_Road___Aradhana5[[#This Row],[Completion time]])</f>
        <v>45833</v>
      </c>
      <c r="E45" s="2" t="str">
        <f>TEXT(FC_Road___Aradhana5[[#This Row],[Date]],"dddd")</f>
        <v>Wednesday</v>
      </c>
      <c r="F45" s="2" t="str">
        <f>IF(WEEKDAY(FC_Road___Aradhana5[[#This Row],[Date]],2)&gt;5,"Weekend","Weekday")</f>
        <v>Weekday</v>
      </c>
      <c r="G4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" t="s">
        <v>49</v>
      </c>
      <c r="I45" t="s">
        <v>50</v>
      </c>
      <c r="J45" t="s">
        <v>79</v>
      </c>
      <c r="K45" t="s">
        <v>52</v>
      </c>
      <c r="L45" t="s">
        <v>53</v>
      </c>
      <c r="M45" t="s">
        <v>50</v>
      </c>
      <c r="N45" t="s">
        <v>50</v>
      </c>
      <c r="O45" t="s">
        <v>70</v>
      </c>
      <c r="P45" t="s">
        <v>50</v>
      </c>
      <c r="Q45" t="s">
        <v>50</v>
      </c>
      <c r="R45" t="str">
        <f t="shared" si="6"/>
        <v>Shivajinagar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tr">
        <f t="shared" si="0"/>
        <v/>
      </c>
      <c r="Y45" t="str">
        <f t="shared" si="1"/>
        <v>Shivajinagar</v>
      </c>
      <c r="Z45" t="s">
        <v>83</v>
      </c>
      <c r="AA45" t="s">
        <v>54</v>
      </c>
      <c r="AB45" t="s">
        <v>50</v>
      </c>
      <c r="AC45" t="s">
        <v>50</v>
      </c>
      <c r="AD45" t="s">
        <v>50</v>
      </c>
      <c r="AE45" t="s">
        <v>50</v>
      </c>
      <c r="AF45" t="str">
        <f t="shared" si="2"/>
        <v>Deccan</v>
      </c>
      <c r="AG45" t="s">
        <v>54</v>
      </c>
      <c r="AH45" t="s">
        <v>50</v>
      </c>
      <c r="AI45" t="s">
        <v>50</v>
      </c>
      <c r="AJ45" t="s">
        <v>50</v>
      </c>
      <c r="AK45" t="s">
        <v>50</v>
      </c>
      <c r="AL45" t="str">
        <f t="shared" si="3"/>
        <v>Deccan</v>
      </c>
      <c r="AM45" t="str">
        <f>IF(FC_Road___Aradhana5[[#This Row],[2nd Level Departure]]="",FC_Road___Aradhana5[[#This Row],[1st Level Departure]],FC_Road___Aradhana5[[#This Row],[2nd Level Departure]])</f>
        <v>Deccan</v>
      </c>
      <c r="AN45" t="s">
        <v>85</v>
      </c>
      <c r="AO45" t="s">
        <v>71</v>
      </c>
      <c r="AP45" t="s">
        <v>58</v>
      </c>
      <c r="AQ45" t="s">
        <v>72</v>
      </c>
      <c r="AR45" t="s">
        <v>73</v>
      </c>
      <c r="AS45" t="s">
        <v>61</v>
      </c>
      <c r="AT45" t="s">
        <v>62</v>
      </c>
      <c r="AU45" t="s">
        <v>103</v>
      </c>
      <c r="AV45" t="s">
        <v>50</v>
      </c>
      <c r="AW45" t="str">
        <f t="shared" si="4"/>
        <v>Walk-in/ Saw it while passing by</v>
      </c>
      <c r="AX45" t="s">
        <v>50</v>
      </c>
      <c r="AY45" t="str">
        <f t="shared" si="5"/>
        <v>Casual Meal</v>
      </c>
      <c r="AZ45" t="s">
        <v>50</v>
      </c>
      <c r="BA45" t="str">
        <f t="shared" si="7"/>
        <v>I wanted to try Sourdough Pizza</v>
      </c>
      <c r="BB45" t="s">
        <v>87</v>
      </c>
      <c r="BC45" t="s">
        <v>108</v>
      </c>
      <c r="BD45" t="s">
        <v>130</v>
      </c>
      <c r="BE45" t="s">
        <v>76</v>
      </c>
      <c r="BF45" t="s">
        <v>131</v>
      </c>
      <c r="BG45" t="s">
        <v>68</v>
      </c>
      <c r="BH45" t="s">
        <v>50</v>
      </c>
      <c r="BI45" t="s">
        <v>115</v>
      </c>
      <c r="BJ45" t="s">
        <v>69</v>
      </c>
      <c r="BK45" t="s">
        <v>153</v>
      </c>
      <c r="BL45" t="s">
        <v>369</v>
      </c>
    </row>
    <row r="46" spans="1:64" x14ac:dyDescent="0.3">
      <c r="A46">
        <v>47</v>
      </c>
      <c r="B46" s="1">
        <v>45833.821527777778</v>
      </c>
      <c r="C46" s="6">
        <v>45833.87222222222</v>
      </c>
      <c r="D46" s="2">
        <f>INT(FC_Road___Aradhana5[[#This Row],[Completion time]])</f>
        <v>45833</v>
      </c>
      <c r="E46" s="2" t="str">
        <f>TEXT(FC_Road___Aradhana5[[#This Row],[Date]],"dddd")</f>
        <v>Wednesday</v>
      </c>
      <c r="F46" s="2" t="str">
        <f>IF(WEEKDAY(FC_Road___Aradhana5[[#This Row],[Date]],2)&gt;5,"Weekend","Weekday")</f>
        <v>Weekday</v>
      </c>
      <c r="G4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6" t="s">
        <v>49</v>
      </c>
      <c r="I46" t="s">
        <v>50</v>
      </c>
      <c r="J46" t="s">
        <v>51</v>
      </c>
      <c r="K46" t="s">
        <v>52</v>
      </c>
      <c r="L46" t="s">
        <v>80</v>
      </c>
      <c r="M46" t="s">
        <v>50</v>
      </c>
      <c r="N46" t="s">
        <v>50</v>
      </c>
      <c r="O46" t="s">
        <v>50</v>
      </c>
      <c r="P46" t="s">
        <v>50</v>
      </c>
      <c r="Q46" t="s">
        <v>127</v>
      </c>
      <c r="R46" t="str">
        <f t="shared" si="6"/>
        <v>Old City</v>
      </c>
      <c r="S46" t="s">
        <v>50</v>
      </c>
      <c r="T46" t="s">
        <v>50</v>
      </c>
      <c r="U46" t="s">
        <v>50</v>
      </c>
      <c r="V46" t="s">
        <v>50</v>
      </c>
      <c r="W46" t="s">
        <v>174</v>
      </c>
      <c r="X46" t="str">
        <f t="shared" si="0"/>
        <v>Navi Peth</v>
      </c>
      <c r="Y46" t="str">
        <f t="shared" si="1"/>
        <v>Navi Peth</v>
      </c>
      <c r="Z46" t="s">
        <v>163</v>
      </c>
      <c r="AA46" t="s">
        <v>127</v>
      </c>
      <c r="AB46" t="s">
        <v>50</v>
      </c>
      <c r="AC46" t="s">
        <v>50</v>
      </c>
      <c r="AD46" t="s">
        <v>50</v>
      </c>
      <c r="AE46" t="s">
        <v>50</v>
      </c>
      <c r="AF46" t="str">
        <f t="shared" si="2"/>
        <v>Old City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tr">
        <f t="shared" si="3"/>
        <v/>
      </c>
      <c r="AM46" t="str">
        <f>IF(FC_Road___Aradhana5[[#This Row],[2nd Level Departure]]="",FC_Road___Aradhana5[[#This Row],[1st Level Departure]],FC_Road___Aradhana5[[#This Row],[2nd Level Departure]])</f>
        <v>Old City</v>
      </c>
      <c r="AN46" t="s">
        <v>56</v>
      </c>
      <c r="AO46" t="s">
        <v>109</v>
      </c>
      <c r="AP46" t="s">
        <v>96</v>
      </c>
      <c r="AQ46" t="s">
        <v>50</v>
      </c>
      <c r="AR46" t="s">
        <v>50</v>
      </c>
      <c r="AS46" t="s">
        <v>50</v>
      </c>
      <c r="AT46" t="s">
        <v>50</v>
      </c>
      <c r="AU46" t="s">
        <v>50</v>
      </c>
      <c r="AV46" t="s">
        <v>149</v>
      </c>
      <c r="AW46" t="str">
        <f t="shared" si="4"/>
        <v>A friend told me</v>
      </c>
      <c r="AX46" t="s">
        <v>111</v>
      </c>
      <c r="AY46" t="str">
        <f t="shared" si="5"/>
        <v>Hangout with friends</v>
      </c>
      <c r="AZ46" t="s">
        <v>98</v>
      </c>
      <c r="BA46" t="s">
        <v>62</v>
      </c>
      <c r="BB46" t="s">
        <v>65</v>
      </c>
      <c r="BC46" t="s">
        <v>65</v>
      </c>
      <c r="BD46" t="s">
        <v>75</v>
      </c>
      <c r="BE46" t="s">
        <v>76</v>
      </c>
      <c r="BF46" t="s">
        <v>89</v>
      </c>
      <c r="BG46" t="s">
        <v>114</v>
      </c>
      <c r="BH46" t="s">
        <v>90</v>
      </c>
      <c r="BI46" t="s">
        <v>91</v>
      </c>
      <c r="BJ46" t="s">
        <v>69</v>
      </c>
      <c r="BK46" t="s">
        <v>153</v>
      </c>
      <c r="BL46" t="s">
        <v>395</v>
      </c>
    </row>
    <row r="47" spans="1:64" x14ac:dyDescent="0.3">
      <c r="A47">
        <v>48</v>
      </c>
      <c r="B47" s="1">
        <v>45833.87222222222</v>
      </c>
      <c r="C47" s="6">
        <v>45833.879861111112</v>
      </c>
      <c r="D47" s="2">
        <f>INT(FC_Road___Aradhana5[[#This Row],[Completion time]])</f>
        <v>45833</v>
      </c>
      <c r="E47" s="2" t="str">
        <f>TEXT(FC_Road___Aradhana5[[#This Row],[Date]],"dddd")</f>
        <v>Wednesday</v>
      </c>
      <c r="F47" s="2" t="str">
        <f>IF(WEEKDAY(FC_Road___Aradhana5[[#This Row],[Date]],2)&gt;5,"Weekend","Weekday")</f>
        <v>Weekday</v>
      </c>
      <c r="G4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7" t="s">
        <v>49</v>
      </c>
      <c r="I47" t="s">
        <v>50</v>
      </c>
      <c r="J47" t="s">
        <v>79</v>
      </c>
      <c r="K47" t="s">
        <v>52</v>
      </c>
      <c r="L47" t="s">
        <v>80</v>
      </c>
      <c r="M47" t="s">
        <v>50</v>
      </c>
      <c r="N47" t="s">
        <v>50</v>
      </c>
      <c r="O47" t="s">
        <v>50</v>
      </c>
      <c r="P47" t="s">
        <v>50</v>
      </c>
      <c r="Q47" t="s">
        <v>175</v>
      </c>
      <c r="R47" t="str">
        <f t="shared" si="6"/>
        <v>Bavdhan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tr">
        <f t="shared" si="0"/>
        <v/>
      </c>
      <c r="Y47" t="str">
        <f t="shared" si="1"/>
        <v>Bavdhan</v>
      </c>
      <c r="Z47" t="s">
        <v>83</v>
      </c>
      <c r="AA47" t="s">
        <v>176</v>
      </c>
      <c r="AB47" t="s">
        <v>50</v>
      </c>
      <c r="AC47" t="s">
        <v>50</v>
      </c>
      <c r="AD47" t="s">
        <v>50</v>
      </c>
      <c r="AE47" t="s">
        <v>50</v>
      </c>
      <c r="AF47" t="str">
        <f t="shared" si="2"/>
        <v xml:space="preserve">Bavdhan 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tr">
        <f t="shared" si="3"/>
        <v/>
      </c>
      <c r="AM47" t="str">
        <f>IF(FC_Road___Aradhana5[[#This Row],[2nd Level Departure]]="",FC_Road___Aradhana5[[#This Row],[1st Level Departure]],FC_Road___Aradhana5[[#This Row],[2nd Level Departure]])</f>
        <v xml:space="preserve">Bavdhan </v>
      </c>
      <c r="AN47" t="s">
        <v>56</v>
      </c>
      <c r="AO47" t="s">
        <v>57</v>
      </c>
      <c r="AP47" t="s">
        <v>58</v>
      </c>
      <c r="AQ47" t="s">
        <v>72</v>
      </c>
      <c r="AR47" t="s">
        <v>60</v>
      </c>
      <c r="AS47" t="s">
        <v>61</v>
      </c>
      <c r="AT47" t="s">
        <v>224</v>
      </c>
      <c r="AU47" t="s">
        <v>63</v>
      </c>
      <c r="AV47" t="s">
        <v>50</v>
      </c>
      <c r="AW47" t="str">
        <f t="shared" si="4"/>
        <v>Walk-in/ Saw it while passing by</v>
      </c>
      <c r="AX47" t="s">
        <v>50</v>
      </c>
      <c r="AY47" t="str">
        <f t="shared" si="5"/>
        <v>Casual Meal</v>
      </c>
      <c r="AZ47" t="s">
        <v>50</v>
      </c>
      <c r="BA47" t="str">
        <f t="shared" si="7"/>
        <v>I like si nonna's pizza</v>
      </c>
      <c r="BB47" t="s">
        <v>74</v>
      </c>
      <c r="BC47" t="s">
        <v>65</v>
      </c>
      <c r="BD47" t="s">
        <v>75</v>
      </c>
      <c r="BE47" t="s">
        <v>76</v>
      </c>
      <c r="BF47" t="s">
        <v>99</v>
      </c>
      <c r="BG47" t="s">
        <v>100</v>
      </c>
      <c r="BH47" t="s">
        <v>118</v>
      </c>
      <c r="BI47" t="s">
        <v>91</v>
      </c>
      <c r="BJ47" t="s">
        <v>69</v>
      </c>
      <c r="BK47" t="s">
        <v>153</v>
      </c>
      <c r="BL47" t="s">
        <v>396</v>
      </c>
    </row>
    <row r="48" spans="1:64" x14ac:dyDescent="0.3">
      <c r="A48">
        <v>49</v>
      </c>
      <c r="B48" s="1">
        <v>45833.888888888891</v>
      </c>
      <c r="C48" s="6">
        <v>45833.890277777777</v>
      </c>
      <c r="D48" s="2">
        <f>INT(FC_Road___Aradhana5[[#This Row],[Completion time]])</f>
        <v>45833</v>
      </c>
      <c r="E48" s="2" t="str">
        <f>TEXT(FC_Road___Aradhana5[[#This Row],[Date]],"dddd")</f>
        <v>Wednesday</v>
      </c>
      <c r="F48" s="2" t="str">
        <f>IF(WEEKDAY(FC_Road___Aradhana5[[#This Row],[Date]],2)&gt;5,"Weekend","Weekday")</f>
        <v>Weekday</v>
      </c>
      <c r="G4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8" t="s">
        <v>49</v>
      </c>
      <c r="I48" t="s">
        <v>50</v>
      </c>
      <c r="J48" t="s">
        <v>50</v>
      </c>
      <c r="K48" t="s">
        <v>52</v>
      </c>
      <c r="L48" t="s">
        <v>93</v>
      </c>
      <c r="M48" t="s">
        <v>50</v>
      </c>
      <c r="N48" t="s">
        <v>102</v>
      </c>
      <c r="O48" t="s">
        <v>50</v>
      </c>
      <c r="P48" t="s">
        <v>50</v>
      </c>
      <c r="Q48" t="s">
        <v>50</v>
      </c>
      <c r="R48" t="str">
        <f t="shared" si="6"/>
        <v>FC Road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tr">
        <f t="shared" si="0"/>
        <v/>
      </c>
      <c r="Y48" t="str">
        <f t="shared" si="1"/>
        <v>FC Road</v>
      </c>
      <c r="Z48" t="s">
        <v>83</v>
      </c>
      <c r="AA48" t="s">
        <v>177</v>
      </c>
      <c r="AB48" t="s">
        <v>50</v>
      </c>
      <c r="AC48" t="s">
        <v>50</v>
      </c>
      <c r="AD48" t="s">
        <v>50</v>
      </c>
      <c r="AE48" t="s">
        <v>50</v>
      </c>
      <c r="AF48" t="str">
        <f t="shared" si="2"/>
        <v>Baner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tr">
        <f t="shared" si="3"/>
        <v/>
      </c>
      <c r="AM48" t="str">
        <f>IF(FC_Road___Aradhana5[[#This Row],[2nd Level Departure]]="",FC_Road___Aradhana5[[#This Row],[1st Level Departure]],FC_Road___Aradhana5[[#This Row],[2nd Level Departure]])</f>
        <v>Baner</v>
      </c>
      <c r="AN48" t="s">
        <v>94</v>
      </c>
      <c r="AO48" t="s">
        <v>57</v>
      </c>
      <c r="AP48" t="s">
        <v>58</v>
      </c>
      <c r="AQ48" t="s">
        <v>97</v>
      </c>
      <c r="AR48" t="s">
        <v>103</v>
      </c>
      <c r="AS48" t="s">
        <v>112</v>
      </c>
      <c r="AT48" t="s">
        <v>107</v>
      </c>
      <c r="AU48" t="s">
        <v>60</v>
      </c>
      <c r="AV48" t="s">
        <v>50</v>
      </c>
      <c r="AW48" t="str">
        <f t="shared" si="4"/>
        <v>Social Media Ad (Instagram/ Facebook)</v>
      </c>
      <c r="AX48" t="s">
        <v>50</v>
      </c>
      <c r="AY48" t="str">
        <f t="shared" si="5"/>
        <v>Hangout with Friends</v>
      </c>
      <c r="AZ48" t="s">
        <v>50</v>
      </c>
      <c r="BA48" t="str">
        <f t="shared" si="7"/>
        <v>Nonna's famous Tiramisu </v>
      </c>
      <c r="BB48" t="s">
        <v>104</v>
      </c>
      <c r="BC48" t="s">
        <v>65</v>
      </c>
      <c r="BD48" t="s">
        <v>88</v>
      </c>
      <c r="BE48" t="s">
        <v>67</v>
      </c>
      <c r="BF48" t="s">
        <v>89</v>
      </c>
      <c r="BG48" t="s">
        <v>68</v>
      </c>
      <c r="BH48" t="s">
        <v>101</v>
      </c>
      <c r="BI48" t="s">
        <v>178</v>
      </c>
      <c r="BJ48" t="s">
        <v>69</v>
      </c>
      <c r="BK48" t="s">
        <v>93</v>
      </c>
      <c r="BL48" t="s">
        <v>372</v>
      </c>
    </row>
    <row r="49" spans="1:64" x14ac:dyDescent="0.3">
      <c r="A49">
        <v>50</v>
      </c>
      <c r="B49" s="1">
        <v>45833.892361111109</v>
      </c>
      <c r="C49" s="6">
        <v>45833.893750000003</v>
      </c>
      <c r="D49" s="2">
        <f>INT(FC_Road___Aradhana5[[#This Row],[Completion time]])</f>
        <v>45833</v>
      </c>
      <c r="E49" s="2" t="str">
        <f>TEXT(FC_Road___Aradhana5[[#This Row],[Date]],"dddd")</f>
        <v>Wednesday</v>
      </c>
      <c r="F49" s="2" t="str">
        <f>IF(WEEKDAY(FC_Road___Aradhana5[[#This Row],[Date]],2)&gt;5,"Weekend","Weekday")</f>
        <v>Weekday</v>
      </c>
      <c r="G4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9" t="s">
        <v>49</v>
      </c>
      <c r="I49" t="s">
        <v>50</v>
      </c>
      <c r="J49" t="s">
        <v>51</v>
      </c>
      <c r="K49" t="s">
        <v>92</v>
      </c>
      <c r="L49" t="s">
        <v>80</v>
      </c>
      <c r="M49" t="s">
        <v>50</v>
      </c>
      <c r="N49" t="s">
        <v>50</v>
      </c>
      <c r="O49" t="s">
        <v>50</v>
      </c>
      <c r="P49" t="s">
        <v>50</v>
      </c>
      <c r="Q49" t="s">
        <v>81</v>
      </c>
      <c r="R49" t="str">
        <f t="shared" si="6"/>
        <v>Kothrud</v>
      </c>
      <c r="S49" t="s">
        <v>50</v>
      </c>
      <c r="T49" t="s">
        <v>50</v>
      </c>
      <c r="U49" t="s">
        <v>120</v>
      </c>
      <c r="V49" t="s">
        <v>50</v>
      </c>
      <c r="W49" t="s">
        <v>50</v>
      </c>
      <c r="X49" t="str">
        <f t="shared" si="0"/>
        <v>Mayur Colony / Ideal Colony</v>
      </c>
      <c r="Y49" t="str">
        <f t="shared" si="1"/>
        <v>Mayur Colony / Ideal Colony</v>
      </c>
      <c r="Z49" t="s">
        <v>93</v>
      </c>
      <c r="AA49" t="s">
        <v>50</v>
      </c>
      <c r="AB49" t="s">
        <v>50</v>
      </c>
      <c r="AC49" t="s">
        <v>102</v>
      </c>
      <c r="AD49" t="s">
        <v>50</v>
      </c>
      <c r="AE49" t="s">
        <v>50</v>
      </c>
      <c r="AF49" t="str">
        <f t="shared" si="2"/>
        <v>FC Road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tr">
        <f t="shared" si="3"/>
        <v/>
      </c>
      <c r="AM49" t="str">
        <f>IF(FC_Road___Aradhana5[[#This Row],[2nd Level Departure]]="",FC_Road___Aradhana5[[#This Row],[1st Level Departure]],FC_Road___Aradhana5[[#This Row],[2nd Level Departure]])</f>
        <v>FC Road</v>
      </c>
      <c r="AN49" t="s">
        <v>147</v>
      </c>
      <c r="AO49" t="s">
        <v>71</v>
      </c>
      <c r="AP49" t="s">
        <v>96</v>
      </c>
      <c r="AQ49" t="s">
        <v>50</v>
      </c>
      <c r="AR49" t="s">
        <v>50</v>
      </c>
      <c r="AS49" t="s">
        <v>50</v>
      </c>
      <c r="AT49" t="s">
        <v>50</v>
      </c>
      <c r="AU49" t="s">
        <v>50</v>
      </c>
      <c r="AV49" t="s">
        <v>149</v>
      </c>
      <c r="AW49" t="str">
        <f t="shared" si="4"/>
        <v>A friend told me</v>
      </c>
      <c r="AX49" t="s">
        <v>167</v>
      </c>
      <c r="AY49" t="str">
        <f t="shared" si="5"/>
        <v>Special Celebration (Birthday, Anniversary, etc.)</v>
      </c>
      <c r="AZ49" t="s">
        <v>168</v>
      </c>
      <c r="BA49" t="s">
        <v>125</v>
      </c>
      <c r="BB49" t="s">
        <v>104</v>
      </c>
      <c r="BC49" t="s">
        <v>104</v>
      </c>
      <c r="BD49" t="s">
        <v>88</v>
      </c>
      <c r="BE49" t="s">
        <v>67</v>
      </c>
      <c r="BF49" t="s">
        <v>89</v>
      </c>
      <c r="BG49" t="s">
        <v>68</v>
      </c>
      <c r="BH49" t="s">
        <v>50</v>
      </c>
      <c r="BI49" t="s">
        <v>50</v>
      </c>
      <c r="BJ49" t="s">
        <v>69</v>
      </c>
      <c r="BK49" t="s">
        <v>93</v>
      </c>
      <c r="BL49" t="s">
        <v>372</v>
      </c>
    </row>
    <row r="50" spans="1:64" x14ac:dyDescent="0.3">
      <c r="A50">
        <v>51</v>
      </c>
      <c r="B50" s="1">
        <v>45833.892361111109</v>
      </c>
      <c r="C50" s="6">
        <v>45833.894444444442</v>
      </c>
      <c r="D50" s="2">
        <f>INT(FC_Road___Aradhana5[[#This Row],[Completion time]])</f>
        <v>45833</v>
      </c>
      <c r="E50" s="2" t="str">
        <f>TEXT(FC_Road___Aradhana5[[#This Row],[Date]],"dddd")</f>
        <v>Wednesday</v>
      </c>
      <c r="F50" s="2" t="str">
        <f>IF(WEEKDAY(FC_Road___Aradhana5[[#This Row],[Date]],2)&gt;5,"Weekend","Weekday")</f>
        <v>Weekday</v>
      </c>
      <c r="G5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" t="s">
        <v>49</v>
      </c>
      <c r="I50" t="s">
        <v>50</v>
      </c>
      <c r="J50" t="s">
        <v>79</v>
      </c>
      <c r="K50" t="s">
        <v>92</v>
      </c>
      <c r="L50" t="s">
        <v>156</v>
      </c>
      <c r="M50" t="s">
        <v>179</v>
      </c>
      <c r="N50" t="s">
        <v>50</v>
      </c>
      <c r="O50" t="s">
        <v>50</v>
      </c>
      <c r="P50" t="s">
        <v>50</v>
      </c>
      <c r="Q50" t="s">
        <v>50</v>
      </c>
      <c r="R50" t="str">
        <f t="shared" si="6"/>
        <v>The mills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tr">
        <f t="shared" si="0"/>
        <v/>
      </c>
      <c r="Y50" t="str">
        <f t="shared" si="1"/>
        <v>The mills</v>
      </c>
      <c r="Z50" t="s">
        <v>83</v>
      </c>
      <c r="AA50" t="s">
        <v>175</v>
      </c>
      <c r="AB50" t="s">
        <v>50</v>
      </c>
      <c r="AC50" t="s">
        <v>50</v>
      </c>
      <c r="AD50" t="s">
        <v>50</v>
      </c>
      <c r="AE50" t="s">
        <v>50</v>
      </c>
      <c r="AF50" t="str">
        <f t="shared" si="2"/>
        <v>Bavdhan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tr">
        <f t="shared" si="3"/>
        <v/>
      </c>
      <c r="AM50" t="str">
        <f>IF(FC_Road___Aradhana5[[#This Row],[2nd Level Departure]]="",FC_Road___Aradhana5[[#This Row],[1st Level Departure]],FC_Road___Aradhana5[[#This Row],[2nd Level Departure]])</f>
        <v>Bavdhan</v>
      </c>
      <c r="AN50" t="s">
        <v>85</v>
      </c>
      <c r="AO50" t="s">
        <v>109</v>
      </c>
      <c r="AP50" t="s">
        <v>58</v>
      </c>
      <c r="AQ50" t="s">
        <v>97</v>
      </c>
      <c r="AR50" t="s">
        <v>60</v>
      </c>
      <c r="AS50" t="s">
        <v>86</v>
      </c>
      <c r="AT50" t="s">
        <v>62</v>
      </c>
      <c r="AU50" t="s">
        <v>63</v>
      </c>
      <c r="AV50" t="s">
        <v>50</v>
      </c>
      <c r="AW50" t="str">
        <f t="shared" si="4"/>
        <v>Social Media Ad (Instagram/ Facebook)</v>
      </c>
      <c r="AX50" t="s">
        <v>50</v>
      </c>
      <c r="AY50" t="str">
        <f t="shared" si="5"/>
        <v>Date</v>
      </c>
      <c r="AZ50" t="s">
        <v>50</v>
      </c>
      <c r="BA50" t="str">
        <f t="shared" si="7"/>
        <v>I wanted to try Sourdough Pizza</v>
      </c>
      <c r="BB50" t="s">
        <v>74</v>
      </c>
      <c r="BC50" t="s">
        <v>104</v>
      </c>
      <c r="BD50" t="s">
        <v>75</v>
      </c>
      <c r="BE50" t="s">
        <v>67</v>
      </c>
      <c r="BF50" t="s">
        <v>89</v>
      </c>
      <c r="BG50" t="s">
        <v>68</v>
      </c>
      <c r="BH50" t="s">
        <v>118</v>
      </c>
      <c r="BI50" t="s">
        <v>122</v>
      </c>
      <c r="BJ50" t="s">
        <v>69</v>
      </c>
      <c r="BK50" t="s">
        <v>531</v>
      </c>
      <c r="BL50" t="s">
        <v>397</v>
      </c>
    </row>
    <row r="51" spans="1:64" x14ac:dyDescent="0.3">
      <c r="A51">
        <v>52</v>
      </c>
      <c r="B51" s="1">
        <v>45833.893750000003</v>
      </c>
      <c r="C51" s="6">
        <v>45833.895138888889</v>
      </c>
      <c r="D51" s="2">
        <f>INT(FC_Road___Aradhana5[[#This Row],[Completion time]])</f>
        <v>45833</v>
      </c>
      <c r="E51" s="2" t="str">
        <f>TEXT(FC_Road___Aradhana5[[#This Row],[Date]],"dddd")</f>
        <v>Wednesday</v>
      </c>
      <c r="F51" s="2" t="str">
        <f>IF(WEEKDAY(FC_Road___Aradhana5[[#This Row],[Date]],2)&gt;5,"Weekend","Weekday")</f>
        <v>Weekday</v>
      </c>
      <c r="G5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" t="s">
        <v>49</v>
      </c>
      <c r="I51" t="s">
        <v>50</v>
      </c>
      <c r="J51" t="s">
        <v>51</v>
      </c>
      <c r="K51" t="s">
        <v>140</v>
      </c>
      <c r="L51" t="s">
        <v>119</v>
      </c>
      <c r="M51" t="s">
        <v>50</v>
      </c>
      <c r="N51" t="s">
        <v>50</v>
      </c>
      <c r="O51" t="s">
        <v>50</v>
      </c>
      <c r="P51" t="s">
        <v>50</v>
      </c>
      <c r="Q51" t="s">
        <v>81</v>
      </c>
      <c r="R51" t="str">
        <f t="shared" si="6"/>
        <v>Kothrud</v>
      </c>
      <c r="S51" t="s">
        <v>50</v>
      </c>
      <c r="T51" t="s">
        <v>50</v>
      </c>
      <c r="U51" t="s">
        <v>120</v>
      </c>
      <c r="V51" t="s">
        <v>50</v>
      </c>
      <c r="W51" t="s">
        <v>50</v>
      </c>
      <c r="X51" t="str">
        <f t="shared" si="0"/>
        <v>Mayur Colony / Ideal Colony</v>
      </c>
      <c r="Y51" t="str">
        <f t="shared" si="1"/>
        <v>Mayur Colony / Ideal Colony</v>
      </c>
      <c r="Z51" t="s">
        <v>163</v>
      </c>
      <c r="AA51" t="s">
        <v>70</v>
      </c>
      <c r="AB51" t="s">
        <v>50</v>
      </c>
      <c r="AC51" t="s">
        <v>50</v>
      </c>
      <c r="AD51" t="s">
        <v>50</v>
      </c>
      <c r="AE51" t="s">
        <v>50</v>
      </c>
      <c r="AF51" t="str">
        <f t="shared" si="2"/>
        <v>Shivajinagar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tr">
        <f t="shared" si="3"/>
        <v/>
      </c>
      <c r="AM51" t="str">
        <f>IF(FC_Road___Aradhana5[[#This Row],[2nd Level Departure]]="",FC_Road___Aradhana5[[#This Row],[1st Level Departure]],FC_Road___Aradhana5[[#This Row],[2nd Level Departure]])</f>
        <v>Shivajinagar</v>
      </c>
      <c r="AN51" t="s">
        <v>147</v>
      </c>
      <c r="AO51" t="s">
        <v>71</v>
      </c>
      <c r="AP51" t="s">
        <v>96</v>
      </c>
      <c r="AQ51" t="s">
        <v>50</v>
      </c>
      <c r="AR51" t="s">
        <v>50</v>
      </c>
      <c r="AS51" t="s">
        <v>50</v>
      </c>
      <c r="AT51" t="s">
        <v>50</v>
      </c>
      <c r="AU51" t="s">
        <v>50</v>
      </c>
      <c r="AV51" t="s">
        <v>149</v>
      </c>
      <c r="AW51" t="str">
        <f t="shared" si="4"/>
        <v>A friend told me</v>
      </c>
      <c r="AX51" t="s">
        <v>111</v>
      </c>
      <c r="AY51" t="str">
        <f t="shared" si="5"/>
        <v>Hangout with friends</v>
      </c>
      <c r="AZ51" t="s">
        <v>180</v>
      </c>
      <c r="BA51" t="s">
        <v>107</v>
      </c>
      <c r="BB51" t="s">
        <v>104</v>
      </c>
      <c r="BC51" t="s">
        <v>64</v>
      </c>
      <c r="BD51" t="s">
        <v>88</v>
      </c>
      <c r="BE51" t="s">
        <v>76</v>
      </c>
      <c r="BF51" t="s">
        <v>89</v>
      </c>
      <c r="BG51" t="s">
        <v>114</v>
      </c>
      <c r="BH51" t="s">
        <v>78</v>
      </c>
      <c r="BI51" t="s">
        <v>122</v>
      </c>
      <c r="BJ51" t="s">
        <v>69</v>
      </c>
      <c r="BK51" t="s">
        <v>530</v>
      </c>
      <c r="BL51" t="s">
        <v>370</v>
      </c>
    </row>
    <row r="52" spans="1:64" x14ac:dyDescent="0.3">
      <c r="A52">
        <v>53</v>
      </c>
      <c r="B52" s="1">
        <v>45833.894444444442</v>
      </c>
      <c r="C52" s="6">
        <v>45833.902777777781</v>
      </c>
      <c r="D52" s="2">
        <f>INT(FC_Road___Aradhana5[[#This Row],[Completion time]])</f>
        <v>45833</v>
      </c>
      <c r="E52" s="2" t="str">
        <f>TEXT(FC_Road___Aradhana5[[#This Row],[Date]],"dddd")</f>
        <v>Wednesday</v>
      </c>
      <c r="F52" s="2" t="str">
        <f>IF(WEEKDAY(FC_Road___Aradhana5[[#This Row],[Date]],2)&gt;5,"Weekend","Weekday")</f>
        <v>Weekday</v>
      </c>
      <c r="G5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" t="s">
        <v>49</v>
      </c>
      <c r="I52" t="s">
        <v>50</v>
      </c>
      <c r="J52" t="s">
        <v>79</v>
      </c>
      <c r="K52" t="s">
        <v>52</v>
      </c>
      <c r="L52" t="s">
        <v>53</v>
      </c>
      <c r="M52" t="s">
        <v>50</v>
      </c>
      <c r="N52" t="s">
        <v>50</v>
      </c>
      <c r="O52" t="s">
        <v>177</v>
      </c>
      <c r="P52" t="s">
        <v>50</v>
      </c>
      <c r="Q52" t="s">
        <v>50</v>
      </c>
      <c r="R52" t="str">
        <f t="shared" si="6"/>
        <v>Baner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tr">
        <f t="shared" si="0"/>
        <v/>
      </c>
      <c r="Y52" t="str">
        <f t="shared" si="1"/>
        <v>Baner</v>
      </c>
      <c r="Z52" t="s">
        <v>83</v>
      </c>
      <c r="AA52" t="s">
        <v>135</v>
      </c>
      <c r="AB52" t="s">
        <v>50</v>
      </c>
      <c r="AC52" t="s">
        <v>50</v>
      </c>
      <c r="AD52" t="s">
        <v>50</v>
      </c>
      <c r="AE52" t="s">
        <v>50</v>
      </c>
      <c r="AF52" t="str">
        <f t="shared" si="2"/>
        <v>Erandawne</v>
      </c>
      <c r="AG52" t="s">
        <v>50</v>
      </c>
      <c r="AH52" t="s">
        <v>181</v>
      </c>
      <c r="AI52" t="s">
        <v>50</v>
      </c>
      <c r="AJ52" t="s">
        <v>50</v>
      </c>
      <c r="AK52" t="s">
        <v>50</v>
      </c>
      <c r="AL52" t="str">
        <f t="shared" si="3"/>
        <v>Law College Road</v>
      </c>
      <c r="AM52" t="str">
        <f>IF(FC_Road___Aradhana5[[#This Row],[2nd Level Departure]]="",FC_Road___Aradhana5[[#This Row],[1st Level Departure]],FC_Road___Aradhana5[[#This Row],[2nd Level Departure]])</f>
        <v>Law College Road</v>
      </c>
      <c r="AN52" t="s">
        <v>85</v>
      </c>
      <c r="AO52" t="s">
        <v>71</v>
      </c>
      <c r="AP52" t="s">
        <v>96</v>
      </c>
      <c r="AQ52" t="s">
        <v>50</v>
      </c>
      <c r="AR52" t="s">
        <v>50</v>
      </c>
      <c r="AS52" t="s">
        <v>50</v>
      </c>
      <c r="AT52" t="s">
        <v>50</v>
      </c>
      <c r="AU52" t="s">
        <v>50</v>
      </c>
      <c r="AV52" t="s">
        <v>144</v>
      </c>
      <c r="AW52" t="str">
        <f t="shared" si="4"/>
        <v>I was walking by and came in</v>
      </c>
      <c r="AX52" t="s">
        <v>61</v>
      </c>
      <c r="AY52" t="str">
        <f t="shared" si="5"/>
        <v>Casual Meal</v>
      </c>
      <c r="AZ52" t="s">
        <v>98</v>
      </c>
      <c r="BA52" t="s">
        <v>62</v>
      </c>
      <c r="BB52" t="s">
        <v>87</v>
      </c>
      <c r="BC52" t="s">
        <v>108</v>
      </c>
      <c r="BD52" t="s">
        <v>75</v>
      </c>
      <c r="BE52" t="s">
        <v>76</v>
      </c>
      <c r="BF52" t="s">
        <v>99</v>
      </c>
      <c r="BG52" t="s">
        <v>68</v>
      </c>
      <c r="BH52" t="s">
        <v>101</v>
      </c>
      <c r="BI52" t="s">
        <v>115</v>
      </c>
      <c r="BJ52" t="s">
        <v>69</v>
      </c>
      <c r="BK52" t="s">
        <v>153</v>
      </c>
      <c r="BL52" t="s">
        <v>425</v>
      </c>
    </row>
    <row r="53" spans="1:64" x14ac:dyDescent="0.3">
      <c r="A53">
        <v>55</v>
      </c>
      <c r="B53" s="1">
        <v>45833.915972222225</v>
      </c>
      <c r="C53" s="6">
        <v>45833.920138888891</v>
      </c>
      <c r="D53" s="2">
        <f>INT(FC_Road___Aradhana5[[#This Row],[Completion time]])</f>
        <v>45833</v>
      </c>
      <c r="E53" s="2" t="str">
        <f>TEXT(FC_Road___Aradhana5[[#This Row],[Date]],"dddd")</f>
        <v>Wednesday</v>
      </c>
      <c r="F53" s="2" t="str">
        <f>IF(WEEKDAY(FC_Road___Aradhana5[[#This Row],[Date]],2)&gt;5,"Weekend","Weekday")</f>
        <v>Weekday</v>
      </c>
      <c r="G5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3" t="s">
        <v>49</v>
      </c>
      <c r="I53" t="s">
        <v>50</v>
      </c>
      <c r="J53" t="s">
        <v>79</v>
      </c>
      <c r="K53" t="s">
        <v>52</v>
      </c>
      <c r="L53" t="s">
        <v>119</v>
      </c>
      <c r="M53" t="s">
        <v>50</v>
      </c>
      <c r="N53" t="s">
        <v>50</v>
      </c>
      <c r="O53" t="s">
        <v>50</v>
      </c>
      <c r="P53" t="s">
        <v>50</v>
      </c>
      <c r="Q53" t="s">
        <v>177</v>
      </c>
      <c r="R53" t="str">
        <f t="shared" si="6"/>
        <v>Baner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tr">
        <f t="shared" si="0"/>
        <v/>
      </c>
      <c r="Y53" t="str">
        <f t="shared" si="1"/>
        <v>Baner</v>
      </c>
      <c r="Z53" t="s">
        <v>83</v>
      </c>
      <c r="AA53" t="s">
        <v>177</v>
      </c>
      <c r="AB53" t="s">
        <v>50</v>
      </c>
      <c r="AC53" t="s">
        <v>50</v>
      </c>
      <c r="AD53" t="s">
        <v>50</v>
      </c>
      <c r="AE53" t="s">
        <v>50</v>
      </c>
      <c r="AF53" t="str">
        <f t="shared" si="2"/>
        <v>Baner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tr">
        <f t="shared" si="3"/>
        <v/>
      </c>
      <c r="AM53" t="str">
        <f>IF(FC_Road___Aradhana5[[#This Row],[2nd Level Departure]]="",FC_Road___Aradhana5[[#This Row],[1st Level Departure]],FC_Road___Aradhana5[[#This Row],[2nd Level Departure]])</f>
        <v>Baner</v>
      </c>
      <c r="AN53" t="s">
        <v>56</v>
      </c>
      <c r="AO53" t="s">
        <v>109</v>
      </c>
      <c r="AP53" t="s">
        <v>58</v>
      </c>
      <c r="AQ53" t="s">
        <v>59</v>
      </c>
      <c r="AR53" t="s">
        <v>133</v>
      </c>
      <c r="AS53" t="s">
        <v>86</v>
      </c>
      <c r="AT53" t="s">
        <v>125</v>
      </c>
      <c r="AU53" t="s">
        <v>63</v>
      </c>
      <c r="AV53" t="s">
        <v>50</v>
      </c>
      <c r="AW53" t="str">
        <f t="shared" si="4"/>
        <v>Word of Mouth/ Recommendation</v>
      </c>
      <c r="AX53" t="s">
        <v>50</v>
      </c>
      <c r="AY53" t="str">
        <f t="shared" si="5"/>
        <v>Date</v>
      </c>
      <c r="AZ53" t="s">
        <v>50</v>
      </c>
      <c r="BA53" t="str">
        <f t="shared" si="7"/>
        <v>Pizza with Drinks sounded like a good combo</v>
      </c>
      <c r="BB53" t="s">
        <v>74</v>
      </c>
      <c r="BC53" t="s">
        <v>65</v>
      </c>
      <c r="BD53" t="s">
        <v>88</v>
      </c>
      <c r="BE53" t="s">
        <v>67</v>
      </c>
      <c r="BF53" t="s">
        <v>89</v>
      </c>
      <c r="BG53" t="s">
        <v>114</v>
      </c>
      <c r="BH53" t="s">
        <v>101</v>
      </c>
      <c r="BI53" t="s">
        <v>50</v>
      </c>
      <c r="BJ53" t="s">
        <v>69</v>
      </c>
      <c r="BK53" t="s">
        <v>153</v>
      </c>
      <c r="BL53" t="s">
        <v>398</v>
      </c>
    </row>
    <row r="54" spans="1:64" x14ac:dyDescent="0.3">
      <c r="A54">
        <v>56</v>
      </c>
      <c r="B54" s="1">
        <v>45833.896527777775</v>
      </c>
      <c r="C54" s="6">
        <v>45833.92291666667</v>
      </c>
      <c r="D54" s="2">
        <f>INT(FC_Road___Aradhana5[[#This Row],[Completion time]])</f>
        <v>45833</v>
      </c>
      <c r="E54" s="2" t="str">
        <f>TEXT(FC_Road___Aradhana5[[#This Row],[Date]],"dddd")</f>
        <v>Wednesday</v>
      </c>
      <c r="F54" s="2" t="str">
        <f>IF(WEEKDAY(FC_Road___Aradhana5[[#This Row],[Date]],2)&gt;5,"Weekend","Weekday")</f>
        <v>Weekday</v>
      </c>
      <c r="G5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4" t="s">
        <v>49</v>
      </c>
      <c r="I54" t="s">
        <v>50</v>
      </c>
      <c r="J54" t="s">
        <v>51</v>
      </c>
      <c r="K54" t="s">
        <v>52</v>
      </c>
      <c r="L54" t="s">
        <v>80</v>
      </c>
      <c r="M54" t="s">
        <v>50</v>
      </c>
      <c r="N54" t="s">
        <v>50</v>
      </c>
      <c r="O54" t="s">
        <v>50</v>
      </c>
      <c r="P54" t="s">
        <v>50</v>
      </c>
      <c r="Q54" t="s">
        <v>135</v>
      </c>
      <c r="R54" t="str">
        <f t="shared" si="6"/>
        <v>Erandawne</v>
      </c>
      <c r="S54" t="s">
        <v>50</v>
      </c>
      <c r="T54" t="s">
        <v>183</v>
      </c>
      <c r="U54" t="s">
        <v>50</v>
      </c>
      <c r="V54" t="s">
        <v>50</v>
      </c>
      <c r="W54" t="s">
        <v>50</v>
      </c>
      <c r="X54" t="str">
        <f t="shared" si="0"/>
        <v>Deenanath Mangeshkar Hospital / Patwardhan Bag</v>
      </c>
      <c r="Y54" t="str">
        <f t="shared" si="1"/>
        <v>Deenanath Mangeshkar Hospital / Patwardhan Bag</v>
      </c>
      <c r="Z54" t="s">
        <v>83</v>
      </c>
      <c r="AA54" t="s">
        <v>135</v>
      </c>
      <c r="AB54" t="s">
        <v>50</v>
      </c>
      <c r="AC54" t="s">
        <v>50</v>
      </c>
      <c r="AD54" t="s">
        <v>50</v>
      </c>
      <c r="AE54" t="s">
        <v>50</v>
      </c>
      <c r="AF54" t="str">
        <f t="shared" si="2"/>
        <v>Erandawne</v>
      </c>
      <c r="AG54" t="s">
        <v>50</v>
      </c>
      <c r="AH54" t="s">
        <v>183</v>
      </c>
      <c r="AI54" t="s">
        <v>50</v>
      </c>
      <c r="AJ54" t="s">
        <v>50</v>
      </c>
      <c r="AK54" t="s">
        <v>50</v>
      </c>
      <c r="AL54" t="str">
        <f t="shared" si="3"/>
        <v>Deenanath Mangeshkar Hospital / Patwardhan Bag</v>
      </c>
      <c r="AM54" t="str">
        <f>IF(FC_Road___Aradhana5[[#This Row],[2nd Level Departure]]="",FC_Road___Aradhana5[[#This Row],[1st Level Departure]],FC_Road___Aradhana5[[#This Row],[2nd Level Departure]])</f>
        <v>Deenanath Mangeshkar Hospital / Patwardhan Bag</v>
      </c>
      <c r="AN54" t="s">
        <v>56</v>
      </c>
      <c r="AO54" t="s">
        <v>95</v>
      </c>
      <c r="AP54" t="s">
        <v>58</v>
      </c>
      <c r="AQ54" t="s">
        <v>72</v>
      </c>
      <c r="AR54" t="s">
        <v>133</v>
      </c>
      <c r="AS54" t="s">
        <v>61</v>
      </c>
      <c r="AT54" t="s">
        <v>62</v>
      </c>
      <c r="AU54" t="s">
        <v>63</v>
      </c>
      <c r="AV54" t="s">
        <v>50</v>
      </c>
      <c r="AW54" t="str">
        <f t="shared" si="4"/>
        <v>Walk-in/ Saw it while passing by</v>
      </c>
      <c r="AX54" t="s">
        <v>50</v>
      </c>
      <c r="AY54" t="str">
        <f t="shared" si="5"/>
        <v>Casual Meal</v>
      </c>
      <c r="AZ54" t="s">
        <v>50</v>
      </c>
      <c r="BA54" t="str">
        <f t="shared" si="7"/>
        <v>I wanted to try Sourdough Pizza</v>
      </c>
      <c r="BB54" t="s">
        <v>104</v>
      </c>
      <c r="BC54" t="s">
        <v>64</v>
      </c>
      <c r="BD54" t="s">
        <v>88</v>
      </c>
      <c r="BE54" t="s">
        <v>67</v>
      </c>
      <c r="BF54" t="s">
        <v>89</v>
      </c>
      <c r="BG54" t="s">
        <v>114</v>
      </c>
      <c r="BH54" t="s">
        <v>50</v>
      </c>
      <c r="BI54" t="s">
        <v>50</v>
      </c>
      <c r="BJ54" t="s">
        <v>69</v>
      </c>
      <c r="BK54" t="s">
        <v>153</v>
      </c>
      <c r="BL54" t="s">
        <v>400</v>
      </c>
    </row>
    <row r="55" spans="1:64" x14ac:dyDescent="0.3">
      <c r="A55">
        <v>57</v>
      </c>
      <c r="B55" s="1">
        <v>45833.92291666667</v>
      </c>
      <c r="C55" s="6">
        <v>45833.934027777781</v>
      </c>
      <c r="D55" s="2">
        <f>INT(FC_Road___Aradhana5[[#This Row],[Completion time]])</f>
        <v>45833</v>
      </c>
      <c r="E55" s="2" t="str">
        <f>TEXT(FC_Road___Aradhana5[[#This Row],[Date]],"dddd")</f>
        <v>Wednesday</v>
      </c>
      <c r="F55" s="2" t="str">
        <f>IF(WEEKDAY(FC_Road___Aradhana5[[#This Row],[Date]],2)&gt;5,"Weekend","Weekday")</f>
        <v>Weekday</v>
      </c>
      <c r="G5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5" t="s">
        <v>49</v>
      </c>
      <c r="I55" t="s">
        <v>50</v>
      </c>
      <c r="J55" t="s">
        <v>79</v>
      </c>
      <c r="K55" t="s">
        <v>140</v>
      </c>
      <c r="L55" t="s">
        <v>80</v>
      </c>
      <c r="M55" t="s">
        <v>50</v>
      </c>
      <c r="N55" t="s">
        <v>50</v>
      </c>
      <c r="O55" t="s">
        <v>50</v>
      </c>
      <c r="P55" t="s">
        <v>50</v>
      </c>
      <c r="Q55" t="s">
        <v>81</v>
      </c>
      <c r="R55" t="str">
        <f t="shared" si="6"/>
        <v>Kothrud</v>
      </c>
      <c r="S55" t="s">
        <v>50</v>
      </c>
      <c r="T55" t="s">
        <v>50</v>
      </c>
      <c r="U55" t="s">
        <v>148</v>
      </c>
      <c r="V55" t="s">
        <v>50</v>
      </c>
      <c r="W55" t="s">
        <v>50</v>
      </c>
      <c r="X55" t="str">
        <f t="shared" si="0"/>
        <v>MIT College / Anand Nagar</v>
      </c>
      <c r="Y55" t="str">
        <f t="shared" si="1"/>
        <v>MIT College / Anand Nagar</v>
      </c>
      <c r="Z55" t="s">
        <v>336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tr">
        <f t="shared" si="2"/>
        <v/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tr">
        <f t="shared" si="3"/>
        <v/>
      </c>
      <c r="AM55" t="str">
        <f>IF(FC_Road___Aradhana5[[#This Row],[2nd Level Departure]]="",FC_Road___Aradhana5[[#This Row],[1st Level Departure]],FC_Road___Aradhana5[[#This Row],[2nd Level Departure]])</f>
        <v/>
      </c>
      <c r="AN55" t="s">
        <v>85</v>
      </c>
      <c r="AO55" t="s">
        <v>71</v>
      </c>
      <c r="AP55" t="s">
        <v>96</v>
      </c>
      <c r="AQ55" t="s">
        <v>50</v>
      </c>
      <c r="AR55" t="s">
        <v>50</v>
      </c>
      <c r="AS55" t="s">
        <v>50</v>
      </c>
      <c r="AT55" t="s">
        <v>50</v>
      </c>
      <c r="AU55" t="s">
        <v>50</v>
      </c>
      <c r="AV55" t="s">
        <v>144</v>
      </c>
      <c r="AW55" t="str">
        <f t="shared" si="4"/>
        <v>I was walking by and came in</v>
      </c>
      <c r="AX55" t="s">
        <v>61</v>
      </c>
      <c r="AY55" t="str">
        <f t="shared" si="5"/>
        <v>Casual Meal</v>
      </c>
      <c r="AZ55" t="s">
        <v>98</v>
      </c>
      <c r="BA55" t="s">
        <v>62</v>
      </c>
      <c r="BB55" t="s">
        <v>104</v>
      </c>
      <c r="BC55" t="s">
        <v>65</v>
      </c>
      <c r="BD55" t="s">
        <v>88</v>
      </c>
      <c r="BE55" t="s">
        <v>67</v>
      </c>
      <c r="BF55" t="s">
        <v>89</v>
      </c>
      <c r="BG55" t="s">
        <v>114</v>
      </c>
      <c r="BH55" t="s">
        <v>78</v>
      </c>
      <c r="BI55" t="s">
        <v>115</v>
      </c>
      <c r="BJ55" t="s">
        <v>69</v>
      </c>
      <c r="BK55" t="s">
        <v>153</v>
      </c>
      <c r="BL55" t="s">
        <v>382</v>
      </c>
    </row>
    <row r="56" spans="1:64" x14ac:dyDescent="0.3">
      <c r="A56">
        <v>58</v>
      </c>
      <c r="B56" s="1">
        <v>45833.920138888891</v>
      </c>
      <c r="C56" s="6">
        <v>45833.9375</v>
      </c>
      <c r="D56" s="2">
        <f>INT(FC_Road___Aradhana5[[#This Row],[Completion time]])</f>
        <v>45833</v>
      </c>
      <c r="E56" s="2" t="str">
        <f>TEXT(FC_Road___Aradhana5[[#This Row],[Date]],"dddd")</f>
        <v>Wednesday</v>
      </c>
      <c r="F56" s="2" t="str">
        <f>IF(WEEKDAY(FC_Road___Aradhana5[[#This Row],[Date]],2)&gt;5,"Weekend","Weekday")</f>
        <v>Weekday</v>
      </c>
      <c r="G5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6" t="s">
        <v>49</v>
      </c>
      <c r="I56" t="s">
        <v>50</v>
      </c>
      <c r="J56" t="s">
        <v>79</v>
      </c>
      <c r="K56" t="s">
        <v>52</v>
      </c>
      <c r="L56" t="s">
        <v>93</v>
      </c>
      <c r="M56" t="s">
        <v>50</v>
      </c>
      <c r="N56" t="s">
        <v>81</v>
      </c>
      <c r="O56" t="s">
        <v>50</v>
      </c>
      <c r="P56" t="s">
        <v>50</v>
      </c>
      <c r="Q56" t="s">
        <v>50</v>
      </c>
      <c r="R56" t="str">
        <f t="shared" si="6"/>
        <v>Kothrud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tr">
        <f t="shared" si="0"/>
        <v/>
      </c>
      <c r="Y56" t="str">
        <f t="shared" si="1"/>
        <v>Kothrud</v>
      </c>
      <c r="Z56" t="s">
        <v>55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tr">
        <f t="shared" si="2"/>
        <v/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tr">
        <f t="shared" si="3"/>
        <v/>
      </c>
      <c r="AM56" t="str">
        <f>IF(FC_Road___Aradhana5[[#This Row],[2nd Level Departure]]="",FC_Road___Aradhana5[[#This Row],[1st Level Departure]],FC_Road___Aradhana5[[#This Row],[2nd Level Departure]])</f>
        <v/>
      </c>
      <c r="AN56" t="s">
        <v>147</v>
      </c>
      <c r="AO56" t="s">
        <v>71</v>
      </c>
      <c r="AP56" t="s">
        <v>96</v>
      </c>
      <c r="AQ56" t="s">
        <v>50</v>
      </c>
      <c r="AR56" t="s">
        <v>50</v>
      </c>
      <c r="AS56" t="s">
        <v>50</v>
      </c>
      <c r="AT56" t="s">
        <v>50</v>
      </c>
      <c r="AU56" t="s">
        <v>50</v>
      </c>
      <c r="AV56" t="s">
        <v>110</v>
      </c>
      <c r="AW56" t="str">
        <f t="shared" si="4"/>
        <v>Reservation Apps - DineOut/ Zomato Gold</v>
      </c>
      <c r="AX56" t="s">
        <v>61</v>
      </c>
      <c r="AY56" t="str">
        <f t="shared" si="5"/>
        <v>Casual Meal</v>
      </c>
      <c r="AZ56" t="s">
        <v>98</v>
      </c>
      <c r="BA56" t="s">
        <v>62</v>
      </c>
      <c r="BB56" t="s">
        <v>64</v>
      </c>
      <c r="BC56" t="s">
        <v>65</v>
      </c>
      <c r="BD56" t="s">
        <v>66</v>
      </c>
      <c r="BE56" t="s">
        <v>76</v>
      </c>
      <c r="BF56" t="s">
        <v>184</v>
      </c>
      <c r="BG56" t="s">
        <v>100</v>
      </c>
      <c r="BH56" t="s">
        <v>78</v>
      </c>
      <c r="BI56" t="s">
        <v>263</v>
      </c>
      <c r="BJ56" t="s">
        <v>69</v>
      </c>
      <c r="BK56" t="s">
        <v>93</v>
      </c>
      <c r="BL56" t="s">
        <v>401</v>
      </c>
    </row>
    <row r="57" spans="1:64" x14ac:dyDescent="0.3">
      <c r="A57">
        <v>59</v>
      </c>
      <c r="B57" s="1">
        <v>45833.934027777781</v>
      </c>
      <c r="C57" s="6">
        <v>45833.941666666666</v>
      </c>
      <c r="D57" s="2">
        <f>INT(FC_Road___Aradhana5[[#This Row],[Completion time]])</f>
        <v>45833</v>
      </c>
      <c r="E57" s="2" t="str">
        <f>TEXT(FC_Road___Aradhana5[[#This Row],[Date]],"dddd")</f>
        <v>Wednesday</v>
      </c>
      <c r="F57" s="2" t="str">
        <f>IF(WEEKDAY(FC_Road___Aradhana5[[#This Row],[Date]],2)&gt;5,"Weekend","Weekday")</f>
        <v>Weekday</v>
      </c>
      <c r="G5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7" t="s">
        <v>49</v>
      </c>
      <c r="I57" t="s">
        <v>50</v>
      </c>
      <c r="J57" t="s">
        <v>51</v>
      </c>
      <c r="K57" t="s">
        <v>140</v>
      </c>
      <c r="L57" t="s">
        <v>119</v>
      </c>
      <c r="M57" t="s">
        <v>50</v>
      </c>
      <c r="N57" t="s">
        <v>50</v>
      </c>
      <c r="O57" t="s">
        <v>50</v>
      </c>
      <c r="P57" t="s">
        <v>50</v>
      </c>
      <c r="Q57" t="s">
        <v>81</v>
      </c>
      <c r="R57" t="str">
        <f t="shared" si="6"/>
        <v>Kothrud</v>
      </c>
      <c r="S57" t="s">
        <v>50</v>
      </c>
      <c r="T57" t="s">
        <v>50</v>
      </c>
      <c r="U57" t="s">
        <v>162</v>
      </c>
      <c r="V57" t="s">
        <v>50</v>
      </c>
      <c r="W57" t="s">
        <v>50</v>
      </c>
      <c r="X57" t="str">
        <f t="shared" si="0"/>
        <v>Dahanukar Colony / Kothrud Bus Stand</v>
      </c>
      <c r="Y57" t="str">
        <f t="shared" si="1"/>
        <v>Dahanukar Colony / Kothrud Bus Stand</v>
      </c>
      <c r="Z57" t="s">
        <v>83</v>
      </c>
      <c r="AA57" t="s">
        <v>84</v>
      </c>
      <c r="AB57" t="s">
        <v>50</v>
      </c>
      <c r="AC57" t="s">
        <v>50</v>
      </c>
      <c r="AD57" t="s">
        <v>50</v>
      </c>
      <c r="AE57" t="s">
        <v>50</v>
      </c>
      <c r="AF57" t="str">
        <f t="shared" si="2"/>
        <v>kothrud</v>
      </c>
      <c r="AG57" t="s">
        <v>50</v>
      </c>
      <c r="AH57" t="s">
        <v>50</v>
      </c>
      <c r="AI57" t="s">
        <v>162</v>
      </c>
      <c r="AJ57" t="s">
        <v>50</v>
      </c>
      <c r="AK57" t="s">
        <v>50</v>
      </c>
      <c r="AL57" t="str">
        <f t="shared" si="3"/>
        <v>Dahanukar Colony / Kothrud Bus Stand</v>
      </c>
      <c r="AM57" t="str">
        <f>IF(FC_Road___Aradhana5[[#This Row],[2nd Level Departure]]="",FC_Road___Aradhana5[[#This Row],[1st Level Departure]],FC_Road___Aradhana5[[#This Row],[2nd Level Departure]])</f>
        <v>Dahanukar Colony / Kothrud Bus Stand</v>
      </c>
      <c r="AN57" t="s">
        <v>56</v>
      </c>
      <c r="AO57" t="s">
        <v>71</v>
      </c>
      <c r="AP57" t="s">
        <v>58</v>
      </c>
      <c r="AQ57" t="s">
        <v>72</v>
      </c>
      <c r="AR57" t="s">
        <v>103</v>
      </c>
      <c r="AS57" t="s">
        <v>106</v>
      </c>
      <c r="AT57" t="s">
        <v>107</v>
      </c>
      <c r="AU57" t="s">
        <v>103</v>
      </c>
      <c r="AV57" t="s">
        <v>50</v>
      </c>
      <c r="AW57" t="str">
        <f t="shared" si="4"/>
        <v>Walk-in/ Saw it while passing by</v>
      </c>
      <c r="AX57" t="s">
        <v>50</v>
      </c>
      <c r="AY57" t="str">
        <f t="shared" si="5"/>
        <v>Work meeting/ Business outing</v>
      </c>
      <c r="AZ57" t="s">
        <v>50</v>
      </c>
      <c r="BA57" t="str">
        <f t="shared" si="7"/>
        <v>Nonna's famous Tiramisu </v>
      </c>
      <c r="BB57" t="s">
        <v>87</v>
      </c>
      <c r="BC57" t="s">
        <v>74</v>
      </c>
      <c r="BD57" t="s">
        <v>75</v>
      </c>
      <c r="BE57" t="s">
        <v>67</v>
      </c>
      <c r="BF57" t="s">
        <v>99</v>
      </c>
      <c r="BG57" t="s">
        <v>68</v>
      </c>
      <c r="BH57" t="s">
        <v>78</v>
      </c>
      <c r="BI57" t="s">
        <v>115</v>
      </c>
      <c r="BJ57" t="s">
        <v>69</v>
      </c>
      <c r="BK57" t="s">
        <v>153</v>
      </c>
      <c r="BL57" t="s">
        <v>389</v>
      </c>
    </row>
    <row r="58" spans="1:64" x14ac:dyDescent="0.3">
      <c r="A58">
        <v>60</v>
      </c>
      <c r="B58" s="1">
        <v>45833.941666666666</v>
      </c>
      <c r="C58" s="6">
        <v>45833.951388888891</v>
      </c>
      <c r="D58" s="2">
        <f>INT(FC_Road___Aradhana5[[#This Row],[Completion time]])</f>
        <v>45833</v>
      </c>
      <c r="E58" s="2" t="str">
        <f>TEXT(FC_Road___Aradhana5[[#This Row],[Date]],"dddd")</f>
        <v>Wednesday</v>
      </c>
      <c r="F58" s="2" t="str">
        <f>IF(WEEKDAY(FC_Road___Aradhana5[[#This Row],[Date]],2)&gt;5,"Weekend","Weekday")</f>
        <v>Weekday</v>
      </c>
      <c r="G5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8" t="s">
        <v>49</v>
      </c>
      <c r="I58" t="s">
        <v>50</v>
      </c>
      <c r="J58" t="s">
        <v>51</v>
      </c>
      <c r="K58" t="s">
        <v>52</v>
      </c>
      <c r="L58" t="s">
        <v>93</v>
      </c>
      <c r="M58" t="s">
        <v>50</v>
      </c>
      <c r="N58" t="s">
        <v>102</v>
      </c>
      <c r="O58" t="s">
        <v>50</v>
      </c>
      <c r="P58" t="s">
        <v>50</v>
      </c>
      <c r="Q58" t="s">
        <v>50</v>
      </c>
      <c r="R58" t="str">
        <f t="shared" si="6"/>
        <v>FC Road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tr">
        <f t="shared" si="0"/>
        <v/>
      </c>
      <c r="Y58" t="str">
        <f t="shared" si="1"/>
        <v>FC Road</v>
      </c>
      <c r="Z58" t="s">
        <v>83</v>
      </c>
      <c r="AA58" t="s">
        <v>54</v>
      </c>
      <c r="AB58" t="s">
        <v>50</v>
      </c>
      <c r="AC58" t="s">
        <v>50</v>
      </c>
      <c r="AD58" t="s">
        <v>50</v>
      </c>
      <c r="AE58" t="s">
        <v>50</v>
      </c>
      <c r="AF58" t="str">
        <f t="shared" si="2"/>
        <v>Deccan</v>
      </c>
      <c r="AG58" t="s">
        <v>132</v>
      </c>
      <c r="AH58" t="s">
        <v>50</v>
      </c>
      <c r="AI58" t="s">
        <v>50</v>
      </c>
      <c r="AJ58" t="s">
        <v>50</v>
      </c>
      <c r="AK58" t="s">
        <v>50</v>
      </c>
      <c r="AL58" t="str">
        <f t="shared" si="3"/>
        <v>Prabhat Road/Bhandarkar Road</v>
      </c>
      <c r="AM58" t="str">
        <f>IF(FC_Road___Aradhana5[[#This Row],[2nd Level Departure]]="",FC_Road___Aradhana5[[#This Row],[1st Level Departure]],FC_Road___Aradhana5[[#This Row],[2nd Level Departure]])</f>
        <v>Prabhat Road/Bhandarkar Road</v>
      </c>
      <c r="AN58" t="s">
        <v>56</v>
      </c>
      <c r="AO58" t="s">
        <v>71</v>
      </c>
      <c r="AP58" t="s">
        <v>58</v>
      </c>
      <c r="AQ58" t="s">
        <v>72</v>
      </c>
      <c r="AR58" t="s">
        <v>73</v>
      </c>
      <c r="AS58" t="s">
        <v>61</v>
      </c>
      <c r="AT58" t="s">
        <v>62</v>
      </c>
      <c r="AU58" t="s">
        <v>103</v>
      </c>
      <c r="AV58" t="s">
        <v>50</v>
      </c>
      <c r="AW58" t="str">
        <f t="shared" si="4"/>
        <v>Walk-in/ Saw it while passing by</v>
      </c>
      <c r="AX58" t="s">
        <v>50</v>
      </c>
      <c r="AY58" t="str">
        <f t="shared" si="5"/>
        <v>Casual Meal</v>
      </c>
      <c r="AZ58" t="s">
        <v>50</v>
      </c>
      <c r="BA58" t="str">
        <f t="shared" si="7"/>
        <v>I wanted to try Sourdough Pizza</v>
      </c>
      <c r="BB58" t="s">
        <v>104</v>
      </c>
      <c r="BC58" t="s">
        <v>108</v>
      </c>
      <c r="BD58" t="s">
        <v>66</v>
      </c>
      <c r="BE58" t="s">
        <v>76</v>
      </c>
      <c r="BF58" t="s">
        <v>131</v>
      </c>
      <c r="BG58" t="s">
        <v>68</v>
      </c>
      <c r="BH58" t="s">
        <v>78</v>
      </c>
      <c r="BI58" t="s">
        <v>115</v>
      </c>
      <c r="BJ58" t="s">
        <v>69</v>
      </c>
      <c r="BK58" t="s">
        <v>93</v>
      </c>
      <c r="BL58" t="s">
        <v>372</v>
      </c>
    </row>
    <row r="59" spans="1:64" x14ac:dyDescent="0.3">
      <c r="A59">
        <v>62</v>
      </c>
      <c r="B59" s="1">
        <v>45834.581944444442</v>
      </c>
      <c r="C59" s="6">
        <v>45834.584027777775</v>
      </c>
      <c r="D59" s="2">
        <f>INT(FC_Road___Aradhana5[[#This Row],[Completion time]])</f>
        <v>45834</v>
      </c>
      <c r="E59" s="2" t="str">
        <f>TEXT(FC_Road___Aradhana5[[#This Row],[Date]],"dddd")</f>
        <v>Thursday</v>
      </c>
      <c r="F59" s="2" t="str">
        <f>IF(WEEKDAY(FC_Road___Aradhana5[[#This Row],[Date]],2)&gt;5,"Weekend","Weekday")</f>
        <v>Weekday</v>
      </c>
      <c r="G5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59" t="s">
        <v>49</v>
      </c>
      <c r="I59" t="s">
        <v>50</v>
      </c>
      <c r="J59" t="s">
        <v>185</v>
      </c>
      <c r="K59" t="s">
        <v>92</v>
      </c>
      <c r="L59" t="s">
        <v>53</v>
      </c>
      <c r="M59" t="s">
        <v>50</v>
      </c>
      <c r="N59" t="s">
        <v>50</v>
      </c>
      <c r="O59" t="s">
        <v>54</v>
      </c>
      <c r="P59" t="s">
        <v>50</v>
      </c>
      <c r="Q59" t="s">
        <v>50</v>
      </c>
      <c r="R59" t="str">
        <f t="shared" si="6"/>
        <v>Deccan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tr">
        <f t="shared" si="0"/>
        <v/>
      </c>
      <c r="Y59" t="str">
        <f t="shared" si="1"/>
        <v>Deccan</v>
      </c>
      <c r="Z59" t="s">
        <v>55</v>
      </c>
      <c r="AA59" t="s">
        <v>50</v>
      </c>
      <c r="AB59" t="s">
        <v>50</v>
      </c>
      <c r="AC59" t="s">
        <v>50</v>
      </c>
      <c r="AD59" t="s">
        <v>54</v>
      </c>
      <c r="AE59" t="s">
        <v>50</v>
      </c>
      <c r="AF59" t="str">
        <f t="shared" si="2"/>
        <v>Deccan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tr">
        <f t="shared" si="3"/>
        <v/>
      </c>
      <c r="AM59" t="str">
        <f>IF(FC_Road___Aradhana5[[#This Row],[2nd Level Departure]]="",FC_Road___Aradhana5[[#This Row],[1st Level Departure]],FC_Road___Aradhana5[[#This Row],[2nd Level Departure]])</f>
        <v>Deccan</v>
      </c>
      <c r="AN59" t="s">
        <v>85</v>
      </c>
      <c r="AO59" t="s">
        <v>109</v>
      </c>
      <c r="AP59" t="s">
        <v>58</v>
      </c>
      <c r="AQ59" t="s">
        <v>72</v>
      </c>
      <c r="AR59" t="s">
        <v>73</v>
      </c>
      <c r="AS59" t="s">
        <v>61</v>
      </c>
      <c r="AT59" t="s">
        <v>62</v>
      </c>
      <c r="AU59" t="s">
        <v>73</v>
      </c>
      <c r="AV59" t="s">
        <v>50</v>
      </c>
      <c r="AW59" t="str">
        <f t="shared" si="4"/>
        <v>Walk-in/ Saw it while passing by</v>
      </c>
      <c r="AX59" t="s">
        <v>50</v>
      </c>
      <c r="AY59" t="str">
        <f t="shared" si="5"/>
        <v>Casual Meal</v>
      </c>
      <c r="AZ59" t="s">
        <v>50</v>
      </c>
      <c r="BA59" t="str">
        <f t="shared" si="7"/>
        <v>I wanted to try Sourdough Pizza</v>
      </c>
      <c r="BB59" t="s">
        <v>74</v>
      </c>
      <c r="BC59" t="s">
        <v>104</v>
      </c>
      <c r="BD59" t="s">
        <v>75</v>
      </c>
      <c r="BE59" t="s">
        <v>67</v>
      </c>
      <c r="BF59" t="s">
        <v>99</v>
      </c>
      <c r="BG59" t="s">
        <v>68</v>
      </c>
      <c r="BH59" t="s">
        <v>90</v>
      </c>
      <c r="BI59" t="s">
        <v>115</v>
      </c>
      <c r="BJ59" t="s">
        <v>69</v>
      </c>
      <c r="BK59" t="s">
        <v>529</v>
      </c>
      <c r="BL59" t="s">
        <v>369</v>
      </c>
    </row>
    <row r="60" spans="1:64" x14ac:dyDescent="0.3">
      <c r="A60">
        <v>63</v>
      </c>
      <c r="B60" s="1">
        <v>45834.589583333334</v>
      </c>
      <c r="C60" s="6">
        <v>45834.591666666667</v>
      </c>
      <c r="D60" s="2">
        <f>INT(FC_Road___Aradhana5[[#This Row],[Completion time]])</f>
        <v>45834</v>
      </c>
      <c r="E60" s="2" t="str">
        <f>TEXT(FC_Road___Aradhana5[[#This Row],[Date]],"dddd")</f>
        <v>Thursday</v>
      </c>
      <c r="F60" s="2" t="str">
        <f>IF(WEEKDAY(FC_Road___Aradhana5[[#This Row],[Date]],2)&gt;5,"Weekend","Weekday")</f>
        <v>Weekday</v>
      </c>
      <c r="G6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0" t="s">
        <v>49</v>
      </c>
      <c r="I60" t="s">
        <v>50</v>
      </c>
      <c r="J60" t="s">
        <v>79</v>
      </c>
      <c r="K60" t="s">
        <v>52</v>
      </c>
      <c r="L60" t="s">
        <v>119</v>
      </c>
      <c r="M60" t="s">
        <v>50</v>
      </c>
      <c r="N60" t="s">
        <v>50</v>
      </c>
      <c r="O60" t="s">
        <v>50</v>
      </c>
      <c r="P60" t="s">
        <v>50</v>
      </c>
      <c r="Q60" t="s">
        <v>127</v>
      </c>
      <c r="R60" t="str">
        <f t="shared" si="6"/>
        <v>Old City</v>
      </c>
      <c r="S60" t="s">
        <v>50</v>
      </c>
      <c r="T60" t="s">
        <v>50</v>
      </c>
      <c r="U60" t="s">
        <v>50</v>
      </c>
      <c r="V60" t="s">
        <v>50</v>
      </c>
      <c r="W60" t="s">
        <v>169</v>
      </c>
      <c r="X60" t="str">
        <f t="shared" si="0"/>
        <v>Sadashiv Peth</v>
      </c>
      <c r="Y60" t="str">
        <f t="shared" si="1"/>
        <v>Sadashiv Peth</v>
      </c>
      <c r="Z60" t="s">
        <v>83</v>
      </c>
      <c r="AA60" t="s">
        <v>70</v>
      </c>
      <c r="AB60" t="s">
        <v>50</v>
      </c>
      <c r="AC60" t="s">
        <v>50</v>
      </c>
      <c r="AD60" t="s">
        <v>50</v>
      </c>
      <c r="AE60" t="s">
        <v>50</v>
      </c>
      <c r="AF60" t="str">
        <f t="shared" si="2"/>
        <v>Shivajinagar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tr">
        <f t="shared" si="3"/>
        <v/>
      </c>
      <c r="AM60" t="str">
        <f>IF(FC_Road___Aradhana5[[#This Row],[2nd Level Departure]]="",FC_Road___Aradhana5[[#This Row],[1st Level Departure]],FC_Road___Aradhana5[[#This Row],[2nd Level Departure]])</f>
        <v>Shivajinagar</v>
      </c>
      <c r="AN60" t="s">
        <v>85</v>
      </c>
      <c r="AO60" t="s">
        <v>57</v>
      </c>
      <c r="AP60" t="s">
        <v>96</v>
      </c>
      <c r="AQ60" t="s">
        <v>50</v>
      </c>
      <c r="AR60" t="s">
        <v>50</v>
      </c>
      <c r="AS60" t="s">
        <v>50</v>
      </c>
      <c r="AT60" t="s">
        <v>50</v>
      </c>
      <c r="AU60" t="s">
        <v>50</v>
      </c>
      <c r="AV60" t="s">
        <v>97</v>
      </c>
      <c r="AW60" t="str">
        <f t="shared" si="4"/>
        <v>Social Media Ad (Instagram/ Facebook)</v>
      </c>
      <c r="AX60" t="s">
        <v>61</v>
      </c>
      <c r="AY60" t="str">
        <f t="shared" si="5"/>
        <v>Casual Meal</v>
      </c>
      <c r="AZ60" t="s">
        <v>98</v>
      </c>
      <c r="BA60" t="s">
        <v>62</v>
      </c>
      <c r="BB60" t="s">
        <v>64</v>
      </c>
      <c r="BC60" t="s">
        <v>65</v>
      </c>
      <c r="BD60" t="s">
        <v>75</v>
      </c>
      <c r="BE60" t="s">
        <v>67</v>
      </c>
      <c r="BF60" t="s">
        <v>89</v>
      </c>
      <c r="BG60" t="s">
        <v>100</v>
      </c>
      <c r="BH60" t="s">
        <v>50</v>
      </c>
      <c r="BI60" t="s">
        <v>50</v>
      </c>
      <c r="BJ60" t="s">
        <v>69</v>
      </c>
      <c r="BK60" t="s">
        <v>153</v>
      </c>
      <c r="BL60" t="s">
        <v>370</v>
      </c>
    </row>
    <row r="61" spans="1:64" x14ac:dyDescent="0.3">
      <c r="A61">
        <v>64</v>
      </c>
      <c r="B61" s="1">
        <v>45834.584027777775</v>
      </c>
      <c r="C61" s="6">
        <v>45834.594444444447</v>
      </c>
      <c r="D61" s="2">
        <f>INT(FC_Road___Aradhana5[[#This Row],[Completion time]])</f>
        <v>45834</v>
      </c>
      <c r="E61" s="2" t="str">
        <f>TEXT(FC_Road___Aradhana5[[#This Row],[Date]],"dddd")</f>
        <v>Thursday</v>
      </c>
      <c r="F61" s="2" t="str">
        <f>IF(WEEKDAY(FC_Road___Aradhana5[[#This Row],[Date]],2)&gt;5,"Weekend","Weekday")</f>
        <v>Weekday</v>
      </c>
      <c r="G6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1" t="s">
        <v>49</v>
      </c>
      <c r="I61" t="s">
        <v>50</v>
      </c>
      <c r="J61" t="s">
        <v>51</v>
      </c>
      <c r="K61" t="s">
        <v>52</v>
      </c>
      <c r="L61" t="s">
        <v>119</v>
      </c>
      <c r="M61" t="s">
        <v>50</v>
      </c>
      <c r="N61" t="s">
        <v>50</v>
      </c>
      <c r="O61" t="s">
        <v>50</v>
      </c>
      <c r="P61" t="s">
        <v>50</v>
      </c>
      <c r="Q61" t="s">
        <v>70</v>
      </c>
      <c r="R61" t="str">
        <f t="shared" si="6"/>
        <v>Shivajinagar</v>
      </c>
      <c r="S61" t="s">
        <v>50</v>
      </c>
      <c r="T61" t="s">
        <v>50</v>
      </c>
      <c r="U61" t="s">
        <v>50</v>
      </c>
      <c r="V61" t="s">
        <v>186</v>
      </c>
      <c r="W61" t="s">
        <v>50</v>
      </c>
      <c r="X61" t="str">
        <f t="shared" si="0"/>
        <v>Modern College</v>
      </c>
      <c r="Y61" t="str">
        <f t="shared" si="1"/>
        <v>Modern College</v>
      </c>
      <c r="Z61" t="s">
        <v>83</v>
      </c>
      <c r="AA61" t="s">
        <v>70</v>
      </c>
      <c r="AB61" t="s">
        <v>50</v>
      </c>
      <c r="AC61" t="s">
        <v>50</v>
      </c>
      <c r="AD61" t="s">
        <v>50</v>
      </c>
      <c r="AE61" t="s">
        <v>50</v>
      </c>
      <c r="AF61" t="str">
        <f t="shared" si="2"/>
        <v>Shivajinagar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tr">
        <f t="shared" si="3"/>
        <v/>
      </c>
      <c r="AM61" t="str">
        <f>IF(FC_Road___Aradhana5[[#This Row],[2nd Level Departure]]="",FC_Road___Aradhana5[[#This Row],[1st Level Departure]],FC_Road___Aradhana5[[#This Row],[2nd Level Departure]])</f>
        <v>Shivajinagar</v>
      </c>
      <c r="AN61" t="s">
        <v>56</v>
      </c>
      <c r="AO61" t="s">
        <v>71</v>
      </c>
      <c r="AP61" t="s">
        <v>58</v>
      </c>
      <c r="AQ61" t="s">
        <v>72</v>
      </c>
      <c r="AR61" t="s">
        <v>73</v>
      </c>
      <c r="AS61" t="s">
        <v>61</v>
      </c>
      <c r="AT61" t="s">
        <v>62</v>
      </c>
      <c r="AU61" t="s">
        <v>103</v>
      </c>
      <c r="AV61" t="s">
        <v>50</v>
      </c>
      <c r="AW61" t="str">
        <f t="shared" si="4"/>
        <v>Walk-in/ Saw it while passing by</v>
      </c>
      <c r="AX61" t="s">
        <v>50</v>
      </c>
      <c r="AY61" t="str">
        <f t="shared" si="5"/>
        <v>Casual Meal</v>
      </c>
      <c r="AZ61" t="s">
        <v>50</v>
      </c>
      <c r="BA61" t="str">
        <f t="shared" si="7"/>
        <v>I wanted to try Sourdough Pizza</v>
      </c>
      <c r="BB61" t="s">
        <v>104</v>
      </c>
      <c r="BC61" t="s">
        <v>74</v>
      </c>
      <c r="BD61" t="s">
        <v>75</v>
      </c>
      <c r="BE61" t="s">
        <v>76</v>
      </c>
      <c r="BF61" t="s">
        <v>184</v>
      </c>
      <c r="BG61" t="s">
        <v>100</v>
      </c>
      <c r="BH61" t="s">
        <v>78</v>
      </c>
      <c r="BI61" t="s">
        <v>50</v>
      </c>
      <c r="BJ61" t="s">
        <v>69</v>
      </c>
      <c r="BK61" t="s">
        <v>530</v>
      </c>
      <c r="BL61" t="s">
        <v>403</v>
      </c>
    </row>
    <row r="62" spans="1:64" x14ac:dyDescent="0.3">
      <c r="A62">
        <v>65</v>
      </c>
      <c r="B62" s="1">
        <v>45834.592361111114</v>
      </c>
      <c r="C62" s="6">
        <v>45834.617361111108</v>
      </c>
      <c r="D62" s="2">
        <f>INT(FC_Road___Aradhana5[[#This Row],[Completion time]])</f>
        <v>45834</v>
      </c>
      <c r="E62" s="2" t="str">
        <f>TEXT(FC_Road___Aradhana5[[#This Row],[Date]],"dddd")</f>
        <v>Thursday</v>
      </c>
      <c r="F62" s="2" t="str">
        <f>IF(WEEKDAY(FC_Road___Aradhana5[[#This Row],[Date]],2)&gt;5,"Weekend","Weekday")</f>
        <v>Weekday</v>
      </c>
      <c r="G6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2" t="s">
        <v>49</v>
      </c>
      <c r="I62" t="s">
        <v>50</v>
      </c>
      <c r="J62" t="s">
        <v>79</v>
      </c>
      <c r="K62" t="s">
        <v>92</v>
      </c>
      <c r="L62" t="s">
        <v>80</v>
      </c>
      <c r="M62" t="s">
        <v>50</v>
      </c>
      <c r="N62" t="s">
        <v>50</v>
      </c>
      <c r="O62" t="s">
        <v>50</v>
      </c>
      <c r="P62" t="s">
        <v>50</v>
      </c>
      <c r="Q62" t="s">
        <v>54</v>
      </c>
      <c r="R62" t="str">
        <f t="shared" ref="R62:R123" si="8">IF(M62&lt;&gt;"",M62,IF(N62&lt;&gt;"",N62,IF(O62&lt;&gt;"",O62,IF(P62&lt;&gt;"",P62,IF(Q62&lt;&gt;"",Q62,"")))))</f>
        <v>Deccan</v>
      </c>
      <c r="S62" t="s">
        <v>132</v>
      </c>
      <c r="T62" t="s">
        <v>50</v>
      </c>
      <c r="U62" t="s">
        <v>50</v>
      </c>
      <c r="V62" t="s">
        <v>50</v>
      </c>
      <c r="W62" t="s">
        <v>50</v>
      </c>
      <c r="X62" t="str">
        <f t="shared" ref="X62:X123" si="9">IF(S62&lt;&gt;"",S62,IF(T62&lt;&gt;"",T62,IF(U62&lt;&gt;"",U62,IF(V62&lt;&gt;"",V62,IF(W62&lt;&gt;"",W62,"")))))</f>
        <v>Prabhat Road/Bhandarkar Road</v>
      </c>
      <c r="Y62" t="str">
        <f t="shared" ref="Y62:Y123" si="10">IF(X62&lt;&gt;"",X62,IF(R62&lt;&gt;"",R62,""))</f>
        <v>Prabhat Road/Bhandarkar Road</v>
      </c>
      <c r="Z62" t="s">
        <v>93</v>
      </c>
      <c r="AA62" t="s">
        <v>50</v>
      </c>
      <c r="AB62" t="s">
        <v>50</v>
      </c>
      <c r="AC62" t="s">
        <v>102</v>
      </c>
      <c r="AD62" t="s">
        <v>50</v>
      </c>
      <c r="AE62" t="s">
        <v>50</v>
      </c>
      <c r="AF62" t="str">
        <f t="shared" ref="AF62:AF123" si="11">IF(AA62&lt;&gt;"",AA62,IF(AB62&lt;&gt;"",AB62,IF(AC62&lt;&gt;"",AC62,IF(AD62&lt;&gt;"",AD62,IF(AE62&lt;&gt;"",AE62,"")))))</f>
        <v>FC Road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tr">
        <f t="shared" ref="AL62:AL123" si="12">IF(AG62&lt;&gt;"",AG62,IF(AH62&lt;&gt;"",AH62,IF(AI62&lt;&gt;"",AI62,IF(AJ62&lt;&gt;"",AJ62,IF(AK62&lt;&gt;"",AK62,"")))))</f>
        <v/>
      </c>
      <c r="AM62" t="str">
        <f>IF(FC_Road___Aradhana5[[#This Row],[2nd Level Departure]]="",FC_Road___Aradhana5[[#This Row],[1st Level Departure]],FC_Road___Aradhana5[[#This Row],[2nd Level Departure]])</f>
        <v>FC Road</v>
      </c>
      <c r="AN62" t="s">
        <v>56</v>
      </c>
      <c r="AO62" t="s">
        <v>71</v>
      </c>
      <c r="AP62" t="s">
        <v>96</v>
      </c>
      <c r="AQ62" t="s">
        <v>50</v>
      </c>
      <c r="AR62" t="s">
        <v>50</v>
      </c>
      <c r="AS62" t="s">
        <v>50</v>
      </c>
      <c r="AT62" t="s">
        <v>50</v>
      </c>
      <c r="AU62" t="s">
        <v>50</v>
      </c>
      <c r="AV62" t="s">
        <v>97</v>
      </c>
      <c r="AW62" t="str">
        <f t="shared" ref="AW62:AW123" si="13">IF(AQ62="",AV62,AQ62)</f>
        <v>Social Media Ad (Instagram/ Facebook)</v>
      </c>
      <c r="AX62" t="s">
        <v>61</v>
      </c>
      <c r="AY62" t="str">
        <f t="shared" ref="AY62:AY123" si="14">IF(AS62="",AX62,AS62)</f>
        <v>Casual Meal</v>
      </c>
      <c r="AZ62" t="s">
        <v>98</v>
      </c>
      <c r="BA62" t="s">
        <v>62</v>
      </c>
      <c r="BB62" t="s">
        <v>104</v>
      </c>
      <c r="BC62" t="s">
        <v>104</v>
      </c>
      <c r="BD62" t="s">
        <v>88</v>
      </c>
      <c r="BE62" t="s">
        <v>67</v>
      </c>
      <c r="BF62" t="s">
        <v>89</v>
      </c>
      <c r="BG62" t="s">
        <v>114</v>
      </c>
      <c r="BH62" t="s">
        <v>90</v>
      </c>
      <c r="BI62" t="s">
        <v>187</v>
      </c>
      <c r="BJ62" t="s">
        <v>69</v>
      </c>
      <c r="BK62" t="s">
        <v>93</v>
      </c>
      <c r="BL62" t="s">
        <v>372</v>
      </c>
    </row>
    <row r="63" spans="1:64" x14ac:dyDescent="0.3">
      <c r="A63">
        <v>66</v>
      </c>
      <c r="B63" s="1">
        <v>45834.594444444447</v>
      </c>
      <c r="C63" s="6">
        <v>45834.635416666664</v>
      </c>
      <c r="D63" s="2">
        <f>INT(FC_Road___Aradhana5[[#This Row],[Completion time]])</f>
        <v>45834</v>
      </c>
      <c r="E63" s="2" t="str">
        <f>TEXT(FC_Road___Aradhana5[[#This Row],[Date]],"dddd")</f>
        <v>Thursday</v>
      </c>
      <c r="F63" s="2" t="str">
        <f>IF(WEEKDAY(FC_Road___Aradhana5[[#This Row],[Date]],2)&gt;5,"Weekend","Weekday")</f>
        <v>Weekday</v>
      </c>
      <c r="G6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3" t="s">
        <v>49</v>
      </c>
      <c r="I63" t="s">
        <v>50</v>
      </c>
      <c r="J63" t="s">
        <v>51</v>
      </c>
      <c r="K63" t="s">
        <v>92</v>
      </c>
      <c r="L63" t="s">
        <v>336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tr">
        <f t="shared" si="8"/>
        <v/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tr">
        <f t="shared" si="9"/>
        <v/>
      </c>
      <c r="Y63" t="str">
        <f t="shared" si="10"/>
        <v/>
      </c>
      <c r="Z63" t="s">
        <v>55</v>
      </c>
      <c r="AA63" t="s">
        <v>50</v>
      </c>
      <c r="AB63" t="s">
        <v>50</v>
      </c>
      <c r="AC63" t="s">
        <v>50</v>
      </c>
      <c r="AD63" t="s">
        <v>70</v>
      </c>
      <c r="AE63" t="s">
        <v>50</v>
      </c>
      <c r="AF63" t="str">
        <f t="shared" si="11"/>
        <v>Shivajinagar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tr">
        <f t="shared" si="12"/>
        <v/>
      </c>
      <c r="AM63" t="str">
        <f>IF(FC_Road___Aradhana5[[#This Row],[2nd Level Departure]]="",FC_Road___Aradhana5[[#This Row],[1st Level Departure]],FC_Road___Aradhana5[[#This Row],[2nd Level Departure]])</f>
        <v>Shivajinagar</v>
      </c>
      <c r="AN63" t="s">
        <v>56</v>
      </c>
      <c r="AO63" t="s">
        <v>71</v>
      </c>
      <c r="AP63" t="s">
        <v>96</v>
      </c>
      <c r="AQ63" t="s">
        <v>50</v>
      </c>
      <c r="AR63" t="s">
        <v>50</v>
      </c>
      <c r="AS63" t="s">
        <v>50</v>
      </c>
      <c r="AT63" t="s">
        <v>50</v>
      </c>
      <c r="AU63" t="s">
        <v>50</v>
      </c>
      <c r="AV63" t="s">
        <v>149</v>
      </c>
      <c r="AW63" t="str">
        <f t="shared" si="13"/>
        <v>A friend told me</v>
      </c>
      <c r="AX63" t="s">
        <v>106</v>
      </c>
      <c r="AY63" t="str">
        <f t="shared" si="14"/>
        <v>Work meeting/ Business outing</v>
      </c>
      <c r="AZ63" t="s">
        <v>98</v>
      </c>
      <c r="BA63" t="s">
        <v>62</v>
      </c>
      <c r="BB63" t="s">
        <v>104</v>
      </c>
      <c r="BC63" t="s">
        <v>104</v>
      </c>
      <c r="BD63" t="s">
        <v>66</v>
      </c>
      <c r="BE63" t="s">
        <v>76</v>
      </c>
      <c r="BF63" t="s">
        <v>184</v>
      </c>
      <c r="BG63" t="s">
        <v>68</v>
      </c>
      <c r="BH63" t="s">
        <v>78</v>
      </c>
      <c r="BI63" t="s">
        <v>115</v>
      </c>
      <c r="BJ63" t="s">
        <v>69</v>
      </c>
      <c r="BK63" t="s">
        <v>529</v>
      </c>
      <c r="BL63" t="s">
        <v>370</v>
      </c>
    </row>
    <row r="64" spans="1:64" x14ac:dyDescent="0.3">
      <c r="A64">
        <v>67</v>
      </c>
      <c r="B64" s="1">
        <v>45834.617361111108</v>
      </c>
      <c r="C64" s="6">
        <v>45834.643055555556</v>
      </c>
      <c r="D64" s="2">
        <f>INT(FC_Road___Aradhana5[[#This Row],[Completion time]])</f>
        <v>45834</v>
      </c>
      <c r="E64" s="2" t="str">
        <f>TEXT(FC_Road___Aradhana5[[#This Row],[Date]],"dddd")</f>
        <v>Thursday</v>
      </c>
      <c r="F64" s="2" t="str">
        <f>IF(WEEKDAY(FC_Road___Aradhana5[[#This Row],[Date]],2)&gt;5,"Weekend","Weekday")</f>
        <v>Weekday</v>
      </c>
      <c r="G6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4" t="s">
        <v>49</v>
      </c>
      <c r="I64" t="s">
        <v>50</v>
      </c>
      <c r="J64" t="s">
        <v>79</v>
      </c>
      <c r="K64" t="s">
        <v>52</v>
      </c>
      <c r="L64" t="s">
        <v>119</v>
      </c>
      <c r="M64" t="s">
        <v>50</v>
      </c>
      <c r="N64" t="s">
        <v>50</v>
      </c>
      <c r="O64" t="s">
        <v>50</v>
      </c>
      <c r="P64" t="s">
        <v>50</v>
      </c>
      <c r="Q64" t="s">
        <v>81</v>
      </c>
      <c r="R64" t="str">
        <f t="shared" si="8"/>
        <v>Kothrud</v>
      </c>
      <c r="S64" t="s">
        <v>50</v>
      </c>
      <c r="T64" t="s">
        <v>50</v>
      </c>
      <c r="U64" t="s">
        <v>120</v>
      </c>
      <c r="V64" t="s">
        <v>50</v>
      </c>
      <c r="W64" t="s">
        <v>50</v>
      </c>
      <c r="X64" t="str">
        <f t="shared" si="9"/>
        <v>Mayur Colony / Ideal Colony</v>
      </c>
      <c r="Y64" t="str">
        <f t="shared" si="10"/>
        <v>Mayur Colony / Ideal Colony</v>
      </c>
      <c r="Z64" t="s">
        <v>55</v>
      </c>
      <c r="AA64" t="s">
        <v>50</v>
      </c>
      <c r="AB64" t="s">
        <v>50</v>
      </c>
      <c r="AC64" t="s">
        <v>50</v>
      </c>
      <c r="AD64" t="s">
        <v>54</v>
      </c>
      <c r="AE64" t="s">
        <v>50</v>
      </c>
      <c r="AF64" t="str">
        <f t="shared" si="11"/>
        <v>Deccan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tr">
        <f t="shared" si="12"/>
        <v/>
      </c>
      <c r="AM64" t="str">
        <f>IF(FC_Road___Aradhana5[[#This Row],[2nd Level Departure]]="",FC_Road___Aradhana5[[#This Row],[1st Level Departure]],FC_Road___Aradhana5[[#This Row],[2nd Level Departure]])</f>
        <v>Deccan</v>
      </c>
      <c r="AN64" t="s">
        <v>56</v>
      </c>
      <c r="AO64" t="s">
        <v>71</v>
      </c>
      <c r="AP64" t="s">
        <v>58</v>
      </c>
      <c r="AQ64" t="s">
        <v>59</v>
      </c>
      <c r="AR64" t="s">
        <v>60</v>
      </c>
      <c r="AS64" t="s">
        <v>61</v>
      </c>
      <c r="AT64" t="s">
        <v>62</v>
      </c>
      <c r="AU64" t="s">
        <v>63</v>
      </c>
      <c r="AV64" t="s">
        <v>50</v>
      </c>
      <c r="AW64" t="str">
        <f t="shared" si="13"/>
        <v>Word of Mouth/ Recommendation</v>
      </c>
      <c r="AX64" t="s">
        <v>50</v>
      </c>
      <c r="AY64" t="str">
        <f t="shared" si="14"/>
        <v>Casual Meal</v>
      </c>
      <c r="AZ64" t="s">
        <v>50</v>
      </c>
      <c r="BA64" t="str">
        <f t="shared" ref="BA64:BA123" si="15">IF(AT64="",AZ64,AT64)</f>
        <v>I wanted to try Sourdough Pizza</v>
      </c>
      <c r="BB64" t="s">
        <v>87</v>
      </c>
      <c r="BC64" t="s">
        <v>74</v>
      </c>
      <c r="BD64" t="s">
        <v>88</v>
      </c>
      <c r="BE64" t="s">
        <v>76</v>
      </c>
      <c r="BF64" t="s">
        <v>89</v>
      </c>
      <c r="BG64" t="s">
        <v>100</v>
      </c>
      <c r="BH64" t="s">
        <v>101</v>
      </c>
      <c r="BI64" t="s">
        <v>122</v>
      </c>
      <c r="BJ64" t="s">
        <v>69</v>
      </c>
      <c r="BK64" t="s">
        <v>529</v>
      </c>
      <c r="BL64" t="s">
        <v>369</v>
      </c>
    </row>
    <row r="65" spans="1:64" x14ac:dyDescent="0.3">
      <c r="A65">
        <v>68</v>
      </c>
      <c r="B65" s="1">
        <v>45834.635416666664</v>
      </c>
      <c r="C65" s="6">
        <v>45834.643750000003</v>
      </c>
      <c r="D65" s="2">
        <f>INT(FC_Road___Aradhana5[[#This Row],[Completion time]])</f>
        <v>45834</v>
      </c>
      <c r="E65" s="2" t="str">
        <f>TEXT(FC_Road___Aradhana5[[#This Row],[Date]],"dddd")</f>
        <v>Thursday</v>
      </c>
      <c r="F65" s="2" t="str">
        <f>IF(WEEKDAY(FC_Road___Aradhana5[[#This Row],[Date]],2)&gt;5,"Weekend","Weekday")</f>
        <v>Weekday</v>
      </c>
      <c r="G6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5" t="s">
        <v>49</v>
      </c>
      <c r="I65" t="s">
        <v>50</v>
      </c>
      <c r="J65" t="s">
        <v>51</v>
      </c>
      <c r="K65" t="s">
        <v>140</v>
      </c>
      <c r="L65" t="s">
        <v>53</v>
      </c>
      <c r="M65" t="s">
        <v>50</v>
      </c>
      <c r="N65" t="s">
        <v>50</v>
      </c>
      <c r="O65" t="s">
        <v>70</v>
      </c>
      <c r="P65" t="s">
        <v>50</v>
      </c>
      <c r="Q65" t="s">
        <v>50</v>
      </c>
      <c r="R65" t="str">
        <f t="shared" si="8"/>
        <v>Shivajinagar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tr">
        <f t="shared" si="9"/>
        <v/>
      </c>
      <c r="Y65" t="str">
        <f t="shared" si="10"/>
        <v>Shivajinagar</v>
      </c>
      <c r="Z65" t="s">
        <v>55</v>
      </c>
      <c r="AA65" t="s">
        <v>50</v>
      </c>
      <c r="AB65" t="s">
        <v>50</v>
      </c>
      <c r="AC65" t="s">
        <v>50</v>
      </c>
      <c r="AD65" t="s">
        <v>70</v>
      </c>
      <c r="AE65" t="s">
        <v>50</v>
      </c>
      <c r="AF65" t="str">
        <f t="shared" si="11"/>
        <v>Shivajinagar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tr">
        <f t="shared" si="12"/>
        <v/>
      </c>
      <c r="AM65" t="str">
        <f>IF(FC_Road___Aradhana5[[#This Row],[2nd Level Departure]]="",FC_Road___Aradhana5[[#This Row],[1st Level Departure]],FC_Road___Aradhana5[[#This Row],[2nd Level Departure]])</f>
        <v>Shivajinagar</v>
      </c>
      <c r="AN65" t="s">
        <v>56</v>
      </c>
      <c r="AO65" t="s">
        <v>57</v>
      </c>
      <c r="AP65" t="s">
        <v>58</v>
      </c>
      <c r="AQ65" t="s">
        <v>72</v>
      </c>
      <c r="AR65" t="s">
        <v>133</v>
      </c>
      <c r="AS65" t="s">
        <v>106</v>
      </c>
      <c r="AT65" t="s">
        <v>62</v>
      </c>
      <c r="AU65" t="s">
        <v>63</v>
      </c>
      <c r="AV65" t="s">
        <v>50</v>
      </c>
      <c r="AW65" t="str">
        <f t="shared" si="13"/>
        <v>Walk-in/ Saw it while passing by</v>
      </c>
      <c r="AX65" t="s">
        <v>50</v>
      </c>
      <c r="AY65" t="str">
        <f t="shared" si="14"/>
        <v>Work meeting/ Business outing</v>
      </c>
      <c r="AZ65" t="s">
        <v>50</v>
      </c>
      <c r="BA65" t="str">
        <f t="shared" si="15"/>
        <v>I wanted to try Sourdough Pizza</v>
      </c>
      <c r="BB65" t="s">
        <v>104</v>
      </c>
      <c r="BC65" t="s">
        <v>104</v>
      </c>
      <c r="BD65" t="s">
        <v>130</v>
      </c>
      <c r="BE65" t="s">
        <v>67</v>
      </c>
      <c r="BF65" t="s">
        <v>50</v>
      </c>
      <c r="BG65" t="s">
        <v>68</v>
      </c>
      <c r="BH65" t="s">
        <v>50</v>
      </c>
      <c r="BI65" t="s">
        <v>50</v>
      </c>
      <c r="BJ65" t="s">
        <v>69</v>
      </c>
      <c r="BK65" t="s">
        <v>529</v>
      </c>
      <c r="BL65" t="s">
        <v>370</v>
      </c>
    </row>
    <row r="66" spans="1:64" x14ac:dyDescent="0.3">
      <c r="A66">
        <v>69</v>
      </c>
      <c r="B66" s="1">
        <v>45834.643750000003</v>
      </c>
      <c r="C66" s="6">
        <v>45834.654861111114</v>
      </c>
      <c r="D66" s="2">
        <f>INT(FC_Road___Aradhana5[[#This Row],[Completion time]])</f>
        <v>45834</v>
      </c>
      <c r="E66" s="2" t="str">
        <f>TEXT(FC_Road___Aradhana5[[#This Row],[Date]],"dddd")</f>
        <v>Thursday</v>
      </c>
      <c r="F66" s="2" t="str">
        <f>IF(WEEKDAY(FC_Road___Aradhana5[[#This Row],[Date]],2)&gt;5,"Weekend","Weekday")</f>
        <v>Weekday</v>
      </c>
      <c r="G6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6" t="s">
        <v>49</v>
      </c>
      <c r="I66" t="s">
        <v>50</v>
      </c>
      <c r="J66" t="s">
        <v>51</v>
      </c>
      <c r="K66" t="s">
        <v>52</v>
      </c>
      <c r="L66" t="s">
        <v>53</v>
      </c>
      <c r="M66" t="s">
        <v>50</v>
      </c>
      <c r="N66" t="s">
        <v>50</v>
      </c>
      <c r="O66" t="s">
        <v>54</v>
      </c>
      <c r="P66" t="s">
        <v>50</v>
      </c>
      <c r="Q66" t="s">
        <v>50</v>
      </c>
      <c r="R66" t="str">
        <f t="shared" si="8"/>
        <v>Deccan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tr">
        <f t="shared" si="9"/>
        <v/>
      </c>
      <c r="Y66" t="str">
        <f t="shared" si="10"/>
        <v>Deccan</v>
      </c>
      <c r="Z66" t="s">
        <v>93</v>
      </c>
      <c r="AA66" t="s">
        <v>50</v>
      </c>
      <c r="AB66" t="s">
        <v>50</v>
      </c>
      <c r="AC66" t="s">
        <v>165</v>
      </c>
      <c r="AD66" t="s">
        <v>50</v>
      </c>
      <c r="AE66" t="s">
        <v>50</v>
      </c>
      <c r="AF66" t="str">
        <f t="shared" si="11"/>
        <v>Pavillion Mall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tr">
        <f t="shared" si="12"/>
        <v/>
      </c>
      <c r="AM66" t="str">
        <f>IF(FC_Road___Aradhana5[[#This Row],[2nd Level Departure]]="",FC_Road___Aradhana5[[#This Row],[1st Level Departure]],FC_Road___Aradhana5[[#This Row],[2nd Level Departure]])</f>
        <v>Pavillion Mall</v>
      </c>
      <c r="AN66" t="s">
        <v>56</v>
      </c>
      <c r="AO66" t="s">
        <v>95</v>
      </c>
      <c r="AP66" t="s">
        <v>96</v>
      </c>
      <c r="AQ66" t="s">
        <v>50</v>
      </c>
      <c r="AR66" t="s">
        <v>50</v>
      </c>
      <c r="AS66" t="s">
        <v>50</v>
      </c>
      <c r="AT66" t="s">
        <v>50</v>
      </c>
      <c r="AU66" t="s">
        <v>50</v>
      </c>
      <c r="AV66" t="s">
        <v>149</v>
      </c>
      <c r="AW66" t="str">
        <f t="shared" si="13"/>
        <v>A friend told me</v>
      </c>
      <c r="AX66" t="s">
        <v>86</v>
      </c>
      <c r="AY66" t="str">
        <f t="shared" si="14"/>
        <v>Date</v>
      </c>
      <c r="AZ66" t="s">
        <v>98</v>
      </c>
      <c r="BA66" t="s">
        <v>62</v>
      </c>
      <c r="BB66" t="s">
        <v>64</v>
      </c>
      <c r="BC66" t="s">
        <v>64</v>
      </c>
      <c r="BD66" t="s">
        <v>88</v>
      </c>
      <c r="BE66" t="s">
        <v>76</v>
      </c>
      <c r="BF66" t="s">
        <v>89</v>
      </c>
      <c r="BG66" t="s">
        <v>68</v>
      </c>
      <c r="BH66" t="s">
        <v>101</v>
      </c>
      <c r="BI66" t="s">
        <v>91</v>
      </c>
      <c r="BJ66" t="s">
        <v>69</v>
      </c>
      <c r="BK66" t="s">
        <v>529</v>
      </c>
      <c r="BL66" t="s">
        <v>369</v>
      </c>
    </row>
    <row r="67" spans="1:64" x14ac:dyDescent="0.3">
      <c r="A67">
        <v>70</v>
      </c>
      <c r="B67" s="1">
        <v>45834.643750000003</v>
      </c>
      <c r="C67" s="6">
        <v>45834.655555555553</v>
      </c>
      <c r="D67" s="2">
        <f>INT(FC_Road___Aradhana5[[#This Row],[Completion time]])</f>
        <v>45834</v>
      </c>
      <c r="E67" s="2" t="str">
        <f>TEXT(FC_Road___Aradhana5[[#This Row],[Date]],"dddd")</f>
        <v>Thursday</v>
      </c>
      <c r="F67" s="2" t="str">
        <f>IF(WEEKDAY(FC_Road___Aradhana5[[#This Row],[Date]],2)&gt;5,"Weekend","Weekday")</f>
        <v>Weekday</v>
      </c>
      <c r="G6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67" t="s">
        <v>49</v>
      </c>
      <c r="I67" t="s">
        <v>50</v>
      </c>
      <c r="J67" t="s">
        <v>79</v>
      </c>
      <c r="K67" t="s">
        <v>52</v>
      </c>
      <c r="L67" t="s">
        <v>80</v>
      </c>
      <c r="M67" t="s">
        <v>50</v>
      </c>
      <c r="N67" t="s">
        <v>50</v>
      </c>
      <c r="O67" t="s">
        <v>50</v>
      </c>
      <c r="P67" t="s">
        <v>50</v>
      </c>
      <c r="Q67" t="s">
        <v>81</v>
      </c>
      <c r="R67" t="str">
        <f t="shared" si="8"/>
        <v>Kothrud</v>
      </c>
      <c r="S67" t="s">
        <v>50</v>
      </c>
      <c r="T67" t="s">
        <v>50</v>
      </c>
      <c r="U67" t="s">
        <v>148</v>
      </c>
      <c r="V67" t="s">
        <v>50</v>
      </c>
      <c r="W67" t="s">
        <v>50</v>
      </c>
      <c r="X67" t="str">
        <f t="shared" si="9"/>
        <v>MIT College / Anand Nagar</v>
      </c>
      <c r="Y67" t="str">
        <f t="shared" si="10"/>
        <v>MIT College / Anand Nagar</v>
      </c>
      <c r="Z67" t="s">
        <v>142</v>
      </c>
      <c r="AA67" t="s">
        <v>50</v>
      </c>
      <c r="AB67" t="s">
        <v>50</v>
      </c>
      <c r="AC67" t="s">
        <v>50</v>
      </c>
      <c r="AD67" t="s">
        <v>50</v>
      </c>
      <c r="AE67" t="s">
        <v>81</v>
      </c>
      <c r="AF67" t="str">
        <f t="shared" si="11"/>
        <v>Kothrud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tr">
        <f t="shared" si="12"/>
        <v/>
      </c>
      <c r="AM67" t="str">
        <f>IF(FC_Road___Aradhana5[[#This Row],[2nd Level Departure]]="",FC_Road___Aradhana5[[#This Row],[1st Level Departure]],FC_Road___Aradhana5[[#This Row],[2nd Level Departure]])</f>
        <v>Kothrud</v>
      </c>
      <c r="AN67" t="s">
        <v>94</v>
      </c>
      <c r="AO67" t="s">
        <v>109</v>
      </c>
      <c r="AP67" t="s">
        <v>58</v>
      </c>
      <c r="AQ67" t="s">
        <v>72</v>
      </c>
      <c r="AR67" t="s">
        <v>60</v>
      </c>
      <c r="AS67" t="s">
        <v>112</v>
      </c>
      <c r="AT67" t="s">
        <v>107</v>
      </c>
      <c r="AU67" t="s">
        <v>63</v>
      </c>
      <c r="AV67" t="s">
        <v>50</v>
      </c>
      <c r="AW67" t="str">
        <f t="shared" si="13"/>
        <v>Walk-in/ Saw it while passing by</v>
      </c>
      <c r="AX67" t="s">
        <v>50</v>
      </c>
      <c r="AY67" t="str">
        <f t="shared" si="14"/>
        <v>Hangout with Friends</v>
      </c>
      <c r="AZ67" t="s">
        <v>50</v>
      </c>
      <c r="BA67" t="str">
        <f t="shared" si="15"/>
        <v>Nonna's famous Tiramisu </v>
      </c>
      <c r="BB67" t="s">
        <v>104</v>
      </c>
      <c r="BC67" t="s">
        <v>104</v>
      </c>
      <c r="BD67" t="s">
        <v>88</v>
      </c>
      <c r="BE67" t="s">
        <v>67</v>
      </c>
      <c r="BF67" t="s">
        <v>89</v>
      </c>
      <c r="BG67" t="s">
        <v>114</v>
      </c>
      <c r="BH67" t="s">
        <v>50</v>
      </c>
      <c r="BI67" t="s">
        <v>50</v>
      </c>
      <c r="BJ67" t="s">
        <v>69</v>
      </c>
      <c r="BK67" t="s">
        <v>153</v>
      </c>
      <c r="BL67" t="s">
        <v>382</v>
      </c>
    </row>
    <row r="68" spans="1:64" x14ac:dyDescent="0.3">
      <c r="A68">
        <v>71</v>
      </c>
      <c r="B68" s="1">
        <v>45834.654861111114</v>
      </c>
      <c r="C68" s="6">
        <v>45834.788194444445</v>
      </c>
      <c r="D68" s="2">
        <f>INT(FC_Road___Aradhana5[[#This Row],[Completion time]])</f>
        <v>45834</v>
      </c>
      <c r="E68" s="2" t="str">
        <f>TEXT(FC_Road___Aradhana5[[#This Row],[Date]],"dddd")</f>
        <v>Thursday</v>
      </c>
      <c r="F68" s="2" t="str">
        <f>IF(WEEKDAY(FC_Road___Aradhana5[[#This Row],[Date]],2)&gt;5,"Weekend","Weekday")</f>
        <v>Weekday</v>
      </c>
      <c r="G6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68" t="s">
        <v>49</v>
      </c>
      <c r="I68" t="s">
        <v>50</v>
      </c>
      <c r="J68" t="s">
        <v>79</v>
      </c>
      <c r="K68" t="s">
        <v>52</v>
      </c>
      <c r="L68" t="s">
        <v>93</v>
      </c>
      <c r="M68" t="s">
        <v>50</v>
      </c>
      <c r="N68" t="s">
        <v>165</v>
      </c>
      <c r="O68" t="s">
        <v>50</v>
      </c>
      <c r="P68" t="s">
        <v>50</v>
      </c>
      <c r="Q68" t="s">
        <v>50</v>
      </c>
      <c r="R68" t="str">
        <f t="shared" si="8"/>
        <v>Pavillion Mall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tr">
        <f t="shared" si="9"/>
        <v/>
      </c>
      <c r="Y68" t="str">
        <f t="shared" si="10"/>
        <v>Pavillion Mall</v>
      </c>
      <c r="Z68" t="s">
        <v>83</v>
      </c>
      <c r="AA68" t="s">
        <v>127</v>
      </c>
      <c r="AB68" t="s">
        <v>50</v>
      </c>
      <c r="AC68" t="s">
        <v>50</v>
      </c>
      <c r="AD68" t="s">
        <v>50</v>
      </c>
      <c r="AE68" t="s">
        <v>50</v>
      </c>
      <c r="AF68" t="str">
        <f t="shared" si="11"/>
        <v>Old City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tr">
        <f t="shared" si="12"/>
        <v/>
      </c>
      <c r="AM68" t="str">
        <f>IF(FC_Road___Aradhana5[[#This Row],[2nd Level Departure]]="",FC_Road___Aradhana5[[#This Row],[1st Level Departure]],FC_Road___Aradhana5[[#This Row],[2nd Level Departure]])</f>
        <v>Old City</v>
      </c>
      <c r="AN68" t="s">
        <v>56</v>
      </c>
      <c r="AO68" t="s">
        <v>71</v>
      </c>
      <c r="AP68" t="s">
        <v>96</v>
      </c>
      <c r="AQ68" t="s">
        <v>50</v>
      </c>
      <c r="AR68" t="s">
        <v>50</v>
      </c>
      <c r="AS68" t="s">
        <v>50</v>
      </c>
      <c r="AT68" t="s">
        <v>50</v>
      </c>
      <c r="AU68" t="s">
        <v>50</v>
      </c>
      <c r="AV68" t="s">
        <v>144</v>
      </c>
      <c r="AW68" t="str">
        <f t="shared" si="13"/>
        <v>I was walking by and came in</v>
      </c>
      <c r="AX68" t="s">
        <v>106</v>
      </c>
      <c r="AY68" t="str">
        <f t="shared" si="14"/>
        <v>Work meeting/ Business outing</v>
      </c>
      <c r="AZ68" t="s">
        <v>180</v>
      </c>
      <c r="BA68" t="s">
        <v>107</v>
      </c>
      <c r="BB68" t="s">
        <v>113</v>
      </c>
      <c r="BC68" t="s">
        <v>74</v>
      </c>
      <c r="BD68" t="s">
        <v>88</v>
      </c>
      <c r="BE68" t="s">
        <v>76</v>
      </c>
      <c r="BF68" t="s">
        <v>89</v>
      </c>
      <c r="BG68" t="s">
        <v>114</v>
      </c>
      <c r="BH68" t="s">
        <v>101</v>
      </c>
      <c r="BI68" t="s">
        <v>122</v>
      </c>
      <c r="BJ68" t="s">
        <v>69</v>
      </c>
      <c r="BK68" t="s">
        <v>93</v>
      </c>
      <c r="BL68" t="s">
        <v>390</v>
      </c>
    </row>
    <row r="69" spans="1:64" x14ac:dyDescent="0.3">
      <c r="A69">
        <v>72</v>
      </c>
      <c r="B69" s="1">
        <v>45834.831250000003</v>
      </c>
      <c r="C69" s="6">
        <v>45834.831944444442</v>
      </c>
      <c r="D69" s="2">
        <f>INT(FC_Road___Aradhana5[[#This Row],[Completion time]])</f>
        <v>45834</v>
      </c>
      <c r="E69" s="2" t="str">
        <f>TEXT(FC_Road___Aradhana5[[#This Row],[Date]],"dddd")</f>
        <v>Thursday</v>
      </c>
      <c r="F69" s="2" t="str">
        <f>IF(WEEKDAY(FC_Road___Aradhana5[[#This Row],[Date]],2)&gt;5,"Weekend","Weekday")</f>
        <v>Weekday</v>
      </c>
      <c r="G6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69" t="s">
        <v>49</v>
      </c>
      <c r="I69" t="s">
        <v>50</v>
      </c>
      <c r="J69" t="s">
        <v>51</v>
      </c>
      <c r="K69" t="s">
        <v>140</v>
      </c>
      <c r="L69" t="s">
        <v>93</v>
      </c>
      <c r="M69" t="s">
        <v>50</v>
      </c>
      <c r="N69" t="s">
        <v>102</v>
      </c>
      <c r="O69" t="s">
        <v>50</v>
      </c>
      <c r="P69" t="s">
        <v>50</v>
      </c>
      <c r="Q69" t="s">
        <v>50</v>
      </c>
      <c r="R69" t="str">
        <f t="shared" si="8"/>
        <v>FC Road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tr">
        <f t="shared" si="9"/>
        <v/>
      </c>
      <c r="Y69" t="str">
        <f t="shared" si="10"/>
        <v>FC Road</v>
      </c>
      <c r="Z69" t="s">
        <v>83</v>
      </c>
      <c r="AA69" t="s">
        <v>70</v>
      </c>
      <c r="AB69" t="s">
        <v>50</v>
      </c>
      <c r="AC69" t="s">
        <v>50</v>
      </c>
      <c r="AD69" t="s">
        <v>50</v>
      </c>
      <c r="AE69" t="s">
        <v>50</v>
      </c>
      <c r="AF69" t="str">
        <f t="shared" si="11"/>
        <v>Shivajinagar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tr">
        <f t="shared" si="12"/>
        <v/>
      </c>
      <c r="AM69" t="str">
        <f>IF(FC_Road___Aradhana5[[#This Row],[2nd Level Departure]]="",FC_Road___Aradhana5[[#This Row],[1st Level Departure]],FC_Road___Aradhana5[[#This Row],[2nd Level Departure]])</f>
        <v>Shivajinagar</v>
      </c>
      <c r="AN69" t="s">
        <v>85</v>
      </c>
      <c r="AO69" t="s">
        <v>71</v>
      </c>
      <c r="AP69" t="s">
        <v>96</v>
      </c>
      <c r="AQ69" t="s">
        <v>50</v>
      </c>
      <c r="AR69" t="s">
        <v>50</v>
      </c>
      <c r="AS69" t="s">
        <v>50</v>
      </c>
      <c r="AT69" t="s">
        <v>50</v>
      </c>
      <c r="AU69" t="s">
        <v>50</v>
      </c>
      <c r="AV69" t="s">
        <v>144</v>
      </c>
      <c r="AW69" t="str">
        <f t="shared" si="13"/>
        <v>I was walking by and came in</v>
      </c>
      <c r="AX69" t="s">
        <v>61</v>
      </c>
      <c r="AY69" t="str">
        <f t="shared" si="14"/>
        <v>Casual Meal</v>
      </c>
      <c r="AZ69" t="s">
        <v>98</v>
      </c>
      <c r="BA69" t="s">
        <v>62</v>
      </c>
      <c r="BB69" t="s">
        <v>74</v>
      </c>
      <c r="BC69" t="s">
        <v>104</v>
      </c>
      <c r="BD69" t="s">
        <v>88</v>
      </c>
      <c r="BE69" t="s">
        <v>67</v>
      </c>
      <c r="BF69" t="s">
        <v>89</v>
      </c>
      <c r="BG69" t="s">
        <v>114</v>
      </c>
      <c r="BH69" t="s">
        <v>78</v>
      </c>
      <c r="BI69" t="s">
        <v>115</v>
      </c>
      <c r="BJ69" t="s">
        <v>69</v>
      </c>
      <c r="BK69" t="s">
        <v>93</v>
      </c>
      <c r="BL69" t="s">
        <v>372</v>
      </c>
    </row>
    <row r="70" spans="1:64" x14ac:dyDescent="0.3">
      <c r="A70">
        <v>73</v>
      </c>
      <c r="B70" s="1">
        <v>45834.831944444442</v>
      </c>
      <c r="C70" s="6">
        <v>45834.838888888888</v>
      </c>
      <c r="D70" s="2">
        <f>INT(FC_Road___Aradhana5[[#This Row],[Completion time]])</f>
        <v>45834</v>
      </c>
      <c r="E70" s="2" t="str">
        <f>TEXT(FC_Road___Aradhana5[[#This Row],[Date]],"dddd")</f>
        <v>Thursday</v>
      </c>
      <c r="F70" s="2" t="str">
        <f>IF(WEEKDAY(FC_Road___Aradhana5[[#This Row],[Date]],2)&gt;5,"Weekend","Weekday")</f>
        <v>Weekday</v>
      </c>
      <c r="G7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0" t="s">
        <v>49</v>
      </c>
      <c r="I70" t="s">
        <v>50</v>
      </c>
      <c r="J70" t="s">
        <v>79</v>
      </c>
      <c r="K70" t="s">
        <v>52</v>
      </c>
      <c r="L70" t="s">
        <v>93</v>
      </c>
      <c r="M70" t="s">
        <v>50</v>
      </c>
      <c r="N70" t="s">
        <v>102</v>
      </c>
      <c r="O70" t="s">
        <v>50</v>
      </c>
      <c r="P70" t="s">
        <v>50</v>
      </c>
      <c r="Q70" t="s">
        <v>50</v>
      </c>
      <c r="R70" t="str">
        <f t="shared" si="8"/>
        <v>FC Road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tr">
        <f t="shared" si="9"/>
        <v/>
      </c>
      <c r="Y70" t="str">
        <f t="shared" si="10"/>
        <v>FC Road</v>
      </c>
      <c r="Z70" t="s">
        <v>83</v>
      </c>
      <c r="AA70" t="s">
        <v>54</v>
      </c>
      <c r="AB70" t="s">
        <v>50</v>
      </c>
      <c r="AC70" t="s">
        <v>50</v>
      </c>
      <c r="AD70" t="s">
        <v>50</v>
      </c>
      <c r="AE70" t="s">
        <v>50</v>
      </c>
      <c r="AF70" t="str">
        <f t="shared" si="11"/>
        <v>Deccan</v>
      </c>
      <c r="AG70" t="s">
        <v>54</v>
      </c>
      <c r="AH70" t="s">
        <v>50</v>
      </c>
      <c r="AI70" t="s">
        <v>50</v>
      </c>
      <c r="AJ70" t="s">
        <v>50</v>
      </c>
      <c r="AK70" t="s">
        <v>50</v>
      </c>
      <c r="AL70" t="str">
        <f t="shared" si="12"/>
        <v>Deccan</v>
      </c>
      <c r="AM70" t="str">
        <f>IF(FC_Road___Aradhana5[[#This Row],[2nd Level Departure]]="",FC_Road___Aradhana5[[#This Row],[1st Level Departure]],FC_Road___Aradhana5[[#This Row],[2nd Level Departure]])</f>
        <v>Deccan</v>
      </c>
      <c r="AN70" t="s">
        <v>94</v>
      </c>
      <c r="AO70" t="s">
        <v>71</v>
      </c>
      <c r="AP70" t="s">
        <v>58</v>
      </c>
      <c r="AQ70" t="s">
        <v>72</v>
      </c>
      <c r="AR70" t="s">
        <v>103</v>
      </c>
      <c r="AS70" t="s">
        <v>61</v>
      </c>
      <c r="AT70" t="s">
        <v>62</v>
      </c>
      <c r="AU70" t="s">
        <v>73</v>
      </c>
      <c r="AV70" t="s">
        <v>50</v>
      </c>
      <c r="AW70" t="str">
        <f t="shared" si="13"/>
        <v>Walk-in/ Saw it while passing by</v>
      </c>
      <c r="AX70" t="s">
        <v>50</v>
      </c>
      <c r="AY70" t="str">
        <f t="shared" si="14"/>
        <v>Casual Meal</v>
      </c>
      <c r="AZ70" t="s">
        <v>50</v>
      </c>
      <c r="BA70" t="str">
        <f t="shared" si="15"/>
        <v>I wanted to try Sourdough Pizza</v>
      </c>
      <c r="BB70" t="s">
        <v>87</v>
      </c>
      <c r="BC70" t="s">
        <v>74</v>
      </c>
      <c r="BD70" t="s">
        <v>75</v>
      </c>
      <c r="BE70" t="s">
        <v>76</v>
      </c>
      <c r="BF70" t="s">
        <v>184</v>
      </c>
      <c r="BG70" t="s">
        <v>68</v>
      </c>
      <c r="BH70" t="s">
        <v>78</v>
      </c>
      <c r="BI70" t="s">
        <v>115</v>
      </c>
      <c r="BJ70" t="s">
        <v>69</v>
      </c>
      <c r="BK70" t="s">
        <v>93</v>
      </c>
      <c r="BL70" t="s">
        <v>372</v>
      </c>
    </row>
    <row r="71" spans="1:64" x14ac:dyDescent="0.3">
      <c r="A71">
        <v>74</v>
      </c>
      <c r="B71" s="1">
        <v>45834.65625</v>
      </c>
      <c r="C71" s="6">
        <v>45834.855555555558</v>
      </c>
      <c r="D71" s="2">
        <f>INT(FC_Road___Aradhana5[[#This Row],[Completion time]])</f>
        <v>45834</v>
      </c>
      <c r="E71" s="2" t="str">
        <f>TEXT(FC_Road___Aradhana5[[#This Row],[Date]],"dddd")</f>
        <v>Thursday</v>
      </c>
      <c r="F71" s="2" t="str">
        <f>IF(WEEKDAY(FC_Road___Aradhana5[[#This Row],[Date]],2)&gt;5,"Weekend","Weekday")</f>
        <v>Weekday</v>
      </c>
      <c r="G7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1" t="s">
        <v>49</v>
      </c>
      <c r="I71" t="s">
        <v>50</v>
      </c>
      <c r="J71" t="s">
        <v>51</v>
      </c>
      <c r="K71" t="s">
        <v>52</v>
      </c>
      <c r="L71" t="s">
        <v>93</v>
      </c>
      <c r="M71" t="s">
        <v>50</v>
      </c>
      <c r="N71" t="s">
        <v>102</v>
      </c>
      <c r="O71" t="s">
        <v>50</v>
      </c>
      <c r="P71" t="s">
        <v>50</v>
      </c>
      <c r="Q71" t="s">
        <v>50</v>
      </c>
      <c r="R71" t="str">
        <f t="shared" si="8"/>
        <v>FC Road</v>
      </c>
      <c r="S71" t="s">
        <v>50</v>
      </c>
      <c r="T71" t="s">
        <v>50</v>
      </c>
      <c r="U71" t="s">
        <v>50</v>
      </c>
      <c r="V71" t="s">
        <v>50</v>
      </c>
      <c r="W71" t="s">
        <v>50</v>
      </c>
      <c r="X71" t="str">
        <f t="shared" si="9"/>
        <v/>
      </c>
      <c r="Y71" t="str">
        <f t="shared" si="10"/>
        <v>FC Road</v>
      </c>
      <c r="Z71" t="s">
        <v>83</v>
      </c>
      <c r="AA71" t="s">
        <v>127</v>
      </c>
      <c r="AB71" t="s">
        <v>50</v>
      </c>
      <c r="AC71" t="s">
        <v>50</v>
      </c>
      <c r="AD71" t="s">
        <v>50</v>
      </c>
      <c r="AE71" t="s">
        <v>50</v>
      </c>
      <c r="AF71" t="str">
        <f t="shared" si="11"/>
        <v>Old City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tr">
        <f t="shared" si="12"/>
        <v/>
      </c>
      <c r="AM71" t="str">
        <f>IF(FC_Road___Aradhana5[[#This Row],[2nd Level Departure]]="",FC_Road___Aradhana5[[#This Row],[1st Level Departure]],FC_Road___Aradhana5[[#This Row],[2nd Level Departure]])</f>
        <v>Old City</v>
      </c>
      <c r="AN71" t="s">
        <v>56</v>
      </c>
      <c r="AO71" t="s">
        <v>71</v>
      </c>
      <c r="AP71" t="s">
        <v>96</v>
      </c>
      <c r="AQ71" t="s">
        <v>50</v>
      </c>
      <c r="AR71" t="s">
        <v>50</v>
      </c>
      <c r="AS71" t="s">
        <v>50</v>
      </c>
      <c r="AT71" t="s">
        <v>50</v>
      </c>
      <c r="AU71" t="s">
        <v>50</v>
      </c>
      <c r="AV71" t="s">
        <v>144</v>
      </c>
      <c r="AW71" t="str">
        <f t="shared" si="13"/>
        <v>I was walking by and came in</v>
      </c>
      <c r="AX71" t="s">
        <v>61</v>
      </c>
      <c r="AY71" t="str">
        <f t="shared" si="14"/>
        <v>Casual Meal</v>
      </c>
      <c r="AZ71" t="s">
        <v>98</v>
      </c>
      <c r="BA71" t="s">
        <v>62</v>
      </c>
      <c r="BB71" t="s">
        <v>87</v>
      </c>
      <c r="BC71" t="s">
        <v>64</v>
      </c>
      <c r="BD71" t="s">
        <v>75</v>
      </c>
      <c r="BE71" t="s">
        <v>76</v>
      </c>
      <c r="BF71" t="s">
        <v>89</v>
      </c>
      <c r="BG71" t="s">
        <v>68</v>
      </c>
      <c r="BH71" t="s">
        <v>101</v>
      </c>
      <c r="BI71" t="s">
        <v>50</v>
      </c>
      <c r="BJ71" t="s">
        <v>69</v>
      </c>
      <c r="BK71" t="s">
        <v>93</v>
      </c>
      <c r="BL71" t="s">
        <v>372</v>
      </c>
    </row>
    <row r="72" spans="1:64" x14ac:dyDescent="0.3">
      <c r="A72">
        <v>76</v>
      </c>
      <c r="B72" s="1">
        <v>45834.855555555558</v>
      </c>
      <c r="C72" s="6">
        <v>45834.886805555558</v>
      </c>
      <c r="D72" s="2">
        <f>INT(FC_Road___Aradhana5[[#This Row],[Completion time]])</f>
        <v>45834</v>
      </c>
      <c r="E72" s="2" t="str">
        <f>TEXT(FC_Road___Aradhana5[[#This Row],[Date]],"dddd")</f>
        <v>Thursday</v>
      </c>
      <c r="F72" s="2" t="str">
        <f>IF(WEEKDAY(FC_Road___Aradhana5[[#This Row],[Date]],2)&gt;5,"Weekend","Weekday")</f>
        <v>Weekday</v>
      </c>
      <c r="G7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2" t="s">
        <v>49</v>
      </c>
      <c r="I72" t="s">
        <v>50</v>
      </c>
      <c r="J72" t="s">
        <v>51</v>
      </c>
      <c r="K72" t="s">
        <v>52</v>
      </c>
      <c r="L72" t="s">
        <v>53</v>
      </c>
      <c r="M72" t="s">
        <v>50</v>
      </c>
      <c r="N72" t="s">
        <v>50</v>
      </c>
      <c r="O72" t="s">
        <v>54</v>
      </c>
      <c r="P72" t="s">
        <v>50</v>
      </c>
      <c r="Q72" t="s">
        <v>50</v>
      </c>
      <c r="R72" t="str">
        <f t="shared" si="8"/>
        <v>Deccan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tr">
        <f t="shared" si="9"/>
        <v/>
      </c>
      <c r="Y72" t="str">
        <f t="shared" si="10"/>
        <v>Deccan</v>
      </c>
      <c r="Z72" t="s">
        <v>83</v>
      </c>
      <c r="AA72" t="s">
        <v>84</v>
      </c>
      <c r="AB72" t="s">
        <v>50</v>
      </c>
      <c r="AC72" t="s">
        <v>50</v>
      </c>
      <c r="AD72" t="s">
        <v>50</v>
      </c>
      <c r="AE72" t="s">
        <v>50</v>
      </c>
      <c r="AF72" t="str">
        <f t="shared" si="11"/>
        <v>kothrud</v>
      </c>
      <c r="AG72" t="s">
        <v>50</v>
      </c>
      <c r="AH72" t="s">
        <v>50</v>
      </c>
      <c r="AI72" t="s">
        <v>162</v>
      </c>
      <c r="AJ72" t="s">
        <v>50</v>
      </c>
      <c r="AK72" t="s">
        <v>50</v>
      </c>
      <c r="AL72" t="str">
        <f t="shared" si="12"/>
        <v>Dahanukar Colony / Kothrud Bus Stand</v>
      </c>
      <c r="AM72" t="str">
        <f>IF(FC_Road___Aradhana5[[#This Row],[2nd Level Departure]]="",FC_Road___Aradhana5[[#This Row],[1st Level Departure]],FC_Road___Aradhana5[[#This Row],[2nd Level Departure]])</f>
        <v>Dahanukar Colony / Kothrud Bus Stand</v>
      </c>
      <c r="AN72" t="s">
        <v>56</v>
      </c>
      <c r="AO72" t="s">
        <v>71</v>
      </c>
      <c r="AP72" t="s">
        <v>96</v>
      </c>
      <c r="AQ72" t="s">
        <v>50</v>
      </c>
      <c r="AR72" t="s">
        <v>50</v>
      </c>
      <c r="AS72" t="s">
        <v>50</v>
      </c>
      <c r="AT72" t="s">
        <v>50</v>
      </c>
      <c r="AU72" t="s">
        <v>50</v>
      </c>
      <c r="AV72" t="s">
        <v>149</v>
      </c>
      <c r="AW72" t="str">
        <f t="shared" si="13"/>
        <v>A friend told me</v>
      </c>
      <c r="AX72" t="s">
        <v>61</v>
      </c>
      <c r="AY72" t="str">
        <f t="shared" si="14"/>
        <v>Casual Meal</v>
      </c>
      <c r="AZ72" t="s">
        <v>98</v>
      </c>
      <c r="BA72" t="s">
        <v>62</v>
      </c>
      <c r="BB72" t="s">
        <v>104</v>
      </c>
      <c r="BC72" t="s">
        <v>104</v>
      </c>
      <c r="BD72" t="s">
        <v>88</v>
      </c>
      <c r="BE72" t="s">
        <v>67</v>
      </c>
      <c r="BF72" t="s">
        <v>50</v>
      </c>
      <c r="BG72" t="s">
        <v>68</v>
      </c>
      <c r="BH72" t="s">
        <v>50</v>
      </c>
      <c r="BI72" t="s">
        <v>50</v>
      </c>
      <c r="BJ72" t="s">
        <v>69</v>
      </c>
      <c r="BK72" t="s">
        <v>529</v>
      </c>
      <c r="BL72" t="s">
        <v>369</v>
      </c>
    </row>
    <row r="73" spans="1:64" x14ac:dyDescent="0.3">
      <c r="A73">
        <v>77</v>
      </c>
      <c r="B73" s="1">
        <v>45834.875694444447</v>
      </c>
      <c r="C73" s="6">
        <v>45834.906944444447</v>
      </c>
      <c r="D73" s="2">
        <f>INT(FC_Road___Aradhana5[[#This Row],[Completion time]])</f>
        <v>45834</v>
      </c>
      <c r="E73" s="2" t="str">
        <f>TEXT(FC_Road___Aradhana5[[#This Row],[Date]],"dddd")</f>
        <v>Thursday</v>
      </c>
      <c r="F73" s="2" t="str">
        <f>IF(WEEKDAY(FC_Road___Aradhana5[[#This Row],[Date]],2)&gt;5,"Weekend","Weekday")</f>
        <v>Weekday</v>
      </c>
      <c r="G7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3" t="s">
        <v>49</v>
      </c>
      <c r="I73" t="s">
        <v>50</v>
      </c>
      <c r="J73" t="s">
        <v>79</v>
      </c>
      <c r="K73" t="s">
        <v>52</v>
      </c>
      <c r="L73" t="s">
        <v>80</v>
      </c>
      <c r="M73" t="s">
        <v>50</v>
      </c>
      <c r="N73" t="s">
        <v>50</v>
      </c>
      <c r="O73" t="s">
        <v>50</v>
      </c>
      <c r="P73" t="s">
        <v>50</v>
      </c>
      <c r="Q73" t="s">
        <v>54</v>
      </c>
      <c r="R73" t="str">
        <f t="shared" si="8"/>
        <v>Deccan</v>
      </c>
      <c r="S73" t="s">
        <v>132</v>
      </c>
      <c r="T73" t="s">
        <v>50</v>
      </c>
      <c r="U73" t="s">
        <v>50</v>
      </c>
      <c r="V73" t="s">
        <v>50</v>
      </c>
      <c r="W73" t="s">
        <v>50</v>
      </c>
      <c r="X73" t="str">
        <f t="shared" si="9"/>
        <v>Prabhat Road/Bhandarkar Road</v>
      </c>
      <c r="Y73" t="str">
        <f t="shared" si="10"/>
        <v>Prabhat Road/Bhandarkar Road</v>
      </c>
      <c r="Z73" t="s">
        <v>83</v>
      </c>
      <c r="AA73" t="s">
        <v>54</v>
      </c>
      <c r="AB73" t="s">
        <v>50</v>
      </c>
      <c r="AC73" t="s">
        <v>50</v>
      </c>
      <c r="AD73" t="s">
        <v>50</v>
      </c>
      <c r="AE73" t="s">
        <v>50</v>
      </c>
      <c r="AF73" t="str">
        <f t="shared" si="11"/>
        <v>Deccan</v>
      </c>
      <c r="AG73" t="s">
        <v>132</v>
      </c>
      <c r="AH73" t="s">
        <v>50</v>
      </c>
      <c r="AI73" t="s">
        <v>50</v>
      </c>
      <c r="AJ73" t="s">
        <v>50</v>
      </c>
      <c r="AK73" t="s">
        <v>50</v>
      </c>
      <c r="AL73" t="str">
        <f t="shared" si="12"/>
        <v>Prabhat Road/Bhandarkar Road</v>
      </c>
      <c r="AM73" t="str">
        <f>IF(FC_Road___Aradhana5[[#This Row],[2nd Level Departure]]="",FC_Road___Aradhana5[[#This Row],[1st Level Departure]],FC_Road___Aradhana5[[#This Row],[2nd Level Departure]])</f>
        <v>Prabhat Road/Bhandarkar Road</v>
      </c>
      <c r="AN73" t="s">
        <v>85</v>
      </c>
      <c r="AO73" t="s">
        <v>71</v>
      </c>
      <c r="AP73" t="s">
        <v>58</v>
      </c>
      <c r="AQ73" t="s">
        <v>97</v>
      </c>
      <c r="AR73" t="s">
        <v>103</v>
      </c>
      <c r="AS73" t="s">
        <v>61</v>
      </c>
      <c r="AT73" t="s">
        <v>62</v>
      </c>
      <c r="AU73" t="s">
        <v>63</v>
      </c>
      <c r="AV73" t="s">
        <v>50</v>
      </c>
      <c r="AW73" t="str">
        <f t="shared" si="13"/>
        <v>Social Media Ad (Instagram/ Facebook)</v>
      </c>
      <c r="AX73" t="s">
        <v>50</v>
      </c>
      <c r="AY73" t="str">
        <f t="shared" si="14"/>
        <v>Casual Meal</v>
      </c>
      <c r="AZ73" t="s">
        <v>50</v>
      </c>
      <c r="BA73" t="str">
        <f t="shared" si="15"/>
        <v>I wanted to try Sourdough Pizza</v>
      </c>
      <c r="BB73" t="s">
        <v>74</v>
      </c>
      <c r="BC73" t="s">
        <v>104</v>
      </c>
      <c r="BD73" t="s">
        <v>75</v>
      </c>
      <c r="BE73" t="s">
        <v>76</v>
      </c>
      <c r="BF73" t="s">
        <v>89</v>
      </c>
      <c r="BG73" t="s">
        <v>100</v>
      </c>
      <c r="BH73" t="s">
        <v>78</v>
      </c>
      <c r="BI73" t="s">
        <v>50</v>
      </c>
      <c r="BJ73" t="s">
        <v>69</v>
      </c>
      <c r="BK73" t="s">
        <v>153</v>
      </c>
      <c r="BL73" t="s">
        <v>496</v>
      </c>
    </row>
    <row r="74" spans="1:64" x14ac:dyDescent="0.3">
      <c r="A74">
        <v>78</v>
      </c>
      <c r="B74" s="1">
        <v>45834.906944444447</v>
      </c>
      <c r="C74" s="6">
        <v>45834.915972222225</v>
      </c>
      <c r="D74" s="2">
        <f>INT(FC_Road___Aradhana5[[#This Row],[Completion time]])</f>
        <v>45834</v>
      </c>
      <c r="E74" s="2" t="str">
        <f>TEXT(FC_Road___Aradhana5[[#This Row],[Date]],"dddd")</f>
        <v>Thursday</v>
      </c>
      <c r="F74" s="2" t="str">
        <f>IF(WEEKDAY(FC_Road___Aradhana5[[#This Row],[Date]],2)&gt;5,"Weekend","Weekday")</f>
        <v>Weekday</v>
      </c>
      <c r="G7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4" t="s">
        <v>49</v>
      </c>
      <c r="I74" t="s">
        <v>50</v>
      </c>
      <c r="J74" t="s">
        <v>79</v>
      </c>
      <c r="K74" t="s">
        <v>52</v>
      </c>
      <c r="L74" t="s">
        <v>53</v>
      </c>
      <c r="M74" t="s">
        <v>50</v>
      </c>
      <c r="N74" t="s">
        <v>50</v>
      </c>
      <c r="O74" t="s">
        <v>190</v>
      </c>
      <c r="P74" t="s">
        <v>50</v>
      </c>
      <c r="Q74" t="s">
        <v>50</v>
      </c>
      <c r="R74" t="str">
        <f t="shared" si="8"/>
        <v xml:space="preserve">Hadapsar 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tr">
        <f t="shared" si="9"/>
        <v/>
      </c>
      <c r="Y74" t="str">
        <f t="shared" si="10"/>
        <v xml:space="preserve">Hadapsar </v>
      </c>
      <c r="Z74" t="s">
        <v>83</v>
      </c>
      <c r="AA74" t="s">
        <v>84</v>
      </c>
      <c r="AB74" t="s">
        <v>50</v>
      </c>
      <c r="AC74" t="s">
        <v>50</v>
      </c>
      <c r="AD74" t="s">
        <v>50</v>
      </c>
      <c r="AE74" t="s">
        <v>50</v>
      </c>
      <c r="AF74" t="str">
        <f t="shared" si="11"/>
        <v>kothrud</v>
      </c>
      <c r="AG74" t="s">
        <v>50</v>
      </c>
      <c r="AH74" t="s">
        <v>50</v>
      </c>
      <c r="AI74" t="s">
        <v>148</v>
      </c>
      <c r="AJ74" t="s">
        <v>50</v>
      </c>
      <c r="AK74" t="s">
        <v>50</v>
      </c>
      <c r="AL74" t="str">
        <f t="shared" si="12"/>
        <v>MIT College / Anand Nagar</v>
      </c>
      <c r="AM74" t="str">
        <f>IF(FC_Road___Aradhana5[[#This Row],[2nd Level Departure]]="",FC_Road___Aradhana5[[#This Row],[1st Level Departure]],FC_Road___Aradhana5[[#This Row],[2nd Level Departure]])</f>
        <v>MIT College / Anand Nagar</v>
      </c>
      <c r="AN74" t="s">
        <v>56</v>
      </c>
      <c r="AO74" t="s">
        <v>109</v>
      </c>
      <c r="AP74" t="s">
        <v>58</v>
      </c>
      <c r="AQ74" t="s">
        <v>72</v>
      </c>
      <c r="AR74" t="s">
        <v>60</v>
      </c>
      <c r="AS74" t="s">
        <v>112</v>
      </c>
      <c r="AT74" t="s">
        <v>62</v>
      </c>
      <c r="AU74" t="s">
        <v>63</v>
      </c>
      <c r="AV74" t="s">
        <v>50</v>
      </c>
      <c r="AW74" t="str">
        <f t="shared" si="13"/>
        <v>Walk-in/ Saw it while passing by</v>
      </c>
      <c r="AX74" t="s">
        <v>50</v>
      </c>
      <c r="AY74" t="str">
        <f t="shared" si="14"/>
        <v>Hangout with Friends</v>
      </c>
      <c r="AZ74" t="s">
        <v>50</v>
      </c>
      <c r="BA74" t="str">
        <f t="shared" si="15"/>
        <v>I wanted to try Sourdough Pizza</v>
      </c>
      <c r="BB74" t="s">
        <v>64</v>
      </c>
      <c r="BC74" t="s">
        <v>65</v>
      </c>
      <c r="BD74" t="s">
        <v>75</v>
      </c>
      <c r="BE74" t="s">
        <v>67</v>
      </c>
      <c r="BF74" t="s">
        <v>89</v>
      </c>
      <c r="BG74" t="s">
        <v>68</v>
      </c>
      <c r="BH74" t="s">
        <v>50</v>
      </c>
      <c r="BI74" t="s">
        <v>50</v>
      </c>
      <c r="BJ74" t="s">
        <v>69</v>
      </c>
      <c r="BK74" t="s">
        <v>153</v>
      </c>
      <c r="BL74" t="s">
        <v>382</v>
      </c>
    </row>
    <row r="75" spans="1:64" x14ac:dyDescent="0.3">
      <c r="A75">
        <v>79</v>
      </c>
      <c r="B75" s="1">
        <v>45834.920138888891</v>
      </c>
      <c r="C75" s="6">
        <v>45834.92083333333</v>
      </c>
      <c r="D75" s="2">
        <f>INT(FC_Road___Aradhana5[[#This Row],[Completion time]])</f>
        <v>45834</v>
      </c>
      <c r="E75" s="2" t="str">
        <f>TEXT(FC_Road___Aradhana5[[#This Row],[Date]],"dddd")</f>
        <v>Thursday</v>
      </c>
      <c r="F75" s="2" t="str">
        <f>IF(WEEKDAY(FC_Road___Aradhana5[[#This Row],[Date]],2)&gt;5,"Weekend","Weekday")</f>
        <v>Weekday</v>
      </c>
      <c r="G7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5" t="s">
        <v>49</v>
      </c>
      <c r="I75" t="s">
        <v>50</v>
      </c>
      <c r="J75" t="s">
        <v>50</v>
      </c>
      <c r="K75" t="s">
        <v>52</v>
      </c>
      <c r="L75" t="s">
        <v>93</v>
      </c>
      <c r="M75" t="s">
        <v>50</v>
      </c>
      <c r="N75" t="s">
        <v>102</v>
      </c>
      <c r="O75" t="s">
        <v>50</v>
      </c>
      <c r="P75" t="s">
        <v>50</v>
      </c>
      <c r="Q75" t="s">
        <v>50</v>
      </c>
      <c r="R75" t="str">
        <f t="shared" si="8"/>
        <v>FC Road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tr">
        <f t="shared" si="9"/>
        <v/>
      </c>
      <c r="Y75" t="str">
        <f t="shared" si="10"/>
        <v>FC Road</v>
      </c>
      <c r="Z75" t="s">
        <v>93</v>
      </c>
      <c r="AA75" t="s">
        <v>50</v>
      </c>
      <c r="AB75" t="s">
        <v>50</v>
      </c>
      <c r="AC75" t="s">
        <v>102</v>
      </c>
      <c r="AD75" t="s">
        <v>50</v>
      </c>
      <c r="AE75" t="s">
        <v>50</v>
      </c>
      <c r="AF75" t="str">
        <f t="shared" si="11"/>
        <v>FC Road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tr">
        <f t="shared" si="12"/>
        <v/>
      </c>
      <c r="AM75" t="str">
        <f>IF(FC_Road___Aradhana5[[#This Row],[2nd Level Departure]]="",FC_Road___Aradhana5[[#This Row],[1st Level Departure]],FC_Road___Aradhana5[[#This Row],[2nd Level Departure]])</f>
        <v>FC Road</v>
      </c>
      <c r="AN75" t="s">
        <v>56</v>
      </c>
      <c r="AO75" t="s">
        <v>57</v>
      </c>
      <c r="AP75" t="s">
        <v>96</v>
      </c>
      <c r="AQ75" t="s">
        <v>50</v>
      </c>
      <c r="AR75" t="s">
        <v>50</v>
      </c>
      <c r="AS75" t="s">
        <v>50</v>
      </c>
      <c r="AT75" t="s">
        <v>50</v>
      </c>
      <c r="AU75" t="s">
        <v>50</v>
      </c>
      <c r="AV75" t="s">
        <v>149</v>
      </c>
      <c r="AW75" t="str">
        <f t="shared" si="13"/>
        <v>A friend told me</v>
      </c>
      <c r="AX75" t="s">
        <v>61</v>
      </c>
      <c r="AY75" t="str">
        <f t="shared" si="14"/>
        <v>Casual Meal</v>
      </c>
      <c r="AZ75" t="s">
        <v>98</v>
      </c>
      <c r="BA75" t="s">
        <v>62</v>
      </c>
      <c r="BB75" t="s">
        <v>113</v>
      </c>
      <c r="BC75" t="s">
        <v>74</v>
      </c>
      <c r="BD75" t="s">
        <v>88</v>
      </c>
      <c r="BE75" t="s">
        <v>67</v>
      </c>
      <c r="BF75" t="s">
        <v>184</v>
      </c>
      <c r="BG75" t="s">
        <v>114</v>
      </c>
      <c r="BH75" t="s">
        <v>78</v>
      </c>
      <c r="BI75" t="s">
        <v>122</v>
      </c>
      <c r="BJ75" t="s">
        <v>69</v>
      </c>
      <c r="BK75" t="s">
        <v>93</v>
      </c>
      <c r="BL75" t="s">
        <v>372</v>
      </c>
    </row>
    <row r="76" spans="1:64" x14ac:dyDescent="0.3">
      <c r="A76">
        <v>80</v>
      </c>
      <c r="B76" s="1">
        <v>45834.886805555558</v>
      </c>
      <c r="C76" s="6">
        <v>45834.922222222223</v>
      </c>
      <c r="D76" s="2">
        <f>INT(FC_Road___Aradhana5[[#This Row],[Completion time]])</f>
        <v>45834</v>
      </c>
      <c r="E76" s="2" t="str">
        <f>TEXT(FC_Road___Aradhana5[[#This Row],[Date]],"dddd")</f>
        <v>Thursday</v>
      </c>
      <c r="F76" s="2" t="str">
        <f>IF(WEEKDAY(FC_Road___Aradhana5[[#This Row],[Date]],2)&gt;5,"Weekend","Weekday")</f>
        <v>Weekday</v>
      </c>
      <c r="G7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6" t="s">
        <v>49</v>
      </c>
      <c r="I76" t="s">
        <v>50</v>
      </c>
      <c r="J76" t="s">
        <v>51</v>
      </c>
      <c r="K76" t="s">
        <v>52</v>
      </c>
      <c r="L76" t="s">
        <v>80</v>
      </c>
      <c r="M76" t="s">
        <v>50</v>
      </c>
      <c r="N76" t="s">
        <v>50</v>
      </c>
      <c r="O76" t="s">
        <v>50</v>
      </c>
      <c r="P76" t="s">
        <v>50</v>
      </c>
      <c r="Q76" t="s">
        <v>191</v>
      </c>
      <c r="R76" t="str">
        <f t="shared" si="8"/>
        <v>Kondhwa</v>
      </c>
      <c r="S76" t="s">
        <v>50</v>
      </c>
      <c r="T76" t="s">
        <v>50</v>
      </c>
      <c r="U76" t="s">
        <v>50</v>
      </c>
      <c r="V76" t="s">
        <v>50</v>
      </c>
      <c r="W76" t="s">
        <v>50</v>
      </c>
      <c r="X76" t="str">
        <f t="shared" si="9"/>
        <v/>
      </c>
      <c r="Y76" t="str">
        <f t="shared" si="10"/>
        <v>Kondhwa</v>
      </c>
      <c r="Z76" t="s">
        <v>166</v>
      </c>
      <c r="AA76" t="s">
        <v>50</v>
      </c>
      <c r="AB76" t="s">
        <v>192</v>
      </c>
      <c r="AC76" t="s">
        <v>50</v>
      </c>
      <c r="AD76" t="s">
        <v>50</v>
      </c>
      <c r="AE76" t="s">
        <v>50</v>
      </c>
      <c r="AF76" t="str">
        <f t="shared" si="11"/>
        <v xml:space="preserve">E square 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tr">
        <f t="shared" si="12"/>
        <v/>
      </c>
      <c r="AM76" t="str">
        <f>IF(FC_Road___Aradhana5[[#This Row],[2nd Level Departure]]="",FC_Road___Aradhana5[[#This Row],[1st Level Departure]],FC_Road___Aradhana5[[#This Row],[2nd Level Departure]])</f>
        <v xml:space="preserve">E square </v>
      </c>
      <c r="AN76" t="s">
        <v>85</v>
      </c>
      <c r="AO76" t="s">
        <v>95</v>
      </c>
      <c r="AP76" t="s">
        <v>96</v>
      </c>
      <c r="AQ76" t="s">
        <v>50</v>
      </c>
      <c r="AR76" t="s">
        <v>50</v>
      </c>
      <c r="AS76" t="s">
        <v>50</v>
      </c>
      <c r="AT76" t="s">
        <v>50</v>
      </c>
      <c r="AU76" t="s">
        <v>50</v>
      </c>
      <c r="AV76" t="s">
        <v>97</v>
      </c>
      <c r="AW76" t="str">
        <f t="shared" si="13"/>
        <v>Social Media Ad (Instagram/ Facebook)</v>
      </c>
      <c r="AX76" t="s">
        <v>61</v>
      </c>
      <c r="AY76" t="str">
        <f t="shared" si="14"/>
        <v>Casual Meal</v>
      </c>
      <c r="AZ76" t="s">
        <v>98</v>
      </c>
      <c r="BA76" t="s">
        <v>62</v>
      </c>
      <c r="BB76" t="s">
        <v>65</v>
      </c>
      <c r="BC76" t="s">
        <v>104</v>
      </c>
      <c r="BD76" t="s">
        <v>75</v>
      </c>
      <c r="BE76" t="s">
        <v>76</v>
      </c>
      <c r="BF76" t="s">
        <v>99</v>
      </c>
      <c r="BG76" t="s">
        <v>100</v>
      </c>
      <c r="BH76" t="s">
        <v>78</v>
      </c>
      <c r="BI76" t="s">
        <v>91</v>
      </c>
      <c r="BJ76" t="s">
        <v>69</v>
      </c>
      <c r="BK76" t="s">
        <v>531</v>
      </c>
      <c r="BL76" t="s">
        <v>472</v>
      </c>
    </row>
    <row r="77" spans="1:64" x14ac:dyDescent="0.3">
      <c r="A77">
        <v>81</v>
      </c>
      <c r="B77" s="1">
        <v>45834.921527777777</v>
      </c>
      <c r="C77" s="6">
        <v>45834.933333333334</v>
      </c>
      <c r="D77" s="2">
        <f>INT(FC_Road___Aradhana5[[#This Row],[Completion time]])</f>
        <v>45834</v>
      </c>
      <c r="E77" s="2" t="str">
        <f>TEXT(FC_Road___Aradhana5[[#This Row],[Date]],"dddd")</f>
        <v>Thursday</v>
      </c>
      <c r="F77" s="2" t="str">
        <f>IF(WEEKDAY(FC_Road___Aradhana5[[#This Row],[Date]],2)&gt;5,"Weekend","Weekday")</f>
        <v>Weekday</v>
      </c>
      <c r="G7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7" t="s">
        <v>49</v>
      </c>
      <c r="I77" t="s">
        <v>50</v>
      </c>
      <c r="J77" t="s">
        <v>79</v>
      </c>
      <c r="K77" t="s">
        <v>52</v>
      </c>
      <c r="L77" t="s">
        <v>80</v>
      </c>
      <c r="M77" t="s">
        <v>50</v>
      </c>
      <c r="N77" t="s">
        <v>50</v>
      </c>
      <c r="O77" t="s">
        <v>50</v>
      </c>
      <c r="P77" t="s">
        <v>50</v>
      </c>
      <c r="Q77" t="s">
        <v>70</v>
      </c>
      <c r="R77" t="str">
        <f t="shared" si="8"/>
        <v>Shivajinagar</v>
      </c>
      <c r="S77" t="s">
        <v>50</v>
      </c>
      <c r="T77" t="s">
        <v>50</v>
      </c>
      <c r="U77" t="s">
        <v>50</v>
      </c>
      <c r="V77" t="s">
        <v>173</v>
      </c>
      <c r="W77" t="s">
        <v>50</v>
      </c>
      <c r="X77" t="str">
        <f t="shared" si="9"/>
        <v>Senapati Bapat Road</v>
      </c>
      <c r="Y77" t="str">
        <f t="shared" si="10"/>
        <v>Senapati Bapat Road</v>
      </c>
      <c r="Z77" t="s">
        <v>83</v>
      </c>
      <c r="AA77" t="s">
        <v>70</v>
      </c>
      <c r="AB77" t="s">
        <v>50</v>
      </c>
      <c r="AC77" t="s">
        <v>50</v>
      </c>
      <c r="AD77" t="s">
        <v>50</v>
      </c>
      <c r="AE77" t="s">
        <v>50</v>
      </c>
      <c r="AF77" t="str">
        <f t="shared" si="11"/>
        <v>Shivajinagar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tr">
        <f t="shared" si="12"/>
        <v/>
      </c>
      <c r="AM77" t="str">
        <f>IF(FC_Road___Aradhana5[[#This Row],[2nd Level Departure]]="",FC_Road___Aradhana5[[#This Row],[1st Level Departure]],FC_Road___Aradhana5[[#This Row],[2nd Level Departure]])</f>
        <v>Shivajinagar</v>
      </c>
      <c r="AN77" t="s">
        <v>94</v>
      </c>
      <c r="AO77" t="s">
        <v>71</v>
      </c>
      <c r="AP77" t="s">
        <v>58</v>
      </c>
      <c r="AQ77" t="s">
        <v>59</v>
      </c>
      <c r="AR77" t="s">
        <v>73</v>
      </c>
      <c r="AS77" t="s">
        <v>61</v>
      </c>
      <c r="AT77" t="s">
        <v>62</v>
      </c>
      <c r="AU77" t="s">
        <v>60</v>
      </c>
      <c r="AV77" t="s">
        <v>50</v>
      </c>
      <c r="AW77" t="str">
        <f t="shared" si="13"/>
        <v>Word of Mouth/ Recommendation</v>
      </c>
      <c r="AX77" t="s">
        <v>50</v>
      </c>
      <c r="AY77" t="str">
        <f t="shared" si="14"/>
        <v>Casual Meal</v>
      </c>
      <c r="AZ77" t="s">
        <v>50</v>
      </c>
      <c r="BA77" t="str">
        <f t="shared" si="15"/>
        <v>I wanted to try Sourdough Pizza</v>
      </c>
      <c r="BB77" t="s">
        <v>74</v>
      </c>
      <c r="BC77" t="s">
        <v>64</v>
      </c>
      <c r="BD77" t="s">
        <v>66</v>
      </c>
      <c r="BE77" t="s">
        <v>67</v>
      </c>
      <c r="BF77" t="s">
        <v>131</v>
      </c>
      <c r="BG77" t="s">
        <v>137</v>
      </c>
      <c r="BH77" t="s">
        <v>78</v>
      </c>
      <c r="BI77" t="s">
        <v>115</v>
      </c>
      <c r="BJ77" t="s">
        <v>69</v>
      </c>
      <c r="BK77" t="s">
        <v>153</v>
      </c>
      <c r="BL77" t="s">
        <v>377</v>
      </c>
    </row>
    <row r="78" spans="1:64" x14ac:dyDescent="0.3">
      <c r="A78">
        <v>82</v>
      </c>
      <c r="B78" s="1">
        <v>45834.922222222223</v>
      </c>
      <c r="C78" s="6">
        <v>45834.93472222222</v>
      </c>
      <c r="D78" s="2">
        <f>INT(FC_Road___Aradhana5[[#This Row],[Completion time]])</f>
        <v>45834</v>
      </c>
      <c r="E78" s="2" t="str">
        <f>TEXT(FC_Road___Aradhana5[[#This Row],[Date]],"dddd")</f>
        <v>Thursday</v>
      </c>
      <c r="F78" s="2" t="str">
        <f>IF(WEEKDAY(FC_Road___Aradhana5[[#This Row],[Date]],2)&gt;5,"Weekend","Weekday")</f>
        <v>Weekday</v>
      </c>
      <c r="G7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8" t="s">
        <v>49</v>
      </c>
      <c r="I78" t="s">
        <v>50</v>
      </c>
      <c r="J78" t="s">
        <v>51</v>
      </c>
      <c r="K78" t="s">
        <v>52</v>
      </c>
      <c r="L78" t="s">
        <v>80</v>
      </c>
      <c r="M78" t="s">
        <v>50</v>
      </c>
      <c r="N78" t="s">
        <v>50</v>
      </c>
      <c r="O78" t="s">
        <v>50</v>
      </c>
      <c r="P78" t="s">
        <v>50</v>
      </c>
      <c r="Q78" t="s">
        <v>81</v>
      </c>
      <c r="R78" t="str">
        <f t="shared" si="8"/>
        <v>Kothrud</v>
      </c>
      <c r="S78" t="s">
        <v>50</v>
      </c>
      <c r="T78" t="s">
        <v>50</v>
      </c>
      <c r="U78" t="s">
        <v>120</v>
      </c>
      <c r="V78" t="s">
        <v>50</v>
      </c>
      <c r="W78" t="s">
        <v>50</v>
      </c>
      <c r="X78" t="str">
        <f t="shared" si="9"/>
        <v>Mayur Colony / Ideal Colony</v>
      </c>
      <c r="Y78" t="str">
        <f t="shared" si="10"/>
        <v>Mayur Colony / Ideal Colony</v>
      </c>
      <c r="Z78" t="s">
        <v>83</v>
      </c>
      <c r="AA78" t="s">
        <v>84</v>
      </c>
      <c r="AB78" t="s">
        <v>50</v>
      </c>
      <c r="AC78" t="s">
        <v>50</v>
      </c>
      <c r="AD78" t="s">
        <v>50</v>
      </c>
      <c r="AE78" t="s">
        <v>50</v>
      </c>
      <c r="AF78" t="str">
        <f t="shared" si="11"/>
        <v>kothrud</v>
      </c>
      <c r="AG78" t="s">
        <v>50</v>
      </c>
      <c r="AH78" t="s">
        <v>50</v>
      </c>
      <c r="AI78" t="s">
        <v>120</v>
      </c>
      <c r="AJ78" t="s">
        <v>50</v>
      </c>
      <c r="AK78" t="s">
        <v>50</v>
      </c>
      <c r="AL78" t="str">
        <f t="shared" si="12"/>
        <v>Mayur Colony / Ideal Colony</v>
      </c>
      <c r="AM78" t="str">
        <f>IF(FC_Road___Aradhana5[[#This Row],[2nd Level Departure]]="",FC_Road___Aradhana5[[#This Row],[1st Level Departure]],FC_Road___Aradhana5[[#This Row],[2nd Level Departure]])</f>
        <v>Mayur Colony / Ideal Colony</v>
      </c>
      <c r="AN78" t="s">
        <v>94</v>
      </c>
      <c r="AO78" t="s">
        <v>71</v>
      </c>
      <c r="AP78" t="s">
        <v>96</v>
      </c>
      <c r="AQ78" t="s">
        <v>50</v>
      </c>
      <c r="AR78" t="s">
        <v>50</v>
      </c>
      <c r="AS78" t="s">
        <v>50</v>
      </c>
      <c r="AT78" t="s">
        <v>50</v>
      </c>
      <c r="AU78" t="s">
        <v>50</v>
      </c>
      <c r="AV78" t="s">
        <v>149</v>
      </c>
      <c r="AW78" t="str">
        <f t="shared" si="13"/>
        <v>A friend told me</v>
      </c>
      <c r="AX78" t="s">
        <v>61</v>
      </c>
      <c r="AY78" t="str">
        <f t="shared" si="14"/>
        <v>Casual Meal</v>
      </c>
      <c r="AZ78" t="s">
        <v>98</v>
      </c>
      <c r="BA78" t="s">
        <v>62</v>
      </c>
      <c r="BB78" t="s">
        <v>87</v>
      </c>
      <c r="BC78" t="s">
        <v>104</v>
      </c>
      <c r="BD78" t="s">
        <v>88</v>
      </c>
      <c r="BE78" t="s">
        <v>67</v>
      </c>
      <c r="BF78" t="s">
        <v>89</v>
      </c>
      <c r="BG78" t="s">
        <v>114</v>
      </c>
      <c r="BH78" t="s">
        <v>78</v>
      </c>
      <c r="BI78" t="s">
        <v>193</v>
      </c>
      <c r="BJ78" t="s">
        <v>69</v>
      </c>
      <c r="BK78" t="s">
        <v>153</v>
      </c>
      <c r="BL78" t="s">
        <v>375</v>
      </c>
    </row>
    <row r="79" spans="1:64" x14ac:dyDescent="0.3">
      <c r="A79">
        <v>83</v>
      </c>
      <c r="B79" s="1">
        <v>45834.935416666667</v>
      </c>
      <c r="C79" s="6">
        <v>45834.938888888886</v>
      </c>
      <c r="D79" s="2">
        <f>INT(FC_Road___Aradhana5[[#This Row],[Completion time]])</f>
        <v>45834</v>
      </c>
      <c r="E79" s="2" t="str">
        <f>TEXT(FC_Road___Aradhana5[[#This Row],[Date]],"dddd")</f>
        <v>Thursday</v>
      </c>
      <c r="F79" s="2" t="str">
        <f>IF(WEEKDAY(FC_Road___Aradhana5[[#This Row],[Date]],2)&gt;5,"Weekend","Weekday")</f>
        <v>Weekday</v>
      </c>
      <c r="G7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79" t="s">
        <v>49</v>
      </c>
      <c r="I79" t="s">
        <v>50</v>
      </c>
      <c r="J79" t="s">
        <v>51</v>
      </c>
      <c r="K79" t="s">
        <v>92</v>
      </c>
      <c r="L79" t="s">
        <v>156</v>
      </c>
      <c r="M79" t="s">
        <v>165</v>
      </c>
      <c r="N79" t="s">
        <v>50</v>
      </c>
      <c r="O79" t="s">
        <v>50</v>
      </c>
      <c r="P79" t="s">
        <v>50</v>
      </c>
      <c r="Q79" t="s">
        <v>50</v>
      </c>
      <c r="R79" t="str">
        <f t="shared" si="8"/>
        <v>Pavillion Mall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tr">
        <f t="shared" si="9"/>
        <v/>
      </c>
      <c r="Y79" t="str">
        <f t="shared" si="10"/>
        <v>Pavillion Mall</v>
      </c>
      <c r="Z79" t="s">
        <v>83</v>
      </c>
      <c r="AA79" t="s">
        <v>70</v>
      </c>
      <c r="AB79" t="s">
        <v>50</v>
      </c>
      <c r="AC79" t="s">
        <v>50</v>
      </c>
      <c r="AD79" t="s">
        <v>50</v>
      </c>
      <c r="AE79" t="s">
        <v>50</v>
      </c>
      <c r="AF79" t="str">
        <f t="shared" si="11"/>
        <v>Shivajinagar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tr">
        <f t="shared" si="12"/>
        <v/>
      </c>
      <c r="AM79" t="str">
        <f>IF(FC_Road___Aradhana5[[#This Row],[2nd Level Departure]]="",FC_Road___Aradhana5[[#This Row],[1st Level Departure]],FC_Road___Aradhana5[[#This Row],[2nd Level Departure]])</f>
        <v>Shivajinagar</v>
      </c>
      <c r="AN79" t="s">
        <v>94</v>
      </c>
      <c r="AO79" t="s">
        <v>109</v>
      </c>
      <c r="AP79" t="s">
        <v>96</v>
      </c>
      <c r="AQ79" t="s">
        <v>50</v>
      </c>
      <c r="AR79" t="s">
        <v>50</v>
      </c>
      <c r="AS79" t="s">
        <v>50</v>
      </c>
      <c r="AT79" t="s">
        <v>50</v>
      </c>
      <c r="AU79" t="s">
        <v>50</v>
      </c>
      <c r="AV79" t="s">
        <v>97</v>
      </c>
      <c r="AW79" t="str">
        <f t="shared" si="13"/>
        <v>Social Media Ad (Instagram/ Facebook)</v>
      </c>
      <c r="AX79" t="s">
        <v>61</v>
      </c>
      <c r="AY79" t="str">
        <f t="shared" si="14"/>
        <v>Casual Meal</v>
      </c>
      <c r="AZ79" t="s">
        <v>98</v>
      </c>
      <c r="BA79" t="s">
        <v>62</v>
      </c>
      <c r="BB79" t="s">
        <v>87</v>
      </c>
      <c r="BC79" t="s">
        <v>64</v>
      </c>
      <c r="BD79" t="s">
        <v>88</v>
      </c>
      <c r="BE79" t="s">
        <v>76</v>
      </c>
      <c r="BF79" t="s">
        <v>89</v>
      </c>
      <c r="BG79" t="s">
        <v>114</v>
      </c>
      <c r="BH79" t="s">
        <v>101</v>
      </c>
      <c r="BI79" t="s">
        <v>115</v>
      </c>
      <c r="BJ79" t="s">
        <v>69</v>
      </c>
      <c r="BK79" t="s">
        <v>153</v>
      </c>
      <c r="BL79" t="s">
        <v>370</v>
      </c>
    </row>
    <row r="80" spans="1:64" x14ac:dyDescent="0.3">
      <c r="A80">
        <v>84</v>
      </c>
      <c r="B80" s="1">
        <v>45834.953472222223</v>
      </c>
      <c r="C80" s="6">
        <v>45834.955555555556</v>
      </c>
      <c r="D80" s="2">
        <f>INT(FC_Road___Aradhana5[[#This Row],[Completion time]])</f>
        <v>45834</v>
      </c>
      <c r="E80" s="2" t="str">
        <f>TEXT(FC_Road___Aradhana5[[#This Row],[Date]],"dddd")</f>
        <v>Thursday</v>
      </c>
      <c r="F80" s="2" t="str">
        <f>IF(WEEKDAY(FC_Road___Aradhana5[[#This Row],[Date]],2)&gt;5,"Weekend","Weekday")</f>
        <v>Weekday</v>
      </c>
      <c r="G8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80" t="s">
        <v>49</v>
      </c>
      <c r="I80" t="s">
        <v>50</v>
      </c>
      <c r="J80" t="s">
        <v>79</v>
      </c>
      <c r="K80" t="s">
        <v>52</v>
      </c>
      <c r="L80" t="s">
        <v>53</v>
      </c>
      <c r="M80" t="s">
        <v>50</v>
      </c>
      <c r="N80" t="s">
        <v>50</v>
      </c>
      <c r="O80" t="s">
        <v>54</v>
      </c>
      <c r="P80" t="s">
        <v>50</v>
      </c>
      <c r="Q80" t="s">
        <v>50</v>
      </c>
      <c r="R80" t="str">
        <f t="shared" si="8"/>
        <v>Deccan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tr">
        <f t="shared" si="9"/>
        <v/>
      </c>
      <c r="Y80" t="str">
        <f t="shared" si="10"/>
        <v>Deccan</v>
      </c>
      <c r="Z80" t="s">
        <v>83</v>
      </c>
      <c r="AA80" t="s">
        <v>135</v>
      </c>
      <c r="AB80" t="s">
        <v>50</v>
      </c>
      <c r="AC80" t="s">
        <v>50</v>
      </c>
      <c r="AD80" t="s">
        <v>50</v>
      </c>
      <c r="AE80" t="s">
        <v>50</v>
      </c>
      <c r="AF80" t="str">
        <f t="shared" si="11"/>
        <v>Erandawne</v>
      </c>
      <c r="AG80" t="s">
        <v>50</v>
      </c>
      <c r="AH80" t="s">
        <v>181</v>
      </c>
      <c r="AI80" t="s">
        <v>50</v>
      </c>
      <c r="AJ80" t="s">
        <v>50</v>
      </c>
      <c r="AK80" t="s">
        <v>50</v>
      </c>
      <c r="AL80" t="str">
        <f t="shared" si="12"/>
        <v>Law College Road</v>
      </c>
      <c r="AM80" t="str">
        <f>IF(FC_Road___Aradhana5[[#This Row],[2nd Level Departure]]="",FC_Road___Aradhana5[[#This Row],[1st Level Departure]],FC_Road___Aradhana5[[#This Row],[2nd Level Departure]])</f>
        <v>Law College Road</v>
      </c>
      <c r="AN80" t="s">
        <v>56</v>
      </c>
      <c r="AO80" t="s">
        <v>71</v>
      </c>
      <c r="AP80" t="s">
        <v>58</v>
      </c>
      <c r="AQ80" t="s">
        <v>72</v>
      </c>
      <c r="AR80" t="s">
        <v>60</v>
      </c>
      <c r="AS80" t="s">
        <v>61</v>
      </c>
      <c r="AT80" t="s">
        <v>62</v>
      </c>
      <c r="AU80" t="s">
        <v>63</v>
      </c>
      <c r="AV80" t="s">
        <v>50</v>
      </c>
      <c r="AW80" t="str">
        <f t="shared" si="13"/>
        <v>Walk-in/ Saw it while passing by</v>
      </c>
      <c r="AX80" t="s">
        <v>50</v>
      </c>
      <c r="AY80" t="str">
        <f t="shared" si="14"/>
        <v>Casual Meal</v>
      </c>
      <c r="AZ80" t="s">
        <v>50</v>
      </c>
      <c r="BA80" t="str">
        <f t="shared" si="15"/>
        <v>I wanted to try Sourdough Pizza</v>
      </c>
      <c r="BB80" t="s">
        <v>65</v>
      </c>
      <c r="BC80" t="s">
        <v>65</v>
      </c>
      <c r="BD80" t="s">
        <v>130</v>
      </c>
      <c r="BE80" t="s">
        <v>76</v>
      </c>
      <c r="BF80" t="s">
        <v>131</v>
      </c>
      <c r="BG80" t="s">
        <v>100</v>
      </c>
      <c r="BH80" t="s">
        <v>101</v>
      </c>
      <c r="BI80" t="s">
        <v>122</v>
      </c>
      <c r="BJ80" t="s">
        <v>69</v>
      </c>
      <c r="BK80" t="s">
        <v>529</v>
      </c>
      <c r="BL80" t="s">
        <v>369</v>
      </c>
    </row>
    <row r="81" spans="1:64" x14ac:dyDescent="0.3">
      <c r="A81">
        <v>85</v>
      </c>
      <c r="B81" s="1">
        <v>45834.933333333334</v>
      </c>
      <c r="C81" s="6">
        <v>45834.956250000003</v>
      </c>
      <c r="D81" s="2">
        <f>INT(FC_Road___Aradhana5[[#This Row],[Completion time]])</f>
        <v>45834</v>
      </c>
      <c r="E81" s="2" t="str">
        <f>TEXT(FC_Road___Aradhana5[[#This Row],[Date]],"dddd")</f>
        <v>Thursday</v>
      </c>
      <c r="F81" s="2" t="str">
        <f>IF(WEEKDAY(FC_Road___Aradhana5[[#This Row],[Date]],2)&gt;5,"Weekend","Weekday")</f>
        <v>Weekday</v>
      </c>
      <c r="G8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81" t="s">
        <v>49</v>
      </c>
      <c r="I81" t="s">
        <v>50</v>
      </c>
      <c r="J81" t="s">
        <v>79</v>
      </c>
      <c r="K81" t="s">
        <v>52</v>
      </c>
      <c r="L81" t="s">
        <v>53</v>
      </c>
      <c r="M81" t="s">
        <v>50</v>
      </c>
      <c r="N81" t="s">
        <v>50</v>
      </c>
      <c r="O81" t="s">
        <v>194</v>
      </c>
      <c r="P81" t="s">
        <v>50</v>
      </c>
      <c r="Q81" t="s">
        <v>50</v>
      </c>
      <c r="R81" t="str">
        <f t="shared" si="8"/>
        <v>Yerwada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tr">
        <f t="shared" si="9"/>
        <v/>
      </c>
      <c r="Y81" t="str">
        <f t="shared" si="10"/>
        <v>Yerwada</v>
      </c>
      <c r="Z81" t="s">
        <v>83</v>
      </c>
      <c r="AA81" t="s">
        <v>195</v>
      </c>
      <c r="AB81" t="s">
        <v>50</v>
      </c>
      <c r="AC81" t="s">
        <v>50</v>
      </c>
      <c r="AD81" t="s">
        <v>50</v>
      </c>
      <c r="AE81" t="s">
        <v>50</v>
      </c>
      <c r="AF81" t="str">
        <f t="shared" si="11"/>
        <v>Mumbai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tr">
        <f t="shared" si="12"/>
        <v/>
      </c>
      <c r="AM81" t="str">
        <f>IF(FC_Road___Aradhana5[[#This Row],[2nd Level Departure]]="",FC_Road___Aradhana5[[#This Row],[1st Level Departure]],FC_Road___Aradhana5[[#This Row],[2nd Level Departure]])</f>
        <v>Mumbai</v>
      </c>
      <c r="AN81" t="s">
        <v>85</v>
      </c>
      <c r="AO81" t="s">
        <v>57</v>
      </c>
      <c r="AP81" t="s">
        <v>96</v>
      </c>
      <c r="AQ81" t="s">
        <v>50</v>
      </c>
      <c r="AR81" t="s">
        <v>50</v>
      </c>
      <c r="AS81" t="s">
        <v>50</v>
      </c>
      <c r="AT81" t="s">
        <v>50</v>
      </c>
      <c r="AU81" t="s">
        <v>50</v>
      </c>
      <c r="AV81" t="s">
        <v>144</v>
      </c>
      <c r="AW81" t="str">
        <f t="shared" si="13"/>
        <v>I was walking by and came in</v>
      </c>
      <c r="AX81" t="s">
        <v>129</v>
      </c>
      <c r="AY81" t="str">
        <f t="shared" si="14"/>
        <v>Family Outing</v>
      </c>
      <c r="AZ81" t="s">
        <v>180</v>
      </c>
      <c r="BA81" t="s">
        <v>107</v>
      </c>
      <c r="BB81" t="s">
        <v>65</v>
      </c>
      <c r="BC81" t="s">
        <v>65</v>
      </c>
      <c r="BD81" t="s">
        <v>196</v>
      </c>
      <c r="BE81" t="s">
        <v>67</v>
      </c>
      <c r="BF81" t="s">
        <v>131</v>
      </c>
      <c r="BG81" t="s">
        <v>100</v>
      </c>
      <c r="BH81" t="s">
        <v>90</v>
      </c>
      <c r="BI81" t="s">
        <v>124</v>
      </c>
      <c r="BJ81" t="s">
        <v>69</v>
      </c>
      <c r="BK81" t="s">
        <v>529</v>
      </c>
      <c r="BL81" t="s">
        <v>406</v>
      </c>
    </row>
    <row r="82" spans="1:64" x14ac:dyDescent="0.3">
      <c r="A82">
        <v>86</v>
      </c>
      <c r="B82" s="1">
        <v>45834.955555555556</v>
      </c>
      <c r="C82" s="6">
        <v>45834.958333333336</v>
      </c>
      <c r="D82" s="2">
        <f>INT(FC_Road___Aradhana5[[#This Row],[Completion time]])</f>
        <v>45834</v>
      </c>
      <c r="E82" s="2" t="str">
        <f>TEXT(FC_Road___Aradhana5[[#This Row],[Date]],"dddd")</f>
        <v>Thursday</v>
      </c>
      <c r="F82" s="2" t="str">
        <f>IF(WEEKDAY(FC_Road___Aradhana5[[#This Row],[Date]],2)&gt;5,"Weekend","Weekday")</f>
        <v>Weekday</v>
      </c>
      <c r="G8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82" t="s">
        <v>49</v>
      </c>
      <c r="I82" t="s">
        <v>50</v>
      </c>
      <c r="J82" t="s">
        <v>51</v>
      </c>
      <c r="K82" t="s">
        <v>52</v>
      </c>
      <c r="L82" t="s">
        <v>119</v>
      </c>
      <c r="M82" t="s">
        <v>50</v>
      </c>
      <c r="N82" t="s">
        <v>50</v>
      </c>
      <c r="O82" t="s">
        <v>50</v>
      </c>
      <c r="P82" t="s">
        <v>50</v>
      </c>
      <c r="Q82" t="s">
        <v>127</v>
      </c>
      <c r="R82" t="str">
        <f t="shared" si="8"/>
        <v>Old City</v>
      </c>
      <c r="S82" t="s">
        <v>50</v>
      </c>
      <c r="T82" t="s">
        <v>50</v>
      </c>
      <c r="U82" t="s">
        <v>50</v>
      </c>
      <c r="V82" t="s">
        <v>50</v>
      </c>
      <c r="W82" t="s">
        <v>134</v>
      </c>
      <c r="X82" t="str">
        <f t="shared" si="9"/>
        <v>Narayan Peth</v>
      </c>
      <c r="Y82" t="str">
        <f t="shared" si="10"/>
        <v>Narayan Peth</v>
      </c>
      <c r="Z82" t="s">
        <v>166</v>
      </c>
      <c r="AA82" t="s">
        <v>50</v>
      </c>
      <c r="AB82" t="s">
        <v>165</v>
      </c>
      <c r="AC82" t="s">
        <v>50</v>
      </c>
      <c r="AD82" t="s">
        <v>50</v>
      </c>
      <c r="AE82" t="s">
        <v>50</v>
      </c>
      <c r="AF82" t="str">
        <f t="shared" si="11"/>
        <v>Pavillion Mall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tr">
        <f t="shared" si="12"/>
        <v/>
      </c>
      <c r="AM82" t="str">
        <f>IF(FC_Road___Aradhana5[[#This Row],[2nd Level Departure]]="",FC_Road___Aradhana5[[#This Row],[1st Level Departure]],FC_Road___Aradhana5[[#This Row],[2nd Level Departure]])</f>
        <v>Pavillion Mall</v>
      </c>
      <c r="AN82" t="s">
        <v>56</v>
      </c>
      <c r="AO82" t="s">
        <v>71</v>
      </c>
      <c r="AP82" t="s">
        <v>96</v>
      </c>
      <c r="AQ82" t="s">
        <v>50</v>
      </c>
      <c r="AR82" t="s">
        <v>50</v>
      </c>
      <c r="AS82" t="s">
        <v>50</v>
      </c>
      <c r="AT82" t="s">
        <v>50</v>
      </c>
      <c r="AU82" t="s">
        <v>50</v>
      </c>
      <c r="AV82" t="s">
        <v>144</v>
      </c>
      <c r="AW82" t="str">
        <f t="shared" si="13"/>
        <v>I was walking by and came in</v>
      </c>
      <c r="AX82" t="s">
        <v>86</v>
      </c>
      <c r="AY82" t="str">
        <f t="shared" si="14"/>
        <v>Date</v>
      </c>
      <c r="AZ82" t="s">
        <v>98</v>
      </c>
      <c r="BA82" t="s">
        <v>62</v>
      </c>
      <c r="BB82" t="s">
        <v>65</v>
      </c>
      <c r="BC82" t="s">
        <v>65</v>
      </c>
      <c r="BD82" t="s">
        <v>75</v>
      </c>
      <c r="BE82" t="s">
        <v>76</v>
      </c>
      <c r="BF82" t="s">
        <v>89</v>
      </c>
      <c r="BG82" t="s">
        <v>114</v>
      </c>
      <c r="BH82" t="s">
        <v>118</v>
      </c>
      <c r="BI82" t="s">
        <v>91</v>
      </c>
      <c r="BJ82" t="s">
        <v>69</v>
      </c>
      <c r="BK82" t="s">
        <v>531</v>
      </c>
      <c r="BL82" t="s">
        <v>390</v>
      </c>
    </row>
    <row r="83" spans="1:64" x14ac:dyDescent="0.3">
      <c r="A83">
        <v>87</v>
      </c>
      <c r="B83" s="1">
        <v>45834.958333333336</v>
      </c>
      <c r="C83" s="6">
        <v>45834.959722222222</v>
      </c>
      <c r="D83" s="2">
        <f>INT(FC_Road___Aradhana5[[#This Row],[Completion time]])</f>
        <v>45834</v>
      </c>
      <c r="E83" s="2" t="str">
        <f>TEXT(FC_Road___Aradhana5[[#This Row],[Date]],"dddd")</f>
        <v>Thursday</v>
      </c>
      <c r="F83" s="2" t="str">
        <f>IF(WEEKDAY(FC_Road___Aradhana5[[#This Row],[Date]],2)&gt;5,"Weekend","Weekday")</f>
        <v>Weekday</v>
      </c>
      <c r="G8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83" t="s">
        <v>49</v>
      </c>
      <c r="I83" t="s">
        <v>50</v>
      </c>
      <c r="J83" t="s">
        <v>51</v>
      </c>
      <c r="K83" t="s">
        <v>52</v>
      </c>
      <c r="L83" t="s">
        <v>53</v>
      </c>
      <c r="M83" t="s">
        <v>50</v>
      </c>
      <c r="N83" t="s">
        <v>50</v>
      </c>
      <c r="O83" t="s">
        <v>197</v>
      </c>
      <c r="P83" t="s">
        <v>50</v>
      </c>
      <c r="Q83" t="s">
        <v>50</v>
      </c>
      <c r="R83" t="str">
        <f t="shared" si="8"/>
        <v>Hinjewadi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tr">
        <f t="shared" si="9"/>
        <v/>
      </c>
      <c r="Y83" t="str">
        <f t="shared" si="10"/>
        <v>Hinjewadi</v>
      </c>
      <c r="Z83" t="s">
        <v>83</v>
      </c>
      <c r="AA83" t="s">
        <v>197</v>
      </c>
      <c r="AB83" t="s">
        <v>50</v>
      </c>
      <c r="AC83" t="s">
        <v>50</v>
      </c>
      <c r="AD83" t="s">
        <v>50</v>
      </c>
      <c r="AE83" t="s">
        <v>50</v>
      </c>
      <c r="AF83" t="str">
        <f t="shared" si="11"/>
        <v>Hinjewadi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tr">
        <f t="shared" si="12"/>
        <v/>
      </c>
      <c r="AM83" t="str">
        <f>IF(FC_Road___Aradhana5[[#This Row],[2nd Level Departure]]="",FC_Road___Aradhana5[[#This Row],[1st Level Departure]],FC_Road___Aradhana5[[#This Row],[2nd Level Departure]])</f>
        <v>Hinjewadi</v>
      </c>
      <c r="AN83" t="s">
        <v>85</v>
      </c>
      <c r="AO83" t="s">
        <v>71</v>
      </c>
      <c r="AP83" t="s">
        <v>96</v>
      </c>
      <c r="AQ83" t="s">
        <v>50</v>
      </c>
      <c r="AR83" t="s">
        <v>50</v>
      </c>
      <c r="AS83" t="s">
        <v>50</v>
      </c>
      <c r="AT83" t="s">
        <v>50</v>
      </c>
      <c r="AU83" t="s">
        <v>50</v>
      </c>
      <c r="AV83" t="s">
        <v>144</v>
      </c>
      <c r="AW83" t="str">
        <f t="shared" si="13"/>
        <v>I was walking by and came in</v>
      </c>
      <c r="AX83" t="s">
        <v>61</v>
      </c>
      <c r="AY83" t="str">
        <f t="shared" si="14"/>
        <v>Casual Meal</v>
      </c>
      <c r="AZ83" t="s">
        <v>98</v>
      </c>
      <c r="BA83" t="s">
        <v>62</v>
      </c>
      <c r="BB83" t="s">
        <v>74</v>
      </c>
      <c r="BC83" t="s">
        <v>104</v>
      </c>
      <c r="BD83" t="s">
        <v>88</v>
      </c>
      <c r="BE83" t="s">
        <v>76</v>
      </c>
      <c r="BF83" t="s">
        <v>89</v>
      </c>
      <c r="BG83" t="s">
        <v>100</v>
      </c>
      <c r="BH83" t="s">
        <v>78</v>
      </c>
      <c r="BI83" t="s">
        <v>91</v>
      </c>
      <c r="BJ83" t="s">
        <v>69</v>
      </c>
      <c r="BK83" t="s">
        <v>153</v>
      </c>
      <c r="BL83" t="s">
        <v>407</v>
      </c>
    </row>
    <row r="84" spans="1:64" x14ac:dyDescent="0.3">
      <c r="A84">
        <v>88</v>
      </c>
      <c r="B84" s="1">
        <v>45834.956250000003</v>
      </c>
      <c r="C84" s="6">
        <v>45834.967361111114</v>
      </c>
      <c r="D84" s="2">
        <f>INT(FC_Road___Aradhana5[[#This Row],[Completion time]])</f>
        <v>45834</v>
      </c>
      <c r="E84" s="2" t="str">
        <f>TEXT(FC_Road___Aradhana5[[#This Row],[Date]],"dddd")</f>
        <v>Thursday</v>
      </c>
      <c r="F84" s="2" t="str">
        <f>IF(WEEKDAY(FC_Road___Aradhana5[[#This Row],[Date]],2)&gt;5,"Weekend","Weekday")</f>
        <v>Weekday</v>
      </c>
      <c r="G8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84" t="s">
        <v>49</v>
      </c>
      <c r="I84" t="s">
        <v>50</v>
      </c>
      <c r="J84" t="s">
        <v>79</v>
      </c>
      <c r="K84" t="s">
        <v>52</v>
      </c>
      <c r="L84" t="s">
        <v>80</v>
      </c>
      <c r="M84" t="s">
        <v>50</v>
      </c>
      <c r="N84" t="s">
        <v>50</v>
      </c>
      <c r="O84" t="s">
        <v>50</v>
      </c>
      <c r="P84" t="s">
        <v>50</v>
      </c>
      <c r="Q84" t="s">
        <v>70</v>
      </c>
      <c r="R84" t="str">
        <f t="shared" si="8"/>
        <v>Shivajinagar</v>
      </c>
      <c r="S84" t="s">
        <v>50</v>
      </c>
      <c r="T84" t="s">
        <v>50</v>
      </c>
      <c r="U84" t="s">
        <v>50</v>
      </c>
      <c r="V84" t="s">
        <v>146</v>
      </c>
      <c r="W84" t="s">
        <v>50</v>
      </c>
      <c r="X84" t="str">
        <f t="shared" si="9"/>
        <v>Model Colony</v>
      </c>
      <c r="Y84" t="str">
        <f t="shared" si="10"/>
        <v>Model Colony</v>
      </c>
      <c r="Z84" t="s">
        <v>166</v>
      </c>
      <c r="AA84" t="s">
        <v>50</v>
      </c>
      <c r="AB84" t="s">
        <v>165</v>
      </c>
      <c r="AC84" t="s">
        <v>50</v>
      </c>
      <c r="AD84" t="s">
        <v>50</v>
      </c>
      <c r="AE84" t="s">
        <v>50</v>
      </c>
      <c r="AF84" t="str">
        <f t="shared" si="11"/>
        <v>Pavillion Mall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tr">
        <f t="shared" si="12"/>
        <v/>
      </c>
      <c r="AM84" t="str">
        <f>IF(FC_Road___Aradhana5[[#This Row],[2nd Level Departure]]="",FC_Road___Aradhana5[[#This Row],[1st Level Departure]],FC_Road___Aradhana5[[#This Row],[2nd Level Departure]])</f>
        <v>Pavillion Mall</v>
      </c>
      <c r="AN84" t="s">
        <v>147</v>
      </c>
      <c r="AO84" t="s">
        <v>71</v>
      </c>
      <c r="AP84" t="s">
        <v>58</v>
      </c>
      <c r="AQ84" t="s">
        <v>72</v>
      </c>
      <c r="AR84" t="s">
        <v>103</v>
      </c>
      <c r="AS84" t="s">
        <v>112</v>
      </c>
      <c r="AT84" t="s">
        <v>125</v>
      </c>
      <c r="AU84" t="s">
        <v>63</v>
      </c>
      <c r="AV84" t="s">
        <v>50</v>
      </c>
      <c r="AW84" t="str">
        <f t="shared" si="13"/>
        <v>Walk-in/ Saw it while passing by</v>
      </c>
      <c r="AX84" t="s">
        <v>50</v>
      </c>
      <c r="AY84" t="str">
        <f t="shared" si="14"/>
        <v>Hangout with Friends</v>
      </c>
      <c r="AZ84" t="s">
        <v>50</v>
      </c>
      <c r="BA84" t="str">
        <f t="shared" si="15"/>
        <v>Pizza with Drinks sounded like a good combo</v>
      </c>
      <c r="BB84" t="s">
        <v>87</v>
      </c>
      <c r="BC84" t="s">
        <v>65</v>
      </c>
      <c r="BD84" t="s">
        <v>75</v>
      </c>
      <c r="BE84" t="s">
        <v>76</v>
      </c>
      <c r="BF84" t="s">
        <v>89</v>
      </c>
      <c r="BG84" t="s">
        <v>68</v>
      </c>
      <c r="BH84" t="s">
        <v>101</v>
      </c>
      <c r="BI84" t="s">
        <v>50</v>
      </c>
      <c r="BJ84" t="s">
        <v>69</v>
      </c>
      <c r="BK84" t="s">
        <v>153</v>
      </c>
      <c r="BL84" t="s">
        <v>381</v>
      </c>
    </row>
    <row r="85" spans="1:64" x14ac:dyDescent="0.3">
      <c r="A85">
        <v>89</v>
      </c>
      <c r="B85" s="1">
        <v>45834.959722222222</v>
      </c>
      <c r="C85" s="6">
        <v>45834.97152777778</v>
      </c>
      <c r="D85" s="2">
        <f>INT(FC_Road___Aradhana5[[#This Row],[Completion time]])</f>
        <v>45834</v>
      </c>
      <c r="E85" s="2" t="str">
        <f>TEXT(FC_Road___Aradhana5[[#This Row],[Date]],"dddd")</f>
        <v>Thursday</v>
      </c>
      <c r="F85" s="2" t="str">
        <f>IF(WEEKDAY(FC_Road___Aradhana5[[#This Row],[Date]],2)&gt;5,"Weekend","Weekday")</f>
        <v>Weekday</v>
      </c>
      <c r="G8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85" t="s">
        <v>49</v>
      </c>
      <c r="I85" t="s">
        <v>50</v>
      </c>
      <c r="J85" t="s">
        <v>51</v>
      </c>
      <c r="K85" t="s">
        <v>52</v>
      </c>
      <c r="L85" t="s">
        <v>80</v>
      </c>
      <c r="M85" t="s">
        <v>50</v>
      </c>
      <c r="N85" t="s">
        <v>50</v>
      </c>
      <c r="O85" t="s">
        <v>50</v>
      </c>
      <c r="P85" t="s">
        <v>50</v>
      </c>
      <c r="Q85" t="s">
        <v>81</v>
      </c>
      <c r="R85" t="str">
        <f t="shared" si="8"/>
        <v>Kothrud</v>
      </c>
      <c r="S85" t="s">
        <v>50</v>
      </c>
      <c r="T85" t="s">
        <v>50</v>
      </c>
      <c r="U85" t="s">
        <v>120</v>
      </c>
      <c r="V85" t="s">
        <v>50</v>
      </c>
      <c r="W85" t="s">
        <v>50</v>
      </c>
      <c r="X85" t="str">
        <f t="shared" si="9"/>
        <v>Mayur Colony / Ideal Colony</v>
      </c>
      <c r="Y85" t="str">
        <f t="shared" si="10"/>
        <v>Mayur Colony / Ideal Colony</v>
      </c>
      <c r="Z85" t="s">
        <v>163</v>
      </c>
      <c r="AA85" t="s">
        <v>84</v>
      </c>
      <c r="AB85" t="s">
        <v>50</v>
      </c>
      <c r="AC85" t="s">
        <v>50</v>
      </c>
      <c r="AD85" t="s">
        <v>50</v>
      </c>
      <c r="AE85" t="s">
        <v>50</v>
      </c>
      <c r="AF85" t="str">
        <f t="shared" si="11"/>
        <v>kothrud</v>
      </c>
      <c r="AG85" t="s">
        <v>50</v>
      </c>
      <c r="AH85" t="s">
        <v>50</v>
      </c>
      <c r="AI85" t="s">
        <v>82</v>
      </c>
      <c r="AJ85" t="s">
        <v>50</v>
      </c>
      <c r="AK85" t="s">
        <v>50</v>
      </c>
      <c r="AL85" t="str">
        <f t="shared" si="12"/>
        <v>Bhusari Colony / Kothrud Depot</v>
      </c>
      <c r="AM85" t="str">
        <f>IF(FC_Road___Aradhana5[[#This Row],[2nd Level Departure]]="",FC_Road___Aradhana5[[#This Row],[1st Level Departure]],FC_Road___Aradhana5[[#This Row],[2nd Level Departure]])</f>
        <v>Bhusari Colony / Kothrud Depot</v>
      </c>
      <c r="AN85" t="s">
        <v>56</v>
      </c>
      <c r="AO85" t="s">
        <v>71</v>
      </c>
      <c r="AP85" t="s">
        <v>58</v>
      </c>
      <c r="AQ85" t="s">
        <v>72</v>
      </c>
      <c r="AR85" t="s">
        <v>60</v>
      </c>
      <c r="AS85" t="s">
        <v>61</v>
      </c>
      <c r="AT85" t="s">
        <v>107</v>
      </c>
      <c r="AU85" t="s">
        <v>63</v>
      </c>
      <c r="AV85" t="s">
        <v>50</v>
      </c>
      <c r="AW85" t="str">
        <f t="shared" si="13"/>
        <v>Walk-in/ Saw it while passing by</v>
      </c>
      <c r="AX85" t="s">
        <v>50</v>
      </c>
      <c r="AY85" t="str">
        <f t="shared" si="14"/>
        <v>Casual Meal</v>
      </c>
      <c r="AZ85" t="s">
        <v>50</v>
      </c>
      <c r="BA85" t="str">
        <f t="shared" si="15"/>
        <v>Nonna's famous Tiramisu </v>
      </c>
      <c r="BB85" t="s">
        <v>87</v>
      </c>
      <c r="BC85" t="s">
        <v>64</v>
      </c>
      <c r="BD85" t="s">
        <v>88</v>
      </c>
      <c r="BE85" t="s">
        <v>67</v>
      </c>
      <c r="BF85" t="s">
        <v>89</v>
      </c>
      <c r="BG85" t="s">
        <v>114</v>
      </c>
      <c r="BH85" t="s">
        <v>78</v>
      </c>
      <c r="BI85" t="s">
        <v>115</v>
      </c>
      <c r="BJ85" t="s">
        <v>69</v>
      </c>
      <c r="BK85" t="s">
        <v>153</v>
      </c>
      <c r="BL85" t="s">
        <v>375</v>
      </c>
    </row>
    <row r="86" spans="1:64" x14ac:dyDescent="0.3">
      <c r="A86">
        <v>90</v>
      </c>
      <c r="B86" s="1">
        <v>45835.54791666667</v>
      </c>
      <c r="C86" s="6">
        <v>45835.556944444441</v>
      </c>
      <c r="D86" s="2">
        <f>INT(FC_Road___Aradhana5[[#This Row],[Completion time]])</f>
        <v>45835</v>
      </c>
      <c r="E86" s="2" t="str">
        <f>TEXT(FC_Road___Aradhana5[[#This Row],[Date]],"dddd")</f>
        <v>Friday</v>
      </c>
      <c r="F86" s="2" t="str">
        <f>IF(WEEKDAY(FC_Road___Aradhana5[[#This Row],[Date]],2)&gt;5,"Weekend","Weekday")</f>
        <v>Weekday</v>
      </c>
      <c r="G8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86" t="s">
        <v>49</v>
      </c>
      <c r="I86" t="s">
        <v>50</v>
      </c>
      <c r="J86" t="s">
        <v>51</v>
      </c>
      <c r="K86" t="s">
        <v>52</v>
      </c>
      <c r="L86" t="s">
        <v>53</v>
      </c>
      <c r="M86" t="s">
        <v>50</v>
      </c>
      <c r="N86" t="s">
        <v>50</v>
      </c>
      <c r="O86" t="s">
        <v>126</v>
      </c>
      <c r="P86" t="s">
        <v>50</v>
      </c>
      <c r="Q86" t="s">
        <v>50</v>
      </c>
      <c r="R86" t="str">
        <f t="shared" si="8"/>
        <v>ICC/ Senapati Bapat Road</v>
      </c>
      <c r="S86" t="s">
        <v>50</v>
      </c>
      <c r="T86" t="s">
        <v>50</v>
      </c>
      <c r="U86" t="s">
        <v>50</v>
      </c>
      <c r="V86" t="s">
        <v>50</v>
      </c>
      <c r="W86" t="s">
        <v>50</v>
      </c>
      <c r="X86" t="str">
        <f t="shared" si="9"/>
        <v/>
      </c>
      <c r="Y86" t="str">
        <f t="shared" si="10"/>
        <v>ICC/ Senapati Bapat Road</v>
      </c>
      <c r="Z86" t="s">
        <v>83</v>
      </c>
      <c r="AA86" t="s">
        <v>127</v>
      </c>
      <c r="AB86" t="s">
        <v>50</v>
      </c>
      <c r="AC86" t="s">
        <v>50</v>
      </c>
      <c r="AD86" t="s">
        <v>50</v>
      </c>
      <c r="AE86" t="s">
        <v>50</v>
      </c>
      <c r="AF86" t="str">
        <f t="shared" si="11"/>
        <v>Old City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tr">
        <f t="shared" si="12"/>
        <v/>
      </c>
      <c r="AM86" t="str">
        <f>IF(FC_Road___Aradhana5[[#This Row],[2nd Level Departure]]="",FC_Road___Aradhana5[[#This Row],[1st Level Departure]],FC_Road___Aradhana5[[#This Row],[2nd Level Departure]])</f>
        <v>Old City</v>
      </c>
      <c r="AN86" t="s">
        <v>94</v>
      </c>
      <c r="AO86" t="s">
        <v>57</v>
      </c>
      <c r="AP86" t="s">
        <v>96</v>
      </c>
      <c r="AQ86" t="s">
        <v>50</v>
      </c>
      <c r="AR86" t="s">
        <v>50</v>
      </c>
      <c r="AS86" t="s">
        <v>50</v>
      </c>
      <c r="AT86" t="s">
        <v>50</v>
      </c>
      <c r="AU86" t="s">
        <v>50</v>
      </c>
      <c r="AV86" t="s">
        <v>149</v>
      </c>
      <c r="AW86" t="str">
        <f t="shared" si="13"/>
        <v>A friend told me</v>
      </c>
      <c r="AX86" t="s">
        <v>61</v>
      </c>
      <c r="AY86" t="str">
        <f t="shared" si="14"/>
        <v>Casual Meal</v>
      </c>
      <c r="AZ86" t="s">
        <v>98</v>
      </c>
      <c r="BA86" t="s">
        <v>62</v>
      </c>
      <c r="BB86" t="s">
        <v>87</v>
      </c>
      <c r="BC86" t="s">
        <v>108</v>
      </c>
      <c r="BD86" t="s">
        <v>75</v>
      </c>
      <c r="BE86" t="s">
        <v>67</v>
      </c>
      <c r="BF86" t="s">
        <v>89</v>
      </c>
      <c r="BG86" t="s">
        <v>68</v>
      </c>
      <c r="BH86" t="s">
        <v>118</v>
      </c>
      <c r="BI86" t="s">
        <v>50</v>
      </c>
      <c r="BJ86" t="s">
        <v>69</v>
      </c>
      <c r="BK86" t="s">
        <v>529</v>
      </c>
      <c r="BL86" t="s">
        <v>377</v>
      </c>
    </row>
    <row r="87" spans="1:64" x14ac:dyDescent="0.3">
      <c r="A87">
        <v>91</v>
      </c>
      <c r="B87" s="1">
        <v>45835.572222222225</v>
      </c>
      <c r="C87" s="6">
        <v>45835.593055555553</v>
      </c>
      <c r="D87" s="2">
        <f>INT(FC_Road___Aradhana5[[#This Row],[Completion time]])</f>
        <v>45835</v>
      </c>
      <c r="E87" s="2" t="str">
        <f>TEXT(FC_Road___Aradhana5[[#This Row],[Date]],"dddd")</f>
        <v>Friday</v>
      </c>
      <c r="F87" s="2" t="str">
        <f>IF(WEEKDAY(FC_Road___Aradhana5[[#This Row],[Date]],2)&gt;5,"Weekend","Weekday")</f>
        <v>Weekday</v>
      </c>
      <c r="G8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87" t="s">
        <v>49</v>
      </c>
      <c r="I87" t="s">
        <v>50</v>
      </c>
      <c r="J87" t="s">
        <v>51</v>
      </c>
      <c r="K87" t="s">
        <v>52</v>
      </c>
      <c r="L87" t="s">
        <v>80</v>
      </c>
      <c r="M87" t="s">
        <v>50</v>
      </c>
      <c r="N87" t="s">
        <v>50</v>
      </c>
      <c r="O87" t="s">
        <v>50</v>
      </c>
      <c r="P87" t="s">
        <v>50</v>
      </c>
      <c r="Q87" t="s">
        <v>81</v>
      </c>
      <c r="R87" t="str">
        <f t="shared" si="8"/>
        <v>Kothrud</v>
      </c>
      <c r="S87" t="s">
        <v>50</v>
      </c>
      <c r="T87" t="s">
        <v>50</v>
      </c>
      <c r="U87" t="s">
        <v>120</v>
      </c>
      <c r="V87" t="s">
        <v>50</v>
      </c>
      <c r="W87" t="s">
        <v>50</v>
      </c>
      <c r="X87" t="str">
        <f t="shared" si="9"/>
        <v>Mayur Colony / Ideal Colony</v>
      </c>
      <c r="Y87" t="str">
        <f t="shared" si="10"/>
        <v>Mayur Colony / Ideal Colony</v>
      </c>
      <c r="Z87" t="s">
        <v>83</v>
      </c>
      <c r="AA87" t="s">
        <v>84</v>
      </c>
      <c r="AB87" t="s">
        <v>50</v>
      </c>
      <c r="AC87" t="s">
        <v>50</v>
      </c>
      <c r="AD87" t="s">
        <v>50</v>
      </c>
      <c r="AE87" t="s">
        <v>50</v>
      </c>
      <c r="AF87" t="str">
        <f t="shared" si="11"/>
        <v>kothrud</v>
      </c>
      <c r="AG87" t="s">
        <v>50</v>
      </c>
      <c r="AH87" t="s">
        <v>50</v>
      </c>
      <c r="AI87" t="s">
        <v>120</v>
      </c>
      <c r="AJ87" t="s">
        <v>50</v>
      </c>
      <c r="AK87" t="s">
        <v>50</v>
      </c>
      <c r="AL87" t="str">
        <f t="shared" si="12"/>
        <v>Mayur Colony / Ideal Colony</v>
      </c>
      <c r="AM87" t="str">
        <f>IF(FC_Road___Aradhana5[[#This Row],[2nd Level Departure]]="",FC_Road___Aradhana5[[#This Row],[1st Level Departure]],FC_Road___Aradhana5[[#This Row],[2nd Level Departure]])</f>
        <v>Mayur Colony / Ideal Colony</v>
      </c>
      <c r="AN87" t="s">
        <v>56</v>
      </c>
      <c r="AO87" t="s">
        <v>95</v>
      </c>
      <c r="AP87" t="s">
        <v>96</v>
      </c>
      <c r="AQ87" t="s">
        <v>50</v>
      </c>
      <c r="AR87" t="s">
        <v>50</v>
      </c>
      <c r="AS87" t="s">
        <v>50</v>
      </c>
      <c r="AT87" t="s">
        <v>50</v>
      </c>
      <c r="AU87" t="s">
        <v>50</v>
      </c>
      <c r="AV87" t="s">
        <v>149</v>
      </c>
      <c r="AW87" t="str">
        <f t="shared" si="13"/>
        <v>A friend told me</v>
      </c>
      <c r="AX87" t="s">
        <v>111</v>
      </c>
      <c r="AY87" t="str">
        <f t="shared" si="14"/>
        <v>Hangout with friends</v>
      </c>
      <c r="AZ87" t="s">
        <v>98</v>
      </c>
      <c r="BA87" t="s">
        <v>62</v>
      </c>
      <c r="BB87" t="s">
        <v>104</v>
      </c>
      <c r="BC87" t="s">
        <v>64</v>
      </c>
      <c r="BD87" t="s">
        <v>88</v>
      </c>
      <c r="BE87" t="s">
        <v>76</v>
      </c>
      <c r="BF87" t="s">
        <v>89</v>
      </c>
      <c r="BG87" t="s">
        <v>114</v>
      </c>
      <c r="BH87" t="s">
        <v>118</v>
      </c>
      <c r="BI87" t="s">
        <v>115</v>
      </c>
      <c r="BJ87" t="s">
        <v>69</v>
      </c>
      <c r="BK87" t="s">
        <v>153</v>
      </c>
      <c r="BL87" t="s">
        <v>375</v>
      </c>
    </row>
    <row r="88" spans="1:64" x14ac:dyDescent="0.3">
      <c r="A88">
        <v>92</v>
      </c>
      <c r="B88" s="1">
        <v>45835.556944444441</v>
      </c>
      <c r="C88" s="6">
        <v>45835.595833333333</v>
      </c>
      <c r="D88" s="2">
        <f>INT(FC_Road___Aradhana5[[#This Row],[Completion time]])</f>
        <v>45835</v>
      </c>
      <c r="E88" s="2" t="str">
        <f>TEXT(FC_Road___Aradhana5[[#This Row],[Date]],"dddd")</f>
        <v>Friday</v>
      </c>
      <c r="F88" s="2" t="str">
        <f>IF(WEEKDAY(FC_Road___Aradhana5[[#This Row],[Date]],2)&gt;5,"Weekend","Weekday")</f>
        <v>Weekday</v>
      </c>
      <c r="G8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88" t="s">
        <v>49</v>
      </c>
      <c r="I88" t="s">
        <v>50</v>
      </c>
      <c r="J88" t="s">
        <v>79</v>
      </c>
      <c r="K88" t="s">
        <v>52</v>
      </c>
      <c r="L88" t="s">
        <v>53</v>
      </c>
      <c r="M88" t="s">
        <v>50</v>
      </c>
      <c r="N88" t="s">
        <v>50</v>
      </c>
      <c r="O88" t="s">
        <v>54</v>
      </c>
      <c r="P88" t="s">
        <v>50</v>
      </c>
      <c r="Q88" t="s">
        <v>50</v>
      </c>
      <c r="R88" t="str">
        <f t="shared" si="8"/>
        <v>Deccan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tr">
        <f t="shared" si="9"/>
        <v/>
      </c>
      <c r="Y88" t="str">
        <f t="shared" si="10"/>
        <v>Deccan</v>
      </c>
      <c r="Z88" t="s">
        <v>83</v>
      </c>
      <c r="AA88" t="s">
        <v>84</v>
      </c>
      <c r="AB88" t="s">
        <v>50</v>
      </c>
      <c r="AC88" t="s">
        <v>50</v>
      </c>
      <c r="AD88" t="s">
        <v>50</v>
      </c>
      <c r="AE88" t="s">
        <v>50</v>
      </c>
      <c r="AF88" t="str">
        <f t="shared" si="11"/>
        <v>kothrud</v>
      </c>
      <c r="AG88" t="s">
        <v>50</v>
      </c>
      <c r="AH88" t="s">
        <v>50</v>
      </c>
      <c r="AI88" t="s">
        <v>82</v>
      </c>
      <c r="AJ88" t="s">
        <v>50</v>
      </c>
      <c r="AK88" t="s">
        <v>50</v>
      </c>
      <c r="AL88" t="str">
        <f t="shared" si="12"/>
        <v>Bhusari Colony / Kothrud Depot</v>
      </c>
      <c r="AM88" t="str">
        <f>IF(FC_Road___Aradhana5[[#This Row],[2nd Level Departure]]="",FC_Road___Aradhana5[[#This Row],[1st Level Departure]],FC_Road___Aradhana5[[#This Row],[2nd Level Departure]])</f>
        <v>Bhusari Colony / Kothrud Depot</v>
      </c>
      <c r="AN88" t="s">
        <v>128</v>
      </c>
      <c r="AO88" t="s">
        <v>71</v>
      </c>
      <c r="AP88" t="s">
        <v>96</v>
      </c>
      <c r="AQ88" t="s">
        <v>50</v>
      </c>
      <c r="AR88" t="s">
        <v>50</v>
      </c>
      <c r="AS88" t="s">
        <v>50</v>
      </c>
      <c r="AT88" t="s">
        <v>50</v>
      </c>
      <c r="AU88" t="s">
        <v>50</v>
      </c>
      <c r="AV88" t="s">
        <v>97</v>
      </c>
      <c r="AW88" t="str">
        <f t="shared" si="13"/>
        <v>Social Media Ad (Instagram/ Facebook)</v>
      </c>
      <c r="AX88" t="s">
        <v>111</v>
      </c>
      <c r="AY88" t="str">
        <f t="shared" si="14"/>
        <v>Hangout with friends</v>
      </c>
      <c r="AZ88" t="s">
        <v>98</v>
      </c>
      <c r="BA88" t="s">
        <v>62</v>
      </c>
      <c r="BB88" t="s">
        <v>87</v>
      </c>
      <c r="BC88" t="s">
        <v>64</v>
      </c>
      <c r="BD88" t="s">
        <v>88</v>
      </c>
      <c r="BE88" t="s">
        <v>76</v>
      </c>
      <c r="BF88" t="s">
        <v>89</v>
      </c>
      <c r="BG88" t="s">
        <v>114</v>
      </c>
      <c r="BH88" t="s">
        <v>50</v>
      </c>
      <c r="BI88" t="s">
        <v>50</v>
      </c>
      <c r="BJ88" t="s">
        <v>69</v>
      </c>
      <c r="BK88" t="s">
        <v>529</v>
      </c>
      <c r="BL88" t="s">
        <v>369</v>
      </c>
    </row>
    <row r="89" spans="1:64" x14ac:dyDescent="0.3">
      <c r="A89">
        <v>93</v>
      </c>
      <c r="B89" s="1">
        <v>45835.593055555553</v>
      </c>
      <c r="C89" s="6">
        <v>45835.602083333331</v>
      </c>
      <c r="D89" s="2">
        <f>INT(FC_Road___Aradhana5[[#This Row],[Completion time]])</f>
        <v>45835</v>
      </c>
      <c r="E89" s="2" t="str">
        <f>TEXT(FC_Road___Aradhana5[[#This Row],[Date]],"dddd")</f>
        <v>Friday</v>
      </c>
      <c r="F89" s="2" t="str">
        <f>IF(WEEKDAY(FC_Road___Aradhana5[[#This Row],[Date]],2)&gt;5,"Weekend","Weekday")</f>
        <v>Weekday</v>
      </c>
      <c r="G8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89" t="s">
        <v>49</v>
      </c>
      <c r="I89" t="s">
        <v>50</v>
      </c>
      <c r="J89" t="s">
        <v>51</v>
      </c>
      <c r="K89" t="s">
        <v>92</v>
      </c>
      <c r="L89" t="s">
        <v>156</v>
      </c>
      <c r="M89" t="s">
        <v>165</v>
      </c>
      <c r="N89" t="s">
        <v>50</v>
      </c>
      <c r="O89" t="s">
        <v>50</v>
      </c>
      <c r="P89" t="s">
        <v>50</v>
      </c>
      <c r="Q89" t="s">
        <v>50</v>
      </c>
      <c r="R89" t="str">
        <f t="shared" si="8"/>
        <v>Pavillion Mall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tr">
        <f t="shared" si="9"/>
        <v/>
      </c>
      <c r="Y89" t="str">
        <f t="shared" si="10"/>
        <v>Pavillion Mall</v>
      </c>
      <c r="Z89" t="s">
        <v>83</v>
      </c>
      <c r="AA89" t="s">
        <v>84</v>
      </c>
      <c r="AB89" t="s">
        <v>50</v>
      </c>
      <c r="AC89" t="s">
        <v>50</v>
      </c>
      <c r="AD89" t="s">
        <v>50</v>
      </c>
      <c r="AE89" t="s">
        <v>50</v>
      </c>
      <c r="AF89" t="str">
        <f t="shared" si="11"/>
        <v>kothrud</v>
      </c>
      <c r="AG89" t="s">
        <v>50</v>
      </c>
      <c r="AH89" t="s">
        <v>50</v>
      </c>
      <c r="AI89" t="s">
        <v>120</v>
      </c>
      <c r="AJ89" t="s">
        <v>50</v>
      </c>
      <c r="AK89" t="s">
        <v>50</v>
      </c>
      <c r="AL89" t="str">
        <f t="shared" si="12"/>
        <v>Mayur Colony / Ideal Colony</v>
      </c>
      <c r="AM89" t="str">
        <f>IF(FC_Road___Aradhana5[[#This Row],[2nd Level Departure]]="",FC_Road___Aradhana5[[#This Row],[1st Level Departure]],FC_Road___Aradhana5[[#This Row],[2nd Level Departure]])</f>
        <v>Mayur Colony / Ideal Colony</v>
      </c>
      <c r="AN89" t="s">
        <v>56</v>
      </c>
      <c r="AO89" t="s">
        <v>95</v>
      </c>
      <c r="AP89" t="s">
        <v>96</v>
      </c>
      <c r="AQ89" t="s">
        <v>50</v>
      </c>
      <c r="AR89" t="s">
        <v>50</v>
      </c>
      <c r="AS89" t="s">
        <v>50</v>
      </c>
      <c r="AT89" t="s">
        <v>50</v>
      </c>
      <c r="AU89" t="s">
        <v>50</v>
      </c>
      <c r="AV89" t="s">
        <v>149</v>
      </c>
      <c r="AW89" t="str">
        <f t="shared" si="13"/>
        <v>A friend told me</v>
      </c>
      <c r="AX89" t="s">
        <v>61</v>
      </c>
      <c r="AY89" t="str">
        <f t="shared" si="14"/>
        <v>Casual Meal</v>
      </c>
      <c r="AZ89" t="s">
        <v>98</v>
      </c>
      <c r="BA89" t="s">
        <v>62</v>
      </c>
      <c r="BB89" t="s">
        <v>74</v>
      </c>
      <c r="BC89" t="s">
        <v>64</v>
      </c>
      <c r="BD89" t="s">
        <v>88</v>
      </c>
      <c r="BE89" t="s">
        <v>67</v>
      </c>
      <c r="BF89" t="s">
        <v>89</v>
      </c>
      <c r="BG89" t="s">
        <v>114</v>
      </c>
      <c r="BH89" t="s">
        <v>101</v>
      </c>
      <c r="BI89" t="s">
        <v>115</v>
      </c>
      <c r="BJ89" t="s">
        <v>69</v>
      </c>
      <c r="BK89" t="s">
        <v>531</v>
      </c>
      <c r="BL89" t="s">
        <v>390</v>
      </c>
    </row>
    <row r="90" spans="1:64" x14ac:dyDescent="0.3">
      <c r="A90">
        <v>94</v>
      </c>
      <c r="B90" s="1">
        <v>45835.595833333333</v>
      </c>
      <c r="C90" s="6">
        <v>45835.604166666664</v>
      </c>
      <c r="D90" s="2">
        <f>INT(FC_Road___Aradhana5[[#This Row],[Completion time]])</f>
        <v>45835</v>
      </c>
      <c r="E90" s="2" t="str">
        <f>TEXT(FC_Road___Aradhana5[[#This Row],[Date]],"dddd")</f>
        <v>Friday</v>
      </c>
      <c r="F90" s="2" t="str">
        <f>IF(WEEKDAY(FC_Road___Aradhana5[[#This Row],[Date]],2)&gt;5,"Weekend","Weekday")</f>
        <v>Weekday</v>
      </c>
      <c r="G9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90" t="s">
        <v>49</v>
      </c>
      <c r="I90" t="s">
        <v>50</v>
      </c>
      <c r="J90" t="s">
        <v>79</v>
      </c>
      <c r="K90" t="s">
        <v>52</v>
      </c>
      <c r="L90" t="s">
        <v>160</v>
      </c>
      <c r="M90" t="s">
        <v>50</v>
      </c>
      <c r="N90" t="s">
        <v>50</v>
      </c>
      <c r="O90" t="s">
        <v>50</v>
      </c>
      <c r="P90" t="s">
        <v>161</v>
      </c>
      <c r="Q90" t="s">
        <v>50</v>
      </c>
      <c r="R90" t="str">
        <f t="shared" si="8"/>
        <v>Fergusson / BMCC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tr">
        <f t="shared" si="9"/>
        <v/>
      </c>
      <c r="Y90" t="str">
        <f t="shared" si="10"/>
        <v>Fergusson / BMCC</v>
      </c>
      <c r="Z90" t="s">
        <v>93</v>
      </c>
      <c r="AA90" t="s">
        <v>50</v>
      </c>
      <c r="AB90" t="s">
        <v>50</v>
      </c>
      <c r="AC90" t="s">
        <v>102</v>
      </c>
      <c r="AD90" t="s">
        <v>50</v>
      </c>
      <c r="AE90" t="s">
        <v>50</v>
      </c>
      <c r="AF90" t="str">
        <f t="shared" si="11"/>
        <v>FC Road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tr">
        <f t="shared" si="12"/>
        <v/>
      </c>
      <c r="AM90" t="str">
        <f>IF(FC_Road___Aradhana5[[#This Row],[2nd Level Departure]]="",FC_Road___Aradhana5[[#This Row],[1st Level Departure]],FC_Road___Aradhana5[[#This Row],[2nd Level Departure]])</f>
        <v>FC Road</v>
      </c>
      <c r="AN90" t="s">
        <v>56</v>
      </c>
      <c r="AO90" t="s">
        <v>71</v>
      </c>
      <c r="AP90" t="s">
        <v>96</v>
      </c>
      <c r="AQ90" t="s">
        <v>50</v>
      </c>
      <c r="AR90" t="s">
        <v>50</v>
      </c>
      <c r="AS90" t="s">
        <v>50</v>
      </c>
      <c r="AT90" t="s">
        <v>50</v>
      </c>
      <c r="AU90" t="s">
        <v>50</v>
      </c>
      <c r="AV90" t="s">
        <v>144</v>
      </c>
      <c r="AW90" t="str">
        <f t="shared" si="13"/>
        <v>I was walking by and came in</v>
      </c>
      <c r="AX90" t="s">
        <v>86</v>
      </c>
      <c r="AY90" t="str">
        <f t="shared" si="14"/>
        <v>Date</v>
      </c>
      <c r="AZ90" t="s">
        <v>98</v>
      </c>
      <c r="BA90" t="s">
        <v>62</v>
      </c>
      <c r="BB90" t="s">
        <v>113</v>
      </c>
      <c r="BC90" t="s">
        <v>104</v>
      </c>
      <c r="BD90" t="s">
        <v>88</v>
      </c>
      <c r="BE90" t="s">
        <v>67</v>
      </c>
      <c r="BF90" t="s">
        <v>89</v>
      </c>
      <c r="BG90" t="s">
        <v>114</v>
      </c>
      <c r="BH90" t="s">
        <v>78</v>
      </c>
      <c r="BI90" t="s">
        <v>122</v>
      </c>
      <c r="BJ90" t="s">
        <v>189</v>
      </c>
      <c r="BK90" t="s">
        <v>528</v>
      </c>
      <c r="BL90" t="s">
        <v>388</v>
      </c>
    </row>
    <row r="91" spans="1:64" x14ac:dyDescent="0.3">
      <c r="A91">
        <v>95</v>
      </c>
      <c r="B91" s="1">
        <v>45835.602083333331</v>
      </c>
      <c r="C91" s="6">
        <v>45835.625694444447</v>
      </c>
      <c r="D91" s="2">
        <f>INT(FC_Road___Aradhana5[[#This Row],[Completion time]])</f>
        <v>45835</v>
      </c>
      <c r="E91" s="2" t="str">
        <f>TEXT(FC_Road___Aradhana5[[#This Row],[Date]],"dddd")</f>
        <v>Friday</v>
      </c>
      <c r="F91" s="2" t="str">
        <f>IF(WEEKDAY(FC_Road___Aradhana5[[#This Row],[Date]],2)&gt;5,"Weekend","Weekday")</f>
        <v>Weekday</v>
      </c>
      <c r="G9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91" t="s">
        <v>49</v>
      </c>
      <c r="I91" t="s">
        <v>50</v>
      </c>
      <c r="J91" t="s">
        <v>79</v>
      </c>
      <c r="K91" t="s">
        <v>140</v>
      </c>
      <c r="L91" t="s">
        <v>93</v>
      </c>
      <c r="M91" t="s">
        <v>50</v>
      </c>
      <c r="N91" t="s">
        <v>102</v>
      </c>
      <c r="O91" t="s">
        <v>50</v>
      </c>
      <c r="P91" t="s">
        <v>50</v>
      </c>
      <c r="Q91" t="s">
        <v>50</v>
      </c>
      <c r="R91" t="str">
        <f t="shared" si="8"/>
        <v>FC Road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tr">
        <f t="shared" si="9"/>
        <v/>
      </c>
      <c r="Y91" t="str">
        <f t="shared" si="10"/>
        <v>FC Road</v>
      </c>
      <c r="Z91" t="s">
        <v>83</v>
      </c>
      <c r="AA91" t="s">
        <v>84</v>
      </c>
      <c r="AB91" t="s">
        <v>50</v>
      </c>
      <c r="AC91" t="s">
        <v>50</v>
      </c>
      <c r="AD91" t="s">
        <v>50</v>
      </c>
      <c r="AE91" t="s">
        <v>50</v>
      </c>
      <c r="AF91" t="str">
        <f t="shared" si="11"/>
        <v>kothrud</v>
      </c>
      <c r="AG91" t="s">
        <v>50</v>
      </c>
      <c r="AH91" t="s">
        <v>50</v>
      </c>
      <c r="AI91" t="s">
        <v>82</v>
      </c>
      <c r="AJ91" t="s">
        <v>50</v>
      </c>
      <c r="AK91" t="s">
        <v>50</v>
      </c>
      <c r="AL91" t="str">
        <f t="shared" si="12"/>
        <v>Bhusari Colony / Kothrud Depot</v>
      </c>
      <c r="AM91" t="str">
        <f>IF(FC_Road___Aradhana5[[#This Row],[2nd Level Departure]]="",FC_Road___Aradhana5[[#This Row],[1st Level Departure]],FC_Road___Aradhana5[[#This Row],[2nd Level Departure]])</f>
        <v>Bhusari Colony / Kothrud Depot</v>
      </c>
      <c r="AN91" t="s">
        <v>85</v>
      </c>
      <c r="AO91" t="s">
        <v>95</v>
      </c>
      <c r="AP91" t="s">
        <v>96</v>
      </c>
      <c r="AQ91" t="s">
        <v>50</v>
      </c>
      <c r="AR91" t="s">
        <v>50</v>
      </c>
      <c r="AS91" t="s">
        <v>50</v>
      </c>
      <c r="AT91" t="s">
        <v>50</v>
      </c>
      <c r="AU91" t="s">
        <v>50</v>
      </c>
      <c r="AV91" t="s">
        <v>149</v>
      </c>
      <c r="AW91" t="str">
        <f t="shared" si="13"/>
        <v>A friend told me</v>
      </c>
      <c r="AX91" t="s">
        <v>129</v>
      </c>
      <c r="AY91" t="str">
        <f t="shared" si="14"/>
        <v>Family Outing</v>
      </c>
      <c r="AZ91" t="s">
        <v>98</v>
      </c>
      <c r="BA91" t="s">
        <v>62</v>
      </c>
      <c r="BB91" t="s">
        <v>65</v>
      </c>
      <c r="BC91" t="s">
        <v>65</v>
      </c>
      <c r="BD91" t="s">
        <v>88</v>
      </c>
      <c r="BE91" t="s">
        <v>67</v>
      </c>
      <c r="BF91" t="s">
        <v>89</v>
      </c>
      <c r="BG91" t="s">
        <v>114</v>
      </c>
      <c r="BH91" t="s">
        <v>78</v>
      </c>
      <c r="BI91" t="s">
        <v>115</v>
      </c>
      <c r="BJ91" t="s">
        <v>69</v>
      </c>
      <c r="BK91" t="s">
        <v>93</v>
      </c>
      <c r="BL91" t="s">
        <v>372</v>
      </c>
    </row>
    <row r="92" spans="1:64" x14ac:dyDescent="0.3">
      <c r="A92">
        <v>96</v>
      </c>
      <c r="B92" s="1">
        <v>45835.625694444447</v>
      </c>
      <c r="C92" s="6">
        <v>45835.62777777778</v>
      </c>
      <c r="D92" s="2">
        <f>INT(FC_Road___Aradhana5[[#This Row],[Completion time]])</f>
        <v>45835</v>
      </c>
      <c r="E92" s="2" t="str">
        <f>TEXT(FC_Road___Aradhana5[[#This Row],[Date]],"dddd")</f>
        <v>Friday</v>
      </c>
      <c r="F92" s="2" t="str">
        <f>IF(WEEKDAY(FC_Road___Aradhana5[[#This Row],[Date]],2)&gt;5,"Weekend","Weekday")</f>
        <v>Weekday</v>
      </c>
      <c r="G9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92" t="s">
        <v>49</v>
      </c>
      <c r="I92" t="s">
        <v>50</v>
      </c>
      <c r="J92" t="s">
        <v>51</v>
      </c>
      <c r="K92" t="s">
        <v>52</v>
      </c>
      <c r="L92" t="s">
        <v>156</v>
      </c>
      <c r="M92" t="s">
        <v>198</v>
      </c>
      <c r="N92" t="s">
        <v>50</v>
      </c>
      <c r="O92" t="s">
        <v>50</v>
      </c>
      <c r="P92" t="s">
        <v>50</v>
      </c>
      <c r="Q92" t="s">
        <v>50</v>
      </c>
      <c r="R92" t="str">
        <f t="shared" si="8"/>
        <v>Dagdusheth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tr">
        <f t="shared" si="9"/>
        <v/>
      </c>
      <c r="Y92" t="str">
        <f t="shared" si="10"/>
        <v>Dagdusheth</v>
      </c>
      <c r="Z92" t="s">
        <v>93</v>
      </c>
      <c r="AA92" t="s">
        <v>50</v>
      </c>
      <c r="AB92" t="s">
        <v>50</v>
      </c>
      <c r="AC92" t="s">
        <v>102</v>
      </c>
      <c r="AD92" t="s">
        <v>50</v>
      </c>
      <c r="AE92" t="s">
        <v>50</v>
      </c>
      <c r="AF92" t="str">
        <f t="shared" si="11"/>
        <v>FC Road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tr">
        <f t="shared" si="12"/>
        <v/>
      </c>
      <c r="AM92" t="str">
        <f>IF(FC_Road___Aradhana5[[#This Row],[2nd Level Departure]]="",FC_Road___Aradhana5[[#This Row],[1st Level Departure]],FC_Road___Aradhana5[[#This Row],[2nd Level Departure]])</f>
        <v>FC Road</v>
      </c>
      <c r="AN92" t="s">
        <v>56</v>
      </c>
      <c r="AO92" t="s">
        <v>71</v>
      </c>
      <c r="AP92" t="s">
        <v>96</v>
      </c>
      <c r="AQ92" t="s">
        <v>50</v>
      </c>
      <c r="AR92" t="s">
        <v>50</v>
      </c>
      <c r="AS92" t="s">
        <v>50</v>
      </c>
      <c r="AT92" t="s">
        <v>50</v>
      </c>
      <c r="AU92" t="s">
        <v>50</v>
      </c>
      <c r="AV92" t="s">
        <v>97</v>
      </c>
      <c r="AW92" t="str">
        <f t="shared" si="13"/>
        <v>Social Media Ad (Instagram/ Facebook)</v>
      </c>
      <c r="AX92" t="s">
        <v>86</v>
      </c>
      <c r="AY92" t="str">
        <f t="shared" si="14"/>
        <v>Date</v>
      </c>
      <c r="AZ92" t="s">
        <v>98</v>
      </c>
      <c r="BA92" t="s">
        <v>62</v>
      </c>
      <c r="BB92" t="s">
        <v>64</v>
      </c>
      <c r="BC92" t="s">
        <v>65</v>
      </c>
      <c r="BD92" t="s">
        <v>88</v>
      </c>
      <c r="BE92" t="s">
        <v>76</v>
      </c>
      <c r="BF92" t="s">
        <v>89</v>
      </c>
      <c r="BG92" t="s">
        <v>68</v>
      </c>
      <c r="BH92" t="s">
        <v>118</v>
      </c>
      <c r="BI92" t="s">
        <v>50</v>
      </c>
      <c r="BJ92" t="s">
        <v>69</v>
      </c>
      <c r="BK92" t="s">
        <v>93</v>
      </c>
      <c r="BL92" t="s">
        <v>372</v>
      </c>
    </row>
    <row r="93" spans="1:64" x14ac:dyDescent="0.3">
      <c r="A93">
        <v>97</v>
      </c>
      <c r="B93" s="1">
        <v>45835.628472222219</v>
      </c>
      <c r="C93" s="6">
        <v>45835.631944444445</v>
      </c>
      <c r="D93" s="2">
        <f>INT(FC_Road___Aradhana5[[#This Row],[Completion time]])</f>
        <v>45835</v>
      </c>
      <c r="E93" s="2" t="str">
        <f>TEXT(FC_Road___Aradhana5[[#This Row],[Date]],"dddd")</f>
        <v>Friday</v>
      </c>
      <c r="F93" s="2" t="str">
        <f>IF(WEEKDAY(FC_Road___Aradhana5[[#This Row],[Date]],2)&gt;5,"Weekend","Weekday")</f>
        <v>Weekday</v>
      </c>
      <c r="G9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93" t="s">
        <v>49</v>
      </c>
      <c r="I93" t="s">
        <v>50</v>
      </c>
      <c r="J93" t="s">
        <v>51</v>
      </c>
      <c r="K93" t="s">
        <v>92</v>
      </c>
      <c r="L93" t="s">
        <v>53</v>
      </c>
      <c r="M93" t="s">
        <v>50</v>
      </c>
      <c r="N93" t="s">
        <v>50</v>
      </c>
      <c r="O93" t="s">
        <v>70</v>
      </c>
      <c r="P93" t="s">
        <v>50</v>
      </c>
      <c r="Q93" t="s">
        <v>50</v>
      </c>
      <c r="R93" t="str">
        <f t="shared" si="8"/>
        <v>Shivajinagar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tr">
        <f t="shared" si="9"/>
        <v/>
      </c>
      <c r="Y93" t="str">
        <f t="shared" si="10"/>
        <v>Shivajinagar</v>
      </c>
      <c r="Z93" t="s">
        <v>55</v>
      </c>
      <c r="AA93" t="s">
        <v>50</v>
      </c>
      <c r="AB93" t="s">
        <v>50</v>
      </c>
      <c r="AC93" t="s">
        <v>50</v>
      </c>
      <c r="AD93" t="s">
        <v>70</v>
      </c>
      <c r="AE93" t="s">
        <v>50</v>
      </c>
      <c r="AF93" t="str">
        <f t="shared" si="11"/>
        <v>Shivajinagar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tr">
        <f t="shared" si="12"/>
        <v/>
      </c>
      <c r="AM93" t="str">
        <f>IF(FC_Road___Aradhana5[[#This Row],[2nd Level Departure]]="",FC_Road___Aradhana5[[#This Row],[1st Level Departure]],FC_Road___Aradhana5[[#This Row],[2nd Level Departure]])</f>
        <v>Shivajinagar</v>
      </c>
      <c r="AN93" t="s">
        <v>85</v>
      </c>
      <c r="AO93" t="s">
        <v>71</v>
      </c>
      <c r="AP93" t="s">
        <v>58</v>
      </c>
      <c r="AQ93" t="s">
        <v>72</v>
      </c>
      <c r="AR93" t="s">
        <v>73</v>
      </c>
      <c r="AS93" t="s">
        <v>61</v>
      </c>
      <c r="AT93" t="s">
        <v>62</v>
      </c>
      <c r="AU93" t="s">
        <v>103</v>
      </c>
      <c r="AV93" t="s">
        <v>50</v>
      </c>
      <c r="AW93" t="str">
        <f t="shared" si="13"/>
        <v>Walk-in/ Saw it while passing by</v>
      </c>
      <c r="AX93" t="s">
        <v>50</v>
      </c>
      <c r="AY93" t="str">
        <f t="shared" si="14"/>
        <v>Casual Meal</v>
      </c>
      <c r="AZ93" t="s">
        <v>50</v>
      </c>
      <c r="BA93" t="str">
        <f t="shared" si="15"/>
        <v>I wanted to try Sourdough Pizza</v>
      </c>
      <c r="BB93" t="s">
        <v>74</v>
      </c>
      <c r="BC93" t="s">
        <v>104</v>
      </c>
      <c r="BD93" t="s">
        <v>75</v>
      </c>
      <c r="BE93" t="s">
        <v>76</v>
      </c>
      <c r="BF93" t="s">
        <v>184</v>
      </c>
      <c r="BG93" t="s">
        <v>68</v>
      </c>
      <c r="BH93" t="s">
        <v>118</v>
      </c>
      <c r="BI93" t="s">
        <v>115</v>
      </c>
      <c r="BJ93" t="s">
        <v>69</v>
      </c>
      <c r="BK93" t="s">
        <v>529</v>
      </c>
      <c r="BL93" t="s">
        <v>370</v>
      </c>
    </row>
    <row r="94" spans="1:64" x14ac:dyDescent="0.3">
      <c r="A94">
        <v>98</v>
      </c>
      <c r="B94" s="1">
        <v>45835.631944444445</v>
      </c>
      <c r="C94" s="6">
        <v>45835.634722222225</v>
      </c>
      <c r="D94" s="2">
        <f>INT(FC_Road___Aradhana5[[#This Row],[Completion time]])</f>
        <v>45835</v>
      </c>
      <c r="E94" s="2" t="str">
        <f>TEXT(FC_Road___Aradhana5[[#This Row],[Date]],"dddd")</f>
        <v>Friday</v>
      </c>
      <c r="F94" s="2" t="str">
        <f>IF(WEEKDAY(FC_Road___Aradhana5[[#This Row],[Date]],2)&gt;5,"Weekend","Weekday")</f>
        <v>Weekday</v>
      </c>
      <c r="G9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94" t="s">
        <v>49</v>
      </c>
      <c r="I94" t="s">
        <v>50</v>
      </c>
      <c r="J94" t="s">
        <v>51</v>
      </c>
      <c r="K94" t="s">
        <v>52</v>
      </c>
      <c r="L94" t="s">
        <v>53</v>
      </c>
      <c r="M94" t="s">
        <v>50</v>
      </c>
      <c r="N94" t="s">
        <v>50</v>
      </c>
      <c r="O94" t="s">
        <v>70</v>
      </c>
      <c r="P94" t="s">
        <v>50</v>
      </c>
      <c r="Q94" t="s">
        <v>50</v>
      </c>
      <c r="R94" t="str">
        <f t="shared" si="8"/>
        <v>Shivajinagar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tr">
        <f t="shared" si="9"/>
        <v/>
      </c>
      <c r="Y94" t="str">
        <f t="shared" si="10"/>
        <v>Shivajinagar</v>
      </c>
      <c r="Z94" t="s">
        <v>83</v>
      </c>
      <c r="AA94" t="s">
        <v>199</v>
      </c>
      <c r="AB94" t="s">
        <v>50</v>
      </c>
      <c r="AC94" t="s">
        <v>50</v>
      </c>
      <c r="AD94" t="s">
        <v>50</v>
      </c>
      <c r="AE94" t="s">
        <v>50</v>
      </c>
      <c r="AF94" t="str">
        <f t="shared" si="11"/>
        <v xml:space="preserve">Satara 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tr">
        <f t="shared" si="12"/>
        <v/>
      </c>
      <c r="AM94" t="str">
        <f>IF(FC_Road___Aradhana5[[#This Row],[2nd Level Departure]]="",FC_Road___Aradhana5[[#This Row],[1st Level Departure]],FC_Road___Aradhana5[[#This Row],[2nd Level Departure]])</f>
        <v xml:space="preserve">Satara </v>
      </c>
      <c r="AN94" t="s">
        <v>56</v>
      </c>
      <c r="AO94" t="s">
        <v>71</v>
      </c>
      <c r="AP94" t="s">
        <v>96</v>
      </c>
      <c r="AQ94" t="s">
        <v>50</v>
      </c>
      <c r="AR94" t="s">
        <v>50</v>
      </c>
      <c r="AS94" t="s">
        <v>50</v>
      </c>
      <c r="AT94" t="s">
        <v>50</v>
      </c>
      <c r="AU94" t="s">
        <v>50</v>
      </c>
      <c r="AV94" t="s">
        <v>97</v>
      </c>
      <c r="AW94" t="str">
        <f t="shared" si="13"/>
        <v>Social Media Ad (Instagram/ Facebook)</v>
      </c>
      <c r="AX94" t="s">
        <v>111</v>
      </c>
      <c r="AY94" t="str">
        <f t="shared" si="14"/>
        <v>Hangout with friends</v>
      </c>
      <c r="AZ94" t="s">
        <v>98</v>
      </c>
      <c r="BA94" t="s">
        <v>62</v>
      </c>
      <c r="BB94" t="s">
        <v>87</v>
      </c>
      <c r="BC94" t="s">
        <v>108</v>
      </c>
      <c r="BD94" t="s">
        <v>75</v>
      </c>
      <c r="BE94" t="s">
        <v>76</v>
      </c>
      <c r="BF94" t="s">
        <v>99</v>
      </c>
      <c r="BG94" t="s">
        <v>100</v>
      </c>
      <c r="BH94" t="s">
        <v>101</v>
      </c>
      <c r="BI94" t="s">
        <v>122</v>
      </c>
      <c r="BJ94" t="s">
        <v>69</v>
      </c>
      <c r="BK94" t="s">
        <v>529</v>
      </c>
      <c r="BL94" t="s">
        <v>370</v>
      </c>
    </row>
    <row r="95" spans="1:64" x14ac:dyDescent="0.3">
      <c r="A95">
        <v>99</v>
      </c>
      <c r="B95" s="1">
        <v>45835.634722222225</v>
      </c>
      <c r="C95" s="6">
        <v>45835.661805555559</v>
      </c>
      <c r="D95" s="2">
        <f>INT(FC_Road___Aradhana5[[#This Row],[Completion time]])</f>
        <v>45835</v>
      </c>
      <c r="E95" s="2" t="str">
        <f>TEXT(FC_Road___Aradhana5[[#This Row],[Date]],"dddd")</f>
        <v>Friday</v>
      </c>
      <c r="F95" s="2" t="str">
        <f>IF(WEEKDAY(FC_Road___Aradhana5[[#This Row],[Date]],2)&gt;5,"Weekend","Weekday")</f>
        <v>Weekday</v>
      </c>
      <c r="G9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95" t="s">
        <v>49</v>
      </c>
      <c r="I95" t="s">
        <v>50</v>
      </c>
      <c r="J95" t="s">
        <v>51</v>
      </c>
      <c r="K95" t="s">
        <v>52</v>
      </c>
      <c r="L95" t="s">
        <v>160</v>
      </c>
      <c r="M95" t="s">
        <v>50</v>
      </c>
      <c r="N95" t="s">
        <v>50</v>
      </c>
      <c r="O95" t="s">
        <v>50</v>
      </c>
      <c r="P95" t="s">
        <v>161</v>
      </c>
      <c r="Q95" t="s">
        <v>50</v>
      </c>
      <c r="R95" t="str">
        <f t="shared" si="8"/>
        <v>Fergusson / BMCC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tr">
        <f t="shared" si="9"/>
        <v/>
      </c>
      <c r="Y95" t="str">
        <f t="shared" si="10"/>
        <v>Fergusson / BMCC</v>
      </c>
      <c r="Z95" t="s">
        <v>83</v>
      </c>
      <c r="AA95" t="s">
        <v>84</v>
      </c>
      <c r="AB95" t="s">
        <v>50</v>
      </c>
      <c r="AC95" t="s">
        <v>50</v>
      </c>
      <c r="AD95" t="s">
        <v>50</v>
      </c>
      <c r="AE95" t="s">
        <v>50</v>
      </c>
      <c r="AF95" t="str">
        <f t="shared" si="11"/>
        <v>kothrud</v>
      </c>
      <c r="AG95" t="s">
        <v>50</v>
      </c>
      <c r="AH95" t="s">
        <v>50</v>
      </c>
      <c r="AI95" t="s">
        <v>82</v>
      </c>
      <c r="AJ95" t="s">
        <v>50</v>
      </c>
      <c r="AK95" t="s">
        <v>50</v>
      </c>
      <c r="AL95" t="str">
        <f t="shared" si="12"/>
        <v>Bhusari Colony / Kothrud Depot</v>
      </c>
      <c r="AM95" t="str">
        <f>IF(FC_Road___Aradhana5[[#This Row],[2nd Level Departure]]="",FC_Road___Aradhana5[[#This Row],[1st Level Departure]],FC_Road___Aradhana5[[#This Row],[2nd Level Departure]])</f>
        <v>Bhusari Colony / Kothrud Depot</v>
      </c>
      <c r="AN95" t="s">
        <v>56</v>
      </c>
      <c r="AO95" t="s">
        <v>109</v>
      </c>
      <c r="AP95" t="s">
        <v>58</v>
      </c>
      <c r="AQ95" t="s">
        <v>97</v>
      </c>
      <c r="AR95" t="s">
        <v>133</v>
      </c>
      <c r="AS95" t="s">
        <v>112</v>
      </c>
      <c r="AT95" t="s">
        <v>62</v>
      </c>
      <c r="AU95" t="s">
        <v>63</v>
      </c>
      <c r="AV95" t="s">
        <v>50</v>
      </c>
      <c r="AW95" t="str">
        <f t="shared" si="13"/>
        <v>Social Media Ad (Instagram/ Facebook)</v>
      </c>
      <c r="AX95" t="s">
        <v>50</v>
      </c>
      <c r="AY95" t="str">
        <f t="shared" si="14"/>
        <v>Hangout with Friends</v>
      </c>
      <c r="AZ95" t="s">
        <v>50</v>
      </c>
      <c r="BA95" t="str">
        <f t="shared" si="15"/>
        <v>I wanted to try Sourdough Pizza</v>
      </c>
      <c r="BB95" t="s">
        <v>87</v>
      </c>
      <c r="BC95" t="s">
        <v>108</v>
      </c>
      <c r="BD95" t="s">
        <v>88</v>
      </c>
      <c r="BE95" t="s">
        <v>67</v>
      </c>
      <c r="BF95" t="s">
        <v>89</v>
      </c>
      <c r="BG95" t="s">
        <v>114</v>
      </c>
      <c r="BH95" t="s">
        <v>118</v>
      </c>
      <c r="BI95" t="s">
        <v>115</v>
      </c>
      <c r="BJ95" t="s">
        <v>69</v>
      </c>
      <c r="BK95" t="s">
        <v>528</v>
      </c>
      <c r="BL95" t="s">
        <v>388</v>
      </c>
    </row>
    <row r="96" spans="1:64" x14ac:dyDescent="0.3">
      <c r="A96">
        <v>100</v>
      </c>
      <c r="B96" s="1">
        <v>45835.661805555559</v>
      </c>
      <c r="C96" s="6">
        <v>45835.686111111114</v>
      </c>
      <c r="D96" s="2">
        <f>INT(FC_Road___Aradhana5[[#This Row],[Completion time]])</f>
        <v>45835</v>
      </c>
      <c r="E96" s="2" t="str">
        <f>TEXT(FC_Road___Aradhana5[[#This Row],[Date]],"dddd")</f>
        <v>Friday</v>
      </c>
      <c r="F96" s="2" t="str">
        <f>IF(WEEKDAY(FC_Road___Aradhana5[[#This Row],[Date]],2)&gt;5,"Weekend","Weekday")</f>
        <v>Weekday</v>
      </c>
      <c r="G9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96" t="s">
        <v>49</v>
      </c>
      <c r="I96" t="s">
        <v>50</v>
      </c>
      <c r="J96" t="s">
        <v>79</v>
      </c>
      <c r="K96" t="s">
        <v>52</v>
      </c>
      <c r="L96" t="s">
        <v>119</v>
      </c>
      <c r="M96" t="s">
        <v>50</v>
      </c>
      <c r="N96" t="s">
        <v>50</v>
      </c>
      <c r="O96" t="s">
        <v>50</v>
      </c>
      <c r="P96" t="s">
        <v>50</v>
      </c>
      <c r="Q96" t="s">
        <v>200</v>
      </c>
      <c r="R96" t="str">
        <f t="shared" si="8"/>
        <v>Viman nagar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tr">
        <f t="shared" si="9"/>
        <v/>
      </c>
      <c r="Y96" t="str">
        <f t="shared" si="10"/>
        <v>Viman nagar</v>
      </c>
      <c r="Z96" t="s">
        <v>83</v>
      </c>
      <c r="AA96" t="s">
        <v>201</v>
      </c>
      <c r="AB96" t="s">
        <v>50</v>
      </c>
      <c r="AC96" t="s">
        <v>50</v>
      </c>
      <c r="AD96" t="s">
        <v>50</v>
      </c>
      <c r="AE96" t="s">
        <v>50</v>
      </c>
      <c r="AF96" t="str">
        <f t="shared" si="11"/>
        <v>Hadapsar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tr">
        <f t="shared" si="12"/>
        <v/>
      </c>
      <c r="AM96" t="str">
        <f>IF(FC_Road___Aradhana5[[#This Row],[2nd Level Departure]]="",FC_Road___Aradhana5[[#This Row],[1st Level Departure]],FC_Road___Aradhana5[[#This Row],[2nd Level Departure]])</f>
        <v>Hadapsar</v>
      </c>
      <c r="AN96" t="s">
        <v>85</v>
      </c>
      <c r="AO96" t="s">
        <v>109</v>
      </c>
      <c r="AP96" t="s">
        <v>58</v>
      </c>
      <c r="AQ96" t="s">
        <v>72</v>
      </c>
      <c r="AR96" t="s">
        <v>60</v>
      </c>
      <c r="AS96" t="s">
        <v>61</v>
      </c>
      <c r="AT96" t="s">
        <v>62</v>
      </c>
      <c r="AU96" t="s">
        <v>63</v>
      </c>
      <c r="AV96" t="s">
        <v>50</v>
      </c>
      <c r="AW96" t="str">
        <f t="shared" si="13"/>
        <v>Walk-in/ Saw it while passing by</v>
      </c>
      <c r="AX96" t="s">
        <v>50</v>
      </c>
      <c r="AY96" t="str">
        <f t="shared" si="14"/>
        <v>Casual Meal</v>
      </c>
      <c r="AZ96" t="s">
        <v>50</v>
      </c>
      <c r="BA96" t="str">
        <f t="shared" si="15"/>
        <v>I wanted to try Sourdough Pizza</v>
      </c>
      <c r="BB96" t="s">
        <v>87</v>
      </c>
      <c r="BC96" t="s">
        <v>64</v>
      </c>
      <c r="BD96" t="s">
        <v>88</v>
      </c>
      <c r="BE96" t="s">
        <v>76</v>
      </c>
      <c r="BF96" t="s">
        <v>89</v>
      </c>
      <c r="BG96" t="s">
        <v>68</v>
      </c>
      <c r="BH96" t="s">
        <v>78</v>
      </c>
      <c r="BI96" t="s">
        <v>122</v>
      </c>
      <c r="BJ96" t="s">
        <v>69</v>
      </c>
      <c r="BK96" t="s">
        <v>530</v>
      </c>
      <c r="BL96" t="s">
        <v>511</v>
      </c>
    </row>
    <row r="97" spans="1:64" x14ac:dyDescent="0.3">
      <c r="A97">
        <v>101</v>
      </c>
      <c r="B97" s="1">
        <v>45835.686111111114</v>
      </c>
      <c r="C97" s="6">
        <v>45835.690972222219</v>
      </c>
      <c r="D97" s="2">
        <f>INT(FC_Road___Aradhana5[[#This Row],[Completion time]])</f>
        <v>45835</v>
      </c>
      <c r="E97" s="2" t="str">
        <f>TEXT(FC_Road___Aradhana5[[#This Row],[Date]],"dddd")</f>
        <v>Friday</v>
      </c>
      <c r="F97" s="2" t="str">
        <f>IF(WEEKDAY(FC_Road___Aradhana5[[#This Row],[Date]],2)&gt;5,"Weekend","Weekday")</f>
        <v>Weekday</v>
      </c>
      <c r="G9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97" t="s">
        <v>49</v>
      </c>
      <c r="I97" t="s">
        <v>50</v>
      </c>
      <c r="J97" t="s">
        <v>51</v>
      </c>
      <c r="K97" t="s">
        <v>92</v>
      </c>
      <c r="L97" t="s">
        <v>53</v>
      </c>
      <c r="M97" t="s">
        <v>50</v>
      </c>
      <c r="N97" t="s">
        <v>50</v>
      </c>
      <c r="O97" t="s">
        <v>202</v>
      </c>
      <c r="P97" t="s">
        <v>50</v>
      </c>
      <c r="Q97" t="s">
        <v>50</v>
      </c>
      <c r="R97" t="str">
        <f t="shared" si="8"/>
        <v>Balewadi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tr">
        <f t="shared" si="9"/>
        <v/>
      </c>
      <c r="Y97" t="str">
        <f t="shared" si="10"/>
        <v>Balewadi</v>
      </c>
      <c r="Z97" t="s">
        <v>55</v>
      </c>
      <c r="AA97" t="s">
        <v>50</v>
      </c>
      <c r="AB97" t="s">
        <v>50</v>
      </c>
      <c r="AC97" t="s">
        <v>50</v>
      </c>
      <c r="AD97" t="s">
        <v>202</v>
      </c>
      <c r="AE97" t="s">
        <v>50</v>
      </c>
      <c r="AF97" t="str">
        <f t="shared" si="11"/>
        <v>Balewadi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tr">
        <f t="shared" si="12"/>
        <v/>
      </c>
      <c r="AM97" t="str">
        <f>IF(FC_Road___Aradhana5[[#This Row],[2nd Level Departure]]="",FC_Road___Aradhana5[[#This Row],[1st Level Departure]],FC_Road___Aradhana5[[#This Row],[2nd Level Departure]])</f>
        <v>Balewadi</v>
      </c>
      <c r="AN97" t="s">
        <v>85</v>
      </c>
      <c r="AO97" t="s">
        <v>109</v>
      </c>
      <c r="AP97" t="s">
        <v>58</v>
      </c>
      <c r="AQ97" t="s">
        <v>72</v>
      </c>
      <c r="AR97" t="s">
        <v>103</v>
      </c>
      <c r="AS97" t="s">
        <v>86</v>
      </c>
      <c r="AT97" t="s">
        <v>62</v>
      </c>
      <c r="AU97" t="s">
        <v>63</v>
      </c>
      <c r="AV97" t="s">
        <v>50</v>
      </c>
      <c r="AW97" t="str">
        <f t="shared" si="13"/>
        <v>Walk-in/ Saw it while passing by</v>
      </c>
      <c r="AX97" t="s">
        <v>50</v>
      </c>
      <c r="AY97" t="str">
        <f t="shared" si="14"/>
        <v>Date</v>
      </c>
      <c r="AZ97" t="s">
        <v>50</v>
      </c>
      <c r="BA97" t="str">
        <f t="shared" si="15"/>
        <v>I wanted to try Sourdough Pizza</v>
      </c>
      <c r="BB97" t="s">
        <v>74</v>
      </c>
      <c r="BC97" t="s">
        <v>65</v>
      </c>
      <c r="BD97" t="s">
        <v>88</v>
      </c>
      <c r="BE97" t="s">
        <v>67</v>
      </c>
      <c r="BF97" t="s">
        <v>89</v>
      </c>
      <c r="BG97" t="s">
        <v>68</v>
      </c>
      <c r="BH97" t="s">
        <v>118</v>
      </c>
      <c r="BI97" t="s">
        <v>122</v>
      </c>
      <c r="BJ97" t="s">
        <v>69</v>
      </c>
      <c r="BK97" t="s">
        <v>529</v>
      </c>
      <c r="BL97" t="s">
        <v>410</v>
      </c>
    </row>
    <row r="98" spans="1:64" x14ac:dyDescent="0.3">
      <c r="A98">
        <v>102</v>
      </c>
      <c r="B98" s="1">
        <v>45835.690972222219</v>
      </c>
      <c r="C98" s="6">
        <v>45835.695833333331</v>
      </c>
      <c r="D98" s="2">
        <f>INT(FC_Road___Aradhana5[[#This Row],[Completion time]])</f>
        <v>45835</v>
      </c>
      <c r="E98" s="2" t="str">
        <f>TEXT(FC_Road___Aradhana5[[#This Row],[Date]],"dddd")</f>
        <v>Friday</v>
      </c>
      <c r="F98" s="2" t="str">
        <f>IF(WEEKDAY(FC_Road___Aradhana5[[#This Row],[Date]],2)&gt;5,"Weekend","Weekday")</f>
        <v>Weekday</v>
      </c>
      <c r="G9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98" t="s">
        <v>49</v>
      </c>
      <c r="I98" t="s">
        <v>50</v>
      </c>
      <c r="J98" t="s">
        <v>79</v>
      </c>
      <c r="K98" t="s">
        <v>140</v>
      </c>
      <c r="L98" t="s">
        <v>80</v>
      </c>
      <c r="M98" t="s">
        <v>50</v>
      </c>
      <c r="N98" t="s">
        <v>50</v>
      </c>
      <c r="O98" t="s">
        <v>50</v>
      </c>
      <c r="P98" t="s">
        <v>50</v>
      </c>
      <c r="Q98" t="s">
        <v>297</v>
      </c>
      <c r="R98" t="str">
        <f t="shared" si="8"/>
        <v>Pimpri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tr">
        <f t="shared" si="9"/>
        <v/>
      </c>
      <c r="Y98" t="str">
        <f t="shared" si="10"/>
        <v>Pimpri</v>
      </c>
      <c r="Z98" t="s">
        <v>166</v>
      </c>
      <c r="AA98" t="s">
        <v>50</v>
      </c>
      <c r="AB98" t="s">
        <v>157</v>
      </c>
      <c r="AC98" t="s">
        <v>50</v>
      </c>
      <c r="AD98" t="s">
        <v>50</v>
      </c>
      <c r="AE98" t="s">
        <v>50</v>
      </c>
      <c r="AF98" t="str">
        <f t="shared" si="11"/>
        <v>R Deccan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tr">
        <f t="shared" si="12"/>
        <v/>
      </c>
      <c r="AM98" t="str">
        <f>IF(FC_Road___Aradhana5[[#This Row],[2nd Level Departure]]="",FC_Road___Aradhana5[[#This Row],[1st Level Departure]],FC_Road___Aradhana5[[#This Row],[2nd Level Departure]])</f>
        <v>R Deccan</v>
      </c>
      <c r="AN98" t="s">
        <v>56</v>
      </c>
      <c r="AO98" t="s">
        <v>71</v>
      </c>
      <c r="AP98" t="s">
        <v>96</v>
      </c>
      <c r="AQ98" t="s">
        <v>50</v>
      </c>
      <c r="AR98" t="s">
        <v>50</v>
      </c>
      <c r="AS98" t="s">
        <v>50</v>
      </c>
      <c r="AT98" t="s">
        <v>50</v>
      </c>
      <c r="AU98" t="s">
        <v>50</v>
      </c>
      <c r="AV98" t="s">
        <v>105</v>
      </c>
      <c r="AW98" t="str">
        <f t="shared" si="13"/>
        <v>Food Blogger/ Influencer</v>
      </c>
      <c r="AX98" t="s">
        <v>61</v>
      </c>
      <c r="AY98" t="str">
        <f t="shared" si="14"/>
        <v>Casual Meal</v>
      </c>
      <c r="AZ98" t="s">
        <v>98</v>
      </c>
      <c r="BA98" t="s">
        <v>62</v>
      </c>
      <c r="BB98" t="s">
        <v>65</v>
      </c>
      <c r="BC98" t="s">
        <v>65</v>
      </c>
      <c r="BD98" t="s">
        <v>88</v>
      </c>
      <c r="BE98" t="s">
        <v>76</v>
      </c>
      <c r="BF98" t="s">
        <v>89</v>
      </c>
      <c r="BG98" t="s">
        <v>114</v>
      </c>
      <c r="BH98" t="s">
        <v>78</v>
      </c>
      <c r="BI98" t="s">
        <v>122</v>
      </c>
      <c r="BJ98" t="s">
        <v>69</v>
      </c>
      <c r="BK98" t="s">
        <v>531</v>
      </c>
      <c r="BL98" t="s">
        <v>387</v>
      </c>
    </row>
    <row r="99" spans="1:64" x14ac:dyDescent="0.3">
      <c r="A99">
        <v>103</v>
      </c>
      <c r="B99" s="1">
        <v>45835.604166666664</v>
      </c>
      <c r="C99" s="6">
        <v>45835.745138888888</v>
      </c>
      <c r="D99" s="2">
        <f>INT(FC_Road___Aradhana5[[#This Row],[Completion time]])</f>
        <v>45835</v>
      </c>
      <c r="E99" s="2" t="str">
        <f>TEXT(FC_Road___Aradhana5[[#This Row],[Date]],"dddd")</f>
        <v>Friday</v>
      </c>
      <c r="F99" s="2" t="str">
        <f>IF(WEEKDAY(FC_Road___Aradhana5[[#This Row],[Date]],2)&gt;5,"Weekend","Weekday")</f>
        <v>Weekday</v>
      </c>
      <c r="G9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99" t="s">
        <v>49</v>
      </c>
      <c r="I99" t="s">
        <v>50</v>
      </c>
      <c r="J99" t="s">
        <v>51</v>
      </c>
      <c r="K99" t="s">
        <v>52</v>
      </c>
      <c r="L99" t="s">
        <v>93</v>
      </c>
      <c r="M99" t="s">
        <v>50</v>
      </c>
      <c r="N99" t="s">
        <v>165</v>
      </c>
      <c r="O99" t="s">
        <v>50</v>
      </c>
      <c r="P99" t="s">
        <v>50</v>
      </c>
      <c r="Q99" t="s">
        <v>50</v>
      </c>
      <c r="R99" t="str">
        <f t="shared" si="8"/>
        <v>Pavillion Mall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tr">
        <f t="shared" si="9"/>
        <v/>
      </c>
      <c r="Y99" t="str">
        <f t="shared" si="10"/>
        <v>Pavillion Mall</v>
      </c>
      <c r="Z99" t="s">
        <v>83</v>
      </c>
      <c r="AA99" t="s">
        <v>70</v>
      </c>
      <c r="AB99" t="s">
        <v>50</v>
      </c>
      <c r="AC99" t="s">
        <v>50</v>
      </c>
      <c r="AD99" t="s">
        <v>50</v>
      </c>
      <c r="AE99" t="s">
        <v>50</v>
      </c>
      <c r="AF99" t="str">
        <f t="shared" si="11"/>
        <v>Shivajinagar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tr">
        <f t="shared" si="12"/>
        <v/>
      </c>
      <c r="AM99" t="str">
        <f>IF(FC_Road___Aradhana5[[#This Row],[2nd Level Departure]]="",FC_Road___Aradhana5[[#This Row],[1st Level Departure]],FC_Road___Aradhana5[[#This Row],[2nd Level Departure]])</f>
        <v>Shivajinagar</v>
      </c>
      <c r="AN99" t="s">
        <v>56</v>
      </c>
      <c r="AO99" t="s">
        <v>71</v>
      </c>
      <c r="AP99" t="s">
        <v>58</v>
      </c>
      <c r="AQ99" t="s">
        <v>72</v>
      </c>
      <c r="AR99" t="s">
        <v>73</v>
      </c>
      <c r="AS99" t="s">
        <v>112</v>
      </c>
      <c r="AT99" t="s">
        <v>125</v>
      </c>
      <c r="AU99" t="s">
        <v>63</v>
      </c>
      <c r="AV99" t="s">
        <v>50</v>
      </c>
      <c r="AW99" t="str">
        <f t="shared" si="13"/>
        <v>Walk-in/ Saw it while passing by</v>
      </c>
      <c r="AX99" t="s">
        <v>50</v>
      </c>
      <c r="AY99" t="str">
        <f t="shared" si="14"/>
        <v>Hangout with Friends</v>
      </c>
      <c r="AZ99" t="s">
        <v>50</v>
      </c>
      <c r="BA99" t="str">
        <f t="shared" si="15"/>
        <v>Pizza with Drinks sounded like a good combo</v>
      </c>
      <c r="BB99" t="s">
        <v>74</v>
      </c>
      <c r="BC99" t="s">
        <v>108</v>
      </c>
      <c r="BD99" t="s">
        <v>88</v>
      </c>
      <c r="BE99" t="s">
        <v>67</v>
      </c>
      <c r="BF99" t="s">
        <v>89</v>
      </c>
      <c r="BG99" t="s">
        <v>114</v>
      </c>
      <c r="BH99" t="s">
        <v>78</v>
      </c>
      <c r="BI99" t="s">
        <v>203</v>
      </c>
      <c r="BJ99" t="s">
        <v>69</v>
      </c>
      <c r="BK99" t="s">
        <v>153</v>
      </c>
      <c r="BL99" t="s">
        <v>370</v>
      </c>
    </row>
    <row r="100" spans="1:64" x14ac:dyDescent="0.3">
      <c r="A100">
        <v>104</v>
      </c>
      <c r="B100" s="1">
        <v>45835.797222222223</v>
      </c>
      <c r="C100" s="6">
        <v>45835.799305555556</v>
      </c>
      <c r="D100" s="2">
        <f>INT(FC_Road___Aradhana5[[#This Row],[Completion time]])</f>
        <v>45835</v>
      </c>
      <c r="E100" s="2" t="str">
        <f>TEXT(FC_Road___Aradhana5[[#This Row],[Date]],"dddd")</f>
        <v>Friday</v>
      </c>
      <c r="F100" s="2" t="str">
        <f>IF(WEEKDAY(FC_Road___Aradhana5[[#This Row],[Date]],2)&gt;5,"Weekend","Weekday")</f>
        <v>Weekday</v>
      </c>
      <c r="G10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00" t="s">
        <v>49</v>
      </c>
      <c r="I100" t="s">
        <v>50</v>
      </c>
      <c r="J100" t="s">
        <v>79</v>
      </c>
      <c r="K100" t="s">
        <v>52</v>
      </c>
      <c r="L100" t="s">
        <v>53</v>
      </c>
      <c r="M100" t="s">
        <v>50</v>
      </c>
      <c r="N100" t="s">
        <v>50</v>
      </c>
      <c r="O100" t="s">
        <v>54</v>
      </c>
      <c r="P100" t="s">
        <v>50</v>
      </c>
      <c r="Q100" t="s">
        <v>50</v>
      </c>
      <c r="R100" t="str">
        <f t="shared" si="8"/>
        <v>Deccan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tr">
        <f t="shared" si="9"/>
        <v/>
      </c>
      <c r="Y100" t="str">
        <f t="shared" si="10"/>
        <v>Deccan</v>
      </c>
      <c r="Z100" t="s">
        <v>83</v>
      </c>
      <c r="AA100" t="s">
        <v>84</v>
      </c>
      <c r="AB100" t="s">
        <v>50</v>
      </c>
      <c r="AC100" t="s">
        <v>50</v>
      </c>
      <c r="AD100" t="s">
        <v>50</v>
      </c>
      <c r="AE100" t="s">
        <v>50</v>
      </c>
      <c r="AF100" t="str">
        <f t="shared" si="11"/>
        <v>kothrud</v>
      </c>
      <c r="AG100" t="s">
        <v>50</v>
      </c>
      <c r="AH100" t="s">
        <v>50</v>
      </c>
      <c r="AI100" t="s">
        <v>82</v>
      </c>
      <c r="AJ100" t="s">
        <v>50</v>
      </c>
      <c r="AK100" t="s">
        <v>50</v>
      </c>
      <c r="AL100" t="str">
        <f t="shared" si="12"/>
        <v>Bhusari Colony / Kothrud Depot</v>
      </c>
      <c r="AM100" t="str">
        <f>IF(FC_Road___Aradhana5[[#This Row],[2nd Level Departure]]="",FC_Road___Aradhana5[[#This Row],[1st Level Departure]],FC_Road___Aradhana5[[#This Row],[2nd Level Departure]])</f>
        <v>Bhusari Colony / Kothrud Depot</v>
      </c>
      <c r="AN100" t="s">
        <v>85</v>
      </c>
      <c r="AO100" t="s">
        <v>71</v>
      </c>
      <c r="AP100" t="s">
        <v>58</v>
      </c>
      <c r="AQ100" t="s">
        <v>97</v>
      </c>
      <c r="AR100" t="s">
        <v>103</v>
      </c>
      <c r="AS100" t="s">
        <v>61</v>
      </c>
      <c r="AT100" t="s">
        <v>62</v>
      </c>
      <c r="AU100" t="s">
        <v>63</v>
      </c>
      <c r="AV100" t="s">
        <v>50</v>
      </c>
      <c r="AW100" t="str">
        <f t="shared" si="13"/>
        <v>Social Media Ad (Instagram/ Facebook)</v>
      </c>
      <c r="AX100" t="s">
        <v>50</v>
      </c>
      <c r="AY100" t="str">
        <f t="shared" si="14"/>
        <v>Casual Meal</v>
      </c>
      <c r="AZ100" t="s">
        <v>50</v>
      </c>
      <c r="BA100" t="str">
        <f t="shared" si="15"/>
        <v>I wanted to try Sourdough Pizza</v>
      </c>
      <c r="BB100" t="s">
        <v>74</v>
      </c>
      <c r="BC100" t="s">
        <v>65</v>
      </c>
      <c r="BD100" t="s">
        <v>75</v>
      </c>
      <c r="BE100" t="s">
        <v>76</v>
      </c>
      <c r="BF100" t="s">
        <v>89</v>
      </c>
      <c r="BG100" t="s">
        <v>68</v>
      </c>
      <c r="BH100" t="s">
        <v>78</v>
      </c>
      <c r="BI100" t="s">
        <v>115</v>
      </c>
      <c r="BJ100" t="s">
        <v>69</v>
      </c>
      <c r="BK100" t="s">
        <v>529</v>
      </c>
      <c r="BL100" t="s">
        <v>369</v>
      </c>
    </row>
    <row r="101" spans="1:64" x14ac:dyDescent="0.3">
      <c r="A101">
        <v>105</v>
      </c>
      <c r="B101" s="1">
        <v>45835.799305555556</v>
      </c>
      <c r="C101" s="6">
        <v>45835.84097222222</v>
      </c>
      <c r="D101" s="2">
        <f>INT(FC_Road___Aradhana5[[#This Row],[Completion time]])</f>
        <v>45835</v>
      </c>
      <c r="E101" s="2" t="str">
        <f>TEXT(FC_Road___Aradhana5[[#This Row],[Date]],"dddd")</f>
        <v>Friday</v>
      </c>
      <c r="F101" s="2" t="str">
        <f>IF(WEEKDAY(FC_Road___Aradhana5[[#This Row],[Date]],2)&gt;5,"Weekend","Weekday")</f>
        <v>Weekday</v>
      </c>
      <c r="G10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1" t="s">
        <v>49</v>
      </c>
      <c r="I101" t="s">
        <v>50</v>
      </c>
      <c r="J101" t="s">
        <v>79</v>
      </c>
      <c r="K101" t="s">
        <v>52</v>
      </c>
      <c r="L101" t="s">
        <v>93</v>
      </c>
      <c r="M101" t="s">
        <v>50</v>
      </c>
      <c r="N101" t="s">
        <v>204</v>
      </c>
      <c r="O101" t="s">
        <v>50</v>
      </c>
      <c r="P101" t="s">
        <v>50</v>
      </c>
      <c r="Q101" t="s">
        <v>50</v>
      </c>
      <c r="R101" t="str">
        <f t="shared" si="8"/>
        <v>JM Road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tr">
        <f t="shared" si="9"/>
        <v/>
      </c>
      <c r="Y101" t="str">
        <f t="shared" si="10"/>
        <v>JM Road</v>
      </c>
      <c r="Z101" t="s">
        <v>83</v>
      </c>
      <c r="AA101" t="s">
        <v>84</v>
      </c>
      <c r="AB101" t="s">
        <v>50</v>
      </c>
      <c r="AC101" t="s">
        <v>50</v>
      </c>
      <c r="AD101" t="s">
        <v>50</v>
      </c>
      <c r="AE101" t="s">
        <v>50</v>
      </c>
      <c r="AF101" t="str">
        <f t="shared" si="11"/>
        <v>kothrud</v>
      </c>
      <c r="AG101" t="s">
        <v>50</v>
      </c>
      <c r="AH101" t="s">
        <v>50</v>
      </c>
      <c r="AI101" t="s">
        <v>162</v>
      </c>
      <c r="AJ101" t="s">
        <v>50</v>
      </c>
      <c r="AK101" t="s">
        <v>50</v>
      </c>
      <c r="AL101" t="str">
        <f t="shared" si="12"/>
        <v>Dahanukar Colony / Kothrud Bus Stand</v>
      </c>
      <c r="AM101" t="str">
        <f>IF(FC_Road___Aradhana5[[#This Row],[2nd Level Departure]]="",FC_Road___Aradhana5[[#This Row],[1st Level Departure]],FC_Road___Aradhana5[[#This Row],[2nd Level Departure]])</f>
        <v>Dahanukar Colony / Kothrud Bus Stand</v>
      </c>
      <c r="AN101" t="s">
        <v>56</v>
      </c>
      <c r="AO101" t="s">
        <v>109</v>
      </c>
      <c r="AP101" t="s">
        <v>96</v>
      </c>
      <c r="AQ101" t="s">
        <v>50</v>
      </c>
      <c r="AR101" t="s">
        <v>50</v>
      </c>
      <c r="AS101" t="s">
        <v>50</v>
      </c>
      <c r="AT101" t="s">
        <v>50</v>
      </c>
      <c r="AU101" t="s">
        <v>50</v>
      </c>
      <c r="AV101" t="s">
        <v>149</v>
      </c>
      <c r="AW101" t="str">
        <f t="shared" si="13"/>
        <v>A friend told me</v>
      </c>
      <c r="AX101" t="s">
        <v>61</v>
      </c>
      <c r="AY101" t="str">
        <f t="shared" si="14"/>
        <v>Casual Meal</v>
      </c>
      <c r="AZ101" t="s">
        <v>98</v>
      </c>
      <c r="BA101" t="s">
        <v>62</v>
      </c>
      <c r="BB101" t="s">
        <v>87</v>
      </c>
      <c r="BC101" t="s">
        <v>64</v>
      </c>
      <c r="BD101" t="s">
        <v>88</v>
      </c>
      <c r="BE101" t="s">
        <v>76</v>
      </c>
      <c r="BF101" t="s">
        <v>89</v>
      </c>
      <c r="BG101" t="s">
        <v>68</v>
      </c>
      <c r="BH101" t="s">
        <v>78</v>
      </c>
      <c r="BI101" t="s">
        <v>122</v>
      </c>
      <c r="BJ101" t="s">
        <v>69</v>
      </c>
      <c r="BK101" t="s">
        <v>93</v>
      </c>
      <c r="BL101" t="s">
        <v>411</v>
      </c>
    </row>
    <row r="102" spans="1:64" x14ac:dyDescent="0.3">
      <c r="A102">
        <v>106</v>
      </c>
      <c r="B102" s="1">
        <v>45835.745138888888</v>
      </c>
      <c r="C102" s="6">
        <v>45835.843055555553</v>
      </c>
      <c r="D102" s="2">
        <f>INT(FC_Road___Aradhana5[[#This Row],[Completion time]])</f>
        <v>45835</v>
      </c>
      <c r="E102" s="2" t="str">
        <f>TEXT(FC_Road___Aradhana5[[#This Row],[Date]],"dddd")</f>
        <v>Friday</v>
      </c>
      <c r="F102" s="2" t="str">
        <f>IF(WEEKDAY(FC_Road___Aradhana5[[#This Row],[Date]],2)&gt;5,"Weekend","Weekday")</f>
        <v>Weekday</v>
      </c>
      <c r="G10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2" t="s">
        <v>49</v>
      </c>
      <c r="I102" t="s">
        <v>50</v>
      </c>
      <c r="J102" t="s">
        <v>51</v>
      </c>
      <c r="K102" t="s">
        <v>52</v>
      </c>
      <c r="L102" t="s">
        <v>80</v>
      </c>
      <c r="M102" t="s">
        <v>50</v>
      </c>
      <c r="N102" t="s">
        <v>50</v>
      </c>
      <c r="O102" t="s">
        <v>50</v>
      </c>
      <c r="P102" t="s">
        <v>50</v>
      </c>
      <c r="Q102" t="s">
        <v>205</v>
      </c>
      <c r="R102" t="str">
        <f t="shared" si="8"/>
        <v>Katraj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tr">
        <f t="shared" si="9"/>
        <v/>
      </c>
      <c r="Y102" t="str">
        <f t="shared" si="10"/>
        <v>Katraj</v>
      </c>
      <c r="Z102" t="s">
        <v>83</v>
      </c>
      <c r="AA102" t="s">
        <v>205</v>
      </c>
      <c r="AB102" t="s">
        <v>50</v>
      </c>
      <c r="AC102" t="s">
        <v>50</v>
      </c>
      <c r="AD102" t="s">
        <v>50</v>
      </c>
      <c r="AE102" t="s">
        <v>50</v>
      </c>
      <c r="AF102" t="str">
        <f t="shared" si="11"/>
        <v>Katraj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tr">
        <f t="shared" si="12"/>
        <v/>
      </c>
      <c r="AM102" t="str">
        <f>IF(FC_Road___Aradhana5[[#This Row],[2nd Level Departure]]="",FC_Road___Aradhana5[[#This Row],[1st Level Departure]],FC_Road___Aradhana5[[#This Row],[2nd Level Departure]])</f>
        <v>Katraj</v>
      </c>
      <c r="AN102" t="s">
        <v>56</v>
      </c>
      <c r="AO102" t="s">
        <v>95</v>
      </c>
      <c r="AP102" t="s">
        <v>96</v>
      </c>
      <c r="AQ102" t="s">
        <v>50</v>
      </c>
      <c r="AR102" t="s">
        <v>50</v>
      </c>
      <c r="AS102" t="s">
        <v>50</v>
      </c>
      <c r="AT102" t="s">
        <v>50</v>
      </c>
      <c r="AU102" t="s">
        <v>50</v>
      </c>
      <c r="AV102" t="s">
        <v>149</v>
      </c>
      <c r="AW102" t="str">
        <f t="shared" si="13"/>
        <v>A friend told me</v>
      </c>
      <c r="AX102" t="s">
        <v>61</v>
      </c>
      <c r="AY102" t="str">
        <f t="shared" si="14"/>
        <v>Casual Meal</v>
      </c>
      <c r="AZ102" t="s">
        <v>98</v>
      </c>
      <c r="BA102" t="s">
        <v>62</v>
      </c>
      <c r="BB102" t="s">
        <v>64</v>
      </c>
      <c r="BC102" t="s">
        <v>65</v>
      </c>
      <c r="BD102" t="s">
        <v>75</v>
      </c>
      <c r="BE102" t="s">
        <v>67</v>
      </c>
      <c r="BF102" t="s">
        <v>89</v>
      </c>
      <c r="BG102" t="s">
        <v>68</v>
      </c>
      <c r="BH102" t="s">
        <v>118</v>
      </c>
      <c r="BI102" t="s">
        <v>115</v>
      </c>
      <c r="BJ102" t="s">
        <v>69</v>
      </c>
      <c r="BK102" t="s">
        <v>153</v>
      </c>
      <c r="BL102" t="s">
        <v>412</v>
      </c>
    </row>
    <row r="103" spans="1:64" x14ac:dyDescent="0.3">
      <c r="A103">
        <v>107</v>
      </c>
      <c r="B103" s="1">
        <v>45835.84097222222</v>
      </c>
      <c r="C103" s="6">
        <v>45835.843055555553</v>
      </c>
      <c r="D103" s="2">
        <f>INT(FC_Road___Aradhana5[[#This Row],[Completion time]])</f>
        <v>45835</v>
      </c>
      <c r="E103" s="2" t="str">
        <f>TEXT(FC_Road___Aradhana5[[#This Row],[Date]],"dddd")</f>
        <v>Friday</v>
      </c>
      <c r="F103" s="2" t="str">
        <f>IF(WEEKDAY(FC_Road___Aradhana5[[#This Row],[Date]],2)&gt;5,"Weekend","Weekday")</f>
        <v>Weekday</v>
      </c>
      <c r="G10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3" t="s">
        <v>49</v>
      </c>
      <c r="I103" t="s">
        <v>50</v>
      </c>
      <c r="J103" t="s">
        <v>79</v>
      </c>
      <c r="K103" t="s">
        <v>92</v>
      </c>
      <c r="L103" t="s">
        <v>93</v>
      </c>
      <c r="M103" t="s">
        <v>50</v>
      </c>
      <c r="N103" t="s">
        <v>102</v>
      </c>
      <c r="O103" t="s">
        <v>50</v>
      </c>
      <c r="P103" t="s">
        <v>50</v>
      </c>
      <c r="Q103" t="s">
        <v>50</v>
      </c>
      <c r="R103" t="str">
        <f t="shared" si="8"/>
        <v>FC Road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tr">
        <f t="shared" si="9"/>
        <v/>
      </c>
      <c r="Y103" t="str">
        <f t="shared" si="10"/>
        <v>FC Road</v>
      </c>
      <c r="Z103" t="s">
        <v>83</v>
      </c>
      <c r="AA103" t="s">
        <v>54</v>
      </c>
      <c r="AB103" t="s">
        <v>50</v>
      </c>
      <c r="AC103" t="s">
        <v>50</v>
      </c>
      <c r="AD103" t="s">
        <v>50</v>
      </c>
      <c r="AE103" t="s">
        <v>50</v>
      </c>
      <c r="AF103" t="str">
        <f t="shared" si="11"/>
        <v>Deccan</v>
      </c>
      <c r="AG103" t="s">
        <v>54</v>
      </c>
      <c r="AH103" t="s">
        <v>50</v>
      </c>
      <c r="AI103" t="s">
        <v>50</v>
      </c>
      <c r="AJ103" t="s">
        <v>50</v>
      </c>
      <c r="AK103" t="s">
        <v>50</v>
      </c>
      <c r="AL103" t="str">
        <f t="shared" si="12"/>
        <v>Deccan</v>
      </c>
      <c r="AM103" t="str">
        <f>IF(FC_Road___Aradhana5[[#This Row],[2nd Level Departure]]="",FC_Road___Aradhana5[[#This Row],[1st Level Departure]],FC_Road___Aradhana5[[#This Row],[2nd Level Departure]])</f>
        <v>Deccan</v>
      </c>
      <c r="AN103" t="s">
        <v>56</v>
      </c>
      <c r="AO103" t="s">
        <v>109</v>
      </c>
      <c r="AP103" t="s">
        <v>58</v>
      </c>
      <c r="AQ103" t="s">
        <v>72</v>
      </c>
      <c r="AR103" t="s">
        <v>73</v>
      </c>
      <c r="AS103" t="s">
        <v>61</v>
      </c>
      <c r="AT103" t="s">
        <v>62</v>
      </c>
      <c r="AU103" t="s">
        <v>73</v>
      </c>
      <c r="AV103" t="s">
        <v>50</v>
      </c>
      <c r="AW103" t="str">
        <f t="shared" si="13"/>
        <v>Walk-in/ Saw it while passing by</v>
      </c>
      <c r="AX103" t="s">
        <v>50</v>
      </c>
      <c r="AY103" t="str">
        <f t="shared" si="14"/>
        <v>Casual Meal</v>
      </c>
      <c r="AZ103" t="s">
        <v>50</v>
      </c>
      <c r="BA103" t="str">
        <f t="shared" si="15"/>
        <v>I wanted to try Sourdough Pizza</v>
      </c>
      <c r="BB103" t="s">
        <v>113</v>
      </c>
      <c r="BC103" t="s">
        <v>104</v>
      </c>
      <c r="BD103" t="s">
        <v>66</v>
      </c>
      <c r="BE103" t="s">
        <v>67</v>
      </c>
      <c r="BF103" t="s">
        <v>131</v>
      </c>
      <c r="BG103" t="s">
        <v>68</v>
      </c>
      <c r="BH103" t="s">
        <v>50</v>
      </c>
      <c r="BI103" t="s">
        <v>115</v>
      </c>
      <c r="BJ103" t="s">
        <v>69</v>
      </c>
      <c r="BK103" t="s">
        <v>93</v>
      </c>
      <c r="BL103" t="s">
        <v>372</v>
      </c>
    </row>
    <row r="104" spans="1:64" x14ac:dyDescent="0.3">
      <c r="A104">
        <v>108</v>
      </c>
      <c r="B104" s="1">
        <v>45835.843055555553</v>
      </c>
      <c r="C104" s="6">
        <v>45835.861111111109</v>
      </c>
      <c r="D104" s="2">
        <f>INT(FC_Road___Aradhana5[[#This Row],[Completion time]])</f>
        <v>45835</v>
      </c>
      <c r="E104" s="2" t="str">
        <f>TEXT(FC_Road___Aradhana5[[#This Row],[Date]],"dddd")</f>
        <v>Friday</v>
      </c>
      <c r="F104" s="2" t="str">
        <f>IF(WEEKDAY(FC_Road___Aradhana5[[#This Row],[Date]],2)&gt;5,"Weekend","Weekday")</f>
        <v>Weekday</v>
      </c>
      <c r="G10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4" t="s">
        <v>49</v>
      </c>
      <c r="I104" t="s">
        <v>50</v>
      </c>
      <c r="J104" t="s">
        <v>51</v>
      </c>
      <c r="K104" t="s">
        <v>52</v>
      </c>
      <c r="L104" t="s">
        <v>53</v>
      </c>
      <c r="M104" t="s">
        <v>50</v>
      </c>
      <c r="N104" t="s">
        <v>50</v>
      </c>
      <c r="O104" t="s">
        <v>102</v>
      </c>
      <c r="P104" t="s">
        <v>50</v>
      </c>
      <c r="Q104" t="s">
        <v>50</v>
      </c>
      <c r="R104" t="str">
        <f t="shared" si="8"/>
        <v>FC Road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tr">
        <f t="shared" si="9"/>
        <v/>
      </c>
      <c r="Y104" t="str">
        <f t="shared" si="10"/>
        <v>FC Road</v>
      </c>
      <c r="Z104" t="s">
        <v>83</v>
      </c>
      <c r="AA104" t="s">
        <v>206</v>
      </c>
      <c r="AB104" t="s">
        <v>50</v>
      </c>
      <c r="AC104" t="s">
        <v>50</v>
      </c>
      <c r="AD104" t="s">
        <v>50</v>
      </c>
      <c r="AE104" t="s">
        <v>50</v>
      </c>
      <c r="AF104" t="str">
        <f t="shared" si="11"/>
        <v>Keshavnagar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tr">
        <f t="shared" si="12"/>
        <v/>
      </c>
      <c r="AM104" t="str">
        <f>IF(FC_Road___Aradhana5[[#This Row],[2nd Level Departure]]="",FC_Road___Aradhana5[[#This Row],[1st Level Departure]],FC_Road___Aradhana5[[#This Row],[2nd Level Departure]])</f>
        <v>Keshavnagar</v>
      </c>
      <c r="AN104" t="s">
        <v>56</v>
      </c>
      <c r="AO104" t="s">
        <v>71</v>
      </c>
      <c r="AP104" t="s">
        <v>58</v>
      </c>
      <c r="AQ104" t="s">
        <v>97</v>
      </c>
      <c r="AR104" t="s">
        <v>60</v>
      </c>
      <c r="AS104" t="s">
        <v>129</v>
      </c>
      <c r="AT104" t="s">
        <v>62</v>
      </c>
      <c r="AU104" t="s">
        <v>63</v>
      </c>
      <c r="AV104" t="s">
        <v>50</v>
      </c>
      <c r="AW104" t="str">
        <f t="shared" si="13"/>
        <v>Social Media Ad (Instagram/ Facebook)</v>
      </c>
      <c r="AX104" t="s">
        <v>50</v>
      </c>
      <c r="AY104" t="str">
        <f t="shared" si="14"/>
        <v>Family Outing</v>
      </c>
      <c r="AZ104" t="s">
        <v>50</v>
      </c>
      <c r="BA104" t="str">
        <f t="shared" si="15"/>
        <v>I wanted to try Sourdough Pizza</v>
      </c>
      <c r="BB104" t="s">
        <v>74</v>
      </c>
      <c r="BC104" t="s">
        <v>108</v>
      </c>
      <c r="BD104" t="s">
        <v>75</v>
      </c>
      <c r="BE104" t="s">
        <v>76</v>
      </c>
      <c r="BF104" t="s">
        <v>99</v>
      </c>
      <c r="BG104" t="s">
        <v>68</v>
      </c>
      <c r="BH104" t="s">
        <v>78</v>
      </c>
      <c r="BI104" t="s">
        <v>115</v>
      </c>
      <c r="BJ104" t="s">
        <v>189</v>
      </c>
      <c r="BK104" t="s">
        <v>529</v>
      </c>
      <c r="BL104" t="s">
        <v>372</v>
      </c>
    </row>
    <row r="105" spans="1:64" x14ac:dyDescent="0.3">
      <c r="A105">
        <v>109</v>
      </c>
      <c r="B105" s="1">
        <v>45835.843055555553</v>
      </c>
      <c r="C105" s="6">
        <v>45835.875</v>
      </c>
      <c r="D105" s="2">
        <f>INT(FC_Road___Aradhana5[[#This Row],[Completion time]])</f>
        <v>45835</v>
      </c>
      <c r="E105" s="2" t="str">
        <f>TEXT(FC_Road___Aradhana5[[#This Row],[Date]],"dddd")</f>
        <v>Friday</v>
      </c>
      <c r="F105" s="2" t="str">
        <f>IF(WEEKDAY(FC_Road___Aradhana5[[#This Row],[Date]],2)&gt;5,"Weekend","Weekday")</f>
        <v>Weekday</v>
      </c>
      <c r="G10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5" t="s">
        <v>49</v>
      </c>
      <c r="I105" t="s">
        <v>50</v>
      </c>
      <c r="J105" t="s">
        <v>51</v>
      </c>
      <c r="K105" t="s">
        <v>52</v>
      </c>
      <c r="L105" t="s">
        <v>93</v>
      </c>
      <c r="M105" t="s">
        <v>50</v>
      </c>
      <c r="N105" t="s">
        <v>102</v>
      </c>
      <c r="O105" t="s">
        <v>50</v>
      </c>
      <c r="P105" t="s">
        <v>50</v>
      </c>
      <c r="Q105" t="s">
        <v>50</v>
      </c>
      <c r="R105" t="str">
        <f t="shared" si="8"/>
        <v>FC Road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tr">
        <f t="shared" si="9"/>
        <v/>
      </c>
      <c r="Y105" t="str">
        <f t="shared" si="10"/>
        <v>FC Road</v>
      </c>
      <c r="Z105" t="s">
        <v>83</v>
      </c>
      <c r="AA105" t="s">
        <v>70</v>
      </c>
      <c r="AB105" t="s">
        <v>50</v>
      </c>
      <c r="AC105" t="s">
        <v>50</v>
      </c>
      <c r="AD105" t="s">
        <v>50</v>
      </c>
      <c r="AE105" t="s">
        <v>50</v>
      </c>
      <c r="AF105" t="str">
        <f t="shared" si="11"/>
        <v>Shivajinagar</v>
      </c>
      <c r="AG105" t="s">
        <v>50</v>
      </c>
      <c r="AH105" t="s">
        <v>50</v>
      </c>
      <c r="AI105" t="s">
        <v>50</v>
      </c>
      <c r="AJ105" t="s">
        <v>50</v>
      </c>
      <c r="AK105" t="s">
        <v>50</v>
      </c>
      <c r="AL105" t="str">
        <f t="shared" si="12"/>
        <v/>
      </c>
      <c r="AM105" t="str">
        <f>IF(FC_Road___Aradhana5[[#This Row],[2nd Level Departure]]="",FC_Road___Aradhana5[[#This Row],[1st Level Departure]],FC_Road___Aradhana5[[#This Row],[2nd Level Departure]])</f>
        <v>Shivajinagar</v>
      </c>
      <c r="AN105" t="s">
        <v>56</v>
      </c>
      <c r="AO105" t="s">
        <v>71</v>
      </c>
      <c r="AP105" t="s">
        <v>58</v>
      </c>
      <c r="AQ105" t="s">
        <v>72</v>
      </c>
      <c r="AR105" t="s">
        <v>73</v>
      </c>
      <c r="AS105" t="s">
        <v>61</v>
      </c>
      <c r="AT105" t="s">
        <v>62</v>
      </c>
      <c r="AU105" t="s">
        <v>103</v>
      </c>
      <c r="AV105" t="s">
        <v>50</v>
      </c>
      <c r="AW105" t="str">
        <f t="shared" si="13"/>
        <v>Walk-in/ Saw it while passing by</v>
      </c>
      <c r="AX105" t="s">
        <v>50</v>
      </c>
      <c r="AY105" t="str">
        <f t="shared" si="14"/>
        <v>Casual Meal</v>
      </c>
      <c r="AZ105" t="s">
        <v>50</v>
      </c>
      <c r="BA105" t="str">
        <f t="shared" si="15"/>
        <v>I wanted to try Sourdough Pizza</v>
      </c>
      <c r="BB105" t="s">
        <v>87</v>
      </c>
      <c r="BC105" t="s">
        <v>74</v>
      </c>
      <c r="BD105" t="s">
        <v>66</v>
      </c>
      <c r="BE105" t="s">
        <v>76</v>
      </c>
      <c r="BF105" t="s">
        <v>131</v>
      </c>
      <c r="BG105" t="s">
        <v>68</v>
      </c>
      <c r="BH105" t="s">
        <v>78</v>
      </c>
      <c r="BI105" t="s">
        <v>115</v>
      </c>
      <c r="BJ105" t="s">
        <v>69</v>
      </c>
      <c r="BK105" t="s">
        <v>93</v>
      </c>
      <c r="BL105" t="s">
        <v>372</v>
      </c>
    </row>
    <row r="106" spans="1:64" x14ac:dyDescent="0.3">
      <c r="A106">
        <v>110</v>
      </c>
      <c r="B106" s="1">
        <v>45835.875</v>
      </c>
      <c r="C106" s="6">
        <v>45835.89166666667</v>
      </c>
      <c r="D106" s="2">
        <f>INT(FC_Road___Aradhana5[[#This Row],[Completion time]])</f>
        <v>45835</v>
      </c>
      <c r="E106" s="2" t="str">
        <f>TEXT(FC_Road___Aradhana5[[#This Row],[Date]],"dddd")</f>
        <v>Friday</v>
      </c>
      <c r="F106" s="2" t="str">
        <f>IF(WEEKDAY(FC_Road___Aradhana5[[#This Row],[Date]],2)&gt;5,"Weekend","Weekday")</f>
        <v>Weekday</v>
      </c>
      <c r="G10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6" t="s">
        <v>49</v>
      </c>
      <c r="I106" t="s">
        <v>50</v>
      </c>
      <c r="J106" t="s">
        <v>51</v>
      </c>
      <c r="K106" t="s">
        <v>52</v>
      </c>
      <c r="L106" t="s">
        <v>53</v>
      </c>
      <c r="M106" t="s">
        <v>50</v>
      </c>
      <c r="N106" t="s">
        <v>50</v>
      </c>
      <c r="O106" t="s">
        <v>81</v>
      </c>
      <c r="P106" t="s">
        <v>50</v>
      </c>
      <c r="Q106" t="s">
        <v>50</v>
      </c>
      <c r="R106" t="str">
        <f t="shared" si="8"/>
        <v>Kothrud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tr">
        <f t="shared" si="9"/>
        <v/>
      </c>
      <c r="Y106" t="str">
        <f t="shared" si="10"/>
        <v>Kothrud</v>
      </c>
      <c r="Z106" t="s">
        <v>83</v>
      </c>
      <c r="AA106" t="s">
        <v>84</v>
      </c>
      <c r="AB106" t="s">
        <v>50</v>
      </c>
      <c r="AC106" t="s">
        <v>50</v>
      </c>
      <c r="AD106" t="s">
        <v>50</v>
      </c>
      <c r="AE106" t="s">
        <v>50</v>
      </c>
      <c r="AF106" t="str">
        <f t="shared" si="11"/>
        <v>kothrud</v>
      </c>
      <c r="AG106" t="s">
        <v>50</v>
      </c>
      <c r="AH106" t="s">
        <v>50</v>
      </c>
      <c r="AI106" t="s">
        <v>148</v>
      </c>
      <c r="AJ106" t="s">
        <v>50</v>
      </c>
      <c r="AK106" t="s">
        <v>50</v>
      </c>
      <c r="AL106" t="str">
        <f t="shared" si="12"/>
        <v>MIT College / Anand Nagar</v>
      </c>
      <c r="AM106" t="str">
        <f>IF(FC_Road___Aradhana5[[#This Row],[2nd Level Departure]]="",FC_Road___Aradhana5[[#This Row],[1st Level Departure]],FC_Road___Aradhana5[[#This Row],[2nd Level Departure]])</f>
        <v>MIT College / Anand Nagar</v>
      </c>
      <c r="AN106" t="s">
        <v>94</v>
      </c>
      <c r="AO106" t="s">
        <v>109</v>
      </c>
      <c r="AP106" t="s">
        <v>96</v>
      </c>
      <c r="AQ106" t="s">
        <v>50</v>
      </c>
      <c r="AR106" t="s">
        <v>50</v>
      </c>
      <c r="AS106" t="s">
        <v>50</v>
      </c>
      <c r="AT106" t="s">
        <v>50</v>
      </c>
      <c r="AU106" t="s">
        <v>50</v>
      </c>
      <c r="AV106" t="s">
        <v>149</v>
      </c>
      <c r="AW106" t="str">
        <f t="shared" si="13"/>
        <v>A friend told me</v>
      </c>
      <c r="AX106" t="s">
        <v>111</v>
      </c>
      <c r="AY106" t="str">
        <f t="shared" si="14"/>
        <v>Hangout with friends</v>
      </c>
      <c r="AZ106" t="s">
        <v>98</v>
      </c>
      <c r="BA106" t="s">
        <v>62</v>
      </c>
      <c r="BB106" t="s">
        <v>87</v>
      </c>
      <c r="BC106" t="s">
        <v>64</v>
      </c>
      <c r="BD106" t="s">
        <v>130</v>
      </c>
      <c r="BE106" t="s">
        <v>76</v>
      </c>
      <c r="BF106" t="s">
        <v>184</v>
      </c>
      <c r="BG106" t="s">
        <v>68</v>
      </c>
      <c r="BH106" t="s">
        <v>101</v>
      </c>
      <c r="BI106" t="s">
        <v>115</v>
      </c>
      <c r="BJ106" t="s">
        <v>69</v>
      </c>
      <c r="BK106" t="s">
        <v>153</v>
      </c>
      <c r="BL106" t="s">
        <v>382</v>
      </c>
    </row>
    <row r="107" spans="1:64" x14ac:dyDescent="0.3">
      <c r="A107">
        <v>112</v>
      </c>
      <c r="B107" s="1">
        <v>45835.881944444445</v>
      </c>
      <c r="C107" s="6">
        <v>45835.90902777778</v>
      </c>
      <c r="D107" s="2">
        <f>INT(FC_Road___Aradhana5[[#This Row],[Completion time]])</f>
        <v>45835</v>
      </c>
      <c r="E107" s="2" t="str">
        <f>TEXT(FC_Road___Aradhana5[[#This Row],[Date]],"dddd")</f>
        <v>Friday</v>
      </c>
      <c r="F107" s="2" t="str">
        <f>IF(WEEKDAY(FC_Road___Aradhana5[[#This Row],[Date]],2)&gt;5,"Weekend","Weekday")</f>
        <v>Weekday</v>
      </c>
      <c r="G10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7" t="s">
        <v>49</v>
      </c>
      <c r="I107" t="s">
        <v>50</v>
      </c>
      <c r="J107" t="s">
        <v>79</v>
      </c>
      <c r="K107" t="s">
        <v>52</v>
      </c>
      <c r="L107" t="s">
        <v>80</v>
      </c>
      <c r="M107" t="s">
        <v>50</v>
      </c>
      <c r="N107" t="s">
        <v>50</v>
      </c>
      <c r="O107" t="s">
        <v>50</v>
      </c>
      <c r="P107" t="s">
        <v>50</v>
      </c>
      <c r="Q107" t="s">
        <v>70</v>
      </c>
      <c r="R107" t="str">
        <f t="shared" si="8"/>
        <v>Shivajinagar</v>
      </c>
      <c r="S107" t="s">
        <v>50</v>
      </c>
      <c r="T107" t="s">
        <v>50</v>
      </c>
      <c r="U107" t="s">
        <v>50</v>
      </c>
      <c r="V107" t="s">
        <v>146</v>
      </c>
      <c r="W107" t="s">
        <v>50</v>
      </c>
      <c r="X107" t="str">
        <f t="shared" si="9"/>
        <v>Model Colony</v>
      </c>
      <c r="Y107" t="str">
        <f t="shared" si="10"/>
        <v>Model Colony</v>
      </c>
      <c r="Z107" t="s">
        <v>83</v>
      </c>
      <c r="AA107" t="s">
        <v>70</v>
      </c>
      <c r="AB107" t="s">
        <v>50</v>
      </c>
      <c r="AC107" t="s">
        <v>50</v>
      </c>
      <c r="AD107" t="s">
        <v>50</v>
      </c>
      <c r="AE107" t="s">
        <v>50</v>
      </c>
      <c r="AF107" t="str">
        <f t="shared" si="11"/>
        <v>Shivajinagar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tr">
        <f t="shared" si="12"/>
        <v/>
      </c>
      <c r="AM107" t="str">
        <f>IF(FC_Road___Aradhana5[[#This Row],[2nd Level Departure]]="",FC_Road___Aradhana5[[#This Row],[1st Level Departure]],FC_Road___Aradhana5[[#This Row],[2nd Level Departure]])</f>
        <v>Shivajinagar</v>
      </c>
      <c r="AN107" t="s">
        <v>94</v>
      </c>
      <c r="AO107" t="s">
        <v>109</v>
      </c>
      <c r="AP107" t="s">
        <v>96</v>
      </c>
      <c r="AQ107" t="s">
        <v>50</v>
      </c>
      <c r="AR107" t="s">
        <v>50</v>
      </c>
      <c r="AS107" t="s">
        <v>50</v>
      </c>
      <c r="AT107" t="s">
        <v>50</v>
      </c>
      <c r="AU107" t="s">
        <v>50</v>
      </c>
      <c r="AV107" t="s">
        <v>149</v>
      </c>
      <c r="AW107" t="str">
        <f t="shared" si="13"/>
        <v>A friend told me</v>
      </c>
      <c r="AX107" t="s">
        <v>129</v>
      </c>
      <c r="AY107" t="str">
        <f t="shared" si="14"/>
        <v>Family Outing</v>
      </c>
      <c r="AZ107" t="s">
        <v>98</v>
      </c>
      <c r="BA107" t="s">
        <v>62</v>
      </c>
      <c r="BB107" t="s">
        <v>74</v>
      </c>
      <c r="BC107" t="s">
        <v>108</v>
      </c>
      <c r="BD107" t="s">
        <v>66</v>
      </c>
      <c r="BE107" t="s">
        <v>67</v>
      </c>
      <c r="BF107" t="s">
        <v>131</v>
      </c>
      <c r="BG107" t="s">
        <v>68</v>
      </c>
      <c r="BH107" t="s">
        <v>101</v>
      </c>
      <c r="BI107" t="s">
        <v>122</v>
      </c>
      <c r="BJ107" t="s">
        <v>69</v>
      </c>
      <c r="BK107" t="s">
        <v>153</v>
      </c>
      <c r="BL107" t="s">
        <v>381</v>
      </c>
    </row>
    <row r="108" spans="1:64" x14ac:dyDescent="0.3">
      <c r="A108">
        <v>113</v>
      </c>
      <c r="B108" s="1">
        <v>45835.905555555553</v>
      </c>
      <c r="C108" s="6">
        <v>45835.909722222219</v>
      </c>
      <c r="D108" s="2">
        <f>INT(FC_Road___Aradhana5[[#This Row],[Completion time]])</f>
        <v>45835</v>
      </c>
      <c r="E108" s="2" t="str">
        <f>TEXT(FC_Road___Aradhana5[[#This Row],[Date]],"dddd")</f>
        <v>Friday</v>
      </c>
      <c r="F108" s="2" t="str">
        <f>IF(WEEKDAY(FC_Road___Aradhana5[[#This Row],[Date]],2)&gt;5,"Weekend","Weekday")</f>
        <v>Weekday</v>
      </c>
      <c r="G10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8" t="s">
        <v>49</v>
      </c>
      <c r="I108" t="s">
        <v>50</v>
      </c>
      <c r="J108" t="s">
        <v>79</v>
      </c>
      <c r="K108" t="s">
        <v>52</v>
      </c>
      <c r="L108" t="s">
        <v>160</v>
      </c>
      <c r="M108" t="s">
        <v>50</v>
      </c>
      <c r="N108" t="s">
        <v>50</v>
      </c>
      <c r="O108" t="s">
        <v>50</v>
      </c>
      <c r="P108" t="s">
        <v>208</v>
      </c>
      <c r="Q108" t="s">
        <v>50</v>
      </c>
      <c r="R108" t="str">
        <f t="shared" si="8"/>
        <v>Garware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tr">
        <f t="shared" si="9"/>
        <v/>
      </c>
      <c r="Y108" t="str">
        <f t="shared" si="10"/>
        <v>Garware</v>
      </c>
      <c r="Z108" t="s">
        <v>142</v>
      </c>
      <c r="AA108" t="s">
        <v>50</v>
      </c>
      <c r="AB108" t="s">
        <v>50</v>
      </c>
      <c r="AC108" t="s">
        <v>50</v>
      </c>
      <c r="AD108" t="s">
        <v>50</v>
      </c>
      <c r="AE108" t="s">
        <v>209</v>
      </c>
      <c r="AF108" t="str">
        <f t="shared" si="11"/>
        <v>Agriculture College</v>
      </c>
      <c r="AG108" t="s">
        <v>50</v>
      </c>
      <c r="AH108" t="s">
        <v>50</v>
      </c>
      <c r="AI108" t="s">
        <v>50</v>
      </c>
      <c r="AJ108" t="s">
        <v>50</v>
      </c>
      <c r="AK108" t="s">
        <v>50</v>
      </c>
      <c r="AL108" t="str">
        <f t="shared" si="12"/>
        <v/>
      </c>
      <c r="AM108" t="str">
        <f>IF(FC_Road___Aradhana5[[#This Row],[2nd Level Departure]]="",FC_Road___Aradhana5[[#This Row],[1st Level Departure]],FC_Road___Aradhana5[[#This Row],[2nd Level Departure]])</f>
        <v>Agriculture College</v>
      </c>
      <c r="AN108" t="s">
        <v>94</v>
      </c>
      <c r="AO108" t="s">
        <v>109</v>
      </c>
      <c r="AP108" t="s">
        <v>58</v>
      </c>
      <c r="AQ108" t="s">
        <v>110</v>
      </c>
      <c r="AR108" t="s">
        <v>60</v>
      </c>
      <c r="AS108" t="s">
        <v>86</v>
      </c>
      <c r="AT108" t="s">
        <v>121</v>
      </c>
      <c r="AU108" t="s">
        <v>103</v>
      </c>
      <c r="AV108" t="s">
        <v>50</v>
      </c>
      <c r="AW108" t="str">
        <f t="shared" si="13"/>
        <v>Reservation Apps - DineOut/ Zomato Gold</v>
      </c>
      <c r="AX108" t="s">
        <v>50</v>
      </c>
      <c r="AY108" t="str">
        <f t="shared" si="14"/>
        <v>Date</v>
      </c>
      <c r="AZ108" t="s">
        <v>50</v>
      </c>
      <c r="BA108" t="str">
        <f t="shared" si="15"/>
        <v>I saw a good offer at Nonna's</v>
      </c>
      <c r="BB108" t="s">
        <v>104</v>
      </c>
      <c r="BC108" t="s">
        <v>104</v>
      </c>
      <c r="BD108" t="s">
        <v>66</v>
      </c>
      <c r="BE108" t="s">
        <v>67</v>
      </c>
      <c r="BF108" t="s">
        <v>99</v>
      </c>
      <c r="BG108" t="s">
        <v>77</v>
      </c>
      <c r="BH108" t="s">
        <v>118</v>
      </c>
      <c r="BI108" t="s">
        <v>122</v>
      </c>
      <c r="BJ108" t="s">
        <v>189</v>
      </c>
      <c r="BK108" t="s">
        <v>528</v>
      </c>
      <c r="BL108" t="s">
        <v>501</v>
      </c>
    </row>
    <row r="109" spans="1:64" x14ac:dyDescent="0.3">
      <c r="A109">
        <v>114</v>
      </c>
      <c r="B109" s="1">
        <v>45835.90902777778</v>
      </c>
      <c r="C109" s="6">
        <v>45835.911805555559</v>
      </c>
      <c r="D109" s="2">
        <f>INT(FC_Road___Aradhana5[[#This Row],[Completion time]])</f>
        <v>45835</v>
      </c>
      <c r="E109" s="2" t="str">
        <f>TEXT(FC_Road___Aradhana5[[#This Row],[Date]],"dddd")</f>
        <v>Friday</v>
      </c>
      <c r="F109" s="2" t="str">
        <f>IF(WEEKDAY(FC_Road___Aradhana5[[#This Row],[Date]],2)&gt;5,"Weekend","Weekday")</f>
        <v>Weekday</v>
      </c>
      <c r="G10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09" t="s">
        <v>49</v>
      </c>
      <c r="I109" t="s">
        <v>50</v>
      </c>
      <c r="J109" t="s">
        <v>51</v>
      </c>
      <c r="K109" t="s">
        <v>92</v>
      </c>
      <c r="L109" t="s">
        <v>80</v>
      </c>
      <c r="M109" t="s">
        <v>50</v>
      </c>
      <c r="N109" t="s">
        <v>50</v>
      </c>
      <c r="O109" t="s">
        <v>50</v>
      </c>
      <c r="P109" t="s">
        <v>50</v>
      </c>
      <c r="Q109" t="s">
        <v>81</v>
      </c>
      <c r="R109" t="str">
        <f t="shared" si="8"/>
        <v>Kothrud</v>
      </c>
      <c r="S109" t="s">
        <v>50</v>
      </c>
      <c r="T109" t="s">
        <v>50</v>
      </c>
      <c r="U109" t="s">
        <v>162</v>
      </c>
      <c r="V109" t="s">
        <v>50</v>
      </c>
      <c r="W109" t="s">
        <v>50</v>
      </c>
      <c r="X109" t="str">
        <f t="shared" si="9"/>
        <v>Dahanukar Colony / Kothrud Bus Stand</v>
      </c>
      <c r="Y109" t="str">
        <f t="shared" si="10"/>
        <v>Dahanukar Colony / Kothrud Bus Stand</v>
      </c>
      <c r="Z109" t="s">
        <v>83</v>
      </c>
      <c r="AA109" t="s">
        <v>84</v>
      </c>
      <c r="AB109" t="s">
        <v>50</v>
      </c>
      <c r="AC109" t="s">
        <v>50</v>
      </c>
      <c r="AD109" t="s">
        <v>50</v>
      </c>
      <c r="AE109" t="s">
        <v>50</v>
      </c>
      <c r="AF109" t="str">
        <f t="shared" si="11"/>
        <v>kothrud</v>
      </c>
      <c r="AG109" t="s">
        <v>50</v>
      </c>
      <c r="AH109" t="s">
        <v>50</v>
      </c>
      <c r="AI109" t="s">
        <v>162</v>
      </c>
      <c r="AJ109" t="s">
        <v>50</v>
      </c>
      <c r="AK109" t="s">
        <v>50</v>
      </c>
      <c r="AL109" t="str">
        <f t="shared" si="12"/>
        <v>Dahanukar Colony / Kothrud Bus Stand</v>
      </c>
      <c r="AM109" t="str">
        <f>IF(FC_Road___Aradhana5[[#This Row],[2nd Level Departure]]="",FC_Road___Aradhana5[[#This Row],[1st Level Departure]],FC_Road___Aradhana5[[#This Row],[2nd Level Departure]])</f>
        <v>Dahanukar Colony / Kothrud Bus Stand</v>
      </c>
      <c r="AN109" t="s">
        <v>56</v>
      </c>
      <c r="AO109" t="s">
        <v>57</v>
      </c>
      <c r="AP109" t="s">
        <v>58</v>
      </c>
      <c r="AQ109" t="s">
        <v>110</v>
      </c>
      <c r="AR109" t="s">
        <v>60</v>
      </c>
      <c r="AS109" t="s">
        <v>129</v>
      </c>
      <c r="AT109" t="s">
        <v>62</v>
      </c>
      <c r="AU109" t="s">
        <v>60</v>
      </c>
      <c r="AV109" t="s">
        <v>50</v>
      </c>
      <c r="AW109" t="str">
        <f t="shared" si="13"/>
        <v>Reservation Apps - DineOut/ Zomato Gold</v>
      </c>
      <c r="AX109" t="s">
        <v>50</v>
      </c>
      <c r="AY109" t="str">
        <f t="shared" si="14"/>
        <v>Family Outing</v>
      </c>
      <c r="AZ109" t="s">
        <v>50</v>
      </c>
      <c r="BA109" t="str">
        <f t="shared" si="15"/>
        <v>I wanted to try Sourdough Pizza</v>
      </c>
      <c r="BB109" t="s">
        <v>87</v>
      </c>
      <c r="BC109" t="s">
        <v>64</v>
      </c>
      <c r="BD109" t="s">
        <v>88</v>
      </c>
      <c r="BE109" t="s">
        <v>67</v>
      </c>
      <c r="BF109" t="s">
        <v>89</v>
      </c>
      <c r="BG109" t="s">
        <v>100</v>
      </c>
      <c r="BH109" t="s">
        <v>78</v>
      </c>
      <c r="BI109" t="s">
        <v>115</v>
      </c>
      <c r="BJ109" t="s">
        <v>69</v>
      </c>
      <c r="BK109" t="s">
        <v>153</v>
      </c>
      <c r="BL109" t="s">
        <v>389</v>
      </c>
    </row>
    <row r="110" spans="1:64" x14ac:dyDescent="0.3">
      <c r="A110">
        <v>115</v>
      </c>
      <c r="B110" s="1">
        <v>45835.909722222219</v>
      </c>
      <c r="C110" s="6">
        <v>45835.912499999999</v>
      </c>
      <c r="D110" s="2">
        <f>INT(FC_Road___Aradhana5[[#This Row],[Completion time]])</f>
        <v>45835</v>
      </c>
      <c r="E110" s="2" t="str">
        <f>TEXT(FC_Road___Aradhana5[[#This Row],[Date]],"dddd")</f>
        <v>Friday</v>
      </c>
      <c r="F110" s="2" t="str">
        <f>IF(WEEKDAY(FC_Road___Aradhana5[[#This Row],[Date]],2)&gt;5,"Weekend","Weekday")</f>
        <v>Weekday</v>
      </c>
      <c r="G11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0" t="s">
        <v>49</v>
      </c>
      <c r="I110" t="s">
        <v>50</v>
      </c>
      <c r="J110" t="s">
        <v>79</v>
      </c>
      <c r="K110" t="s">
        <v>52</v>
      </c>
      <c r="L110" t="s">
        <v>53</v>
      </c>
      <c r="M110" t="s">
        <v>50</v>
      </c>
      <c r="N110" t="s">
        <v>50</v>
      </c>
      <c r="O110" t="s">
        <v>70</v>
      </c>
      <c r="P110" t="s">
        <v>50</v>
      </c>
      <c r="Q110" t="s">
        <v>50</v>
      </c>
      <c r="R110" t="str">
        <f t="shared" si="8"/>
        <v>Shivajinagar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tr">
        <f t="shared" si="9"/>
        <v/>
      </c>
      <c r="Y110" t="str">
        <f t="shared" si="10"/>
        <v>Shivajinagar</v>
      </c>
      <c r="Z110" t="s">
        <v>83</v>
      </c>
      <c r="AA110" t="s">
        <v>70</v>
      </c>
      <c r="AB110" t="s">
        <v>50</v>
      </c>
      <c r="AC110" t="s">
        <v>50</v>
      </c>
      <c r="AD110" t="s">
        <v>50</v>
      </c>
      <c r="AE110" t="s">
        <v>50</v>
      </c>
      <c r="AF110" t="str">
        <f t="shared" si="11"/>
        <v>Shivajinagar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tr">
        <f t="shared" si="12"/>
        <v/>
      </c>
      <c r="AM110" t="str">
        <f>IF(FC_Road___Aradhana5[[#This Row],[2nd Level Departure]]="",FC_Road___Aradhana5[[#This Row],[1st Level Departure]],FC_Road___Aradhana5[[#This Row],[2nd Level Departure]])</f>
        <v>Shivajinagar</v>
      </c>
      <c r="AN110" t="s">
        <v>94</v>
      </c>
      <c r="AO110" t="s">
        <v>71</v>
      </c>
      <c r="AP110" t="s">
        <v>58</v>
      </c>
      <c r="AQ110" t="s">
        <v>97</v>
      </c>
      <c r="AR110" t="s">
        <v>103</v>
      </c>
      <c r="AS110" t="s">
        <v>112</v>
      </c>
      <c r="AT110" t="s">
        <v>107</v>
      </c>
      <c r="AU110" t="s">
        <v>133</v>
      </c>
      <c r="AV110" t="s">
        <v>50</v>
      </c>
      <c r="AW110" t="str">
        <f t="shared" si="13"/>
        <v>Social Media Ad (Instagram/ Facebook)</v>
      </c>
      <c r="AX110" t="s">
        <v>50</v>
      </c>
      <c r="AY110" t="str">
        <f t="shared" si="14"/>
        <v>Hangout with Friends</v>
      </c>
      <c r="AZ110" t="s">
        <v>50</v>
      </c>
      <c r="BA110" t="str">
        <f t="shared" si="15"/>
        <v>Nonna's famous Tiramisu </v>
      </c>
      <c r="BB110" t="s">
        <v>104</v>
      </c>
      <c r="BC110" t="s">
        <v>104</v>
      </c>
      <c r="BD110" t="s">
        <v>75</v>
      </c>
      <c r="BE110" t="s">
        <v>67</v>
      </c>
      <c r="BF110" t="s">
        <v>89</v>
      </c>
      <c r="BG110" t="s">
        <v>114</v>
      </c>
      <c r="BH110" t="s">
        <v>78</v>
      </c>
      <c r="BI110" t="s">
        <v>91</v>
      </c>
      <c r="BJ110" t="s">
        <v>69</v>
      </c>
      <c r="BK110" t="s">
        <v>153</v>
      </c>
      <c r="BL110" t="s">
        <v>370</v>
      </c>
    </row>
    <row r="111" spans="1:64" x14ac:dyDescent="0.3">
      <c r="A111">
        <v>116</v>
      </c>
      <c r="B111" s="1">
        <v>45835.912499999999</v>
      </c>
      <c r="C111" s="6">
        <v>45835.915277777778</v>
      </c>
      <c r="D111" s="2">
        <f>INT(FC_Road___Aradhana5[[#This Row],[Completion time]])</f>
        <v>45835</v>
      </c>
      <c r="E111" s="2" t="str">
        <f>TEXT(FC_Road___Aradhana5[[#This Row],[Date]],"dddd")</f>
        <v>Friday</v>
      </c>
      <c r="F111" s="2" t="str">
        <f>IF(WEEKDAY(FC_Road___Aradhana5[[#This Row],[Date]],2)&gt;5,"Weekend","Weekday")</f>
        <v>Weekday</v>
      </c>
      <c r="G11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1" t="s">
        <v>49</v>
      </c>
      <c r="I111" t="s">
        <v>50</v>
      </c>
      <c r="J111" t="s">
        <v>51</v>
      </c>
      <c r="K111" t="s">
        <v>140</v>
      </c>
      <c r="L111" t="s">
        <v>93</v>
      </c>
      <c r="M111" t="s">
        <v>50</v>
      </c>
      <c r="N111" t="s">
        <v>204</v>
      </c>
      <c r="O111" t="s">
        <v>50</v>
      </c>
      <c r="P111" t="s">
        <v>50</v>
      </c>
      <c r="Q111" t="s">
        <v>50</v>
      </c>
      <c r="R111" t="str">
        <f t="shared" si="8"/>
        <v>JM Road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tr">
        <f t="shared" si="9"/>
        <v/>
      </c>
      <c r="Y111" t="str">
        <f t="shared" si="10"/>
        <v>JM Road</v>
      </c>
      <c r="Z111" t="s">
        <v>83</v>
      </c>
      <c r="AA111" t="s">
        <v>84</v>
      </c>
      <c r="AB111" t="s">
        <v>50</v>
      </c>
      <c r="AC111" t="s">
        <v>50</v>
      </c>
      <c r="AD111" t="s">
        <v>50</v>
      </c>
      <c r="AE111" t="s">
        <v>50</v>
      </c>
      <c r="AF111" t="str">
        <f t="shared" si="11"/>
        <v>kothrud</v>
      </c>
      <c r="AG111" t="s">
        <v>50</v>
      </c>
      <c r="AH111" t="s">
        <v>50</v>
      </c>
      <c r="AI111" t="s">
        <v>120</v>
      </c>
      <c r="AJ111" t="s">
        <v>50</v>
      </c>
      <c r="AK111" t="s">
        <v>50</v>
      </c>
      <c r="AL111" t="str">
        <f t="shared" si="12"/>
        <v>Mayur Colony / Ideal Colony</v>
      </c>
      <c r="AM111" t="str">
        <f>IF(FC_Road___Aradhana5[[#This Row],[2nd Level Departure]]="",FC_Road___Aradhana5[[#This Row],[1st Level Departure]],FC_Road___Aradhana5[[#This Row],[2nd Level Departure]])</f>
        <v>Mayur Colony / Ideal Colony</v>
      </c>
      <c r="AN111" t="s">
        <v>56</v>
      </c>
      <c r="AO111" t="s">
        <v>71</v>
      </c>
      <c r="AP111" t="s">
        <v>58</v>
      </c>
      <c r="AQ111" t="s">
        <v>72</v>
      </c>
      <c r="AR111" t="s">
        <v>60</v>
      </c>
      <c r="AS111" t="s">
        <v>112</v>
      </c>
      <c r="AT111" t="s">
        <v>62</v>
      </c>
      <c r="AU111" t="s">
        <v>63</v>
      </c>
      <c r="AV111" t="s">
        <v>50</v>
      </c>
      <c r="AW111" t="str">
        <f t="shared" si="13"/>
        <v>Walk-in/ Saw it while passing by</v>
      </c>
      <c r="AX111" t="s">
        <v>50</v>
      </c>
      <c r="AY111" t="str">
        <f t="shared" si="14"/>
        <v>Hangout with Friends</v>
      </c>
      <c r="AZ111" t="s">
        <v>50</v>
      </c>
      <c r="BA111" t="str">
        <f t="shared" si="15"/>
        <v>I wanted to try Sourdough Pizza</v>
      </c>
      <c r="BB111" t="s">
        <v>87</v>
      </c>
      <c r="BC111" t="s">
        <v>64</v>
      </c>
      <c r="BD111" t="s">
        <v>75</v>
      </c>
      <c r="BE111" t="s">
        <v>67</v>
      </c>
      <c r="BF111" t="s">
        <v>89</v>
      </c>
      <c r="BG111" t="s">
        <v>68</v>
      </c>
      <c r="BH111" t="s">
        <v>50</v>
      </c>
      <c r="BI111" t="s">
        <v>50</v>
      </c>
      <c r="BJ111" t="s">
        <v>69</v>
      </c>
      <c r="BK111" t="s">
        <v>93</v>
      </c>
      <c r="BL111" t="s">
        <v>411</v>
      </c>
    </row>
    <row r="112" spans="1:64" x14ac:dyDescent="0.3">
      <c r="A112">
        <v>117</v>
      </c>
      <c r="B112" s="1">
        <v>45835.913194444445</v>
      </c>
      <c r="C112" s="6">
        <v>45835.917361111111</v>
      </c>
      <c r="D112" s="2">
        <f>INT(FC_Road___Aradhana5[[#This Row],[Completion time]])</f>
        <v>45835</v>
      </c>
      <c r="E112" s="2" t="str">
        <f>TEXT(FC_Road___Aradhana5[[#This Row],[Date]],"dddd")</f>
        <v>Friday</v>
      </c>
      <c r="F112" s="2" t="str">
        <f>IF(WEEKDAY(FC_Road___Aradhana5[[#This Row],[Date]],2)&gt;5,"Weekend","Weekday")</f>
        <v>Weekday</v>
      </c>
      <c r="G11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2" t="s">
        <v>49</v>
      </c>
      <c r="I112" t="s">
        <v>50</v>
      </c>
      <c r="J112" t="s">
        <v>79</v>
      </c>
      <c r="K112" t="s">
        <v>52</v>
      </c>
      <c r="L112" t="s">
        <v>53</v>
      </c>
      <c r="M112" t="s">
        <v>50</v>
      </c>
      <c r="N112" t="s">
        <v>50</v>
      </c>
      <c r="O112" t="s">
        <v>70</v>
      </c>
      <c r="P112" t="s">
        <v>50</v>
      </c>
      <c r="Q112" t="s">
        <v>50</v>
      </c>
      <c r="R112" t="str">
        <f t="shared" si="8"/>
        <v>Shivajinagar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tr">
        <f t="shared" si="9"/>
        <v/>
      </c>
      <c r="Y112" t="str">
        <f t="shared" si="10"/>
        <v>Shivajinagar</v>
      </c>
      <c r="Z112" t="s">
        <v>83</v>
      </c>
      <c r="AB112" t="s">
        <v>50</v>
      </c>
      <c r="AC112" t="s">
        <v>50</v>
      </c>
      <c r="AD112" t="s">
        <v>50</v>
      </c>
      <c r="AE112" t="s">
        <v>50</v>
      </c>
      <c r="AF112" t="str">
        <f t="shared" si="11"/>
        <v/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tr">
        <f t="shared" si="12"/>
        <v/>
      </c>
      <c r="AM112" t="str">
        <f>IF(FC_Road___Aradhana5[[#This Row],[2nd Level Departure]]="",FC_Road___Aradhana5[[#This Row],[1st Level Departure]],FC_Road___Aradhana5[[#This Row],[2nd Level Departure]])</f>
        <v/>
      </c>
      <c r="AN112" t="s">
        <v>147</v>
      </c>
      <c r="AO112" t="s">
        <v>71</v>
      </c>
      <c r="AP112" t="s">
        <v>96</v>
      </c>
      <c r="AQ112" t="s">
        <v>50</v>
      </c>
      <c r="AR112" t="s">
        <v>50</v>
      </c>
      <c r="AS112" t="s">
        <v>50</v>
      </c>
      <c r="AT112" t="s">
        <v>50</v>
      </c>
      <c r="AU112" t="s">
        <v>50</v>
      </c>
      <c r="AV112" t="s">
        <v>144</v>
      </c>
      <c r="AW112" t="str">
        <f t="shared" si="13"/>
        <v>I was walking by and came in</v>
      </c>
      <c r="AX112" t="s">
        <v>61</v>
      </c>
      <c r="AY112" t="str">
        <f t="shared" si="14"/>
        <v>Casual Meal</v>
      </c>
      <c r="AZ112" t="s">
        <v>168</v>
      </c>
      <c r="BA112" t="s">
        <v>125</v>
      </c>
      <c r="BB112" t="s">
        <v>104</v>
      </c>
      <c r="BC112" t="s">
        <v>104</v>
      </c>
      <c r="BD112" t="s">
        <v>75</v>
      </c>
      <c r="BE112" t="s">
        <v>67</v>
      </c>
      <c r="BF112" t="s">
        <v>89</v>
      </c>
      <c r="BG112" t="s">
        <v>68</v>
      </c>
      <c r="BH112" t="s">
        <v>90</v>
      </c>
      <c r="BI112" t="s">
        <v>91</v>
      </c>
      <c r="BJ112" t="s">
        <v>69</v>
      </c>
      <c r="BK112" t="s">
        <v>529</v>
      </c>
      <c r="BL112" t="s">
        <v>370</v>
      </c>
    </row>
    <row r="113" spans="1:64" x14ac:dyDescent="0.3">
      <c r="A113">
        <v>118</v>
      </c>
      <c r="B113" s="1">
        <v>45835.915972222225</v>
      </c>
      <c r="C113" s="6">
        <v>45835.920138888891</v>
      </c>
      <c r="D113" s="2">
        <f>INT(FC_Road___Aradhana5[[#This Row],[Completion time]])</f>
        <v>45835</v>
      </c>
      <c r="E113" s="2" t="str">
        <f>TEXT(FC_Road___Aradhana5[[#This Row],[Date]],"dddd")</f>
        <v>Friday</v>
      </c>
      <c r="F113" s="2" t="str">
        <f>IF(WEEKDAY(FC_Road___Aradhana5[[#This Row],[Date]],2)&gt;5,"Weekend","Weekday")</f>
        <v>Weekday</v>
      </c>
      <c r="G11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3" t="s">
        <v>49</v>
      </c>
      <c r="I113" t="s">
        <v>50</v>
      </c>
      <c r="J113" t="s">
        <v>51</v>
      </c>
      <c r="K113" t="s">
        <v>92</v>
      </c>
      <c r="L113" t="s">
        <v>80</v>
      </c>
      <c r="M113" t="s">
        <v>50</v>
      </c>
      <c r="N113" t="s">
        <v>50</v>
      </c>
      <c r="O113" t="s">
        <v>50</v>
      </c>
      <c r="P113" t="s">
        <v>50</v>
      </c>
      <c r="Q113" t="s">
        <v>81</v>
      </c>
      <c r="R113" t="str">
        <f t="shared" si="8"/>
        <v>Kothrud</v>
      </c>
      <c r="S113" t="s">
        <v>50</v>
      </c>
      <c r="T113" t="s">
        <v>50</v>
      </c>
      <c r="U113" t="s">
        <v>82</v>
      </c>
      <c r="V113" t="s">
        <v>50</v>
      </c>
      <c r="W113" t="s">
        <v>50</v>
      </c>
      <c r="X113" t="str">
        <f t="shared" si="9"/>
        <v>Bhusari Colony / Kothrud Depot</v>
      </c>
      <c r="Y113" t="str">
        <f t="shared" si="10"/>
        <v>Bhusari Colony / Kothrud Depot</v>
      </c>
      <c r="Z113" t="s">
        <v>83</v>
      </c>
      <c r="AA113" t="s">
        <v>84</v>
      </c>
      <c r="AB113" t="s">
        <v>50</v>
      </c>
      <c r="AC113" t="s">
        <v>50</v>
      </c>
      <c r="AD113" t="s">
        <v>50</v>
      </c>
      <c r="AE113" t="s">
        <v>50</v>
      </c>
      <c r="AF113" t="str">
        <f t="shared" si="11"/>
        <v>kothrud</v>
      </c>
      <c r="AG113" t="s">
        <v>50</v>
      </c>
      <c r="AH113" t="s">
        <v>50</v>
      </c>
      <c r="AI113" t="s">
        <v>82</v>
      </c>
      <c r="AJ113" t="s">
        <v>50</v>
      </c>
      <c r="AK113" t="s">
        <v>50</v>
      </c>
      <c r="AL113" t="str">
        <f t="shared" si="12"/>
        <v>Bhusari Colony / Kothrud Depot</v>
      </c>
      <c r="AM113" t="str">
        <f>IF(FC_Road___Aradhana5[[#This Row],[2nd Level Departure]]="",FC_Road___Aradhana5[[#This Row],[1st Level Departure]],FC_Road___Aradhana5[[#This Row],[2nd Level Departure]])</f>
        <v>Bhusari Colony / Kothrud Depot</v>
      </c>
      <c r="AN113" t="s">
        <v>128</v>
      </c>
      <c r="AO113" t="s">
        <v>71</v>
      </c>
      <c r="AP113" t="s">
        <v>96</v>
      </c>
      <c r="AQ113" t="s">
        <v>50</v>
      </c>
      <c r="AR113" t="s">
        <v>50</v>
      </c>
      <c r="AS113" t="s">
        <v>50</v>
      </c>
      <c r="AT113" t="s">
        <v>50</v>
      </c>
      <c r="AU113" t="s">
        <v>50</v>
      </c>
      <c r="AV113" t="s">
        <v>97</v>
      </c>
      <c r="AW113" t="str">
        <f t="shared" si="13"/>
        <v>Social Media Ad (Instagram/ Facebook)</v>
      </c>
      <c r="AX113" t="s">
        <v>111</v>
      </c>
      <c r="AY113" t="str">
        <f t="shared" si="14"/>
        <v>Hangout with friends</v>
      </c>
      <c r="AZ113" t="s">
        <v>336</v>
      </c>
      <c r="BA113" t="str">
        <f t="shared" si="15"/>
        <v>Others</v>
      </c>
      <c r="BB113" t="s">
        <v>74</v>
      </c>
      <c r="BC113" t="s">
        <v>108</v>
      </c>
      <c r="BD113" t="s">
        <v>75</v>
      </c>
      <c r="BE113" t="s">
        <v>76</v>
      </c>
      <c r="BF113" t="s">
        <v>99</v>
      </c>
      <c r="BG113" t="s">
        <v>68</v>
      </c>
      <c r="BH113" t="s">
        <v>101</v>
      </c>
      <c r="BI113" t="s">
        <v>91</v>
      </c>
      <c r="BJ113" t="s">
        <v>69</v>
      </c>
      <c r="BK113" t="s">
        <v>153</v>
      </c>
      <c r="BL113" t="s">
        <v>371</v>
      </c>
    </row>
    <row r="114" spans="1:64" x14ac:dyDescent="0.3">
      <c r="A114">
        <v>119</v>
      </c>
      <c r="B114" s="1">
        <v>45835.920138888891</v>
      </c>
      <c r="C114" s="6">
        <v>45835.925694444442</v>
      </c>
      <c r="D114" s="2">
        <f>INT(FC_Road___Aradhana5[[#This Row],[Completion time]])</f>
        <v>45835</v>
      </c>
      <c r="E114" s="2" t="str">
        <f>TEXT(FC_Road___Aradhana5[[#This Row],[Date]],"dddd")</f>
        <v>Friday</v>
      </c>
      <c r="F114" s="2" t="str">
        <f>IF(WEEKDAY(FC_Road___Aradhana5[[#This Row],[Date]],2)&gt;5,"Weekend","Weekday")</f>
        <v>Weekday</v>
      </c>
      <c r="G11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4" t="s">
        <v>49</v>
      </c>
      <c r="I114" t="s">
        <v>50</v>
      </c>
      <c r="J114" t="s">
        <v>51</v>
      </c>
      <c r="K114" t="s">
        <v>52</v>
      </c>
      <c r="L114" t="s">
        <v>80</v>
      </c>
      <c r="M114" t="s">
        <v>50</v>
      </c>
      <c r="N114" t="s">
        <v>50</v>
      </c>
      <c r="O114" t="s">
        <v>50</v>
      </c>
      <c r="P114" t="s">
        <v>50</v>
      </c>
      <c r="Q114" t="s">
        <v>210</v>
      </c>
      <c r="R114" t="str">
        <f t="shared" si="8"/>
        <v>Koregaon park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tr">
        <f t="shared" si="9"/>
        <v/>
      </c>
      <c r="Y114" t="str">
        <f t="shared" si="10"/>
        <v>Koregaon park</v>
      </c>
      <c r="Z114" t="s">
        <v>83</v>
      </c>
      <c r="AA114" t="s">
        <v>210</v>
      </c>
      <c r="AB114" t="s">
        <v>50</v>
      </c>
      <c r="AC114" t="s">
        <v>50</v>
      </c>
      <c r="AD114" t="s">
        <v>50</v>
      </c>
      <c r="AE114" t="s">
        <v>50</v>
      </c>
      <c r="AF114" t="str">
        <f t="shared" si="11"/>
        <v>Koregaon park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tr">
        <f t="shared" si="12"/>
        <v/>
      </c>
      <c r="AM114" t="str">
        <f>IF(FC_Road___Aradhana5[[#This Row],[2nd Level Departure]]="",FC_Road___Aradhana5[[#This Row],[1st Level Departure]],FC_Road___Aradhana5[[#This Row],[2nd Level Departure]])</f>
        <v>Koregaon park</v>
      </c>
      <c r="AN114" t="s">
        <v>147</v>
      </c>
      <c r="AO114" t="s">
        <v>71</v>
      </c>
      <c r="AP114" t="s">
        <v>58</v>
      </c>
      <c r="AQ114" t="s">
        <v>72</v>
      </c>
      <c r="AR114" t="s">
        <v>103</v>
      </c>
      <c r="AS114" t="s">
        <v>129</v>
      </c>
      <c r="AT114" t="s">
        <v>62</v>
      </c>
      <c r="AU114" t="s">
        <v>63</v>
      </c>
      <c r="AV114" t="s">
        <v>50</v>
      </c>
      <c r="AW114" t="str">
        <f t="shared" si="13"/>
        <v>Walk-in/ Saw it while passing by</v>
      </c>
      <c r="AX114" t="s">
        <v>50</v>
      </c>
      <c r="AY114" t="str">
        <f t="shared" si="14"/>
        <v>Family Outing</v>
      </c>
      <c r="AZ114" t="s">
        <v>50</v>
      </c>
      <c r="BA114" t="str">
        <f t="shared" si="15"/>
        <v>I wanted to try Sourdough Pizza</v>
      </c>
      <c r="BB114" t="s">
        <v>87</v>
      </c>
      <c r="BC114" t="s">
        <v>104</v>
      </c>
      <c r="BD114" t="s">
        <v>75</v>
      </c>
      <c r="BE114" t="s">
        <v>67</v>
      </c>
      <c r="BF114" t="s">
        <v>184</v>
      </c>
      <c r="BG114" t="s">
        <v>68</v>
      </c>
      <c r="BH114" t="s">
        <v>101</v>
      </c>
      <c r="BI114" t="s">
        <v>122</v>
      </c>
      <c r="BJ114" t="s">
        <v>69</v>
      </c>
      <c r="BK114" t="s">
        <v>153</v>
      </c>
      <c r="BL114" t="s">
        <v>415</v>
      </c>
    </row>
    <row r="115" spans="1:64" x14ac:dyDescent="0.3">
      <c r="A115">
        <v>120</v>
      </c>
      <c r="B115" s="1">
        <v>45835.917361111111</v>
      </c>
      <c r="C115" s="6">
        <v>45835.927083333336</v>
      </c>
      <c r="D115" s="2">
        <f>INT(FC_Road___Aradhana5[[#This Row],[Completion time]])</f>
        <v>45835</v>
      </c>
      <c r="E115" s="2" t="str">
        <f>TEXT(FC_Road___Aradhana5[[#This Row],[Date]],"dddd")</f>
        <v>Friday</v>
      </c>
      <c r="F115" s="2" t="str">
        <f>IF(WEEKDAY(FC_Road___Aradhana5[[#This Row],[Date]],2)&gt;5,"Weekend","Weekday")</f>
        <v>Weekday</v>
      </c>
      <c r="G11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5" t="s">
        <v>49</v>
      </c>
      <c r="I115" t="s">
        <v>50</v>
      </c>
      <c r="J115" t="s">
        <v>79</v>
      </c>
      <c r="K115" t="s">
        <v>52</v>
      </c>
      <c r="L115" t="s">
        <v>80</v>
      </c>
      <c r="M115" t="s">
        <v>50</v>
      </c>
      <c r="N115" t="s">
        <v>50</v>
      </c>
      <c r="O115" t="s">
        <v>50</v>
      </c>
      <c r="P115" t="s">
        <v>50</v>
      </c>
      <c r="Q115" t="s">
        <v>54</v>
      </c>
      <c r="R115" t="str">
        <f t="shared" si="8"/>
        <v>Deccan</v>
      </c>
      <c r="S115" t="s">
        <v>164</v>
      </c>
      <c r="T115" t="s">
        <v>50</v>
      </c>
      <c r="U115" t="s">
        <v>50</v>
      </c>
      <c r="V115" t="s">
        <v>50</v>
      </c>
      <c r="W115" t="s">
        <v>50</v>
      </c>
      <c r="X115" t="str">
        <f t="shared" si="9"/>
        <v>Apte Road / JM Road</v>
      </c>
      <c r="Y115" t="str">
        <f t="shared" si="10"/>
        <v>Apte Road / JM Road</v>
      </c>
      <c r="Z115" t="s">
        <v>83</v>
      </c>
      <c r="AA115" t="s">
        <v>54</v>
      </c>
      <c r="AB115" t="s">
        <v>50</v>
      </c>
      <c r="AC115" t="s">
        <v>50</v>
      </c>
      <c r="AD115" t="s">
        <v>50</v>
      </c>
      <c r="AE115" t="s">
        <v>50</v>
      </c>
      <c r="AF115" t="str">
        <f t="shared" si="11"/>
        <v>Deccan</v>
      </c>
      <c r="AG115" t="s">
        <v>164</v>
      </c>
      <c r="AH115" t="s">
        <v>50</v>
      </c>
      <c r="AI115" t="s">
        <v>50</v>
      </c>
      <c r="AJ115" t="s">
        <v>50</v>
      </c>
      <c r="AK115" t="s">
        <v>50</v>
      </c>
      <c r="AL115" t="str">
        <f t="shared" si="12"/>
        <v>Apte Road / JM Road</v>
      </c>
      <c r="AM115" t="str">
        <f>IF(FC_Road___Aradhana5[[#This Row],[2nd Level Departure]]="",FC_Road___Aradhana5[[#This Row],[1st Level Departure]],FC_Road___Aradhana5[[#This Row],[2nd Level Departure]])</f>
        <v>Apte Road / JM Road</v>
      </c>
      <c r="AN115" t="s">
        <v>56</v>
      </c>
      <c r="AO115" t="s">
        <v>71</v>
      </c>
      <c r="AP115" t="s">
        <v>96</v>
      </c>
      <c r="AQ115" t="s">
        <v>50</v>
      </c>
      <c r="AR115" t="s">
        <v>50</v>
      </c>
      <c r="AS115" t="s">
        <v>50</v>
      </c>
      <c r="AT115" t="s">
        <v>50</v>
      </c>
      <c r="AU115" t="s">
        <v>50</v>
      </c>
      <c r="AV115" t="s">
        <v>149</v>
      </c>
      <c r="AW115" t="str">
        <f t="shared" si="13"/>
        <v>A friend told me</v>
      </c>
      <c r="AX115" t="s">
        <v>86</v>
      </c>
      <c r="AY115" t="str">
        <f t="shared" si="14"/>
        <v>Date</v>
      </c>
      <c r="AZ115" t="s">
        <v>98</v>
      </c>
      <c r="BA115" t="s">
        <v>62</v>
      </c>
      <c r="BB115" t="s">
        <v>104</v>
      </c>
      <c r="BC115" t="s">
        <v>64</v>
      </c>
      <c r="BD115" t="s">
        <v>66</v>
      </c>
      <c r="BE115" t="s">
        <v>76</v>
      </c>
      <c r="BF115" t="s">
        <v>184</v>
      </c>
      <c r="BG115" t="s">
        <v>100</v>
      </c>
      <c r="BH115" t="s">
        <v>50</v>
      </c>
      <c r="BI115" t="s">
        <v>50</v>
      </c>
      <c r="BJ115" t="s">
        <v>69</v>
      </c>
      <c r="BK115" t="s">
        <v>153</v>
      </c>
      <c r="BL115" t="s">
        <v>402</v>
      </c>
    </row>
    <row r="116" spans="1:64" x14ac:dyDescent="0.3">
      <c r="A116">
        <v>121</v>
      </c>
      <c r="B116" s="1">
        <v>45835.927083333336</v>
      </c>
      <c r="C116" s="6">
        <v>45835.927777777775</v>
      </c>
      <c r="D116" s="2">
        <f>INT(FC_Road___Aradhana5[[#This Row],[Completion time]])</f>
        <v>45835</v>
      </c>
      <c r="E116" s="2" t="str">
        <f>TEXT(FC_Road___Aradhana5[[#This Row],[Date]],"dddd")</f>
        <v>Friday</v>
      </c>
      <c r="F116" s="2" t="str">
        <f>IF(WEEKDAY(FC_Road___Aradhana5[[#This Row],[Date]],2)&gt;5,"Weekend","Weekday")</f>
        <v>Weekday</v>
      </c>
      <c r="G11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6" t="s">
        <v>49</v>
      </c>
      <c r="I116" t="s">
        <v>50</v>
      </c>
      <c r="J116" t="s">
        <v>51</v>
      </c>
      <c r="K116" t="s">
        <v>52</v>
      </c>
      <c r="L116" t="s">
        <v>93</v>
      </c>
      <c r="M116" t="s">
        <v>50</v>
      </c>
      <c r="N116" t="s">
        <v>102</v>
      </c>
      <c r="O116" t="s">
        <v>50</v>
      </c>
      <c r="P116" t="s">
        <v>50</v>
      </c>
      <c r="Q116" t="s">
        <v>50</v>
      </c>
      <c r="R116" t="str">
        <f t="shared" si="8"/>
        <v>FC Road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tr">
        <f t="shared" si="9"/>
        <v/>
      </c>
      <c r="Y116" t="str">
        <f t="shared" si="10"/>
        <v>FC Road</v>
      </c>
      <c r="Z116" t="s">
        <v>83</v>
      </c>
      <c r="AA116" t="s">
        <v>54</v>
      </c>
      <c r="AB116" t="s">
        <v>50</v>
      </c>
      <c r="AC116" t="s">
        <v>50</v>
      </c>
      <c r="AD116" t="s">
        <v>50</v>
      </c>
      <c r="AE116" t="s">
        <v>50</v>
      </c>
      <c r="AF116" t="str">
        <f t="shared" si="11"/>
        <v>Deccan</v>
      </c>
      <c r="AG116" t="s">
        <v>54</v>
      </c>
      <c r="AH116" t="s">
        <v>50</v>
      </c>
      <c r="AI116" t="s">
        <v>50</v>
      </c>
      <c r="AJ116" t="s">
        <v>50</v>
      </c>
      <c r="AK116" t="s">
        <v>50</v>
      </c>
      <c r="AL116" t="str">
        <f t="shared" si="12"/>
        <v>Deccan</v>
      </c>
      <c r="AM116" t="str">
        <f>IF(FC_Road___Aradhana5[[#This Row],[2nd Level Departure]]="",FC_Road___Aradhana5[[#This Row],[1st Level Departure]],FC_Road___Aradhana5[[#This Row],[2nd Level Departure]])</f>
        <v>Deccan</v>
      </c>
      <c r="AN116" t="s">
        <v>85</v>
      </c>
      <c r="AO116" t="s">
        <v>71</v>
      </c>
      <c r="AP116" t="s">
        <v>58</v>
      </c>
      <c r="AQ116" t="s">
        <v>72</v>
      </c>
      <c r="AR116" t="s">
        <v>103</v>
      </c>
      <c r="AS116" t="s">
        <v>61</v>
      </c>
      <c r="AT116" t="s">
        <v>62</v>
      </c>
      <c r="AU116" t="s">
        <v>73</v>
      </c>
      <c r="AV116" t="s">
        <v>50</v>
      </c>
      <c r="AW116" t="str">
        <f t="shared" si="13"/>
        <v>Walk-in/ Saw it while passing by</v>
      </c>
      <c r="AX116" t="s">
        <v>50</v>
      </c>
      <c r="AY116" t="str">
        <f t="shared" si="14"/>
        <v>Casual Meal</v>
      </c>
      <c r="AZ116" t="s">
        <v>50</v>
      </c>
      <c r="BA116" t="str">
        <f t="shared" si="15"/>
        <v>I wanted to try Sourdough Pizza</v>
      </c>
      <c r="BB116" t="s">
        <v>87</v>
      </c>
      <c r="BC116" t="s">
        <v>74</v>
      </c>
      <c r="BD116" t="s">
        <v>75</v>
      </c>
      <c r="BE116" t="s">
        <v>76</v>
      </c>
      <c r="BF116" t="s">
        <v>99</v>
      </c>
      <c r="BG116" t="s">
        <v>68</v>
      </c>
      <c r="BH116" t="s">
        <v>78</v>
      </c>
      <c r="BI116" t="s">
        <v>115</v>
      </c>
      <c r="BJ116" t="s">
        <v>69</v>
      </c>
      <c r="BK116" t="s">
        <v>93</v>
      </c>
      <c r="BL116" t="s">
        <v>372</v>
      </c>
    </row>
    <row r="117" spans="1:64" x14ac:dyDescent="0.3">
      <c r="A117">
        <v>122</v>
      </c>
      <c r="B117" s="1">
        <v>45835.925694444442</v>
      </c>
      <c r="C117" s="6">
        <v>45835.928472222222</v>
      </c>
      <c r="D117" s="2">
        <f>INT(FC_Road___Aradhana5[[#This Row],[Completion time]])</f>
        <v>45835</v>
      </c>
      <c r="E117" s="2" t="str">
        <f>TEXT(FC_Road___Aradhana5[[#This Row],[Date]],"dddd")</f>
        <v>Friday</v>
      </c>
      <c r="F117" s="2" t="str">
        <f>IF(WEEKDAY(FC_Road___Aradhana5[[#This Row],[Date]],2)&gt;5,"Weekend","Weekday")</f>
        <v>Weekday</v>
      </c>
      <c r="G11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7" t="s">
        <v>49</v>
      </c>
      <c r="I117" t="s">
        <v>50</v>
      </c>
      <c r="J117" t="s">
        <v>79</v>
      </c>
      <c r="K117" t="s">
        <v>52</v>
      </c>
      <c r="L117" t="s">
        <v>80</v>
      </c>
      <c r="M117" t="s">
        <v>50</v>
      </c>
      <c r="N117" t="s">
        <v>50</v>
      </c>
      <c r="O117" t="s">
        <v>50</v>
      </c>
      <c r="P117" t="s">
        <v>50</v>
      </c>
      <c r="Q117" t="s">
        <v>81</v>
      </c>
      <c r="R117" t="str">
        <f t="shared" si="8"/>
        <v>Kothrud</v>
      </c>
      <c r="S117" t="s">
        <v>50</v>
      </c>
      <c r="T117" t="s">
        <v>50</v>
      </c>
      <c r="U117" t="s">
        <v>120</v>
      </c>
      <c r="V117" t="s">
        <v>50</v>
      </c>
      <c r="W117" t="s">
        <v>50</v>
      </c>
      <c r="X117" t="str">
        <f t="shared" si="9"/>
        <v>Mayur Colony / Ideal Colony</v>
      </c>
      <c r="Y117" t="str">
        <f t="shared" si="10"/>
        <v>Mayur Colony / Ideal Colony</v>
      </c>
      <c r="Z117" t="s">
        <v>83</v>
      </c>
      <c r="AA117" t="s">
        <v>84</v>
      </c>
      <c r="AB117" t="s">
        <v>50</v>
      </c>
      <c r="AC117" t="s">
        <v>50</v>
      </c>
      <c r="AD117" t="s">
        <v>50</v>
      </c>
      <c r="AE117" t="s">
        <v>50</v>
      </c>
      <c r="AF117" t="str">
        <f t="shared" si="11"/>
        <v>kothrud</v>
      </c>
      <c r="AG117" t="s">
        <v>50</v>
      </c>
      <c r="AH117" t="s">
        <v>50</v>
      </c>
      <c r="AI117" t="s">
        <v>148</v>
      </c>
      <c r="AJ117" t="s">
        <v>50</v>
      </c>
      <c r="AK117" t="s">
        <v>50</v>
      </c>
      <c r="AL117" t="str">
        <f t="shared" si="12"/>
        <v>MIT College / Anand Nagar</v>
      </c>
      <c r="AM117" t="str">
        <f>IF(FC_Road___Aradhana5[[#This Row],[2nd Level Departure]]="",FC_Road___Aradhana5[[#This Row],[1st Level Departure]],FC_Road___Aradhana5[[#This Row],[2nd Level Departure]])</f>
        <v>MIT College / Anand Nagar</v>
      </c>
      <c r="AN117" t="s">
        <v>147</v>
      </c>
      <c r="AO117" t="s">
        <v>57</v>
      </c>
      <c r="AP117" t="s">
        <v>96</v>
      </c>
      <c r="AQ117" t="s">
        <v>50</v>
      </c>
      <c r="AR117" t="s">
        <v>50</v>
      </c>
      <c r="AS117" t="s">
        <v>50</v>
      </c>
      <c r="AT117" t="s">
        <v>50</v>
      </c>
      <c r="AU117" t="s">
        <v>50</v>
      </c>
      <c r="AV117" t="s">
        <v>97</v>
      </c>
      <c r="AW117" t="str">
        <f t="shared" si="13"/>
        <v>Social Media Ad (Instagram/ Facebook)</v>
      </c>
      <c r="AX117" t="s">
        <v>61</v>
      </c>
      <c r="AY117" t="str">
        <f t="shared" si="14"/>
        <v>Casual Meal</v>
      </c>
      <c r="AZ117" t="s">
        <v>98</v>
      </c>
      <c r="BA117" t="s">
        <v>62</v>
      </c>
      <c r="BB117" t="s">
        <v>104</v>
      </c>
      <c r="BC117" t="s">
        <v>65</v>
      </c>
      <c r="BD117" t="s">
        <v>88</v>
      </c>
      <c r="BE117" t="s">
        <v>76</v>
      </c>
      <c r="BF117" t="s">
        <v>89</v>
      </c>
      <c r="BG117" t="s">
        <v>114</v>
      </c>
      <c r="BH117" t="s">
        <v>101</v>
      </c>
      <c r="BI117" t="s">
        <v>115</v>
      </c>
      <c r="BJ117" t="s">
        <v>69</v>
      </c>
      <c r="BK117" t="s">
        <v>153</v>
      </c>
      <c r="BL117" t="s">
        <v>382</v>
      </c>
    </row>
    <row r="118" spans="1:64" x14ac:dyDescent="0.3">
      <c r="A118">
        <v>123</v>
      </c>
      <c r="B118" s="1">
        <v>45835.928472222222</v>
      </c>
      <c r="C118" s="6">
        <v>45835.930555555555</v>
      </c>
      <c r="D118" s="2">
        <f>INT(FC_Road___Aradhana5[[#This Row],[Completion time]])</f>
        <v>45835</v>
      </c>
      <c r="E118" s="2" t="str">
        <f>TEXT(FC_Road___Aradhana5[[#This Row],[Date]],"dddd")</f>
        <v>Friday</v>
      </c>
      <c r="F118" s="2" t="str">
        <f>IF(WEEKDAY(FC_Road___Aradhana5[[#This Row],[Date]],2)&gt;5,"Weekend","Weekday")</f>
        <v>Weekday</v>
      </c>
      <c r="G11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8" t="s">
        <v>49</v>
      </c>
      <c r="I118" t="s">
        <v>50</v>
      </c>
      <c r="J118" t="s">
        <v>51</v>
      </c>
      <c r="K118" t="s">
        <v>92</v>
      </c>
      <c r="L118" t="s">
        <v>80</v>
      </c>
      <c r="M118" t="s">
        <v>50</v>
      </c>
      <c r="N118" t="s">
        <v>50</v>
      </c>
      <c r="O118" t="s">
        <v>50</v>
      </c>
      <c r="P118" t="s">
        <v>50</v>
      </c>
      <c r="Q118" t="s">
        <v>127</v>
      </c>
      <c r="R118" t="str">
        <f t="shared" si="8"/>
        <v>Old City</v>
      </c>
      <c r="S118" t="s">
        <v>50</v>
      </c>
      <c r="T118" t="s">
        <v>50</v>
      </c>
      <c r="U118" t="s">
        <v>50</v>
      </c>
      <c r="V118" t="s">
        <v>50</v>
      </c>
      <c r="W118" t="s">
        <v>211</v>
      </c>
      <c r="X118" t="str">
        <f t="shared" si="9"/>
        <v>Swargate</v>
      </c>
      <c r="Y118" t="str">
        <f t="shared" si="10"/>
        <v>Swargate</v>
      </c>
      <c r="Z118" t="s">
        <v>166</v>
      </c>
      <c r="AA118" t="s">
        <v>50</v>
      </c>
      <c r="AB118" t="s">
        <v>165</v>
      </c>
      <c r="AC118" t="s">
        <v>50</v>
      </c>
      <c r="AD118" t="s">
        <v>50</v>
      </c>
      <c r="AE118" t="s">
        <v>50</v>
      </c>
      <c r="AF118" t="str">
        <f t="shared" si="11"/>
        <v>Pavillion Mall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tr">
        <f t="shared" si="12"/>
        <v/>
      </c>
      <c r="AM118" t="str">
        <f>IF(FC_Road___Aradhana5[[#This Row],[2nd Level Departure]]="",FC_Road___Aradhana5[[#This Row],[1st Level Departure]],FC_Road___Aradhana5[[#This Row],[2nd Level Departure]])</f>
        <v>Pavillion Mall</v>
      </c>
      <c r="AN118" t="s">
        <v>94</v>
      </c>
      <c r="AO118" t="s">
        <v>95</v>
      </c>
      <c r="AP118" t="s">
        <v>58</v>
      </c>
      <c r="AQ118" t="s">
        <v>72</v>
      </c>
      <c r="AR118" t="s">
        <v>73</v>
      </c>
      <c r="AS118" t="s">
        <v>129</v>
      </c>
      <c r="AT118" t="s">
        <v>62</v>
      </c>
      <c r="AU118" t="s">
        <v>63</v>
      </c>
      <c r="AV118" t="s">
        <v>50</v>
      </c>
      <c r="AW118" t="str">
        <f t="shared" si="13"/>
        <v>Walk-in/ Saw it while passing by</v>
      </c>
      <c r="AX118" t="s">
        <v>50</v>
      </c>
      <c r="AY118" t="str">
        <f t="shared" si="14"/>
        <v>Family Outing</v>
      </c>
      <c r="AZ118" t="s">
        <v>50</v>
      </c>
      <c r="BA118" t="str">
        <f t="shared" si="15"/>
        <v>I wanted to try Sourdough Pizza</v>
      </c>
      <c r="BB118" t="s">
        <v>87</v>
      </c>
      <c r="BC118" t="s">
        <v>108</v>
      </c>
      <c r="BD118" t="s">
        <v>75</v>
      </c>
      <c r="BE118" t="s">
        <v>67</v>
      </c>
      <c r="BF118" t="s">
        <v>89</v>
      </c>
      <c r="BG118" t="s">
        <v>68</v>
      </c>
      <c r="BH118" t="s">
        <v>78</v>
      </c>
      <c r="BI118" t="s">
        <v>115</v>
      </c>
      <c r="BJ118" t="s">
        <v>69</v>
      </c>
      <c r="BK118" t="s">
        <v>531</v>
      </c>
      <c r="BL118" t="s">
        <v>390</v>
      </c>
    </row>
    <row r="119" spans="1:64" x14ac:dyDescent="0.3">
      <c r="A119">
        <v>124</v>
      </c>
      <c r="B119" s="1">
        <v>45835.928472222222</v>
      </c>
      <c r="C119" s="6">
        <v>45835.932638888888</v>
      </c>
      <c r="D119" s="2">
        <f>INT(FC_Road___Aradhana5[[#This Row],[Completion time]])</f>
        <v>45835</v>
      </c>
      <c r="E119" s="2" t="str">
        <f>TEXT(FC_Road___Aradhana5[[#This Row],[Date]],"dddd")</f>
        <v>Friday</v>
      </c>
      <c r="F119" s="2" t="str">
        <f>IF(WEEKDAY(FC_Road___Aradhana5[[#This Row],[Date]],2)&gt;5,"Weekend","Weekday")</f>
        <v>Weekday</v>
      </c>
      <c r="G11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19" t="s">
        <v>49</v>
      </c>
      <c r="I119" t="s">
        <v>50</v>
      </c>
      <c r="J119" t="s">
        <v>79</v>
      </c>
      <c r="K119" t="s">
        <v>92</v>
      </c>
      <c r="L119" t="s">
        <v>53</v>
      </c>
      <c r="M119" t="s">
        <v>50</v>
      </c>
      <c r="N119" t="s">
        <v>50</v>
      </c>
      <c r="O119" t="s">
        <v>70</v>
      </c>
      <c r="P119" t="s">
        <v>50</v>
      </c>
      <c r="Q119" t="s">
        <v>50</v>
      </c>
      <c r="R119" t="str">
        <f t="shared" si="8"/>
        <v>Shivajinagar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tr">
        <f t="shared" si="9"/>
        <v/>
      </c>
      <c r="Y119" t="str">
        <f t="shared" si="10"/>
        <v>Shivajinagar</v>
      </c>
      <c r="Z119" t="s">
        <v>83</v>
      </c>
      <c r="AA119" t="s">
        <v>84</v>
      </c>
      <c r="AB119" t="s">
        <v>50</v>
      </c>
      <c r="AC119" t="s">
        <v>50</v>
      </c>
      <c r="AD119" t="s">
        <v>50</v>
      </c>
      <c r="AE119" t="s">
        <v>50</v>
      </c>
      <c r="AF119" t="str">
        <f t="shared" si="11"/>
        <v>kothrud</v>
      </c>
      <c r="AG119" t="s">
        <v>50</v>
      </c>
      <c r="AH119" t="s">
        <v>50</v>
      </c>
      <c r="AI119" t="s">
        <v>212</v>
      </c>
      <c r="AJ119" t="s">
        <v>50</v>
      </c>
      <c r="AK119" t="s">
        <v>50</v>
      </c>
      <c r="AL119" t="str">
        <f t="shared" si="12"/>
        <v xml:space="preserve">Karve nagar </v>
      </c>
      <c r="AM119" t="str">
        <f>IF(FC_Road___Aradhana5[[#This Row],[2nd Level Departure]]="",FC_Road___Aradhana5[[#This Row],[1st Level Departure]],FC_Road___Aradhana5[[#This Row],[2nd Level Departure]])</f>
        <v xml:space="preserve">Karve nagar </v>
      </c>
      <c r="AN119" t="s">
        <v>85</v>
      </c>
      <c r="AO119" t="s">
        <v>71</v>
      </c>
      <c r="AP119" t="s">
        <v>96</v>
      </c>
      <c r="AQ119" t="s">
        <v>50</v>
      </c>
      <c r="AR119" t="s">
        <v>50</v>
      </c>
      <c r="AS119" t="s">
        <v>50</v>
      </c>
      <c r="AT119" t="s">
        <v>50</v>
      </c>
      <c r="AU119" t="s">
        <v>50</v>
      </c>
      <c r="AV119" t="s">
        <v>110</v>
      </c>
      <c r="AW119" t="str">
        <f t="shared" si="13"/>
        <v>Reservation Apps - DineOut/ Zomato Gold</v>
      </c>
      <c r="AX119" t="s">
        <v>106</v>
      </c>
      <c r="AY119" t="str">
        <f t="shared" si="14"/>
        <v>Work meeting/ Business outing</v>
      </c>
      <c r="AZ119" t="s">
        <v>98</v>
      </c>
      <c r="BA119" t="s">
        <v>62</v>
      </c>
      <c r="BB119" t="s">
        <v>87</v>
      </c>
      <c r="BC119" t="s">
        <v>104</v>
      </c>
      <c r="BD119" t="s">
        <v>66</v>
      </c>
      <c r="BE119" t="s">
        <v>76</v>
      </c>
      <c r="BF119" t="s">
        <v>184</v>
      </c>
      <c r="BG119" t="s">
        <v>68</v>
      </c>
      <c r="BH119" t="s">
        <v>101</v>
      </c>
      <c r="BI119" t="s">
        <v>115</v>
      </c>
      <c r="BJ119" t="s">
        <v>189</v>
      </c>
      <c r="BK119" t="s">
        <v>529</v>
      </c>
      <c r="BL119" t="s">
        <v>370</v>
      </c>
    </row>
    <row r="120" spans="1:64" x14ac:dyDescent="0.3">
      <c r="A120">
        <v>125</v>
      </c>
      <c r="B120" s="1">
        <v>45835.931250000001</v>
      </c>
      <c r="C120" s="6">
        <v>45835.932638888888</v>
      </c>
      <c r="D120" s="2">
        <f>INT(FC_Road___Aradhana5[[#This Row],[Completion time]])</f>
        <v>45835</v>
      </c>
      <c r="E120" s="2" t="str">
        <f>TEXT(FC_Road___Aradhana5[[#This Row],[Date]],"dddd")</f>
        <v>Friday</v>
      </c>
      <c r="F120" s="2" t="str">
        <f>IF(WEEKDAY(FC_Road___Aradhana5[[#This Row],[Date]],2)&gt;5,"Weekend","Weekday")</f>
        <v>Weekday</v>
      </c>
      <c r="G12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20" t="s">
        <v>49</v>
      </c>
      <c r="I120" t="s">
        <v>50</v>
      </c>
      <c r="J120" t="s">
        <v>51</v>
      </c>
      <c r="K120" t="s">
        <v>92</v>
      </c>
      <c r="L120" t="s">
        <v>53</v>
      </c>
      <c r="M120" t="s">
        <v>50</v>
      </c>
      <c r="N120" t="s">
        <v>50</v>
      </c>
      <c r="O120" t="s">
        <v>205</v>
      </c>
      <c r="P120" t="s">
        <v>50</v>
      </c>
      <c r="Q120" t="s">
        <v>50</v>
      </c>
      <c r="R120" t="str">
        <f t="shared" si="8"/>
        <v>Katraj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tr">
        <f t="shared" si="9"/>
        <v/>
      </c>
      <c r="Y120" t="str">
        <f t="shared" si="10"/>
        <v>Katraj</v>
      </c>
      <c r="Z120" t="s">
        <v>83</v>
      </c>
      <c r="AA120" t="s">
        <v>127</v>
      </c>
      <c r="AB120" t="s">
        <v>50</v>
      </c>
      <c r="AC120" t="s">
        <v>50</v>
      </c>
      <c r="AD120" t="s">
        <v>50</v>
      </c>
      <c r="AE120" t="s">
        <v>50</v>
      </c>
      <c r="AF120" t="str">
        <f t="shared" si="11"/>
        <v>Old City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tr">
        <f t="shared" si="12"/>
        <v/>
      </c>
      <c r="AM120" t="str">
        <f>IF(FC_Road___Aradhana5[[#This Row],[2nd Level Departure]]="",FC_Road___Aradhana5[[#This Row],[1st Level Departure]],FC_Road___Aradhana5[[#This Row],[2nd Level Departure]])</f>
        <v>Old City</v>
      </c>
      <c r="AN120" t="s">
        <v>94</v>
      </c>
      <c r="AO120" t="s">
        <v>71</v>
      </c>
      <c r="AP120" t="s">
        <v>58</v>
      </c>
      <c r="AQ120" t="s">
        <v>72</v>
      </c>
      <c r="AR120" t="s">
        <v>133</v>
      </c>
      <c r="AS120" t="s">
        <v>61</v>
      </c>
      <c r="AT120" t="s">
        <v>107</v>
      </c>
      <c r="AU120" t="s">
        <v>63</v>
      </c>
      <c r="AV120" t="s">
        <v>50</v>
      </c>
      <c r="AW120" t="str">
        <f t="shared" si="13"/>
        <v>Walk-in/ Saw it while passing by</v>
      </c>
      <c r="AX120" t="s">
        <v>50</v>
      </c>
      <c r="AY120" t="str">
        <f t="shared" si="14"/>
        <v>Casual Meal</v>
      </c>
      <c r="AZ120" t="s">
        <v>50</v>
      </c>
      <c r="BA120" t="str">
        <f t="shared" si="15"/>
        <v>Nonna's famous Tiramisu </v>
      </c>
      <c r="BB120" t="s">
        <v>113</v>
      </c>
      <c r="BC120" t="s">
        <v>74</v>
      </c>
      <c r="BD120" t="s">
        <v>75</v>
      </c>
      <c r="BE120" t="s">
        <v>67</v>
      </c>
      <c r="BF120" t="s">
        <v>89</v>
      </c>
      <c r="BG120" t="s">
        <v>68</v>
      </c>
      <c r="BH120" t="s">
        <v>90</v>
      </c>
      <c r="BI120" t="s">
        <v>91</v>
      </c>
      <c r="BJ120" t="s">
        <v>69</v>
      </c>
      <c r="BK120" t="s">
        <v>153</v>
      </c>
      <c r="BL120" t="s">
        <v>495</v>
      </c>
    </row>
    <row r="121" spans="1:64" x14ac:dyDescent="0.3">
      <c r="A121">
        <v>126</v>
      </c>
      <c r="B121" s="1">
        <v>45835.932638888888</v>
      </c>
      <c r="C121" s="6">
        <v>45835.941666666666</v>
      </c>
      <c r="D121" s="2">
        <f>INT(FC_Road___Aradhana5[[#This Row],[Completion time]])</f>
        <v>45835</v>
      </c>
      <c r="E121" s="2" t="str">
        <f>TEXT(FC_Road___Aradhana5[[#This Row],[Date]],"dddd")</f>
        <v>Friday</v>
      </c>
      <c r="F121" s="2" t="str">
        <f>IF(WEEKDAY(FC_Road___Aradhana5[[#This Row],[Date]],2)&gt;5,"Weekend","Weekday")</f>
        <v>Weekday</v>
      </c>
      <c r="G12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21" t="s">
        <v>49</v>
      </c>
      <c r="I121" t="s">
        <v>50</v>
      </c>
      <c r="J121" t="s">
        <v>79</v>
      </c>
      <c r="K121" t="s">
        <v>92</v>
      </c>
      <c r="L121" t="s">
        <v>119</v>
      </c>
      <c r="M121" t="s">
        <v>50</v>
      </c>
      <c r="N121" t="s">
        <v>50</v>
      </c>
      <c r="O121" t="s">
        <v>50</v>
      </c>
      <c r="P121" t="s">
        <v>50</v>
      </c>
      <c r="Q121" t="s">
        <v>127</v>
      </c>
      <c r="R121" t="str">
        <f t="shared" si="8"/>
        <v>Old City</v>
      </c>
      <c r="S121" t="s">
        <v>50</v>
      </c>
      <c r="T121" t="s">
        <v>50</v>
      </c>
      <c r="U121" t="s">
        <v>50</v>
      </c>
      <c r="V121" t="s">
        <v>50</v>
      </c>
      <c r="W121" t="s">
        <v>169</v>
      </c>
      <c r="X121" t="str">
        <f t="shared" si="9"/>
        <v>Sadashiv Peth</v>
      </c>
      <c r="Y121" t="str">
        <f t="shared" si="10"/>
        <v>Sadashiv Peth</v>
      </c>
      <c r="Z121" t="s">
        <v>166</v>
      </c>
      <c r="AA121" t="s">
        <v>50</v>
      </c>
      <c r="AB121" t="s">
        <v>165</v>
      </c>
      <c r="AC121" t="s">
        <v>50</v>
      </c>
      <c r="AD121" t="s">
        <v>50</v>
      </c>
      <c r="AE121" t="s">
        <v>50</v>
      </c>
      <c r="AF121" t="str">
        <f t="shared" si="11"/>
        <v>Pavillion Mall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tr">
        <f t="shared" si="12"/>
        <v/>
      </c>
      <c r="AM121" t="str">
        <f>IF(FC_Road___Aradhana5[[#This Row],[2nd Level Departure]]="",FC_Road___Aradhana5[[#This Row],[1st Level Departure]],FC_Road___Aradhana5[[#This Row],[2nd Level Departure]])</f>
        <v>Pavillion Mall</v>
      </c>
      <c r="AN121" t="s">
        <v>128</v>
      </c>
      <c r="AO121" t="s">
        <v>109</v>
      </c>
      <c r="AP121" t="s">
        <v>96</v>
      </c>
      <c r="AQ121" t="s">
        <v>50</v>
      </c>
      <c r="AR121" t="s">
        <v>50</v>
      </c>
      <c r="AS121" t="s">
        <v>50</v>
      </c>
      <c r="AT121" t="s">
        <v>50</v>
      </c>
      <c r="AU121" t="s">
        <v>50</v>
      </c>
      <c r="AV121" t="s">
        <v>149</v>
      </c>
      <c r="AW121" t="str">
        <f t="shared" si="13"/>
        <v>A friend told me</v>
      </c>
      <c r="AX121" t="s">
        <v>111</v>
      </c>
      <c r="AY121" t="str">
        <f t="shared" si="14"/>
        <v>Hangout with friends</v>
      </c>
      <c r="AZ121" t="s">
        <v>98</v>
      </c>
      <c r="BA121" t="s">
        <v>62</v>
      </c>
      <c r="BB121" t="s">
        <v>87</v>
      </c>
      <c r="BC121" t="s">
        <v>104</v>
      </c>
      <c r="BD121" t="s">
        <v>88</v>
      </c>
      <c r="BE121" t="s">
        <v>76</v>
      </c>
      <c r="BF121" t="s">
        <v>89</v>
      </c>
      <c r="BG121" t="s">
        <v>114</v>
      </c>
      <c r="BH121" t="s">
        <v>78</v>
      </c>
      <c r="BI121" t="s">
        <v>115</v>
      </c>
      <c r="BJ121" t="s">
        <v>69</v>
      </c>
      <c r="BK121" t="s">
        <v>531</v>
      </c>
      <c r="BL121" t="s">
        <v>390</v>
      </c>
    </row>
    <row r="122" spans="1:64" x14ac:dyDescent="0.3">
      <c r="A122">
        <v>127</v>
      </c>
      <c r="B122" s="1">
        <v>45835.933333333334</v>
      </c>
      <c r="C122" s="6">
        <v>45835.944444444445</v>
      </c>
      <c r="D122" s="2">
        <f>INT(FC_Road___Aradhana5[[#This Row],[Completion time]])</f>
        <v>45835</v>
      </c>
      <c r="E122" s="2" t="str">
        <f>TEXT(FC_Road___Aradhana5[[#This Row],[Date]],"dddd")</f>
        <v>Friday</v>
      </c>
      <c r="F122" s="2" t="str">
        <f>IF(WEEKDAY(FC_Road___Aradhana5[[#This Row],[Date]],2)&gt;5,"Weekend","Weekday")</f>
        <v>Weekday</v>
      </c>
      <c r="G12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22" t="s">
        <v>49</v>
      </c>
      <c r="I122" t="s">
        <v>50</v>
      </c>
      <c r="J122" t="s">
        <v>51</v>
      </c>
      <c r="K122" t="s">
        <v>52</v>
      </c>
      <c r="L122" t="s">
        <v>80</v>
      </c>
      <c r="M122" t="s">
        <v>50</v>
      </c>
      <c r="N122" t="s">
        <v>50</v>
      </c>
      <c r="O122" t="s">
        <v>50</v>
      </c>
      <c r="P122" t="s">
        <v>50</v>
      </c>
      <c r="Q122" t="s">
        <v>54</v>
      </c>
      <c r="R122" t="str">
        <f t="shared" si="8"/>
        <v>Deccan</v>
      </c>
      <c r="S122" t="s">
        <v>54</v>
      </c>
      <c r="T122" t="s">
        <v>50</v>
      </c>
      <c r="U122" t="s">
        <v>50</v>
      </c>
      <c r="V122" t="s">
        <v>50</v>
      </c>
      <c r="W122" t="s">
        <v>50</v>
      </c>
      <c r="X122" t="str">
        <f t="shared" si="9"/>
        <v>Deccan</v>
      </c>
      <c r="Y122" t="str">
        <f t="shared" si="10"/>
        <v>Deccan</v>
      </c>
      <c r="Z122" t="s">
        <v>83</v>
      </c>
      <c r="AA122" t="s">
        <v>54</v>
      </c>
      <c r="AB122" t="s">
        <v>50</v>
      </c>
      <c r="AC122" t="s">
        <v>50</v>
      </c>
      <c r="AD122" t="s">
        <v>50</v>
      </c>
      <c r="AE122" t="s">
        <v>50</v>
      </c>
      <c r="AF122" t="str">
        <f t="shared" si="11"/>
        <v>Deccan</v>
      </c>
      <c r="AG122" t="s">
        <v>54</v>
      </c>
      <c r="AH122" t="s">
        <v>50</v>
      </c>
      <c r="AI122" t="s">
        <v>50</v>
      </c>
      <c r="AJ122" t="s">
        <v>50</v>
      </c>
      <c r="AK122" t="s">
        <v>50</v>
      </c>
      <c r="AL122" t="str">
        <f t="shared" si="12"/>
        <v>Deccan</v>
      </c>
      <c r="AM122" t="str">
        <f>IF(FC_Road___Aradhana5[[#This Row],[2nd Level Departure]]="",FC_Road___Aradhana5[[#This Row],[1st Level Departure]],FC_Road___Aradhana5[[#This Row],[2nd Level Departure]])</f>
        <v>Deccan</v>
      </c>
      <c r="AN122" t="s">
        <v>56</v>
      </c>
      <c r="AO122" t="s">
        <v>71</v>
      </c>
      <c r="AP122" t="s">
        <v>58</v>
      </c>
      <c r="AQ122" t="s">
        <v>110</v>
      </c>
      <c r="AR122" t="s">
        <v>103</v>
      </c>
      <c r="AS122" t="s">
        <v>112</v>
      </c>
      <c r="AT122" t="s">
        <v>62</v>
      </c>
      <c r="AU122" t="s">
        <v>63</v>
      </c>
      <c r="AV122" t="s">
        <v>50</v>
      </c>
      <c r="AW122" t="str">
        <f t="shared" si="13"/>
        <v>Reservation Apps - DineOut/ Zomato Gold</v>
      </c>
      <c r="AX122" t="s">
        <v>50</v>
      </c>
      <c r="AY122" t="str">
        <f t="shared" si="14"/>
        <v>Hangout with Friends</v>
      </c>
      <c r="AZ122" t="s">
        <v>50</v>
      </c>
      <c r="BA122" t="str">
        <f t="shared" si="15"/>
        <v>I wanted to try Sourdough Pizza</v>
      </c>
      <c r="BB122" t="s">
        <v>87</v>
      </c>
      <c r="BC122" t="s">
        <v>108</v>
      </c>
      <c r="BD122" t="s">
        <v>75</v>
      </c>
      <c r="BE122" t="s">
        <v>67</v>
      </c>
      <c r="BF122" t="s">
        <v>184</v>
      </c>
      <c r="BG122" t="s">
        <v>68</v>
      </c>
      <c r="BH122" t="s">
        <v>78</v>
      </c>
      <c r="BI122" t="s">
        <v>115</v>
      </c>
      <c r="BJ122" t="s">
        <v>69</v>
      </c>
      <c r="BK122" t="s">
        <v>153</v>
      </c>
      <c r="BL122" t="s">
        <v>369</v>
      </c>
    </row>
    <row r="123" spans="1:64" x14ac:dyDescent="0.3">
      <c r="A123">
        <v>128</v>
      </c>
      <c r="B123" s="1">
        <v>45835.949305555558</v>
      </c>
      <c r="C123" s="6">
        <v>45835.953472222223</v>
      </c>
      <c r="D123" s="2">
        <f>INT(FC_Road___Aradhana5[[#This Row],[Completion time]])</f>
        <v>45835</v>
      </c>
      <c r="E123" s="2" t="str">
        <f>TEXT(FC_Road___Aradhana5[[#This Row],[Date]],"dddd")</f>
        <v>Friday</v>
      </c>
      <c r="F123" s="2" t="str">
        <f>IF(WEEKDAY(FC_Road___Aradhana5[[#This Row],[Date]],2)&gt;5,"Weekend","Weekday")</f>
        <v>Weekday</v>
      </c>
      <c r="G12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23" t="s">
        <v>49</v>
      </c>
      <c r="I123" t="s">
        <v>50</v>
      </c>
      <c r="J123" t="s">
        <v>79</v>
      </c>
      <c r="K123" t="s">
        <v>52</v>
      </c>
      <c r="L123" t="s">
        <v>93</v>
      </c>
      <c r="M123" t="s">
        <v>50</v>
      </c>
      <c r="N123" t="s">
        <v>165</v>
      </c>
      <c r="O123" t="s">
        <v>50</v>
      </c>
      <c r="P123" t="s">
        <v>50</v>
      </c>
      <c r="Q123" t="s">
        <v>50</v>
      </c>
      <c r="R123" t="str">
        <f t="shared" si="8"/>
        <v>Pavillion Mall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tr">
        <f t="shared" si="9"/>
        <v/>
      </c>
      <c r="Y123" t="str">
        <f t="shared" si="10"/>
        <v>Pavillion Mall</v>
      </c>
      <c r="Z123" t="s">
        <v>83</v>
      </c>
      <c r="AA123" t="s">
        <v>127</v>
      </c>
      <c r="AB123" t="s">
        <v>50</v>
      </c>
      <c r="AC123" t="s">
        <v>50</v>
      </c>
      <c r="AD123" t="s">
        <v>50</v>
      </c>
      <c r="AE123" t="s">
        <v>50</v>
      </c>
      <c r="AF123" t="str">
        <f t="shared" si="11"/>
        <v>Old City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tr">
        <f t="shared" si="12"/>
        <v/>
      </c>
      <c r="AM123" t="str">
        <f>IF(FC_Road___Aradhana5[[#This Row],[2nd Level Departure]]="",FC_Road___Aradhana5[[#This Row],[1st Level Departure]],FC_Road___Aradhana5[[#This Row],[2nd Level Departure]])</f>
        <v>Old City</v>
      </c>
      <c r="AN123" t="s">
        <v>85</v>
      </c>
      <c r="AO123" t="s">
        <v>71</v>
      </c>
      <c r="AP123" t="s">
        <v>58</v>
      </c>
      <c r="AQ123" t="s">
        <v>97</v>
      </c>
      <c r="AR123" t="s">
        <v>133</v>
      </c>
      <c r="AS123" t="s">
        <v>61</v>
      </c>
      <c r="AT123" t="s">
        <v>62</v>
      </c>
      <c r="AU123" t="s">
        <v>63</v>
      </c>
      <c r="AV123" t="s">
        <v>50</v>
      </c>
      <c r="AW123" t="str">
        <f t="shared" si="13"/>
        <v>Social Media Ad (Instagram/ Facebook)</v>
      </c>
      <c r="AX123" t="s">
        <v>50</v>
      </c>
      <c r="AY123" t="str">
        <f t="shared" si="14"/>
        <v>Casual Meal</v>
      </c>
      <c r="AZ123" t="s">
        <v>50</v>
      </c>
      <c r="BA123" t="str">
        <f t="shared" si="15"/>
        <v>I wanted to try Sourdough Pizza</v>
      </c>
      <c r="BB123" t="s">
        <v>104</v>
      </c>
      <c r="BC123" t="s">
        <v>104</v>
      </c>
      <c r="BD123" t="s">
        <v>75</v>
      </c>
      <c r="BE123" t="s">
        <v>76</v>
      </c>
      <c r="BF123" t="s">
        <v>89</v>
      </c>
      <c r="BG123" t="s">
        <v>100</v>
      </c>
      <c r="BH123" t="s">
        <v>78</v>
      </c>
      <c r="BI123" t="s">
        <v>122</v>
      </c>
      <c r="BJ123" t="s">
        <v>69</v>
      </c>
      <c r="BK123" t="s">
        <v>93</v>
      </c>
      <c r="BL123" t="s">
        <v>390</v>
      </c>
    </row>
    <row r="124" spans="1:64" x14ac:dyDescent="0.3">
      <c r="A124">
        <v>129</v>
      </c>
      <c r="B124" s="1">
        <v>45835.944444444445</v>
      </c>
      <c r="C124" s="6">
        <v>45835.955555555556</v>
      </c>
      <c r="D124" s="2">
        <f>INT(FC_Road___Aradhana5[[#This Row],[Completion time]])</f>
        <v>45835</v>
      </c>
      <c r="E124" s="2" t="str">
        <f>TEXT(FC_Road___Aradhana5[[#This Row],[Date]],"dddd")</f>
        <v>Friday</v>
      </c>
      <c r="F124" s="2" t="str">
        <f>IF(WEEKDAY(FC_Road___Aradhana5[[#This Row],[Date]],2)&gt;5,"Weekend","Weekday")</f>
        <v>Weekday</v>
      </c>
      <c r="G12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24" t="s">
        <v>49</v>
      </c>
      <c r="I124" t="s">
        <v>50</v>
      </c>
      <c r="J124" t="s">
        <v>51</v>
      </c>
      <c r="K124" t="s">
        <v>140</v>
      </c>
      <c r="L124" t="s">
        <v>93</v>
      </c>
      <c r="M124" t="s">
        <v>50</v>
      </c>
      <c r="N124" t="s">
        <v>102</v>
      </c>
      <c r="O124" t="s">
        <v>50</v>
      </c>
      <c r="P124" t="s">
        <v>50</v>
      </c>
      <c r="Q124" t="s">
        <v>50</v>
      </c>
      <c r="R124" t="str">
        <f t="shared" ref="R124:R184" si="16">IF(M124&lt;&gt;"",M124,IF(N124&lt;&gt;"",N124,IF(O124&lt;&gt;"",O124,IF(P124&lt;&gt;"",P124,IF(Q124&lt;&gt;"",Q124,"")))))</f>
        <v>FC Road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tr">
        <f t="shared" ref="X124:X184" si="17">IF(S124&lt;&gt;"",S124,IF(T124&lt;&gt;"",T124,IF(U124&lt;&gt;"",U124,IF(V124&lt;&gt;"",V124,IF(W124&lt;&gt;"",W124,"")))))</f>
        <v/>
      </c>
      <c r="Y124" t="str">
        <f t="shared" ref="Y124:Y184" si="18">IF(X124&lt;&gt;"",X124,IF(R124&lt;&gt;"",R124,""))</f>
        <v>FC Road</v>
      </c>
      <c r="Z124" t="s">
        <v>83</v>
      </c>
      <c r="AA124" t="s">
        <v>212</v>
      </c>
      <c r="AB124" t="s">
        <v>50</v>
      </c>
      <c r="AC124" t="s">
        <v>50</v>
      </c>
      <c r="AD124" t="s">
        <v>50</v>
      </c>
      <c r="AE124" t="s">
        <v>50</v>
      </c>
      <c r="AF124" t="str">
        <f t="shared" ref="AF124:AF184" si="19">IF(AA124&lt;&gt;"",AA124,IF(AB124&lt;&gt;"",AB124,IF(AC124&lt;&gt;"",AC124,IF(AD124&lt;&gt;"",AD124,IF(AE124&lt;&gt;"",AE124,"")))))</f>
        <v xml:space="preserve">Karve nagar 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tr">
        <f t="shared" ref="AL124:AL184" si="20">IF(AG124&lt;&gt;"",AG124,IF(AH124&lt;&gt;"",AH124,IF(AI124&lt;&gt;"",AI124,IF(AJ124&lt;&gt;"",AJ124,IF(AK124&lt;&gt;"",AK124,"")))))</f>
        <v/>
      </c>
      <c r="AM124" t="str">
        <f>IF(FC_Road___Aradhana5[[#This Row],[2nd Level Departure]]="",FC_Road___Aradhana5[[#This Row],[1st Level Departure]],FC_Road___Aradhana5[[#This Row],[2nd Level Departure]])</f>
        <v xml:space="preserve">Karve nagar </v>
      </c>
      <c r="AN124" t="s">
        <v>85</v>
      </c>
      <c r="AO124" t="s">
        <v>71</v>
      </c>
      <c r="AP124" t="s">
        <v>96</v>
      </c>
      <c r="AQ124" t="s">
        <v>50</v>
      </c>
      <c r="AR124" t="s">
        <v>50</v>
      </c>
      <c r="AS124" t="s">
        <v>50</v>
      </c>
      <c r="AT124" t="s">
        <v>50</v>
      </c>
      <c r="AU124" t="s">
        <v>50</v>
      </c>
      <c r="AV124" t="s">
        <v>97</v>
      </c>
      <c r="AW124" t="str">
        <f t="shared" ref="AW124:AW184" si="21">IF(AQ124="",AV124,AQ124)</f>
        <v>Social Media Ad (Instagram/ Facebook)</v>
      </c>
      <c r="AX124" t="s">
        <v>111</v>
      </c>
      <c r="AY124" t="str">
        <f t="shared" ref="AY124:AY184" si="22">IF(AS124="",AX124,AS124)</f>
        <v>Hangout with friends</v>
      </c>
      <c r="AZ124" t="s">
        <v>98</v>
      </c>
      <c r="BA124" t="s">
        <v>62</v>
      </c>
      <c r="BB124" t="s">
        <v>74</v>
      </c>
      <c r="BC124" t="s">
        <v>64</v>
      </c>
      <c r="BD124" t="s">
        <v>88</v>
      </c>
      <c r="BE124" t="s">
        <v>76</v>
      </c>
      <c r="BF124" t="s">
        <v>89</v>
      </c>
      <c r="BG124" t="s">
        <v>114</v>
      </c>
      <c r="BH124" t="s">
        <v>78</v>
      </c>
      <c r="BI124" t="s">
        <v>115</v>
      </c>
      <c r="BJ124" t="s">
        <v>69</v>
      </c>
      <c r="BK124" t="s">
        <v>93</v>
      </c>
      <c r="BL124" t="s">
        <v>372</v>
      </c>
    </row>
    <row r="125" spans="1:64" x14ac:dyDescent="0.3">
      <c r="A125">
        <v>130</v>
      </c>
      <c r="B125" s="1">
        <v>45835.955555555556</v>
      </c>
      <c r="C125" s="6">
        <v>45836.554166666669</v>
      </c>
      <c r="D125" s="2">
        <f>INT(FC_Road___Aradhana5[[#This Row],[Completion time]])</f>
        <v>45836</v>
      </c>
      <c r="E125" s="2" t="str">
        <f>TEXT(FC_Road___Aradhana5[[#This Row],[Date]],"dddd")</f>
        <v>Saturday</v>
      </c>
      <c r="F125" s="2" t="str">
        <f>IF(WEEKDAY(FC_Road___Aradhana5[[#This Row],[Date]],2)&gt;5,"Weekend","Weekday")</f>
        <v>Weekend</v>
      </c>
      <c r="G12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25" t="s">
        <v>49</v>
      </c>
      <c r="I125" t="s">
        <v>50</v>
      </c>
      <c r="J125" t="s">
        <v>79</v>
      </c>
      <c r="K125" t="s">
        <v>52</v>
      </c>
      <c r="L125" t="s">
        <v>80</v>
      </c>
      <c r="M125" t="s">
        <v>50</v>
      </c>
      <c r="N125" t="s">
        <v>50</v>
      </c>
      <c r="O125" t="s">
        <v>50</v>
      </c>
      <c r="P125" t="s">
        <v>50</v>
      </c>
      <c r="Q125" t="s">
        <v>81</v>
      </c>
      <c r="R125" t="str">
        <f t="shared" si="16"/>
        <v>Kothrud</v>
      </c>
      <c r="S125" t="s">
        <v>50</v>
      </c>
      <c r="T125" t="s">
        <v>50</v>
      </c>
      <c r="U125" t="s">
        <v>120</v>
      </c>
      <c r="V125" t="s">
        <v>50</v>
      </c>
      <c r="W125" t="s">
        <v>50</v>
      </c>
      <c r="X125" t="str">
        <f t="shared" si="17"/>
        <v>Mayur Colony / Ideal Colony</v>
      </c>
      <c r="Y125" t="str">
        <f t="shared" si="18"/>
        <v>Mayur Colony / Ideal Colony</v>
      </c>
      <c r="Z125" t="s">
        <v>93</v>
      </c>
      <c r="AA125" t="s">
        <v>50</v>
      </c>
      <c r="AB125" t="s">
        <v>50</v>
      </c>
      <c r="AC125" t="s">
        <v>204</v>
      </c>
      <c r="AD125" t="s">
        <v>50</v>
      </c>
      <c r="AE125" t="s">
        <v>50</v>
      </c>
      <c r="AF125" t="str">
        <f t="shared" si="19"/>
        <v>JM Road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tr">
        <f t="shared" si="20"/>
        <v/>
      </c>
      <c r="AM125" t="str">
        <f>IF(FC_Road___Aradhana5[[#This Row],[2nd Level Departure]]="",FC_Road___Aradhana5[[#This Row],[1st Level Departure]],FC_Road___Aradhana5[[#This Row],[2nd Level Departure]])</f>
        <v>JM Road</v>
      </c>
      <c r="AN125" t="s">
        <v>56</v>
      </c>
      <c r="AO125" t="s">
        <v>71</v>
      </c>
      <c r="AP125" t="s">
        <v>58</v>
      </c>
      <c r="AQ125" t="s">
        <v>59</v>
      </c>
      <c r="AR125" t="s">
        <v>133</v>
      </c>
      <c r="AS125" t="s">
        <v>129</v>
      </c>
      <c r="AT125" t="s">
        <v>62</v>
      </c>
      <c r="AU125" t="s">
        <v>63</v>
      </c>
      <c r="AV125" t="s">
        <v>50</v>
      </c>
      <c r="AW125" t="str">
        <f t="shared" si="21"/>
        <v>Word of Mouth/ Recommendation</v>
      </c>
      <c r="AX125" t="s">
        <v>50</v>
      </c>
      <c r="AY125" t="str">
        <f t="shared" si="22"/>
        <v>Family Outing</v>
      </c>
      <c r="AZ125" t="s">
        <v>50</v>
      </c>
      <c r="BA125" t="str">
        <f t="shared" ref="BA125:BA184" si="23">IF(AT125="",AZ125,AT125)</f>
        <v>I wanted to try Sourdough Pizza</v>
      </c>
      <c r="BB125" t="s">
        <v>87</v>
      </c>
      <c r="BC125" t="s">
        <v>64</v>
      </c>
      <c r="BD125" t="s">
        <v>88</v>
      </c>
      <c r="BE125" t="s">
        <v>67</v>
      </c>
      <c r="BF125" t="s">
        <v>89</v>
      </c>
      <c r="BG125" t="s">
        <v>114</v>
      </c>
      <c r="BH125" t="s">
        <v>101</v>
      </c>
      <c r="BI125" t="s">
        <v>122</v>
      </c>
      <c r="BJ125" t="s">
        <v>69</v>
      </c>
      <c r="BK125" t="s">
        <v>93</v>
      </c>
      <c r="BL125" t="s">
        <v>411</v>
      </c>
    </row>
    <row r="126" spans="1:64" x14ac:dyDescent="0.3">
      <c r="A126">
        <v>131</v>
      </c>
      <c r="B126" s="1">
        <v>45836.554861111108</v>
      </c>
      <c r="C126" s="6">
        <v>45836.571527777778</v>
      </c>
      <c r="D126" s="2">
        <f>INT(FC_Road___Aradhana5[[#This Row],[Completion time]])</f>
        <v>45836</v>
      </c>
      <c r="E126" s="2" t="str">
        <f>TEXT(FC_Road___Aradhana5[[#This Row],[Date]],"dddd")</f>
        <v>Saturday</v>
      </c>
      <c r="F126" s="2" t="str">
        <f>IF(WEEKDAY(FC_Road___Aradhana5[[#This Row],[Date]],2)&gt;5,"Weekend","Weekday")</f>
        <v>Weekend</v>
      </c>
      <c r="G12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26" t="s">
        <v>49</v>
      </c>
      <c r="I126" t="s">
        <v>50</v>
      </c>
      <c r="J126" t="s">
        <v>51</v>
      </c>
      <c r="K126" t="s">
        <v>213</v>
      </c>
      <c r="L126" t="s">
        <v>80</v>
      </c>
      <c r="M126" t="s">
        <v>50</v>
      </c>
      <c r="N126" t="s">
        <v>50</v>
      </c>
      <c r="O126" t="s">
        <v>50</v>
      </c>
      <c r="P126" t="s">
        <v>50</v>
      </c>
      <c r="Q126" t="s">
        <v>54</v>
      </c>
      <c r="R126" t="str">
        <f t="shared" si="16"/>
        <v>Deccan</v>
      </c>
      <c r="S126" t="s">
        <v>54</v>
      </c>
      <c r="T126" t="s">
        <v>50</v>
      </c>
      <c r="U126" t="s">
        <v>50</v>
      </c>
      <c r="V126" t="s">
        <v>50</v>
      </c>
      <c r="W126" t="s">
        <v>50</v>
      </c>
      <c r="X126" t="str">
        <f t="shared" si="17"/>
        <v>Deccan</v>
      </c>
      <c r="Y126" t="str">
        <f t="shared" si="18"/>
        <v>Deccan</v>
      </c>
      <c r="Z126" t="s">
        <v>83</v>
      </c>
      <c r="AA126" t="s">
        <v>54</v>
      </c>
      <c r="AB126" t="s">
        <v>50</v>
      </c>
      <c r="AC126" t="s">
        <v>50</v>
      </c>
      <c r="AD126" t="s">
        <v>50</v>
      </c>
      <c r="AE126" t="s">
        <v>50</v>
      </c>
      <c r="AF126" t="str">
        <f t="shared" si="19"/>
        <v>Deccan</v>
      </c>
      <c r="AG126" t="s">
        <v>54</v>
      </c>
      <c r="AH126" t="s">
        <v>50</v>
      </c>
      <c r="AI126" t="s">
        <v>50</v>
      </c>
      <c r="AJ126" t="s">
        <v>50</v>
      </c>
      <c r="AK126" t="s">
        <v>50</v>
      </c>
      <c r="AL126" t="str">
        <f t="shared" si="20"/>
        <v>Deccan</v>
      </c>
      <c r="AM126" t="str">
        <f>IF(FC_Road___Aradhana5[[#This Row],[2nd Level Departure]]="",FC_Road___Aradhana5[[#This Row],[1st Level Departure]],FC_Road___Aradhana5[[#This Row],[2nd Level Departure]])</f>
        <v>Deccan</v>
      </c>
      <c r="AN126" t="s">
        <v>56</v>
      </c>
      <c r="AO126" t="s">
        <v>95</v>
      </c>
      <c r="AP126" t="s">
        <v>58</v>
      </c>
      <c r="AQ126" t="s">
        <v>59</v>
      </c>
      <c r="AR126" t="s">
        <v>103</v>
      </c>
      <c r="AS126" t="s">
        <v>112</v>
      </c>
      <c r="AT126" t="s">
        <v>125</v>
      </c>
      <c r="AU126" t="s">
        <v>63</v>
      </c>
      <c r="AV126" t="s">
        <v>50</v>
      </c>
      <c r="AW126" t="str">
        <f t="shared" si="21"/>
        <v>Word of Mouth/ Recommendation</v>
      </c>
      <c r="AX126" t="s">
        <v>50</v>
      </c>
      <c r="AY126" t="str">
        <f t="shared" si="22"/>
        <v>Hangout with Friends</v>
      </c>
      <c r="AZ126" t="s">
        <v>50</v>
      </c>
      <c r="BA126" t="str">
        <f t="shared" si="23"/>
        <v>Pizza with Drinks sounded like a good combo</v>
      </c>
      <c r="BB126" t="s">
        <v>64</v>
      </c>
      <c r="BC126" t="s">
        <v>65</v>
      </c>
      <c r="BD126" t="s">
        <v>75</v>
      </c>
      <c r="BE126" t="s">
        <v>76</v>
      </c>
      <c r="BF126" t="s">
        <v>89</v>
      </c>
      <c r="BG126" t="s">
        <v>68</v>
      </c>
      <c r="BH126" t="s">
        <v>118</v>
      </c>
      <c r="BI126" t="s">
        <v>115</v>
      </c>
      <c r="BJ126" t="s">
        <v>69</v>
      </c>
      <c r="BK126" t="s">
        <v>153</v>
      </c>
      <c r="BL126" t="s">
        <v>369</v>
      </c>
    </row>
    <row r="127" spans="1:64" x14ac:dyDescent="0.3">
      <c r="A127">
        <v>132</v>
      </c>
      <c r="B127" s="1">
        <v>45836.54791666667</v>
      </c>
      <c r="C127" s="6">
        <v>45836.579861111109</v>
      </c>
      <c r="D127" s="2">
        <f>INT(FC_Road___Aradhana5[[#This Row],[Completion time]])</f>
        <v>45836</v>
      </c>
      <c r="E127" s="2" t="str">
        <f>TEXT(FC_Road___Aradhana5[[#This Row],[Date]],"dddd")</f>
        <v>Saturday</v>
      </c>
      <c r="F127" s="2" t="str">
        <f>IF(WEEKDAY(FC_Road___Aradhana5[[#This Row],[Date]],2)&gt;5,"Weekend","Weekday")</f>
        <v>Weekend</v>
      </c>
      <c r="G12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27" t="s">
        <v>49</v>
      </c>
      <c r="I127" t="s">
        <v>50</v>
      </c>
      <c r="J127" t="s">
        <v>51</v>
      </c>
      <c r="K127" t="s">
        <v>92</v>
      </c>
      <c r="L127" t="s">
        <v>93</v>
      </c>
      <c r="M127" t="s">
        <v>50</v>
      </c>
      <c r="N127" t="s">
        <v>102</v>
      </c>
      <c r="O127" t="s">
        <v>50</v>
      </c>
      <c r="P127" t="s">
        <v>50</v>
      </c>
      <c r="Q127" t="s">
        <v>50</v>
      </c>
      <c r="R127" t="str">
        <f t="shared" si="16"/>
        <v>FC Road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tr">
        <f t="shared" si="17"/>
        <v/>
      </c>
      <c r="Y127" t="str">
        <f t="shared" si="18"/>
        <v>FC Road</v>
      </c>
      <c r="Z127" t="s">
        <v>83</v>
      </c>
      <c r="AA127" t="s">
        <v>84</v>
      </c>
      <c r="AB127" t="s">
        <v>50</v>
      </c>
      <c r="AC127" t="s">
        <v>50</v>
      </c>
      <c r="AD127" t="s">
        <v>50</v>
      </c>
      <c r="AE127" t="s">
        <v>50</v>
      </c>
      <c r="AF127" t="str">
        <f t="shared" si="19"/>
        <v>kothrud</v>
      </c>
      <c r="AG127" t="s">
        <v>50</v>
      </c>
      <c r="AH127" t="s">
        <v>50</v>
      </c>
      <c r="AI127" t="s">
        <v>162</v>
      </c>
      <c r="AJ127" t="s">
        <v>50</v>
      </c>
      <c r="AK127" t="s">
        <v>50</v>
      </c>
      <c r="AL127" t="str">
        <f t="shared" si="20"/>
        <v>Dahanukar Colony / Kothrud Bus Stand</v>
      </c>
      <c r="AM127" t="str">
        <f>IF(FC_Road___Aradhana5[[#This Row],[2nd Level Departure]]="",FC_Road___Aradhana5[[#This Row],[1st Level Departure]],FC_Road___Aradhana5[[#This Row],[2nd Level Departure]])</f>
        <v>Dahanukar Colony / Kothrud Bus Stand</v>
      </c>
      <c r="AN127" t="s">
        <v>85</v>
      </c>
      <c r="AO127" t="s">
        <v>71</v>
      </c>
      <c r="AP127" t="s">
        <v>96</v>
      </c>
      <c r="AQ127" t="s">
        <v>50</v>
      </c>
      <c r="AR127" t="s">
        <v>50</v>
      </c>
      <c r="AS127" t="s">
        <v>50</v>
      </c>
      <c r="AT127" t="s">
        <v>50</v>
      </c>
      <c r="AU127" t="s">
        <v>50</v>
      </c>
      <c r="AV127" t="s">
        <v>144</v>
      </c>
      <c r="AW127" t="str">
        <f t="shared" si="21"/>
        <v>I was walking by and came in</v>
      </c>
      <c r="AX127" t="s">
        <v>61</v>
      </c>
      <c r="AY127" t="str">
        <f t="shared" si="22"/>
        <v>Casual Meal</v>
      </c>
      <c r="AZ127" t="s">
        <v>98</v>
      </c>
      <c r="BA127" t="s">
        <v>62</v>
      </c>
      <c r="BB127" t="s">
        <v>104</v>
      </c>
      <c r="BC127" t="s">
        <v>64</v>
      </c>
      <c r="BD127" t="s">
        <v>66</v>
      </c>
      <c r="BE127" t="s">
        <v>67</v>
      </c>
      <c r="BF127" t="s">
        <v>131</v>
      </c>
      <c r="BG127" t="s">
        <v>68</v>
      </c>
      <c r="BH127" t="s">
        <v>101</v>
      </c>
      <c r="BI127" t="s">
        <v>115</v>
      </c>
      <c r="BJ127" t="s">
        <v>69</v>
      </c>
      <c r="BK127" t="s">
        <v>93</v>
      </c>
      <c r="BL127" t="s">
        <v>372</v>
      </c>
    </row>
    <row r="128" spans="1:64" x14ac:dyDescent="0.3">
      <c r="A128">
        <v>133</v>
      </c>
      <c r="B128" s="1">
        <v>45836.579861111109</v>
      </c>
      <c r="C128" s="6">
        <v>45836.582638888889</v>
      </c>
      <c r="D128" s="2">
        <f>INT(FC_Road___Aradhana5[[#This Row],[Completion time]])</f>
        <v>45836</v>
      </c>
      <c r="E128" s="2" t="str">
        <f>TEXT(FC_Road___Aradhana5[[#This Row],[Date]],"dddd")</f>
        <v>Saturday</v>
      </c>
      <c r="F128" s="2" t="str">
        <f>IF(WEEKDAY(FC_Road___Aradhana5[[#This Row],[Date]],2)&gt;5,"Weekend","Weekday")</f>
        <v>Weekend</v>
      </c>
      <c r="G12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28" t="s">
        <v>49</v>
      </c>
      <c r="I128" t="s">
        <v>50</v>
      </c>
      <c r="J128" t="s">
        <v>79</v>
      </c>
      <c r="K128" t="s">
        <v>140</v>
      </c>
      <c r="L128" t="s">
        <v>80</v>
      </c>
      <c r="M128" t="s">
        <v>50</v>
      </c>
      <c r="N128" t="s">
        <v>50</v>
      </c>
      <c r="O128" t="s">
        <v>50</v>
      </c>
      <c r="P128" t="s">
        <v>50</v>
      </c>
      <c r="Q128" t="s">
        <v>214</v>
      </c>
      <c r="R128" t="str">
        <f t="shared" si="16"/>
        <v>NDA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tr">
        <f t="shared" si="17"/>
        <v/>
      </c>
      <c r="Y128" t="str">
        <f t="shared" si="18"/>
        <v>NDA</v>
      </c>
      <c r="Z128" t="s">
        <v>166</v>
      </c>
      <c r="AA128" t="s">
        <v>50</v>
      </c>
      <c r="AB128" t="s">
        <v>215</v>
      </c>
      <c r="AC128" t="s">
        <v>50</v>
      </c>
      <c r="AD128" t="s">
        <v>50</v>
      </c>
      <c r="AE128" t="s">
        <v>50</v>
      </c>
      <c r="AF128" t="str">
        <f t="shared" si="19"/>
        <v>London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tr">
        <f t="shared" si="20"/>
        <v/>
      </c>
      <c r="AM128" t="str">
        <f>IF(FC_Road___Aradhana5[[#This Row],[2nd Level Departure]]="",FC_Road___Aradhana5[[#This Row],[1st Level Departure]],FC_Road___Aradhana5[[#This Row],[2nd Level Departure]])</f>
        <v>London</v>
      </c>
      <c r="AN128" t="s">
        <v>85</v>
      </c>
      <c r="AO128" t="s">
        <v>71</v>
      </c>
      <c r="AP128" t="s">
        <v>58</v>
      </c>
      <c r="AQ128" t="s">
        <v>72</v>
      </c>
      <c r="AR128" t="s">
        <v>60</v>
      </c>
      <c r="AS128" t="s">
        <v>112</v>
      </c>
      <c r="AT128" t="s">
        <v>62</v>
      </c>
      <c r="AU128" t="s">
        <v>63</v>
      </c>
      <c r="AV128" t="s">
        <v>50</v>
      </c>
      <c r="AW128" t="str">
        <f t="shared" si="21"/>
        <v>Walk-in/ Saw it while passing by</v>
      </c>
      <c r="AX128" t="s">
        <v>50</v>
      </c>
      <c r="AY128" t="str">
        <f t="shared" si="22"/>
        <v>Hangout with Friends</v>
      </c>
      <c r="AZ128" t="s">
        <v>50</v>
      </c>
      <c r="BA128" t="str">
        <f t="shared" si="23"/>
        <v>I wanted to try Sourdough Pizza</v>
      </c>
      <c r="BB128" t="s">
        <v>104</v>
      </c>
      <c r="BC128" t="s">
        <v>65</v>
      </c>
      <c r="BD128" t="s">
        <v>88</v>
      </c>
      <c r="BE128" t="s">
        <v>67</v>
      </c>
      <c r="BF128" t="s">
        <v>89</v>
      </c>
      <c r="BG128" t="s">
        <v>77</v>
      </c>
      <c r="BH128" t="s">
        <v>101</v>
      </c>
      <c r="BI128" t="s">
        <v>193</v>
      </c>
      <c r="BJ128" t="s">
        <v>69</v>
      </c>
      <c r="BK128" t="s">
        <v>153</v>
      </c>
      <c r="BL128" t="s">
        <v>417</v>
      </c>
    </row>
    <row r="129" spans="1:64" x14ac:dyDescent="0.3">
      <c r="A129">
        <v>134</v>
      </c>
      <c r="B129" s="1">
        <v>45836.571527777778</v>
      </c>
      <c r="C129" s="6">
        <v>45836.583333333336</v>
      </c>
      <c r="D129" s="2">
        <f>INT(FC_Road___Aradhana5[[#This Row],[Completion time]])</f>
        <v>45836</v>
      </c>
      <c r="E129" s="2" t="str">
        <f>TEXT(FC_Road___Aradhana5[[#This Row],[Date]],"dddd")</f>
        <v>Saturday</v>
      </c>
      <c r="F129" s="2" t="str">
        <f>IF(WEEKDAY(FC_Road___Aradhana5[[#This Row],[Date]],2)&gt;5,"Weekend","Weekday")</f>
        <v>Weekend</v>
      </c>
      <c r="G12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29" t="s">
        <v>49</v>
      </c>
      <c r="I129" t="s">
        <v>50</v>
      </c>
      <c r="J129" t="s">
        <v>51</v>
      </c>
      <c r="K129" t="s">
        <v>52</v>
      </c>
      <c r="L129" t="s">
        <v>93</v>
      </c>
      <c r="M129" t="s">
        <v>50</v>
      </c>
      <c r="N129" t="s">
        <v>102</v>
      </c>
      <c r="O129" t="s">
        <v>50</v>
      </c>
      <c r="P129" t="s">
        <v>50</v>
      </c>
      <c r="Q129" t="s">
        <v>50</v>
      </c>
      <c r="R129" t="str">
        <f t="shared" si="16"/>
        <v>FC Road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tr">
        <f t="shared" si="17"/>
        <v/>
      </c>
      <c r="Y129" t="str">
        <f t="shared" si="18"/>
        <v>FC Road</v>
      </c>
      <c r="Z129" t="s">
        <v>142</v>
      </c>
      <c r="AA129" t="s">
        <v>50</v>
      </c>
      <c r="AB129" t="s">
        <v>50</v>
      </c>
      <c r="AC129" t="s">
        <v>50</v>
      </c>
      <c r="AD129" t="s">
        <v>50</v>
      </c>
      <c r="AE129" t="s">
        <v>161</v>
      </c>
      <c r="AF129" t="str">
        <f t="shared" si="19"/>
        <v>Fergusson / BMCC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tr">
        <f t="shared" si="20"/>
        <v/>
      </c>
      <c r="AM129" t="str">
        <f>IF(FC_Road___Aradhana5[[#This Row],[2nd Level Departure]]="",FC_Road___Aradhana5[[#This Row],[1st Level Departure]],FC_Road___Aradhana5[[#This Row],[2nd Level Departure]])</f>
        <v>Fergusson / BMCC</v>
      </c>
      <c r="AN129" t="s">
        <v>56</v>
      </c>
      <c r="AO129" t="s">
        <v>71</v>
      </c>
      <c r="AP129" t="s">
        <v>96</v>
      </c>
      <c r="AQ129" t="s">
        <v>50</v>
      </c>
      <c r="AR129" t="s">
        <v>50</v>
      </c>
      <c r="AS129" t="s">
        <v>50</v>
      </c>
      <c r="AT129" t="s">
        <v>50</v>
      </c>
      <c r="AU129" t="s">
        <v>50</v>
      </c>
      <c r="AV129" t="s">
        <v>149</v>
      </c>
      <c r="AW129" t="str">
        <f t="shared" si="21"/>
        <v>A friend told me</v>
      </c>
      <c r="AX129" t="s">
        <v>61</v>
      </c>
      <c r="AY129" t="str">
        <f t="shared" si="22"/>
        <v>Casual Meal</v>
      </c>
      <c r="AZ129" t="s">
        <v>98</v>
      </c>
      <c r="BA129" t="s">
        <v>62</v>
      </c>
      <c r="BB129" t="s">
        <v>104</v>
      </c>
      <c r="BC129" t="s">
        <v>108</v>
      </c>
      <c r="BD129" t="s">
        <v>88</v>
      </c>
      <c r="BE129" t="s">
        <v>67</v>
      </c>
      <c r="BF129" t="s">
        <v>89</v>
      </c>
      <c r="BG129" t="s">
        <v>114</v>
      </c>
      <c r="BH129" t="s">
        <v>78</v>
      </c>
      <c r="BI129" t="s">
        <v>122</v>
      </c>
      <c r="BJ129" t="s">
        <v>69</v>
      </c>
      <c r="BK129" t="s">
        <v>528</v>
      </c>
      <c r="BL129" t="s">
        <v>388</v>
      </c>
    </row>
    <row r="130" spans="1:64" x14ac:dyDescent="0.3">
      <c r="A130">
        <v>135</v>
      </c>
      <c r="B130" s="1">
        <v>45836.584027777775</v>
      </c>
      <c r="C130" s="6">
        <v>45836.586111111108</v>
      </c>
      <c r="D130" s="2">
        <f>INT(FC_Road___Aradhana5[[#This Row],[Completion time]])</f>
        <v>45836</v>
      </c>
      <c r="E130" s="2" t="str">
        <f>TEXT(FC_Road___Aradhana5[[#This Row],[Date]],"dddd")</f>
        <v>Saturday</v>
      </c>
      <c r="F130" s="2" t="str">
        <f>IF(WEEKDAY(FC_Road___Aradhana5[[#This Row],[Date]],2)&gt;5,"Weekend","Weekday")</f>
        <v>Weekend</v>
      </c>
      <c r="G13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0" t="s">
        <v>49</v>
      </c>
      <c r="I130" t="s">
        <v>50</v>
      </c>
      <c r="J130" t="s">
        <v>79</v>
      </c>
      <c r="K130" t="s">
        <v>52</v>
      </c>
      <c r="L130" t="s">
        <v>93</v>
      </c>
      <c r="M130" t="s">
        <v>50</v>
      </c>
      <c r="N130" t="s">
        <v>102</v>
      </c>
      <c r="O130" t="s">
        <v>50</v>
      </c>
      <c r="P130" t="s">
        <v>50</v>
      </c>
      <c r="Q130" t="s">
        <v>50</v>
      </c>
      <c r="R130" t="str">
        <f t="shared" si="16"/>
        <v>FC Road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tr">
        <f t="shared" si="17"/>
        <v/>
      </c>
      <c r="Y130" t="str">
        <f t="shared" si="18"/>
        <v>FC Road</v>
      </c>
      <c r="Z130" t="s">
        <v>83</v>
      </c>
      <c r="AA130" t="s">
        <v>127</v>
      </c>
      <c r="AB130" t="s">
        <v>50</v>
      </c>
      <c r="AC130" t="s">
        <v>50</v>
      </c>
      <c r="AD130" t="s">
        <v>50</v>
      </c>
      <c r="AE130" t="s">
        <v>50</v>
      </c>
      <c r="AF130" t="str">
        <f t="shared" si="19"/>
        <v>Old City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tr">
        <f t="shared" si="20"/>
        <v/>
      </c>
      <c r="AM130" t="str">
        <f>IF(FC_Road___Aradhana5[[#This Row],[2nd Level Departure]]="",FC_Road___Aradhana5[[#This Row],[1st Level Departure]],FC_Road___Aradhana5[[#This Row],[2nd Level Departure]])</f>
        <v>Old City</v>
      </c>
      <c r="AN130" t="s">
        <v>56</v>
      </c>
      <c r="AO130" t="s">
        <v>71</v>
      </c>
      <c r="AP130" t="s">
        <v>58</v>
      </c>
      <c r="AQ130" t="s">
        <v>72</v>
      </c>
      <c r="AR130" t="s">
        <v>133</v>
      </c>
      <c r="AS130" t="s">
        <v>61</v>
      </c>
      <c r="AT130" t="s">
        <v>62</v>
      </c>
      <c r="AU130" t="s">
        <v>63</v>
      </c>
      <c r="AV130" t="s">
        <v>50</v>
      </c>
      <c r="AW130" t="str">
        <f t="shared" si="21"/>
        <v>Walk-in/ Saw it while passing by</v>
      </c>
      <c r="AX130" t="s">
        <v>50</v>
      </c>
      <c r="AY130" t="str">
        <f t="shared" si="22"/>
        <v>Casual Meal</v>
      </c>
      <c r="AZ130" t="s">
        <v>50</v>
      </c>
      <c r="BA130" t="str">
        <f t="shared" si="23"/>
        <v>I wanted to try Sourdough Pizza</v>
      </c>
      <c r="BB130" t="s">
        <v>65</v>
      </c>
      <c r="BC130" t="s">
        <v>64</v>
      </c>
      <c r="BD130" t="s">
        <v>75</v>
      </c>
      <c r="BE130" t="s">
        <v>76</v>
      </c>
      <c r="BF130" t="s">
        <v>89</v>
      </c>
      <c r="BG130" t="s">
        <v>68</v>
      </c>
      <c r="BH130" t="s">
        <v>78</v>
      </c>
      <c r="BI130" t="s">
        <v>115</v>
      </c>
      <c r="BJ130" t="s">
        <v>69</v>
      </c>
      <c r="BK130" t="s">
        <v>93</v>
      </c>
      <c r="BL130" t="s">
        <v>372</v>
      </c>
    </row>
    <row r="131" spans="1:64" x14ac:dyDescent="0.3">
      <c r="A131">
        <v>137</v>
      </c>
      <c r="B131" s="1">
        <v>45836.591666666667</v>
      </c>
      <c r="C131" s="6">
        <v>45836.59652777778</v>
      </c>
      <c r="D131" s="2">
        <f>INT(FC_Road___Aradhana5[[#This Row],[Completion time]])</f>
        <v>45836</v>
      </c>
      <c r="E131" s="2" t="str">
        <f>TEXT(FC_Road___Aradhana5[[#This Row],[Date]],"dddd")</f>
        <v>Saturday</v>
      </c>
      <c r="F131" s="2" t="str">
        <f>IF(WEEKDAY(FC_Road___Aradhana5[[#This Row],[Date]],2)&gt;5,"Weekend","Weekday")</f>
        <v>Weekend</v>
      </c>
      <c r="G13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1" t="s">
        <v>49</v>
      </c>
      <c r="I131" t="s">
        <v>50</v>
      </c>
      <c r="J131" t="s">
        <v>51</v>
      </c>
      <c r="K131" t="s">
        <v>52</v>
      </c>
      <c r="L131" t="s">
        <v>53</v>
      </c>
      <c r="M131" t="s">
        <v>50</v>
      </c>
      <c r="N131" t="s">
        <v>50</v>
      </c>
      <c r="O131" t="s">
        <v>70</v>
      </c>
      <c r="P131" t="s">
        <v>50</v>
      </c>
      <c r="Q131" t="s">
        <v>50</v>
      </c>
      <c r="R131" t="str">
        <f t="shared" si="16"/>
        <v>Shivajinagar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tr">
        <f t="shared" si="17"/>
        <v/>
      </c>
      <c r="Y131" t="str">
        <f t="shared" si="18"/>
        <v>Shivajinagar</v>
      </c>
      <c r="Z131" t="s">
        <v>55</v>
      </c>
      <c r="AA131" t="s">
        <v>50</v>
      </c>
      <c r="AB131" t="s">
        <v>50</v>
      </c>
      <c r="AC131" t="s">
        <v>50</v>
      </c>
      <c r="AD131" t="s">
        <v>70</v>
      </c>
      <c r="AE131" t="s">
        <v>50</v>
      </c>
      <c r="AF131" t="str">
        <f t="shared" si="19"/>
        <v>Shivajinagar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tr">
        <f t="shared" si="20"/>
        <v/>
      </c>
      <c r="AM131" t="str">
        <f>IF(FC_Road___Aradhana5[[#This Row],[2nd Level Departure]]="",FC_Road___Aradhana5[[#This Row],[1st Level Departure]],FC_Road___Aradhana5[[#This Row],[2nd Level Departure]])</f>
        <v>Shivajinagar</v>
      </c>
      <c r="AN131" t="s">
        <v>85</v>
      </c>
      <c r="AO131" t="s">
        <v>71</v>
      </c>
      <c r="AP131" t="s">
        <v>58</v>
      </c>
      <c r="AQ131" t="s">
        <v>72</v>
      </c>
      <c r="AR131" t="s">
        <v>87</v>
      </c>
      <c r="AS131" t="s">
        <v>61</v>
      </c>
      <c r="AT131" t="s">
        <v>62</v>
      </c>
      <c r="AU131" t="s">
        <v>73</v>
      </c>
      <c r="AV131" t="s">
        <v>50</v>
      </c>
      <c r="AW131" t="str">
        <f t="shared" si="21"/>
        <v>Walk-in/ Saw it while passing by</v>
      </c>
      <c r="AX131" t="s">
        <v>50</v>
      </c>
      <c r="AY131" t="str">
        <f t="shared" si="22"/>
        <v>Casual Meal</v>
      </c>
      <c r="AZ131" t="s">
        <v>50</v>
      </c>
      <c r="BA131" t="str">
        <f t="shared" si="23"/>
        <v>I wanted to try Sourdough Pizza</v>
      </c>
      <c r="BB131" t="s">
        <v>64</v>
      </c>
      <c r="BC131" t="s">
        <v>65</v>
      </c>
      <c r="BD131" t="s">
        <v>75</v>
      </c>
      <c r="BE131" t="s">
        <v>67</v>
      </c>
      <c r="BF131" t="s">
        <v>99</v>
      </c>
      <c r="BG131" t="s">
        <v>68</v>
      </c>
      <c r="BH131" t="s">
        <v>118</v>
      </c>
      <c r="BI131" t="s">
        <v>115</v>
      </c>
      <c r="BJ131" t="s">
        <v>69</v>
      </c>
      <c r="BK131" t="s">
        <v>529</v>
      </c>
      <c r="BL131" t="s">
        <v>370</v>
      </c>
    </row>
    <row r="132" spans="1:64" x14ac:dyDescent="0.3">
      <c r="A132">
        <v>138</v>
      </c>
      <c r="B132" s="1">
        <v>45836.586111111108</v>
      </c>
      <c r="C132" s="6">
        <v>45836.6</v>
      </c>
      <c r="D132" s="2">
        <f>INT(FC_Road___Aradhana5[[#This Row],[Completion time]])</f>
        <v>45836</v>
      </c>
      <c r="E132" s="2" t="str">
        <f>TEXT(FC_Road___Aradhana5[[#This Row],[Date]],"dddd")</f>
        <v>Saturday</v>
      </c>
      <c r="F132" s="2" t="str">
        <f>IF(WEEKDAY(FC_Road___Aradhana5[[#This Row],[Date]],2)&gt;5,"Weekend","Weekday")</f>
        <v>Weekend</v>
      </c>
      <c r="G13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2" t="s">
        <v>49</v>
      </c>
      <c r="I132" t="s">
        <v>50</v>
      </c>
      <c r="J132" t="s">
        <v>79</v>
      </c>
      <c r="K132" t="s">
        <v>52</v>
      </c>
      <c r="L132" t="s">
        <v>80</v>
      </c>
      <c r="M132" t="s">
        <v>50</v>
      </c>
      <c r="N132" t="s">
        <v>50</v>
      </c>
      <c r="O132" t="s">
        <v>50</v>
      </c>
      <c r="P132" t="s">
        <v>50</v>
      </c>
      <c r="Q132" t="s">
        <v>70</v>
      </c>
      <c r="R132" t="str">
        <f t="shared" si="16"/>
        <v>Shivajinagar</v>
      </c>
      <c r="S132" t="s">
        <v>50</v>
      </c>
      <c r="T132" t="s">
        <v>50</v>
      </c>
      <c r="U132" t="s">
        <v>50</v>
      </c>
      <c r="V132" t="s">
        <v>146</v>
      </c>
      <c r="W132" t="s">
        <v>50</v>
      </c>
      <c r="X132" t="str">
        <f t="shared" si="17"/>
        <v>Model Colony</v>
      </c>
      <c r="Y132" t="str">
        <f t="shared" si="18"/>
        <v>Model Colony</v>
      </c>
      <c r="Z132" t="s">
        <v>83</v>
      </c>
      <c r="AA132" t="s">
        <v>70</v>
      </c>
      <c r="AB132" t="s">
        <v>50</v>
      </c>
      <c r="AC132" t="s">
        <v>50</v>
      </c>
      <c r="AD132" t="s">
        <v>50</v>
      </c>
      <c r="AE132" t="s">
        <v>50</v>
      </c>
      <c r="AF132" t="str">
        <f t="shared" si="19"/>
        <v>Shivajinagar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tr">
        <f t="shared" si="20"/>
        <v/>
      </c>
      <c r="AM132" t="str">
        <f>IF(FC_Road___Aradhana5[[#This Row],[2nd Level Departure]]="",FC_Road___Aradhana5[[#This Row],[1st Level Departure]],FC_Road___Aradhana5[[#This Row],[2nd Level Departure]])</f>
        <v>Shivajinagar</v>
      </c>
      <c r="AN132" t="s">
        <v>56</v>
      </c>
      <c r="AO132" t="s">
        <v>95</v>
      </c>
      <c r="AP132" t="s">
        <v>58</v>
      </c>
      <c r="AQ132" t="s">
        <v>110</v>
      </c>
      <c r="AR132" t="s">
        <v>133</v>
      </c>
      <c r="AS132" t="s">
        <v>112</v>
      </c>
      <c r="AT132" t="s">
        <v>62</v>
      </c>
      <c r="AU132" t="s">
        <v>103</v>
      </c>
      <c r="AV132" t="s">
        <v>50</v>
      </c>
      <c r="AW132" t="str">
        <f t="shared" si="21"/>
        <v>Reservation Apps - DineOut/ Zomato Gold</v>
      </c>
      <c r="AX132" t="s">
        <v>50</v>
      </c>
      <c r="AY132" t="str">
        <f t="shared" si="22"/>
        <v>Hangout with Friends</v>
      </c>
      <c r="AZ132" t="s">
        <v>50</v>
      </c>
      <c r="BA132" t="str">
        <f t="shared" si="23"/>
        <v>I wanted to try Sourdough Pizza</v>
      </c>
      <c r="BB132" t="s">
        <v>64</v>
      </c>
      <c r="BC132" t="s">
        <v>64</v>
      </c>
      <c r="BD132" t="s">
        <v>75</v>
      </c>
      <c r="BE132" t="s">
        <v>76</v>
      </c>
      <c r="BF132" t="s">
        <v>89</v>
      </c>
      <c r="BG132" t="s">
        <v>100</v>
      </c>
      <c r="BH132" t="s">
        <v>101</v>
      </c>
      <c r="BI132" t="s">
        <v>153</v>
      </c>
      <c r="BJ132" t="s">
        <v>69</v>
      </c>
      <c r="BK132" t="s">
        <v>153</v>
      </c>
      <c r="BL132" t="s">
        <v>381</v>
      </c>
    </row>
    <row r="133" spans="1:64" x14ac:dyDescent="0.3">
      <c r="A133">
        <v>139</v>
      </c>
      <c r="B133" s="1">
        <v>45836.59652777778</v>
      </c>
      <c r="C133" s="6">
        <v>45836.601388888892</v>
      </c>
      <c r="D133" s="2">
        <f>INT(FC_Road___Aradhana5[[#This Row],[Completion time]])</f>
        <v>45836</v>
      </c>
      <c r="E133" s="2" t="str">
        <f>TEXT(FC_Road___Aradhana5[[#This Row],[Date]],"dddd")</f>
        <v>Saturday</v>
      </c>
      <c r="F133" s="2" t="str">
        <f>IF(WEEKDAY(FC_Road___Aradhana5[[#This Row],[Date]],2)&gt;5,"Weekend","Weekday")</f>
        <v>Weekend</v>
      </c>
      <c r="G13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3" t="s">
        <v>49</v>
      </c>
      <c r="I133" t="s">
        <v>50</v>
      </c>
      <c r="J133" t="s">
        <v>51</v>
      </c>
      <c r="K133" t="s">
        <v>52</v>
      </c>
      <c r="L133" t="s">
        <v>80</v>
      </c>
      <c r="M133" t="s">
        <v>50</v>
      </c>
      <c r="N133" t="s">
        <v>50</v>
      </c>
      <c r="O133" t="s">
        <v>50</v>
      </c>
      <c r="P133" t="s">
        <v>50</v>
      </c>
      <c r="Q133" t="s">
        <v>81</v>
      </c>
      <c r="R133" t="str">
        <f t="shared" si="16"/>
        <v>Kothrud</v>
      </c>
      <c r="S133" t="s">
        <v>50</v>
      </c>
      <c r="T133" t="s">
        <v>50</v>
      </c>
      <c r="U133" t="s">
        <v>148</v>
      </c>
      <c r="V133" t="s">
        <v>50</v>
      </c>
      <c r="W133" t="s">
        <v>50</v>
      </c>
      <c r="X133" t="str">
        <f t="shared" si="17"/>
        <v>MIT College / Anand Nagar</v>
      </c>
      <c r="Y133" t="str">
        <f t="shared" si="18"/>
        <v>MIT College / Anand Nagar</v>
      </c>
      <c r="Z133" t="s">
        <v>83</v>
      </c>
      <c r="AA133" t="s">
        <v>84</v>
      </c>
      <c r="AB133" t="s">
        <v>50</v>
      </c>
      <c r="AC133" t="s">
        <v>50</v>
      </c>
      <c r="AD133" t="s">
        <v>50</v>
      </c>
      <c r="AE133" t="s">
        <v>50</v>
      </c>
      <c r="AF133" t="str">
        <f t="shared" si="19"/>
        <v>kothrud</v>
      </c>
      <c r="AG133" t="s">
        <v>50</v>
      </c>
      <c r="AH133" t="s">
        <v>50</v>
      </c>
      <c r="AI133" t="s">
        <v>148</v>
      </c>
      <c r="AJ133" t="s">
        <v>50</v>
      </c>
      <c r="AK133" t="s">
        <v>50</v>
      </c>
      <c r="AL133" t="str">
        <f t="shared" si="20"/>
        <v>MIT College / Anand Nagar</v>
      </c>
      <c r="AM133" t="str">
        <f>IF(FC_Road___Aradhana5[[#This Row],[2nd Level Departure]]="",FC_Road___Aradhana5[[#This Row],[1st Level Departure]],FC_Road___Aradhana5[[#This Row],[2nd Level Departure]])</f>
        <v>MIT College / Anand Nagar</v>
      </c>
      <c r="AN133" t="s">
        <v>56</v>
      </c>
      <c r="AO133" t="s">
        <v>95</v>
      </c>
      <c r="AP133" t="s">
        <v>58</v>
      </c>
      <c r="AQ133" t="s">
        <v>59</v>
      </c>
      <c r="AR133" t="s">
        <v>60</v>
      </c>
      <c r="AS133" t="s">
        <v>139</v>
      </c>
      <c r="AT133" t="s">
        <v>62</v>
      </c>
      <c r="AU133" t="s">
        <v>60</v>
      </c>
      <c r="AV133" t="s">
        <v>50</v>
      </c>
      <c r="AW133" t="str">
        <f t="shared" si="21"/>
        <v>Word of Mouth/ Recommendation</v>
      </c>
      <c r="AX133" t="s">
        <v>50</v>
      </c>
      <c r="AY133" t="s">
        <v>167</v>
      </c>
      <c r="AZ133" t="s">
        <v>50</v>
      </c>
      <c r="BA133" t="str">
        <f t="shared" si="23"/>
        <v>I wanted to try Sourdough Pizza</v>
      </c>
      <c r="BB133" t="s">
        <v>65</v>
      </c>
      <c r="BC133" t="s">
        <v>64</v>
      </c>
      <c r="BD133" t="s">
        <v>75</v>
      </c>
      <c r="BE133" t="s">
        <v>67</v>
      </c>
      <c r="BF133" t="s">
        <v>89</v>
      </c>
      <c r="BG133" t="s">
        <v>68</v>
      </c>
      <c r="BH133" t="s">
        <v>101</v>
      </c>
      <c r="BI133" t="s">
        <v>115</v>
      </c>
      <c r="BJ133" t="s">
        <v>69</v>
      </c>
      <c r="BK133" t="s">
        <v>153</v>
      </c>
      <c r="BL133" t="s">
        <v>382</v>
      </c>
    </row>
    <row r="134" spans="1:64" x14ac:dyDescent="0.3">
      <c r="A134">
        <v>140</v>
      </c>
      <c r="B134" s="1">
        <v>45836.602083333331</v>
      </c>
      <c r="C134" s="6">
        <v>45836.604166666664</v>
      </c>
      <c r="D134" s="2">
        <f>INT(FC_Road___Aradhana5[[#This Row],[Completion time]])</f>
        <v>45836</v>
      </c>
      <c r="E134" s="2" t="str">
        <f>TEXT(FC_Road___Aradhana5[[#This Row],[Date]],"dddd")</f>
        <v>Saturday</v>
      </c>
      <c r="F134" s="2" t="str">
        <f>IF(WEEKDAY(FC_Road___Aradhana5[[#This Row],[Date]],2)&gt;5,"Weekend","Weekday")</f>
        <v>Weekend</v>
      </c>
      <c r="G13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4" t="s">
        <v>49</v>
      </c>
      <c r="I134" t="s">
        <v>50</v>
      </c>
      <c r="J134" t="s">
        <v>79</v>
      </c>
      <c r="K134" t="s">
        <v>52</v>
      </c>
      <c r="L134" t="s">
        <v>156</v>
      </c>
      <c r="M134" t="s">
        <v>157</v>
      </c>
      <c r="N134" t="s">
        <v>50</v>
      </c>
      <c r="O134" t="s">
        <v>50</v>
      </c>
      <c r="P134" t="s">
        <v>50</v>
      </c>
      <c r="Q134" t="s">
        <v>50</v>
      </c>
      <c r="R134" t="str">
        <f t="shared" si="16"/>
        <v>R Deccan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tr">
        <f t="shared" si="17"/>
        <v/>
      </c>
      <c r="Y134" t="str">
        <f t="shared" si="18"/>
        <v>R Deccan</v>
      </c>
      <c r="Z134" t="s">
        <v>83</v>
      </c>
      <c r="AA134" t="s">
        <v>54</v>
      </c>
      <c r="AB134" t="s">
        <v>50</v>
      </c>
      <c r="AC134" t="s">
        <v>50</v>
      </c>
      <c r="AD134" t="s">
        <v>50</v>
      </c>
      <c r="AE134" t="s">
        <v>50</v>
      </c>
      <c r="AF134" t="str">
        <f t="shared" si="19"/>
        <v>Deccan</v>
      </c>
      <c r="AG134" t="s">
        <v>132</v>
      </c>
      <c r="AH134" t="s">
        <v>50</v>
      </c>
      <c r="AI134" t="s">
        <v>50</v>
      </c>
      <c r="AJ134" t="s">
        <v>50</v>
      </c>
      <c r="AK134" t="s">
        <v>50</v>
      </c>
      <c r="AL134" t="str">
        <f t="shared" si="20"/>
        <v>Prabhat Road/Bhandarkar Road</v>
      </c>
      <c r="AM134" t="str">
        <f>IF(FC_Road___Aradhana5[[#This Row],[2nd Level Departure]]="",FC_Road___Aradhana5[[#This Row],[1st Level Departure]],FC_Road___Aradhana5[[#This Row],[2nd Level Departure]])</f>
        <v>Prabhat Road/Bhandarkar Road</v>
      </c>
      <c r="AN134" t="s">
        <v>85</v>
      </c>
      <c r="AO134" t="s">
        <v>71</v>
      </c>
      <c r="AP134" t="s">
        <v>96</v>
      </c>
      <c r="AQ134" t="s">
        <v>50</v>
      </c>
      <c r="AR134" t="s">
        <v>50</v>
      </c>
      <c r="AS134" t="s">
        <v>50</v>
      </c>
      <c r="AT134" t="s">
        <v>50</v>
      </c>
      <c r="AU134" t="s">
        <v>50</v>
      </c>
      <c r="AV134" t="s">
        <v>149</v>
      </c>
      <c r="AW134" t="str">
        <f t="shared" si="21"/>
        <v>A friend told me</v>
      </c>
      <c r="AX134" t="s">
        <v>86</v>
      </c>
      <c r="AY134" t="str">
        <f t="shared" si="22"/>
        <v>Date</v>
      </c>
      <c r="AZ134" t="s">
        <v>180</v>
      </c>
      <c r="BA134" t="s">
        <v>107</v>
      </c>
      <c r="BB134" t="s">
        <v>74</v>
      </c>
      <c r="BC134" t="s">
        <v>74</v>
      </c>
      <c r="BD134" t="s">
        <v>75</v>
      </c>
      <c r="BE134" t="s">
        <v>76</v>
      </c>
      <c r="BF134" t="s">
        <v>89</v>
      </c>
      <c r="BG134" t="s">
        <v>68</v>
      </c>
      <c r="BH134" t="s">
        <v>78</v>
      </c>
      <c r="BI134" t="s">
        <v>263</v>
      </c>
      <c r="BJ134" t="s">
        <v>69</v>
      </c>
      <c r="BK134" t="s">
        <v>153</v>
      </c>
      <c r="BL134" t="s">
        <v>496</v>
      </c>
    </row>
    <row r="135" spans="1:64" x14ac:dyDescent="0.3">
      <c r="A135">
        <v>141</v>
      </c>
      <c r="B135" s="1">
        <v>45836.604861111111</v>
      </c>
      <c r="C135" s="6">
        <v>45836.612500000003</v>
      </c>
      <c r="D135" s="2">
        <f>INT(FC_Road___Aradhana5[[#This Row],[Completion time]])</f>
        <v>45836</v>
      </c>
      <c r="E135" s="2" t="str">
        <f>TEXT(FC_Road___Aradhana5[[#This Row],[Date]],"dddd")</f>
        <v>Saturday</v>
      </c>
      <c r="F135" s="2" t="str">
        <f>IF(WEEKDAY(FC_Road___Aradhana5[[#This Row],[Date]],2)&gt;5,"Weekend","Weekday")</f>
        <v>Weekend</v>
      </c>
      <c r="G13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5" t="s">
        <v>49</v>
      </c>
      <c r="I135" t="s">
        <v>50</v>
      </c>
      <c r="J135" t="s">
        <v>51</v>
      </c>
      <c r="K135" t="s">
        <v>52</v>
      </c>
      <c r="L135" t="s">
        <v>119</v>
      </c>
      <c r="M135" t="s">
        <v>50</v>
      </c>
      <c r="N135" t="s">
        <v>50</v>
      </c>
      <c r="O135" t="s">
        <v>50</v>
      </c>
      <c r="P135" t="s">
        <v>50</v>
      </c>
      <c r="Q135" t="s">
        <v>216</v>
      </c>
      <c r="R135" t="str">
        <f t="shared" si="16"/>
        <v>Shivane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tr">
        <f t="shared" si="17"/>
        <v/>
      </c>
      <c r="Y135" t="str">
        <f t="shared" si="18"/>
        <v>Shivane</v>
      </c>
      <c r="Z135" t="s">
        <v>93</v>
      </c>
      <c r="AA135" t="s">
        <v>50</v>
      </c>
      <c r="AB135" t="s">
        <v>50</v>
      </c>
      <c r="AC135" t="s">
        <v>102</v>
      </c>
      <c r="AD135" t="s">
        <v>50</v>
      </c>
      <c r="AE135" t="s">
        <v>50</v>
      </c>
      <c r="AF135" t="str">
        <f t="shared" si="19"/>
        <v>FC Road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tr">
        <f t="shared" si="20"/>
        <v/>
      </c>
      <c r="AM135" t="str">
        <f>IF(FC_Road___Aradhana5[[#This Row],[2nd Level Departure]]="",FC_Road___Aradhana5[[#This Row],[1st Level Departure]],FC_Road___Aradhana5[[#This Row],[2nd Level Departure]])</f>
        <v>FC Road</v>
      </c>
      <c r="AN135" t="s">
        <v>94</v>
      </c>
      <c r="AO135" t="s">
        <v>57</v>
      </c>
      <c r="AP135" t="s">
        <v>58</v>
      </c>
      <c r="AQ135" t="s">
        <v>59</v>
      </c>
      <c r="AR135" t="s">
        <v>60</v>
      </c>
      <c r="AS135" t="s">
        <v>112</v>
      </c>
      <c r="AT135" t="s">
        <v>62</v>
      </c>
      <c r="AU135" t="s">
        <v>63</v>
      </c>
      <c r="AV135" t="s">
        <v>50</v>
      </c>
      <c r="AW135" t="str">
        <f t="shared" si="21"/>
        <v>Word of Mouth/ Recommendation</v>
      </c>
      <c r="AX135" t="s">
        <v>50</v>
      </c>
      <c r="AY135" t="str">
        <f t="shared" si="22"/>
        <v>Hangout with Friends</v>
      </c>
      <c r="AZ135" t="s">
        <v>50</v>
      </c>
      <c r="BA135" t="str">
        <f t="shared" si="23"/>
        <v>I wanted to try Sourdough Pizza</v>
      </c>
      <c r="BB135" t="s">
        <v>74</v>
      </c>
      <c r="BC135" t="s">
        <v>64</v>
      </c>
      <c r="BD135" t="s">
        <v>75</v>
      </c>
      <c r="BE135" t="s">
        <v>76</v>
      </c>
      <c r="BF135" t="s">
        <v>89</v>
      </c>
      <c r="BG135" t="s">
        <v>68</v>
      </c>
      <c r="BH135" t="s">
        <v>118</v>
      </c>
      <c r="BI135" t="s">
        <v>115</v>
      </c>
      <c r="BJ135" t="s">
        <v>69</v>
      </c>
      <c r="BK135" t="s">
        <v>93</v>
      </c>
      <c r="BL135" t="s">
        <v>372</v>
      </c>
    </row>
    <row r="136" spans="1:64" x14ac:dyDescent="0.3">
      <c r="A136">
        <v>142</v>
      </c>
      <c r="B136" s="1">
        <v>45836.615972222222</v>
      </c>
      <c r="C136" s="6">
        <v>45836.617361111108</v>
      </c>
      <c r="D136" s="2">
        <f>INT(FC_Road___Aradhana5[[#This Row],[Completion time]])</f>
        <v>45836</v>
      </c>
      <c r="E136" s="2" t="str">
        <f>TEXT(FC_Road___Aradhana5[[#This Row],[Date]],"dddd")</f>
        <v>Saturday</v>
      </c>
      <c r="F136" s="2" t="str">
        <f>IF(WEEKDAY(FC_Road___Aradhana5[[#This Row],[Date]],2)&gt;5,"Weekend","Weekday")</f>
        <v>Weekend</v>
      </c>
      <c r="G13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6" t="s">
        <v>49</v>
      </c>
      <c r="I136" t="s">
        <v>50</v>
      </c>
      <c r="J136" t="s">
        <v>51</v>
      </c>
      <c r="K136" t="s">
        <v>92</v>
      </c>
      <c r="L136" t="s">
        <v>53</v>
      </c>
      <c r="M136" t="s">
        <v>50</v>
      </c>
      <c r="N136" t="s">
        <v>50</v>
      </c>
      <c r="O136" t="s">
        <v>126</v>
      </c>
      <c r="P136" t="s">
        <v>50</v>
      </c>
      <c r="Q136" t="s">
        <v>50</v>
      </c>
      <c r="R136" t="str">
        <f t="shared" si="16"/>
        <v>ICC/ Senapati Bapat Road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tr">
        <f t="shared" si="17"/>
        <v/>
      </c>
      <c r="Y136" t="str">
        <f t="shared" si="18"/>
        <v>ICC/ Senapati Bapat Road</v>
      </c>
      <c r="Z136" t="s">
        <v>93</v>
      </c>
      <c r="AA136" t="s">
        <v>50</v>
      </c>
      <c r="AB136" t="s">
        <v>50</v>
      </c>
      <c r="AC136" t="s">
        <v>165</v>
      </c>
      <c r="AD136" t="s">
        <v>50</v>
      </c>
      <c r="AE136" t="s">
        <v>50</v>
      </c>
      <c r="AF136" t="str">
        <f t="shared" si="19"/>
        <v>Pavillion Mall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tr">
        <f t="shared" si="20"/>
        <v/>
      </c>
      <c r="AM136" t="str">
        <f>IF(FC_Road___Aradhana5[[#This Row],[2nd Level Departure]]="",FC_Road___Aradhana5[[#This Row],[1st Level Departure]],FC_Road___Aradhana5[[#This Row],[2nd Level Departure]])</f>
        <v>Pavillion Mall</v>
      </c>
      <c r="AN136" t="s">
        <v>94</v>
      </c>
      <c r="AO136" t="s">
        <v>109</v>
      </c>
      <c r="AP136" t="s">
        <v>58</v>
      </c>
      <c r="AQ136" t="s">
        <v>59</v>
      </c>
      <c r="AR136" t="s">
        <v>103</v>
      </c>
      <c r="AS136" t="s">
        <v>61</v>
      </c>
      <c r="AT136" t="s">
        <v>125</v>
      </c>
      <c r="AU136" t="s">
        <v>63</v>
      </c>
      <c r="AV136" t="s">
        <v>50</v>
      </c>
      <c r="AW136" t="str">
        <f t="shared" si="21"/>
        <v>Word of Mouth/ Recommendation</v>
      </c>
      <c r="AX136" t="s">
        <v>50</v>
      </c>
      <c r="AY136" t="str">
        <f t="shared" si="22"/>
        <v>Casual Meal</v>
      </c>
      <c r="AZ136" t="s">
        <v>50</v>
      </c>
      <c r="BA136" t="str">
        <f t="shared" si="23"/>
        <v>Pizza with Drinks sounded like a good combo</v>
      </c>
      <c r="BB136" t="s">
        <v>64</v>
      </c>
      <c r="BC136" t="s">
        <v>65</v>
      </c>
      <c r="BD136" t="s">
        <v>75</v>
      </c>
      <c r="BE136" t="s">
        <v>67</v>
      </c>
      <c r="BF136" t="s">
        <v>89</v>
      </c>
      <c r="BG136" t="s">
        <v>68</v>
      </c>
      <c r="BH136" t="s">
        <v>90</v>
      </c>
      <c r="BI136" t="s">
        <v>91</v>
      </c>
      <c r="BJ136" t="s">
        <v>69</v>
      </c>
      <c r="BK136" t="s">
        <v>529</v>
      </c>
      <c r="BL136" t="s">
        <v>377</v>
      </c>
    </row>
    <row r="137" spans="1:64" x14ac:dyDescent="0.3">
      <c r="A137">
        <v>143</v>
      </c>
      <c r="B137" s="1">
        <v>45836.617361111108</v>
      </c>
      <c r="C137" s="6">
        <v>45836.620138888888</v>
      </c>
      <c r="D137" s="2">
        <f>INT(FC_Road___Aradhana5[[#This Row],[Completion time]])</f>
        <v>45836</v>
      </c>
      <c r="E137" s="2" t="str">
        <f>TEXT(FC_Road___Aradhana5[[#This Row],[Date]],"dddd")</f>
        <v>Saturday</v>
      </c>
      <c r="F137" s="2" t="str">
        <f>IF(WEEKDAY(FC_Road___Aradhana5[[#This Row],[Date]],2)&gt;5,"Weekend","Weekday")</f>
        <v>Weekend</v>
      </c>
      <c r="G13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7" t="s">
        <v>49</v>
      </c>
      <c r="I137" t="s">
        <v>50</v>
      </c>
      <c r="J137" t="s">
        <v>79</v>
      </c>
      <c r="K137" t="s">
        <v>92</v>
      </c>
      <c r="L137" t="s">
        <v>80</v>
      </c>
      <c r="M137" t="s">
        <v>50</v>
      </c>
      <c r="N137" t="s">
        <v>50</v>
      </c>
      <c r="O137" t="s">
        <v>50</v>
      </c>
      <c r="P137" t="s">
        <v>50</v>
      </c>
      <c r="Q137" t="s">
        <v>81</v>
      </c>
      <c r="R137" t="str">
        <f t="shared" si="16"/>
        <v>Kothrud</v>
      </c>
      <c r="S137" t="s">
        <v>50</v>
      </c>
      <c r="T137" t="s">
        <v>50</v>
      </c>
      <c r="U137" t="s">
        <v>120</v>
      </c>
      <c r="V137" t="s">
        <v>50</v>
      </c>
      <c r="W137" t="s">
        <v>50</v>
      </c>
      <c r="X137" t="str">
        <f t="shared" si="17"/>
        <v>Mayur Colony / Ideal Colony</v>
      </c>
      <c r="Y137" t="str">
        <f t="shared" si="18"/>
        <v>Mayur Colony / Ideal Colony</v>
      </c>
      <c r="Z137" t="s">
        <v>93</v>
      </c>
      <c r="AA137" t="s">
        <v>50</v>
      </c>
      <c r="AB137" t="s">
        <v>50</v>
      </c>
      <c r="AC137" t="s">
        <v>102</v>
      </c>
      <c r="AD137" t="s">
        <v>50</v>
      </c>
      <c r="AE137" t="s">
        <v>50</v>
      </c>
      <c r="AF137" t="str">
        <f t="shared" si="19"/>
        <v>FC Road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tr">
        <f t="shared" si="20"/>
        <v/>
      </c>
      <c r="AM137" t="str">
        <f>IF(FC_Road___Aradhana5[[#This Row],[2nd Level Departure]]="",FC_Road___Aradhana5[[#This Row],[1st Level Departure]],FC_Road___Aradhana5[[#This Row],[2nd Level Departure]])</f>
        <v>FC Road</v>
      </c>
      <c r="AN137" t="s">
        <v>56</v>
      </c>
      <c r="AO137" t="s">
        <v>95</v>
      </c>
      <c r="AP137" t="s">
        <v>58</v>
      </c>
      <c r="AQ137" t="s">
        <v>97</v>
      </c>
      <c r="AR137" t="s">
        <v>60</v>
      </c>
      <c r="AS137" t="s">
        <v>112</v>
      </c>
      <c r="AT137" t="s">
        <v>62</v>
      </c>
      <c r="AU137" t="s">
        <v>133</v>
      </c>
      <c r="AV137" t="s">
        <v>50</v>
      </c>
      <c r="AW137" t="str">
        <f t="shared" si="21"/>
        <v>Social Media Ad (Instagram/ Facebook)</v>
      </c>
      <c r="AX137" t="s">
        <v>50</v>
      </c>
      <c r="AY137" t="str">
        <f t="shared" si="22"/>
        <v>Hangout with Friends</v>
      </c>
      <c r="AZ137" t="s">
        <v>50</v>
      </c>
      <c r="BA137" t="str">
        <f t="shared" si="23"/>
        <v>I wanted to try Sourdough Pizza</v>
      </c>
      <c r="BB137" t="s">
        <v>65</v>
      </c>
      <c r="BC137" t="s">
        <v>65</v>
      </c>
      <c r="BD137" t="s">
        <v>66</v>
      </c>
      <c r="BE137" t="s">
        <v>67</v>
      </c>
      <c r="BF137" t="s">
        <v>131</v>
      </c>
      <c r="BG137" t="s">
        <v>68</v>
      </c>
      <c r="BH137" t="s">
        <v>101</v>
      </c>
      <c r="BI137" t="s">
        <v>115</v>
      </c>
      <c r="BJ137" t="s">
        <v>69</v>
      </c>
      <c r="BK137" t="s">
        <v>93</v>
      </c>
      <c r="BL137" t="s">
        <v>372</v>
      </c>
    </row>
    <row r="138" spans="1:64" x14ac:dyDescent="0.3">
      <c r="A138">
        <v>144</v>
      </c>
      <c r="B138" s="1">
        <v>45836.604861111111</v>
      </c>
      <c r="C138" s="6">
        <v>45836.620138888888</v>
      </c>
      <c r="D138" s="2">
        <f>INT(FC_Road___Aradhana5[[#This Row],[Completion time]])</f>
        <v>45836</v>
      </c>
      <c r="E138" s="2" t="str">
        <f>TEXT(FC_Road___Aradhana5[[#This Row],[Date]],"dddd")</f>
        <v>Saturday</v>
      </c>
      <c r="F138" s="2" t="str">
        <f>IF(WEEKDAY(FC_Road___Aradhana5[[#This Row],[Date]],2)&gt;5,"Weekend","Weekday")</f>
        <v>Weekend</v>
      </c>
      <c r="G13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8" t="s">
        <v>49</v>
      </c>
      <c r="I138" t="s">
        <v>50</v>
      </c>
      <c r="J138" t="s">
        <v>79</v>
      </c>
      <c r="K138" t="s">
        <v>52</v>
      </c>
      <c r="L138" t="s">
        <v>119</v>
      </c>
      <c r="M138" t="s">
        <v>50</v>
      </c>
      <c r="N138" t="s">
        <v>50</v>
      </c>
      <c r="O138" t="s">
        <v>50</v>
      </c>
      <c r="P138" t="s">
        <v>50</v>
      </c>
      <c r="Q138" t="s">
        <v>201</v>
      </c>
      <c r="R138" t="str">
        <f t="shared" si="16"/>
        <v>Hadapsar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tr">
        <f t="shared" si="17"/>
        <v/>
      </c>
      <c r="Y138" t="str">
        <f t="shared" si="18"/>
        <v>Hadapsar</v>
      </c>
      <c r="Z138" t="s">
        <v>83</v>
      </c>
      <c r="AA138" t="s">
        <v>201</v>
      </c>
      <c r="AB138" t="s">
        <v>50</v>
      </c>
      <c r="AC138" t="s">
        <v>50</v>
      </c>
      <c r="AD138" t="s">
        <v>50</v>
      </c>
      <c r="AE138" t="s">
        <v>50</v>
      </c>
      <c r="AF138" t="str">
        <f t="shared" si="19"/>
        <v>Hadapsar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tr">
        <f t="shared" si="20"/>
        <v/>
      </c>
      <c r="AM138" t="str">
        <f>IF(FC_Road___Aradhana5[[#This Row],[2nd Level Departure]]="",FC_Road___Aradhana5[[#This Row],[1st Level Departure]],FC_Road___Aradhana5[[#This Row],[2nd Level Departure]])</f>
        <v>Hadapsar</v>
      </c>
      <c r="AN138" t="s">
        <v>85</v>
      </c>
      <c r="AO138" t="s">
        <v>71</v>
      </c>
      <c r="AP138" t="s">
        <v>58</v>
      </c>
      <c r="AQ138" t="s">
        <v>97</v>
      </c>
      <c r="AR138" t="s">
        <v>133</v>
      </c>
      <c r="AS138" t="s">
        <v>112</v>
      </c>
      <c r="AU138" t="s">
        <v>60</v>
      </c>
      <c r="AV138" t="s">
        <v>50</v>
      </c>
      <c r="AW138" t="str">
        <f t="shared" si="21"/>
        <v>Social Media Ad (Instagram/ Facebook)</v>
      </c>
      <c r="AX138" t="s">
        <v>50</v>
      </c>
      <c r="AY138" t="str">
        <f t="shared" si="22"/>
        <v>Hangout with Friends</v>
      </c>
      <c r="AZ138" t="s">
        <v>50</v>
      </c>
      <c r="BA138" t="str">
        <f t="shared" si="23"/>
        <v/>
      </c>
      <c r="BB138" t="s">
        <v>65</v>
      </c>
      <c r="BC138" t="s">
        <v>65</v>
      </c>
      <c r="BD138" t="s">
        <v>75</v>
      </c>
      <c r="BE138" t="s">
        <v>67</v>
      </c>
      <c r="BF138" t="s">
        <v>99</v>
      </c>
      <c r="BG138" t="s">
        <v>68</v>
      </c>
      <c r="BH138" t="s">
        <v>118</v>
      </c>
      <c r="BI138" t="s">
        <v>115</v>
      </c>
      <c r="BJ138" t="s">
        <v>69</v>
      </c>
      <c r="BK138" t="s">
        <v>153</v>
      </c>
      <c r="BL138" t="s">
        <v>404</v>
      </c>
    </row>
    <row r="139" spans="1:64" x14ac:dyDescent="0.3">
      <c r="A139">
        <v>145</v>
      </c>
      <c r="B139" s="1">
        <v>45836.620138888888</v>
      </c>
      <c r="C139" s="6">
        <v>45836.62222222222</v>
      </c>
      <c r="D139" s="2">
        <f>INT(FC_Road___Aradhana5[[#This Row],[Completion time]])</f>
        <v>45836</v>
      </c>
      <c r="E139" s="2" t="str">
        <f>TEXT(FC_Road___Aradhana5[[#This Row],[Date]],"dddd")</f>
        <v>Saturday</v>
      </c>
      <c r="F139" s="2" t="str">
        <f>IF(WEEKDAY(FC_Road___Aradhana5[[#This Row],[Date]],2)&gt;5,"Weekend","Weekday")</f>
        <v>Weekend</v>
      </c>
      <c r="G13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39" t="s">
        <v>49</v>
      </c>
      <c r="I139" t="s">
        <v>50</v>
      </c>
      <c r="J139" t="s">
        <v>79</v>
      </c>
      <c r="K139" t="s">
        <v>52</v>
      </c>
      <c r="L139" t="s">
        <v>119</v>
      </c>
      <c r="M139" t="s">
        <v>50</v>
      </c>
      <c r="N139" t="s">
        <v>50</v>
      </c>
      <c r="O139" t="s">
        <v>50</v>
      </c>
      <c r="P139" t="s">
        <v>50</v>
      </c>
      <c r="Q139" t="s">
        <v>127</v>
      </c>
      <c r="R139" t="str">
        <f t="shared" si="16"/>
        <v>Old City</v>
      </c>
      <c r="S139" t="s">
        <v>50</v>
      </c>
      <c r="T139" t="s">
        <v>50</v>
      </c>
      <c r="U139" t="s">
        <v>50</v>
      </c>
      <c r="V139" t="s">
        <v>50</v>
      </c>
      <c r="W139" t="s">
        <v>169</v>
      </c>
      <c r="X139" t="str">
        <f t="shared" si="17"/>
        <v>Sadashiv Peth</v>
      </c>
      <c r="Y139" t="str">
        <f t="shared" si="18"/>
        <v>Sadashiv Peth</v>
      </c>
      <c r="Z139" t="s">
        <v>83</v>
      </c>
      <c r="AA139" t="s">
        <v>127</v>
      </c>
      <c r="AB139" t="s">
        <v>50</v>
      </c>
      <c r="AC139" t="s">
        <v>50</v>
      </c>
      <c r="AD139" t="s">
        <v>50</v>
      </c>
      <c r="AE139" t="s">
        <v>50</v>
      </c>
      <c r="AF139" t="str">
        <f t="shared" si="19"/>
        <v>Old City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tr">
        <f t="shared" si="20"/>
        <v/>
      </c>
      <c r="AM139" t="str">
        <f>IF(FC_Road___Aradhana5[[#This Row],[2nd Level Departure]]="",FC_Road___Aradhana5[[#This Row],[1st Level Departure]],FC_Road___Aradhana5[[#This Row],[2nd Level Departure]])</f>
        <v>Old City</v>
      </c>
      <c r="AN139" t="s">
        <v>85</v>
      </c>
      <c r="AO139" t="s">
        <v>57</v>
      </c>
      <c r="AP139" t="s">
        <v>58</v>
      </c>
      <c r="AQ139" t="s">
        <v>59</v>
      </c>
      <c r="AR139" t="s">
        <v>60</v>
      </c>
      <c r="AS139" t="s">
        <v>112</v>
      </c>
      <c r="AT139" t="s">
        <v>62</v>
      </c>
      <c r="AU139" t="s">
        <v>63</v>
      </c>
      <c r="AV139" t="s">
        <v>50</v>
      </c>
      <c r="AW139" t="str">
        <f t="shared" si="21"/>
        <v>Word of Mouth/ Recommendation</v>
      </c>
      <c r="AX139" t="s">
        <v>50</v>
      </c>
      <c r="AY139" t="str">
        <f t="shared" si="22"/>
        <v>Hangout with Friends</v>
      </c>
      <c r="AZ139" t="s">
        <v>50</v>
      </c>
      <c r="BA139" t="str">
        <f t="shared" si="23"/>
        <v>I wanted to try Sourdough Pizza</v>
      </c>
      <c r="BB139" t="s">
        <v>87</v>
      </c>
      <c r="BC139" t="s">
        <v>65</v>
      </c>
      <c r="BD139" t="s">
        <v>75</v>
      </c>
      <c r="BE139" t="s">
        <v>67</v>
      </c>
      <c r="BF139" t="s">
        <v>89</v>
      </c>
      <c r="BG139" t="s">
        <v>68</v>
      </c>
      <c r="BH139" t="s">
        <v>118</v>
      </c>
      <c r="BI139" t="s">
        <v>115</v>
      </c>
      <c r="BJ139" t="s">
        <v>69</v>
      </c>
      <c r="BK139" t="s">
        <v>530</v>
      </c>
      <c r="BL139" t="s">
        <v>391</v>
      </c>
    </row>
    <row r="140" spans="1:64" x14ac:dyDescent="0.3">
      <c r="A140">
        <v>146</v>
      </c>
      <c r="B140" s="1">
        <v>45836.62222222222</v>
      </c>
      <c r="C140" s="6">
        <v>45836.625694444447</v>
      </c>
      <c r="D140" s="2">
        <f>INT(FC_Road___Aradhana5[[#This Row],[Completion time]])</f>
        <v>45836</v>
      </c>
      <c r="E140" s="2" t="str">
        <f>TEXT(FC_Road___Aradhana5[[#This Row],[Date]],"dddd")</f>
        <v>Saturday</v>
      </c>
      <c r="F140" s="2" t="str">
        <f>IF(WEEKDAY(FC_Road___Aradhana5[[#This Row],[Date]],2)&gt;5,"Weekend","Weekday")</f>
        <v>Weekend</v>
      </c>
      <c r="G14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0" t="s">
        <v>49</v>
      </c>
      <c r="I140" t="s">
        <v>50</v>
      </c>
      <c r="J140" t="s">
        <v>51</v>
      </c>
      <c r="K140" t="s">
        <v>52</v>
      </c>
      <c r="L140" t="s">
        <v>80</v>
      </c>
      <c r="M140" t="s">
        <v>50</v>
      </c>
      <c r="N140" t="s">
        <v>50</v>
      </c>
      <c r="O140" t="s">
        <v>50</v>
      </c>
      <c r="P140" t="s">
        <v>50</v>
      </c>
      <c r="Q140" t="s">
        <v>177</v>
      </c>
      <c r="R140" t="str">
        <f t="shared" si="16"/>
        <v>Baner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tr">
        <f t="shared" si="17"/>
        <v/>
      </c>
      <c r="Y140" t="str">
        <f t="shared" si="18"/>
        <v>Baner</v>
      </c>
      <c r="Z140" t="s">
        <v>166</v>
      </c>
      <c r="AA140" t="s">
        <v>50</v>
      </c>
      <c r="AB140" t="s">
        <v>217</v>
      </c>
      <c r="AC140" t="s">
        <v>50</v>
      </c>
      <c r="AD140" t="s">
        <v>50</v>
      </c>
      <c r="AE140" t="s">
        <v>50</v>
      </c>
      <c r="AF140" t="str">
        <f t="shared" si="19"/>
        <v xml:space="preserve">Kothrud 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tr">
        <f t="shared" si="20"/>
        <v/>
      </c>
      <c r="AM140" t="str">
        <f>IF(FC_Road___Aradhana5[[#This Row],[2nd Level Departure]]="",FC_Road___Aradhana5[[#This Row],[1st Level Departure]],FC_Road___Aradhana5[[#This Row],[2nd Level Departure]])</f>
        <v xml:space="preserve">Kothrud </v>
      </c>
      <c r="AN140" t="s">
        <v>147</v>
      </c>
      <c r="AO140" t="s">
        <v>95</v>
      </c>
      <c r="AP140" t="s">
        <v>96</v>
      </c>
      <c r="AQ140" t="s">
        <v>50</v>
      </c>
      <c r="AR140" t="s">
        <v>50</v>
      </c>
      <c r="AS140" t="s">
        <v>50</v>
      </c>
      <c r="AT140" t="s">
        <v>50</v>
      </c>
      <c r="AU140" t="s">
        <v>50</v>
      </c>
      <c r="AV140" t="s">
        <v>149</v>
      </c>
      <c r="AW140" t="str">
        <f t="shared" si="21"/>
        <v>A friend told me</v>
      </c>
      <c r="AX140" t="s">
        <v>111</v>
      </c>
      <c r="AY140" t="str">
        <f t="shared" si="22"/>
        <v>Hangout with friends</v>
      </c>
      <c r="AZ140" t="s">
        <v>168</v>
      </c>
      <c r="BA140" t="s">
        <v>125</v>
      </c>
      <c r="BB140" t="s">
        <v>87</v>
      </c>
      <c r="BC140" t="s">
        <v>64</v>
      </c>
      <c r="BD140" t="s">
        <v>88</v>
      </c>
      <c r="BE140" t="s">
        <v>76</v>
      </c>
      <c r="BF140" t="s">
        <v>89</v>
      </c>
      <c r="BG140" t="s">
        <v>114</v>
      </c>
      <c r="BH140" t="s">
        <v>78</v>
      </c>
      <c r="BI140" t="s">
        <v>122</v>
      </c>
      <c r="BJ140" t="s">
        <v>69</v>
      </c>
      <c r="BK140" t="s">
        <v>531</v>
      </c>
      <c r="BL140" t="s">
        <v>401</v>
      </c>
    </row>
    <row r="141" spans="1:64" x14ac:dyDescent="0.3">
      <c r="A141">
        <v>147</v>
      </c>
      <c r="B141" s="1">
        <v>45836.623611111114</v>
      </c>
      <c r="C141" s="6">
        <v>45836.629166666666</v>
      </c>
      <c r="D141" s="2">
        <f>INT(FC_Road___Aradhana5[[#This Row],[Completion time]])</f>
        <v>45836</v>
      </c>
      <c r="E141" s="2" t="str">
        <f>TEXT(FC_Road___Aradhana5[[#This Row],[Date]],"dddd")</f>
        <v>Saturday</v>
      </c>
      <c r="F141" s="2" t="str">
        <f>IF(WEEKDAY(FC_Road___Aradhana5[[#This Row],[Date]],2)&gt;5,"Weekend","Weekday")</f>
        <v>Weekend</v>
      </c>
      <c r="G14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1" t="s">
        <v>49</v>
      </c>
      <c r="I141" t="s">
        <v>50</v>
      </c>
      <c r="J141" t="s">
        <v>79</v>
      </c>
      <c r="K141" t="s">
        <v>213</v>
      </c>
      <c r="L141" t="s">
        <v>80</v>
      </c>
      <c r="M141" t="s">
        <v>50</v>
      </c>
      <c r="N141" t="s">
        <v>50</v>
      </c>
      <c r="O141" t="s">
        <v>50</v>
      </c>
      <c r="P141" t="s">
        <v>50</v>
      </c>
      <c r="Q141" t="s">
        <v>127</v>
      </c>
      <c r="R141" t="str">
        <f t="shared" si="16"/>
        <v>Old City</v>
      </c>
      <c r="S141" t="s">
        <v>50</v>
      </c>
      <c r="T141" t="s">
        <v>50</v>
      </c>
      <c r="U141" t="s">
        <v>50</v>
      </c>
      <c r="V141" t="s">
        <v>50</v>
      </c>
      <c r="W141" t="s">
        <v>174</v>
      </c>
      <c r="X141" t="str">
        <f t="shared" si="17"/>
        <v>Navi Peth</v>
      </c>
      <c r="Y141" t="str">
        <f t="shared" si="18"/>
        <v>Navi Peth</v>
      </c>
      <c r="Z141" t="s">
        <v>163</v>
      </c>
      <c r="AA141" t="s">
        <v>54</v>
      </c>
      <c r="AB141" t="s">
        <v>50</v>
      </c>
      <c r="AC141" t="s">
        <v>50</v>
      </c>
      <c r="AD141" t="s">
        <v>50</v>
      </c>
      <c r="AE141" t="s">
        <v>50</v>
      </c>
      <c r="AF141" t="str">
        <f t="shared" si="19"/>
        <v>Deccan</v>
      </c>
      <c r="AG141" t="s">
        <v>132</v>
      </c>
      <c r="AH141" t="s">
        <v>50</v>
      </c>
      <c r="AI141" t="s">
        <v>50</v>
      </c>
      <c r="AJ141" t="s">
        <v>50</v>
      </c>
      <c r="AK141" t="s">
        <v>50</v>
      </c>
      <c r="AL141" t="str">
        <f t="shared" si="20"/>
        <v>Prabhat Road/Bhandarkar Road</v>
      </c>
      <c r="AM141" t="str">
        <f>IF(FC_Road___Aradhana5[[#This Row],[2nd Level Departure]]="",FC_Road___Aradhana5[[#This Row],[1st Level Departure]],FC_Road___Aradhana5[[#This Row],[2nd Level Departure]])</f>
        <v>Prabhat Road/Bhandarkar Road</v>
      </c>
      <c r="AN141" t="s">
        <v>94</v>
      </c>
      <c r="AO141" t="s">
        <v>57</v>
      </c>
      <c r="AP141" t="s">
        <v>58</v>
      </c>
      <c r="AQ141" t="s">
        <v>72</v>
      </c>
      <c r="AR141" t="s">
        <v>73</v>
      </c>
      <c r="AS141" t="s">
        <v>61</v>
      </c>
      <c r="AT141" t="s">
        <v>62</v>
      </c>
      <c r="AU141" t="s">
        <v>63</v>
      </c>
      <c r="AV141" t="s">
        <v>50</v>
      </c>
      <c r="AW141" t="str">
        <f t="shared" si="21"/>
        <v>Walk-in/ Saw it while passing by</v>
      </c>
      <c r="AX141" t="s">
        <v>50</v>
      </c>
      <c r="AY141" t="str">
        <f t="shared" si="22"/>
        <v>Casual Meal</v>
      </c>
      <c r="AZ141" t="s">
        <v>50</v>
      </c>
      <c r="BA141" t="str">
        <f t="shared" si="23"/>
        <v>I wanted to try Sourdough Pizza</v>
      </c>
      <c r="BB141" t="s">
        <v>113</v>
      </c>
      <c r="BC141" t="s">
        <v>74</v>
      </c>
      <c r="BD141" t="s">
        <v>66</v>
      </c>
      <c r="BE141" t="s">
        <v>67</v>
      </c>
      <c r="BF141" t="s">
        <v>99</v>
      </c>
      <c r="BG141" t="s">
        <v>100</v>
      </c>
      <c r="BH141" t="s">
        <v>118</v>
      </c>
      <c r="BI141" t="s">
        <v>91</v>
      </c>
      <c r="BJ141" t="s">
        <v>69</v>
      </c>
      <c r="BK141" t="s">
        <v>530</v>
      </c>
      <c r="BL141" t="s">
        <v>496</v>
      </c>
    </row>
    <row r="142" spans="1:64" x14ac:dyDescent="0.3">
      <c r="A142">
        <v>148</v>
      </c>
      <c r="B142" s="1">
        <v>45836.629166666666</v>
      </c>
      <c r="C142" s="6">
        <v>45836.636111111111</v>
      </c>
      <c r="D142" s="2">
        <f>INT(FC_Road___Aradhana5[[#This Row],[Completion time]])</f>
        <v>45836</v>
      </c>
      <c r="E142" s="2" t="str">
        <f>TEXT(FC_Road___Aradhana5[[#This Row],[Date]],"dddd")</f>
        <v>Saturday</v>
      </c>
      <c r="F142" s="2" t="str">
        <f>IF(WEEKDAY(FC_Road___Aradhana5[[#This Row],[Date]],2)&gt;5,"Weekend","Weekday")</f>
        <v>Weekend</v>
      </c>
      <c r="G14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2" t="s">
        <v>49</v>
      </c>
      <c r="I142" t="s">
        <v>50</v>
      </c>
      <c r="J142" t="s">
        <v>79</v>
      </c>
      <c r="K142" t="s">
        <v>92</v>
      </c>
      <c r="L142" t="s">
        <v>93</v>
      </c>
      <c r="M142" t="s">
        <v>50</v>
      </c>
      <c r="N142" t="s">
        <v>102</v>
      </c>
      <c r="O142" t="s">
        <v>50</v>
      </c>
      <c r="P142" t="s">
        <v>50</v>
      </c>
      <c r="Q142" t="s">
        <v>50</v>
      </c>
      <c r="R142" t="str">
        <f t="shared" si="16"/>
        <v>FC Road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tr">
        <f t="shared" si="17"/>
        <v/>
      </c>
      <c r="Y142" t="str">
        <f t="shared" si="18"/>
        <v>FC Road</v>
      </c>
      <c r="Z142" t="s">
        <v>93</v>
      </c>
      <c r="AA142" t="s">
        <v>50</v>
      </c>
      <c r="AB142" t="s">
        <v>50</v>
      </c>
      <c r="AC142" t="s">
        <v>102</v>
      </c>
      <c r="AD142" t="s">
        <v>50</v>
      </c>
      <c r="AE142" t="s">
        <v>50</v>
      </c>
      <c r="AF142" t="str">
        <f t="shared" si="19"/>
        <v>FC Road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tr">
        <f t="shared" si="20"/>
        <v/>
      </c>
      <c r="AM142" t="str">
        <f>IF(FC_Road___Aradhana5[[#This Row],[2nd Level Departure]]="",FC_Road___Aradhana5[[#This Row],[1st Level Departure]],FC_Road___Aradhana5[[#This Row],[2nd Level Departure]])</f>
        <v>FC Road</v>
      </c>
      <c r="AN142" t="s">
        <v>85</v>
      </c>
      <c r="AO142" t="s">
        <v>95</v>
      </c>
      <c r="AP142" t="s">
        <v>58</v>
      </c>
      <c r="AQ142" t="s">
        <v>59</v>
      </c>
      <c r="AR142" t="s">
        <v>133</v>
      </c>
      <c r="AS142" t="s">
        <v>61</v>
      </c>
      <c r="AT142" t="s">
        <v>62</v>
      </c>
      <c r="AU142" t="s">
        <v>63</v>
      </c>
      <c r="AV142" t="s">
        <v>50</v>
      </c>
      <c r="AW142" t="str">
        <f t="shared" si="21"/>
        <v>Word of Mouth/ Recommendation</v>
      </c>
      <c r="AX142" t="s">
        <v>50</v>
      </c>
      <c r="AY142" t="str">
        <f t="shared" si="22"/>
        <v>Casual Meal</v>
      </c>
      <c r="AZ142" t="s">
        <v>50</v>
      </c>
      <c r="BA142" t="str">
        <f t="shared" si="23"/>
        <v>I wanted to try Sourdough Pizza</v>
      </c>
      <c r="BB142" t="s">
        <v>64</v>
      </c>
      <c r="BC142" t="s">
        <v>65</v>
      </c>
      <c r="BD142" t="s">
        <v>88</v>
      </c>
      <c r="BE142" t="s">
        <v>67</v>
      </c>
      <c r="BF142" t="s">
        <v>89</v>
      </c>
      <c r="BG142" t="s">
        <v>114</v>
      </c>
      <c r="BH142" t="s">
        <v>78</v>
      </c>
      <c r="BI142" t="s">
        <v>122</v>
      </c>
      <c r="BJ142" t="s">
        <v>69</v>
      </c>
      <c r="BK142" t="s">
        <v>93</v>
      </c>
      <c r="BL142" t="s">
        <v>372</v>
      </c>
    </row>
    <row r="143" spans="1:64" x14ac:dyDescent="0.3">
      <c r="A143">
        <v>150</v>
      </c>
      <c r="B143" s="1">
        <v>45836.636111111111</v>
      </c>
      <c r="C143" s="6">
        <v>45836.638888888891</v>
      </c>
      <c r="D143" s="2">
        <f>INT(FC_Road___Aradhana5[[#This Row],[Completion time]])</f>
        <v>45836</v>
      </c>
      <c r="E143" s="2" t="str">
        <f>TEXT(FC_Road___Aradhana5[[#This Row],[Date]],"dddd")</f>
        <v>Saturday</v>
      </c>
      <c r="F143" s="2" t="str">
        <f>IF(WEEKDAY(FC_Road___Aradhana5[[#This Row],[Date]],2)&gt;5,"Weekend","Weekday")</f>
        <v>Weekend</v>
      </c>
      <c r="G14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3" t="s">
        <v>49</v>
      </c>
      <c r="I143" t="s">
        <v>50</v>
      </c>
      <c r="J143" t="s">
        <v>51</v>
      </c>
      <c r="K143" t="s">
        <v>92</v>
      </c>
      <c r="L143" t="s">
        <v>80</v>
      </c>
      <c r="M143" t="s">
        <v>50</v>
      </c>
      <c r="N143" t="s">
        <v>50</v>
      </c>
      <c r="O143" t="s">
        <v>50</v>
      </c>
      <c r="P143" t="s">
        <v>50</v>
      </c>
      <c r="Q143" t="s">
        <v>81</v>
      </c>
      <c r="R143" t="str">
        <f t="shared" si="16"/>
        <v>Kothrud</v>
      </c>
      <c r="S143" t="s">
        <v>50</v>
      </c>
      <c r="T143" t="s">
        <v>50</v>
      </c>
      <c r="U143" t="s">
        <v>162</v>
      </c>
      <c r="V143" t="s">
        <v>50</v>
      </c>
      <c r="W143" t="s">
        <v>50</v>
      </c>
      <c r="X143" t="str">
        <f t="shared" si="17"/>
        <v>Dahanukar Colony / Kothrud Bus Stand</v>
      </c>
      <c r="Y143" t="str">
        <f t="shared" si="18"/>
        <v>Dahanukar Colony / Kothrud Bus Stand</v>
      </c>
      <c r="Z143" t="s">
        <v>83</v>
      </c>
      <c r="AA143" t="s">
        <v>84</v>
      </c>
      <c r="AB143" t="s">
        <v>50</v>
      </c>
      <c r="AC143" t="s">
        <v>50</v>
      </c>
      <c r="AD143" t="s">
        <v>50</v>
      </c>
      <c r="AE143" t="s">
        <v>50</v>
      </c>
      <c r="AF143" t="str">
        <f t="shared" si="19"/>
        <v>kothrud</v>
      </c>
      <c r="AG143" t="s">
        <v>50</v>
      </c>
      <c r="AH143" t="s">
        <v>50</v>
      </c>
      <c r="AI143" t="s">
        <v>162</v>
      </c>
      <c r="AJ143" t="s">
        <v>50</v>
      </c>
      <c r="AK143" t="s">
        <v>50</v>
      </c>
      <c r="AL143" t="str">
        <f t="shared" si="20"/>
        <v>Dahanukar Colony / Kothrud Bus Stand</v>
      </c>
      <c r="AM143" t="str">
        <f>IF(FC_Road___Aradhana5[[#This Row],[2nd Level Departure]]="",FC_Road___Aradhana5[[#This Row],[1st Level Departure]],FC_Road___Aradhana5[[#This Row],[2nd Level Departure]])</f>
        <v>Dahanukar Colony / Kothrud Bus Stand</v>
      </c>
      <c r="AN143" t="s">
        <v>94</v>
      </c>
      <c r="AO143" t="s">
        <v>95</v>
      </c>
      <c r="AP143" t="s">
        <v>96</v>
      </c>
      <c r="AQ143" t="s">
        <v>50</v>
      </c>
      <c r="AR143" t="s">
        <v>50</v>
      </c>
      <c r="AS143" t="s">
        <v>50</v>
      </c>
      <c r="AT143" t="s">
        <v>50</v>
      </c>
      <c r="AU143" t="s">
        <v>50</v>
      </c>
      <c r="AV143" t="s">
        <v>110</v>
      </c>
      <c r="AW143" t="str">
        <f t="shared" si="21"/>
        <v>Reservation Apps - DineOut/ Zomato Gold</v>
      </c>
      <c r="AX143" t="s">
        <v>111</v>
      </c>
      <c r="AY143" t="str">
        <f t="shared" si="22"/>
        <v>Hangout with friends</v>
      </c>
      <c r="AZ143" t="s">
        <v>98</v>
      </c>
      <c r="BA143" t="s">
        <v>62</v>
      </c>
      <c r="BB143" t="s">
        <v>65</v>
      </c>
      <c r="BC143" t="s">
        <v>65</v>
      </c>
      <c r="BD143" t="s">
        <v>75</v>
      </c>
      <c r="BE143" t="s">
        <v>76</v>
      </c>
      <c r="BF143" t="s">
        <v>89</v>
      </c>
      <c r="BG143" t="s">
        <v>68</v>
      </c>
      <c r="BH143" t="s">
        <v>90</v>
      </c>
      <c r="BI143" t="s">
        <v>218</v>
      </c>
      <c r="BJ143" t="s">
        <v>69</v>
      </c>
      <c r="BK143" t="s">
        <v>153</v>
      </c>
      <c r="BL143" t="s">
        <v>389</v>
      </c>
    </row>
    <row r="144" spans="1:64" x14ac:dyDescent="0.3">
      <c r="A144">
        <v>151</v>
      </c>
      <c r="B144" s="1">
        <v>45836.638888888891</v>
      </c>
      <c r="C144" s="6">
        <v>45836.644444444442</v>
      </c>
      <c r="D144" s="2">
        <f>INT(FC_Road___Aradhana5[[#This Row],[Completion time]])</f>
        <v>45836</v>
      </c>
      <c r="E144" s="2" t="str">
        <f>TEXT(FC_Road___Aradhana5[[#This Row],[Date]],"dddd")</f>
        <v>Saturday</v>
      </c>
      <c r="F144" s="2" t="str">
        <f>IF(WEEKDAY(FC_Road___Aradhana5[[#This Row],[Date]],2)&gt;5,"Weekend","Weekday")</f>
        <v>Weekend</v>
      </c>
      <c r="G14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4" t="s">
        <v>49</v>
      </c>
      <c r="I144" t="s">
        <v>50</v>
      </c>
      <c r="J144" t="s">
        <v>51</v>
      </c>
      <c r="K144" t="s">
        <v>52</v>
      </c>
      <c r="L144" t="s">
        <v>80</v>
      </c>
      <c r="M144" t="s">
        <v>50</v>
      </c>
      <c r="N144" t="s">
        <v>50</v>
      </c>
      <c r="O144" t="s">
        <v>50</v>
      </c>
      <c r="P144" t="s">
        <v>50</v>
      </c>
      <c r="Q144" t="s">
        <v>81</v>
      </c>
      <c r="R144" t="str">
        <f t="shared" si="16"/>
        <v>Kothrud</v>
      </c>
      <c r="S144" t="s">
        <v>50</v>
      </c>
      <c r="T144" t="s">
        <v>50</v>
      </c>
      <c r="U144" t="s">
        <v>162</v>
      </c>
      <c r="V144" t="s">
        <v>50</v>
      </c>
      <c r="W144" t="s">
        <v>50</v>
      </c>
      <c r="X144" t="str">
        <f t="shared" si="17"/>
        <v>Dahanukar Colony / Kothrud Bus Stand</v>
      </c>
      <c r="Y144" t="str">
        <f t="shared" si="18"/>
        <v>Dahanukar Colony / Kothrud Bus Stand</v>
      </c>
      <c r="Z144" t="s">
        <v>83</v>
      </c>
      <c r="AA144" t="s">
        <v>84</v>
      </c>
      <c r="AB144" t="s">
        <v>50</v>
      </c>
      <c r="AC144" t="s">
        <v>50</v>
      </c>
      <c r="AD144" t="s">
        <v>50</v>
      </c>
      <c r="AE144" t="s">
        <v>50</v>
      </c>
      <c r="AF144" t="str">
        <f t="shared" si="19"/>
        <v>kothrud</v>
      </c>
      <c r="AG144" t="s">
        <v>50</v>
      </c>
      <c r="AH144" t="s">
        <v>50</v>
      </c>
      <c r="AI144" t="s">
        <v>162</v>
      </c>
      <c r="AJ144" t="s">
        <v>50</v>
      </c>
      <c r="AK144" t="s">
        <v>50</v>
      </c>
      <c r="AL144" t="str">
        <f t="shared" si="20"/>
        <v>Dahanukar Colony / Kothrud Bus Stand</v>
      </c>
      <c r="AM144" t="str">
        <f>IF(FC_Road___Aradhana5[[#This Row],[2nd Level Departure]]="",FC_Road___Aradhana5[[#This Row],[1st Level Departure]],FC_Road___Aradhana5[[#This Row],[2nd Level Departure]])</f>
        <v>Dahanukar Colony / Kothrud Bus Stand</v>
      </c>
      <c r="AN144" t="s">
        <v>56</v>
      </c>
      <c r="AO144" t="s">
        <v>71</v>
      </c>
      <c r="AP144" t="s">
        <v>96</v>
      </c>
      <c r="AQ144" t="s">
        <v>50</v>
      </c>
      <c r="AR144" t="s">
        <v>50</v>
      </c>
      <c r="AS144" t="s">
        <v>50</v>
      </c>
      <c r="AT144" t="s">
        <v>50</v>
      </c>
      <c r="AU144" t="s">
        <v>50</v>
      </c>
      <c r="AV144" t="s">
        <v>144</v>
      </c>
      <c r="AW144" t="str">
        <f t="shared" si="21"/>
        <v>I was walking by and came in</v>
      </c>
      <c r="AX144" t="s">
        <v>61</v>
      </c>
      <c r="AY144" t="str">
        <f t="shared" si="22"/>
        <v>Casual Meal</v>
      </c>
      <c r="AZ144" t="s">
        <v>98</v>
      </c>
      <c r="BA144" t="s">
        <v>62</v>
      </c>
      <c r="BB144" t="s">
        <v>104</v>
      </c>
      <c r="BC144" t="s">
        <v>104</v>
      </c>
      <c r="BD144" t="s">
        <v>75</v>
      </c>
      <c r="BE144" t="s">
        <v>76</v>
      </c>
      <c r="BF144" t="s">
        <v>89</v>
      </c>
      <c r="BG144" t="s">
        <v>68</v>
      </c>
      <c r="BH144" t="s">
        <v>78</v>
      </c>
      <c r="BI144" t="s">
        <v>115</v>
      </c>
      <c r="BJ144" t="s">
        <v>69</v>
      </c>
      <c r="BK144" t="s">
        <v>153</v>
      </c>
      <c r="BL144" t="s">
        <v>389</v>
      </c>
    </row>
    <row r="145" spans="1:64" x14ac:dyDescent="0.3">
      <c r="A145">
        <v>152</v>
      </c>
      <c r="B145" s="1">
        <v>45836.63958333333</v>
      </c>
      <c r="C145" s="6">
        <v>45836.646527777775</v>
      </c>
      <c r="D145" s="2">
        <f>INT(FC_Road___Aradhana5[[#This Row],[Completion time]])</f>
        <v>45836</v>
      </c>
      <c r="E145" s="2" t="str">
        <f>TEXT(FC_Road___Aradhana5[[#This Row],[Date]],"dddd")</f>
        <v>Saturday</v>
      </c>
      <c r="F145" s="2" t="str">
        <f>IF(WEEKDAY(FC_Road___Aradhana5[[#This Row],[Date]],2)&gt;5,"Weekend","Weekday")</f>
        <v>Weekend</v>
      </c>
      <c r="G14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5" t="s">
        <v>49</v>
      </c>
      <c r="I145" t="s">
        <v>50</v>
      </c>
      <c r="J145" t="s">
        <v>79</v>
      </c>
      <c r="K145" t="s">
        <v>52</v>
      </c>
      <c r="L145" t="s">
        <v>80</v>
      </c>
      <c r="M145" t="s">
        <v>50</v>
      </c>
      <c r="N145" t="s">
        <v>50</v>
      </c>
      <c r="O145" t="s">
        <v>50</v>
      </c>
      <c r="P145" t="s">
        <v>50</v>
      </c>
      <c r="Q145" t="s">
        <v>219</v>
      </c>
      <c r="R145" t="str">
        <f t="shared" si="16"/>
        <v xml:space="preserve">Hinjewadi 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tr">
        <f t="shared" si="17"/>
        <v/>
      </c>
      <c r="Y145" t="str">
        <f t="shared" si="18"/>
        <v xml:space="preserve">Hinjewadi </v>
      </c>
      <c r="Z145" t="s">
        <v>83</v>
      </c>
      <c r="AA145" t="s">
        <v>219</v>
      </c>
      <c r="AB145" t="s">
        <v>50</v>
      </c>
      <c r="AC145" t="s">
        <v>50</v>
      </c>
      <c r="AD145" t="s">
        <v>50</v>
      </c>
      <c r="AE145" t="s">
        <v>50</v>
      </c>
      <c r="AF145" t="str">
        <f t="shared" si="19"/>
        <v xml:space="preserve">Hinjewadi 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tr">
        <f t="shared" si="20"/>
        <v/>
      </c>
      <c r="AM145" t="str">
        <f>IF(FC_Road___Aradhana5[[#This Row],[2nd Level Departure]]="",FC_Road___Aradhana5[[#This Row],[1st Level Departure]],FC_Road___Aradhana5[[#This Row],[2nd Level Departure]])</f>
        <v xml:space="preserve">Hinjewadi </v>
      </c>
      <c r="AN145" t="s">
        <v>56</v>
      </c>
      <c r="AO145" t="s">
        <v>95</v>
      </c>
      <c r="AP145" t="s">
        <v>96</v>
      </c>
      <c r="AQ145" t="s">
        <v>50</v>
      </c>
      <c r="AR145" t="s">
        <v>50</v>
      </c>
      <c r="AS145" t="s">
        <v>50</v>
      </c>
      <c r="AT145" t="s">
        <v>50</v>
      </c>
      <c r="AU145" t="s">
        <v>50</v>
      </c>
      <c r="AV145" t="s">
        <v>336</v>
      </c>
      <c r="AW145" t="str">
        <f t="shared" si="21"/>
        <v>Others</v>
      </c>
      <c r="AX145" t="s">
        <v>167</v>
      </c>
      <c r="AY145" t="str">
        <f t="shared" si="22"/>
        <v>Special Celebration (Birthday, Anniversary, etc.)</v>
      </c>
      <c r="AZ145" t="s">
        <v>98</v>
      </c>
      <c r="BA145" t="s">
        <v>62</v>
      </c>
      <c r="BB145" t="s">
        <v>74</v>
      </c>
      <c r="BC145" t="s">
        <v>74</v>
      </c>
      <c r="BD145" t="s">
        <v>75</v>
      </c>
      <c r="BE145" t="s">
        <v>76</v>
      </c>
      <c r="BF145" t="s">
        <v>89</v>
      </c>
      <c r="BG145" t="s">
        <v>68</v>
      </c>
      <c r="BH145" t="s">
        <v>101</v>
      </c>
      <c r="BI145" t="s">
        <v>115</v>
      </c>
      <c r="BJ145" t="s">
        <v>189</v>
      </c>
      <c r="BK145" t="s">
        <v>153</v>
      </c>
      <c r="BL145" t="s">
        <v>407</v>
      </c>
    </row>
    <row r="146" spans="1:64" x14ac:dyDescent="0.3">
      <c r="A146">
        <v>153</v>
      </c>
      <c r="B146" s="1">
        <v>45836.646527777775</v>
      </c>
      <c r="C146" s="6">
        <v>45836.647916666669</v>
      </c>
      <c r="D146" s="2">
        <f>INT(FC_Road___Aradhana5[[#This Row],[Completion time]])</f>
        <v>45836</v>
      </c>
      <c r="E146" s="2" t="str">
        <f>TEXT(FC_Road___Aradhana5[[#This Row],[Date]],"dddd")</f>
        <v>Saturday</v>
      </c>
      <c r="F146" s="2" t="str">
        <f>IF(WEEKDAY(FC_Road___Aradhana5[[#This Row],[Date]],2)&gt;5,"Weekend","Weekday")</f>
        <v>Weekend</v>
      </c>
      <c r="G14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6" t="s">
        <v>49</v>
      </c>
      <c r="I146" t="s">
        <v>50</v>
      </c>
      <c r="J146" t="s">
        <v>79</v>
      </c>
      <c r="K146" t="s">
        <v>52</v>
      </c>
      <c r="L146" t="s">
        <v>119</v>
      </c>
      <c r="M146" t="s">
        <v>50</v>
      </c>
      <c r="N146" t="s">
        <v>50</v>
      </c>
      <c r="O146" t="s">
        <v>50</v>
      </c>
      <c r="P146" t="s">
        <v>50</v>
      </c>
      <c r="Q146" t="s">
        <v>54</v>
      </c>
      <c r="R146" t="str">
        <f t="shared" si="16"/>
        <v>Deccan</v>
      </c>
      <c r="S146" t="s">
        <v>54</v>
      </c>
      <c r="T146" t="s">
        <v>50</v>
      </c>
      <c r="U146" t="s">
        <v>50</v>
      </c>
      <c r="V146" t="s">
        <v>50</v>
      </c>
      <c r="W146" t="s">
        <v>50</v>
      </c>
      <c r="X146" t="str">
        <f t="shared" si="17"/>
        <v>Deccan</v>
      </c>
      <c r="Y146" t="str">
        <f t="shared" si="18"/>
        <v>Deccan</v>
      </c>
      <c r="Z146" t="s">
        <v>83</v>
      </c>
      <c r="AA146" t="s">
        <v>70</v>
      </c>
      <c r="AB146" t="s">
        <v>50</v>
      </c>
      <c r="AC146" t="s">
        <v>50</v>
      </c>
      <c r="AD146" t="s">
        <v>50</v>
      </c>
      <c r="AE146" t="s">
        <v>50</v>
      </c>
      <c r="AF146" t="str">
        <f t="shared" si="19"/>
        <v>Shivajinagar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tr">
        <f t="shared" si="20"/>
        <v/>
      </c>
      <c r="AM146" t="str">
        <f>IF(FC_Road___Aradhana5[[#This Row],[2nd Level Departure]]="",FC_Road___Aradhana5[[#This Row],[1st Level Departure]],FC_Road___Aradhana5[[#This Row],[2nd Level Departure]])</f>
        <v>Shivajinagar</v>
      </c>
      <c r="AN146" t="s">
        <v>85</v>
      </c>
      <c r="AO146" t="s">
        <v>71</v>
      </c>
      <c r="AP146" t="s">
        <v>58</v>
      </c>
      <c r="AQ146" t="s">
        <v>72</v>
      </c>
      <c r="AR146" t="s">
        <v>103</v>
      </c>
      <c r="AS146" t="s">
        <v>61</v>
      </c>
      <c r="AT146" t="s">
        <v>62</v>
      </c>
      <c r="AU146" t="s">
        <v>60</v>
      </c>
      <c r="AV146" t="s">
        <v>50</v>
      </c>
      <c r="AW146" t="str">
        <f t="shared" si="21"/>
        <v>Walk-in/ Saw it while passing by</v>
      </c>
      <c r="AX146" t="s">
        <v>50</v>
      </c>
      <c r="AY146" t="str">
        <f t="shared" si="22"/>
        <v>Casual Meal</v>
      </c>
      <c r="AZ146" t="s">
        <v>50</v>
      </c>
      <c r="BA146" t="str">
        <f t="shared" si="23"/>
        <v>I wanted to try Sourdough Pizza</v>
      </c>
      <c r="BB146" t="s">
        <v>104</v>
      </c>
      <c r="BC146" t="s">
        <v>104</v>
      </c>
      <c r="BD146" t="s">
        <v>75</v>
      </c>
      <c r="BE146" t="s">
        <v>76</v>
      </c>
      <c r="BF146" t="s">
        <v>99</v>
      </c>
      <c r="BG146" t="s">
        <v>68</v>
      </c>
      <c r="BH146" t="s">
        <v>101</v>
      </c>
      <c r="BI146" t="s">
        <v>115</v>
      </c>
      <c r="BJ146" t="s">
        <v>69</v>
      </c>
      <c r="BK146" t="s">
        <v>530</v>
      </c>
      <c r="BL146" t="s">
        <v>369</v>
      </c>
    </row>
    <row r="147" spans="1:64" x14ac:dyDescent="0.3">
      <c r="A147">
        <v>154</v>
      </c>
      <c r="B147" s="1">
        <v>45836.645833333336</v>
      </c>
      <c r="C147" s="6">
        <v>45836.649305555555</v>
      </c>
      <c r="D147" s="2">
        <f>INT(FC_Road___Aradhana5[[#This Row],[Completion time]])</f>
        <v>45836</v>
      </c>
      <c r="E147" s="2" t="str">
        <f>TEXT(FC_Road___Aradhana5[[#This Row],[Date]],"dddd")</f>
        <v>Saturday</v>
      </c>
      <c r="F147" s="2" t="str">
        <f>IF(WEEKDAY(FC_Road___Aradhana5[[#This Row],[Date]],2)&gt;5,"Weekend","Weekday")</f>
        <v>Weekend</v>
      </c>
      <c r="G14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7" t="s">
        <v>49</v>
      </c>
      <c r="I147" t="s">
        <v>50</v>
      </c>
      <c r="J147" t="s">
        <v>51</v>
      </c>
      <c r="K147" t="s">
        <v>52</v>
      </c>
      <c r="L147" t="s">
        <v>80</v>
      </c>
      <c r="M147" t="s">
        <v>50</v>
      </c>
      <c r="N147" t="s">
        <v>50</v>
      </c>
      <c r="O147" t="s">
        <v>50</v>
      </c>
      <c r="P147" t="s">
        <v>50</v>
      </c>
      <c r="Q147" t="s">
        <v>127</v>
      </c>
      <c r="R147" t="str">
        <f t="shared" si="16"/>
        <v>Old City</v>
      </c>
      <c r="S147" t="s">
        <v>50</v>
      </c>
      <c r="T147" t="s">
        <v>50</v>
      </c>
      <c r="U147" t="s">
        <v>50</v>
      </c>
      <c r="V147" t="s">
        <v>50</v>
      </c>
      <c r="W147" t="s">
        <v>134</v>
      </c>
      <c r="X147" t="str">
        <f t="shared" si="17"/>
        <v>Narayan Peth</v>
      </c>
      <c r="Y147" t="str">
        <f t="shared" si="18"/>
        <v>Narayan Peth</v>
      </c>
      <c r="Z147" t="s">
        <v>83</v>
      </c>
      <c r="AA147" t="s">
        <v>127</v>
      </c>
      <c r="AB147" t="s">
        <v>50</v>
      </c>
      <c r="AC147" t="s">
        <v>50</v>
      </c>
      <c r="AD147" t="s">
        <v>50</v>
      </c>
      <c r="AE147" t="s">
        <v>50</v>
      </c>
      <c r="AF147" t="str">
        <f t="shared" si="19"/>
        <v>Old City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tr">
        <f t="shared" si="20"/>
        <v/>
      </c>
      <c r="AM147" t="str">
        <f>IF(FC_Road___Aradhana5[[#This Row],[2nd Level Departure]]="",FC_Road___Aradhana5[[#This Row],[1st Level Departure]],FC_Road___Aradhana5[[#This Row],[2nd Level Departure]])</f>
        <v>Old City</v>
      </c>
      <c r="AN147" t="s">
        <v>94</v>
      </c>
      <c r="AO147" t="s">
        <v>95</v>
      </c>
      <c r="AP147" t="s">
        <v>58</v>
      </c>
      <c r="AQ147" t="s">
        <v>72</v>
      </c>
      <c r="AR147" t="s">
        <v>60</v>
      </c>
      <c r="AS147" t="s">
        <v>61</v>
      </c>
      <c r="AT147" t="s">
        <v>62</v>
      </c>
      <c r="AU147" t="s">
        <v>63</v>
      </c>
      <c r="AV147" t="s">
        <v>50</v>
      </c>
      <c r="AW147" t="str">
        <f t="shared" si="21"/>
        <v>Walk-in/ Saw it while passing by</v>
      </c>
      <c r="AX147" t="s">
        <v>50</v>
      </c>
      <c r="AY147" t="str">
        <f t="shared" si="22"/>
        <v>Casual Meal</v>
      </c>
      <c r="AZ147" t="s">
        <v>50</v>
      </c>
      <c r="BA147" t="str">
        <f t="shared" si="23"/>
        <v>I wanted to try Sourdough Pizza</v>
      </c>
      <c r="BB147" t="s">
        <v>104</v>
      </c>
      <c r="BC147" t="s">
        <v>104</v>
      </c>
      <c r="BD147" t="s">
        <v>159</v>
      </c>
      <c r="BE147" t="s">
        <v>188</v>
      </c>
      <c r="BF147" t="s">
        <v>99</v>
      </c>
      <c r="BG147" t="s">
        <v>77</v>
      </c>
      <c r="BH147" t="s">
        <v>118</v>
      </c>
      <c r="BI147" t="s">
        <v>91</v>
      </c>
      <c r="BJ147" t="s">
        <v>189</v>
      </c>
      <c r="BK147" t="s">
        <v>153</v>
      </c>
      <c r="BL147" t="s">
        <v>378</v>
      </c>
    </row>
    <row r="148" spans="1:64" x14ac:dyDescent="0.3">
      <c r="A148">
        <v>155</v>
      </c>
      <c r="B148" s="1">
        <v>45836.647916666669</v>
      </c>
      <c r="C148" s="6">
        <v>45836.650694444441</v>
      </c>
      <c r="D148" s="2">
        <f>INT(FC_Road___Aradhana5[[#This Row],[Completion time]])</f>
        <v>45836</v>
      </c>
      <c r="E148" s="2" t="str">
        <f>TEXT(FC_Road___Aradhana5[[#This Row],[Date]],"dddd")</f>
        <v>Saturday</v>
      </c>
      <c r="F148" s="2" t="str">
        <f>IF(WEEKDAY(FC_Road___Aradhana5[[#This Row],[Date]],2)&gt;5,"Weekend","Weekday")</f>
        <v>Weekend</v>
      </c>
      <c r="G14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8" t="s">
        <v>49</v>
      </c>
      <c r="I148" t="s">
        <v>50</v>
      </c>
      <c r="J148" t="s">
        <v>79</v>
      </c>
      <c r="K148" t="s">
        <v>52</v>
      </c>
      <c r="L148" t="s">
        <v>80</v>
      </c>
      <c r="M148" t="s">
        <v>50</v>
      </c>
      <c r="N148" t="s">
        <v>50</v>
      </c>
      <c r="O148" t="s">
        <v>50</v>
      </c>
      <c r="P148" t="s">
        <v>50</v>
      </c>
      <c r="Q148" t="s">
        <v>81</v>
      </c>
      <c r="R148" t="str">
        <f t="shared" si="16"/>
        <v>Kothrud</v>
      </c>
      <c r="S148" t="s">
        <v>50</v>
      </c>
      <c r="T148" t="s">
        <v>50</v>
      </c>
      <c r="U148" t="s">
        <v>148</v>
      </c>
      <c r="V148" t="s">
        <v>50</v>
      </c>
      <c r="W148" t="s">
        <v>50</v>
      </c>
      <c r="X148" t="str">
        <f t="shared" si="17"/>
        <v>MIT College / Anand Nagar</v>
      </c>
      <c r="Y148" t="str">
        <f t="shared" si="18"/>
        <v>MIT College / Anand Nagar</v>
      </c>
      <c r="Z148" t="s">
        <v>93</v>
      </c>
      <c r="AA148" t="s">
        <v>50</v>
      </c>
      <c r="AB148" t="s">
        <v>50</v>
      </c>
      <c r="AC148" t="s">
        <v>102</v>
      </c>
      <c r="AD148" t="s">
        <v>50</v>
      </c>
      <c r="AE148" t="s">
        <v>50</v>
      </c>
      <c r="AF148" t="str">
        <f t="shared" si="19"/>
        <v>FC Road</v>
      </c>
      <c r="AG148" t="s">
        <v>50</v>
      </c>
      <c r="AH148" t="s">
        <v>50</v>
      </c>
      <c r="AI148" t="s">
        <v>50</v>
      </c>
      <c r="AJ148" t="s">
        <v>50</v>
      </c>
      <c r="AK148" t="s">
        <v>50</v>
      </c>
      <c r="AL148" t="str">
        <f t="shared" si="20"/>
        <v/>
      </c>
      <c r="AM148" t="str">
        <f>IF(FC_Road___Aradhana5[[#This Row],[2nd Level Departure]]="",FC_Road___Aradhana5[[#This Row],[1st Level Departure]],FC_Road___Aradhana5[[#This Row],[2nd Level Departure]])</f>
        <v>FC Road</v>
      </c>
      <c r="AN148" t="s">
        <v>56</v>
      </c>
      <c r="AO148" t="s">
        <v>95</v>
      </c>
      <c r="AP148" t="s">
        <v>58</v>
      </c>
      <c r="AQ148" t="s">
        <v>97</v>
      </c>
      <c r="AR148" t="s">
        <v>133</v>
      </c>
      <c r="AS148" t="s">
        <v>86</v>
      </c>
      <c r="AT148" t="s">
        <v>62</v>
      </c>
      <c r="AU148" t="s">
        <v>133</v>
      </c>
      <c r="AV148" t="s">
        <v>50</v>
      </c>
      <c r="AW148" t="str">
        <f t="shared" si="21"/>
        <v>Social Media Ad (Instagram/ Facebook)</v>
      </c>
      <c r="AX148" t="s">
        <v>50</v>
      </c>
      <c r="AY148" t="str">
        <f t="shared" si="22"/>
        <v>Date</v>
      </c>
      <c r="AZ148" t="s">
        <v>50</v>
      </c>
      <c r="BA148" t="str">
        <f t="shared" si="23"/>
        <v>I wanted to try Sourdough Pizza</v>
      </c>
      <c r="BB148" t="s">
        <v>65</v>
      </c>
      <c r="BC148" t="s">
        <v>65</v>
      </c>
      <c r="BD148" t="s">
        <v>88</v>
      </c>
      <c r="BE148" t="s">
        <v>67</v>
      </c>
      <c r="BF148" t="s">
        <v>89</v>
      </c>
      <c r="BG148" t="s">
        <v>114</v>
      </c>
      <c r="BH148" t="s">
        <v>101</v>
      </c>
      <c r="BI148" t="s">
        <v>50</v>
      </c>
      <c r="BJ148" t="s">
        <v>69</v>
      </c>
      <c r="BK148" t="s">
        <v>93</v>
      </c>
      <c r="BL148" t="s">
        <v>372</v>
      </c>
    </row>
    <row r="149" spans="1:64" x14ac:dyDescent="0.3">
      <c r="A149">
        <v>156</v>
      </c>
      <c r="B149" s="1">
        <v>45836.650694444441</v>
      </c>
      <c r="C149" s="6">
        <v>45836.654861111114</v>
      </c>
      <c r="D149" s="2">
        <f>INT(FC_Road___Aradhana5[[#This Row],[Completion time]])</f>
        <v>45836</v>
      </c>
      <c r="E149" s="2" t="str">
        <f>TEXT(FC_Road___Aradhana5[[#This Row],[Date]],"dddd")</f>
        <v>Saturday</v>
      </c>
      <c r="F149" s="2" t="str">
        <f>IF(WEEKDAY(FC_Road___Aradhana5[[#This Row],[Date]],2)&gt;5,"Weekend","Weekday")</f>
        <v>Weekend</v>
      </c>
      <c r="G14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49" t="s">
        <v>49</v>
      </c>
      <c r="I149" t="s">
        <v>50</v>
      </c>
      <c r="J149" t="s">
        <v>79</v>
      </c>
      <c r="K149" t="s">
        <v>52</v>
      </c>
      <c r="L149" t="s">
        <v>80</v>
      </c>
      <c r="M149" t="s">
        <v>50</v>
      </c>
      <c r="N149" t="s">
        <v>50</v>
      </c>
      <c r="O149" t="s">
        <v>50</v>
      </c>
      <c r="P149" t="s">
        <v>50</v>
      </c>
      <c r="Q149" t="s">
        <v>81</v>
      </c>
      <c r="R149" t="str">
        <f t="shared" si="16"/>
        <v>Kothrud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tr">
        <f t="shared" si="17"/>
        <v/>
      </c>
      <c r="Y149" t="str">
        <f t="shared" si="18"/>
        <v>Kothrud</v>
      </c>
      <c r="Z149" t="s">
        <v>83</v>
      </c>
      <c r="AA149" t="s">
        <v>84</v>
      </c>
      <c r="AB149" t="s">
        <v>50</v>
      </c>
      <c r="AC149" t="s">
        <v>50</v>
      </c>
      <c r="AD149" t="s">
        <v>50</v>
      </c>
      <c r="AE149" t="s">
        <v>50</v>
      </c>
      <c r="AF149" t="str">
        <f t="shared" si="19"/>
        <v>kothrud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tr">
        <f t="shared" si="20"/>
        <v/>
      </c>
      <c r="AM149" t="str">
        <f>IF(FC_Road___Aradhana5[[#This Row],[2nd Level Departure]]="",FC_Road___Aradhana5[[#This Row],[1st Level Departure]],FC_Road___Aradhana5[[#This Row],[2nd Level Departure]])</f>
        <v>kothrud</v>
      </c>
      <c r="AN149" t="s">
        <v>56</v>
      </c>
      <c r="AO149" t="s">
        <v>95</v>
      </c>
      <c r="AP149" t="s">
        <v>58</v>
      </c>
      <c r="AQ149" t="s">
        <v>72</v>
      </c>
      <c r="AR149" t="s">
        <v>103</v>
      </c>
      <c r="AS149" t="s">
        <v>129</v>
      </c>
      <c r="AT149" t="s">
        <v>62</v>
      </c>
      <c r="AU149" t="s">
        <v>60</v>
      </c>
      <c r="AV149" t="s">
        <v>50</v>
      </c>
      <c r="AW149" t="str">
        <f t="shared" si="21"/>
        <v>Walk-in/ Saw it while passing by</v>
      </c>
      <c r="AX149" t="s">
        <v>50</v>
      </c>
      <c r="AY149" t="str">
        <f t="shared" si="22"/>
        <v>Family Outing</v>
      </c>
      <c r="AZ149" t="s">
        <v>50</v>
      </c>
      <c r="BA149" t="str">
        <f t="shared" si="23"/>
        <v>I wanted to try Sourdough Pizza</v>
      </c>
      <c r="BB149" t="s">
        <v>104</v>
      </c>
      <c r="BC149" t="s">
        <v>65</v>
      </c>
      <c r="BD149" t="s">
        <v>88</v>
      </c>
      <c r="BE149" t="s">
        <v>67</v>
      </c>
      <c r="BF149" t="s">
        <v>89</v>
      </c>
      <c r="BG149" t="s">
        <v>68</v>
      </c>
      <c r="BH149" t="s">
        <v>78</v>
      </c>
      <c r="BI149" t="s">
        <v>50</v>
      </c>
      <c r="BJ149" t="s">
        <v>69</v>
      </c>
      <c r="BK149" t="s">
        <v>153</v>
      </c>
      <c r="BL149" t="s">
        <v>401</v>
      </c>
    </row>
    <row r="150" spans="1:64" x14ac:dyDescent="0.3">
      <c r="A150">
        <v>157</v>
      </c>
      <c r="B150" s="1">
        <v>45836.650694444441</v>
      </c>
      <c r="C150" s="6">
        <v>45836.655555555553</v>
      </c>
      <c r="D150" s="2">
        <f>INT(FC_Road___Aradhana5[[#This Row],[Completion time]])</f>
        <v>45836</v>
      </c>
      <c r="E150" s="2" t="str">
        <f>TEXT(FC_Road___Aradhana5[[#This Row],[Date]],"dddd")</f>
        <v>Saturday</v>
      </c>
      <c r="F150" s="2" t="str">
        <f>IF(WEEKDAY(FC_Road___Aradhana5[[#This Row],[Date]],2)&gt;5,"Weekend","Weekday")</f>
        <v>Weekend</v>
      </c>
      <c r="G15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50" t="s">
        <v>49</v>
      </c>
      <c r="I150" t="s">
        <v>50</v>
      </c>
      <c r="J150" t="s">
        <v>51</v>
      </c>
      <c r="K150" t="s">
        <v>52</v>
      </c>
      <c r="L150" t="s">
        <v>53</v>
      </c>
      <c r="M150" t="s">
        <v>50</v>
      </c>
      <c r="N150" t="s">
        <v>50</v>
      </c>
      <c r="O150" t="s">
        <v>70</v>
      </c>
      <c r="P150" t="s">
        <v>50</v>
      </c>
      <c r="Q150" t="s">
        <v>50</v>
      </c>
      <c r="R150" t="str">
        <f t="shared" si="16"/>
        <v>Shivajinagar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tr">
        <f t="shared" si="17"/>
        <v/>
      </c>
      <c r="Y150" t="str">
        <f t="shared" si="18"/>
        <v>Shivajinagar</v>
      </c>
      <c r="Z150" t="s">
        <v>163</v>
      </c>
      <c r="AA150" t="s">
        <v>70</v>
      </c>
      <c r="AB150" t="s">
        <v>50</v>
      </c>
      <c r="AC150" t="s">
        <v>50</v>
      </c>
      <c r="AD150" t="s">
        <v>50</v>
      </c>
      <c r="AE150" t="s">
        <v>50</v>
      </c>
      <c r="AF150" t="str">
        <f t="shared" si="19"/>
        <v>Shivajinagar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tr">
        <f t="shared" si="20"/>
        <v/>
      </c>
      <c r="AM150" t="str">
        <f>IF(FC_Road___Aradhana5[[#This Row],[2nd Level Departure]]="",FC_Road___Aradhana5[[#This Row],[1st Level Departure]],FC_Road___Aradhana5[[#This Row],[2nd Level Departure]])</f>
        <v>Shivajinagar</v>
      </c>
      <c r="AN150" t="s">
        <v>147</v>
      </c>
      <c r="AO150" t="s">
        <v>109</v>
      </c>
      <c r="AP150" t="s">
        <v>58</v>
      </c>
      <c r="AQ150" t="s">
        <v>110</v>
      </c>
      <c r="AR150" t="s">
        <v>73</v>
      </c>
      <c r="AS150" t="s">
        <v>112</v>
      </c>
      <c r="AT150" t="s">
        <v>62</v>
      </c>
      <c r="AU150" t="s">
        <v>103</v>
      </c>
      <c r="AV150" t="s">
        <v>50</v>
      </c>
      <c r="AW150" t="str">
        <f t="shared" si="21"/>
        <v>Reservation Apps - DineOut/ Zomato Gold</v>
      </c>
      <c r="AX150" t="s">
        <v>50</v>
      </c>
      <c r="AY150" t="str">
        <f t="shared" si="22"/>
        <v>Hangout with Friends</v>
      </c>
      <c r="AZ150" t="s">
        <v>50</v>
      </c>
      <c r="BA150" t="str">
        <f t="shared" si="23"/>
        <v>I wanted to try Sourdough Pizza</v>
      </c>
      <c r="BB150" t="s">
        <v>64</v>
      </c>
      <c r="BC150" t="s">
        <v>104</v>
      </c>
      <c r="BD150" t="s">
        <v>75</v>
      </c>
      <c r="BE150" t="s">
        <v>76</v>
      </c>
      <c r="BF150" t="s">
        <v>99</v>
      </c>
      <c r="BG150" t="s">
        <v>68</v>
      </c>
      <c r="BH150" t="s">
        <v>78</v>
      </c>
      <c r="BI150" t="s">
        <v>122</v>
      </c>
      <c r="BJ150" t="s">
        <v>69</v>
      </c>
      <c r="BK150" t="s">
        <v>530</v>
      </c>
      <c r="BL150" t="s">
        <v>370</v>
      </c>
    </row>
    <row r="151" spans="1:64" x14ac:dyDescent="0.3">
      <c r="A151">
        <v>158</v>
      </c>
      <c r="B151" s="1">
        <v>45836.65625</v>
      </c>
      <c r="C151" s="6">
        <v>45836.660416666666</v>
      </c>
      <c r="D151" s="2">
        <f>INT(FC_Road___Aradhana5[[#This Row],[Completion time]])</f>
        <v>45836</v>
      </c>
      <c r="E151" s="2" t="str">
        <f>TEXT(FC_Road___Aradhana5[[#This Row],[Date]],"dddd")</f>
        <v>Saturday</v>
      </c>
      <c r="F151" s="2" t="str">
        <f>IF(WEEKDAY(FC_Road___Aradhana5[[#This Row],[Date]],2)&gt;5,"Weekend","Weekday")</f>
        <v>Weekend</v>
      </c>
      <c r="G15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51" t="s">
        <v>49</v>
      </c>
      <c r="I151" t="s">
        <v>50</v>
      </c>
      <c r="J151" t="s">
        <v>51</v>
      </c>
      <c r="K151" t="s">
        <v>92</v>
      </c>
      <c r="L151" t="s">
        <v>53</v>
      </c>
      <c r="M151" t="s">
        <v>50</v>
      </c>
      <c r="N151" t="s">
        <v>50</v>
      </c>
      <c r="O151" t="s">
        <v>126</v>
      </c>
      <c r="P151" t="s">
        <v>50</v>
      </c>
      <c r="Q151" t="s">
        <v>50</v>
      </c>
      <c r="R151" t="str">
        <f t="shared" si="16"/>
        <v>ICC/ Senapati Bapat Road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tr">
        <f t="shared" si="17"/>
        <v/>
      </c>
      <c r="Y151" t="str">
        <f t="shared" si="18"/>
        <v>ICC/ Senapati Bapat Road</v>
      </c>
      <c r="Z151" t="s">
        <v>83</v>
      </c>
      <c r="AA151" t="s">
        <v>70</v>
      </c>
      <c r="AB151" t="s">
        <v>50</v>
      </c>
      <c r="AC151" t="s">
        <v>50</v>
      </c>
      <c r="AD151" t="s">
        <v>50</v>
      </c>
      <c r="AE151" t="s">
        <v>50</v>
      </c>
      <c r="AF151" t="str">
        <f t="shared" si="19"/>
        <v>Shivajinagar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tr">
        <f t="shared" si="20"/>
        <v/>
      </c>
      <c r="AM151" t="str">
        <f>IF(FC_Road___Aradhana5[[#This Row],[2nd Level Departure]]="",FC_Road___Aradhana5[[#This Row],[1st Level Departure]],FC_Road___Aradhana5[[#This Row],[2nd Level Departure]])</f>
        <v>Shivajinagar</v>
      </c>
      <c r="AN151" t="s">
        <v>85</v>
      </c>
      <c r="AO151" t="s">
        <v>71</v>
      </c>
      <c r="AP151" t="s">
        <v>96</v>
      </c>
      <c r="AQ151" t="s">
        <v>50</v>
      </c>
      <c r="AR151" t="s">
        <v>50</v>
      </c>
      <c r="AS151" t="s">
        <v>50</v>
      </c>
      <c r="AT151" t="s">
        <v>50</v>
      </c>
      <c r="AU151" t="s">
        <v>50</v>
      </c>
      <c r="AV151" t="s">
        <v>144</v>
      </c>
      <c r="AW151" t="str">
        <f t="shared" si="21"/>
        <v>I was walking by and came in</v>
      </c>
      <c r="AX151" t="s">
        <v>61</v>
      </c>
      <c r="AY151" t="str">
        <f t="shared" si="22"/>
        <v>Casual Meal</v>
      </c>
      <c r="AZ151" t="s">
        <v>98</v>
      </c>
      <c r="BA151" t="s">
        <v>62</v>
      </c>
      <c r="BB151" t="s">
        <v>64</v>
      </c>
      <c r="BC151" t="s">
        <v>65</v>
      </c>
      <c r="BD151" t="s">
        <v>88</v>
      </c>
      <c r="BE151" t="s">
        <v>67</v>
      </c>
      <c r="BF151" t="s">
        <v>89</v>
      </c>
      <c r="BG151" t="s">
        <v>114</v>
      </c>
      <c r="BH151" t="s">
        <v>90</v>
      </c>
      <c r="BI151" t="s">
        <v>115</v>
      </c>
      <c r="BJ151" t="s">
        <v>69</v>
      </c>
      <c r="BK151" t="s">
        <v>529</v>
      </c>
      <c r="BL151" t="s">
        <v>377</v>
      </c>
    </row>
    <row r="152" spans="1:64" x14ac:dyDescent="0.3">
      <c r="A152">
        <v>159</v>
      </c>
      <c r="B152" s="1">
        <v>45836.655555555553</v>
      </c>
      <c r="C152" s="6">
        <v>45836.660416666666</v>
      </c>
      <c r="D152" s="2">
        <f>INT(FC_Road___Aradhana5[[#This Row],[Completion time]])</f>
        <v>45836</v>
      </c>
      <c r="E152" s="2" t="str">
        <f>TEXT(FC_Road___Aradhana5[[#This Row],[Date]],"dddd")</f>
        <v>Saturday</v>
      </c>
      <c r="F152" s="2" t="str">
        <f>IF(WEEKDAY(FC_Road___Aradhana5[[#This Row],[Date]],2)&gt;5,"Weekend","Weekday")</f>
        <v>Weekend</v>
      </c>
      <c r="G15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52" t="s">
        <v>49</v>
      </c>
      <c r="I152" t="s">
        <v>50</v>
      </c>
      <c r="J152" t="s">
        <v>51</v>
      </c>
      <c r="K152" t="s">
        <v>92</v>
      </c>
      <c r="L152" t="s">
        <v>93</v>
      </c>
      <c r="M152" t="s">
        <v>50</v>
      </c>
      <c r="N152" t="s">
        <v>102</v>
      </c>
      <c r="O152" t="s">
        <v>50</v>
      </c>
      <c r="P152" t="s">
        <v>50</v>
      </c>
      <c r="Q152" t="s">
        <v>50</v>
      </c>
      <c r="R152" t="str">
        <f t="shared" si="16"/>
        <v>FC Road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tr">
        <f t="shared" si="17"/>
        <v/>
      </c>
      <c r="Y152" t="str">
        <f t="shared" si="18"/>
        <v>FC Road</v>
      </c>
      <c r="Z152" t="s">
        <v>83</v>
      </c>
      <c r="AA152" t="s">
        <v>135</v>
      </c>
      <c r="AB152" t="s">
        <v>50</v>
      </c>
      <c r="AC152" t="s">
        <v>50</v>
      </c>
      <c r="AD152" t="s">
        <v>50</v>
      </c>
      <c r="AE152" t="s">
        <v>50</v>
      </c>
      <c r="AF152" t="str">
        <f t="shared" si="19"/>
        <v>Erandawne</v>
      </c>
      <c r="AG152" t="s">
        <v>50</v>
      </c>
      <c r="AH152" t="s">
        <v>150</v>
      </c>
      <c r="AI152" t="s">
        <v>50</v>
      </c>
      <c r="AJ152" t="s">
        <v>50</v>
      </c>
      <c r="AK152" t="s">
        <v>50</v>
      </c>
      <c r="AL152" t="str">
        <f t="shared" si="20"/>
        <v>Karve Road</v>
      </c>
      <c r="AM152" t="str">
        <f>IF(FC_Road___Aradhana5[[#This Row],[2nd Level Departure]]="",FC_Road___Aradhana5[[#This Row],[1st Level Departure]],FC_Road___Aradhana5[[#This Row],[2nd Level Departure]])</f>
        <v>Karve Road</v>
      </c>
      <c r="AN152" t="s">
        <v>56</v>
      </c>
      <c r="AO152" t="s">
        <v>109</v>
      </c>
      <c r="AP152" t="s">
        <v>58</v>
      </c>
      <c r="AQ152" t="s">
        <v>59</v>
      </c>
      <c r="AR152" t="s">
        <v>103</v>
      </c>
      <c r="AS152" t="s">
        <v>61</v>
      </c>
      <c r="AT152" t="s">
        <v>62</v>
      </c>
      <c r="AU152" t="s">
        <v>63</v>
      </c>
      <c r="AV152" t="s">
        <v>50</v>
      </c>
      <c r="AW152" t="str">
        <f t="shared" si="21"/>
        <v>Word of Mouth/ Recommendation</v>
      </c>
      <c r="AX152" t="s">
        <v>50</v>
      </c>
      <c r="AY152" t="str">
        <f t="shared" si="22"/>
        <v>Casual Meal</v>
      </c>
      <c r="AZ152" t="s">
        <v>50</v>
      </c>
      <c r="BA152" t="str">
        <f t="shared" si="23"/>
        <v>I wanted to try Sourdough Pizza</v>
      </c>
      <c r="BB152" t="s">
        <v>87</v>
      </c>
      <c r="BC152" t="s">
        <v>64</v>
      </c>
      <c r="BD152" t="s">
        <v>66</v>
      </c>
      <c r="BE152" t="s">
        <v>76</v>
      </c>
      <c r="BF152" t="s">
        <v>89</v>
      </c>
      <c r="BG152" t="s">
        <v>68</v>
      </c>
      <c r="BH152" t="s">
        <v>90</v>
      </c>
      <c r="BI152" t="s">
        <v>115</v>
      </c>
      <c r="BJ152" t="s">
        <v>69</v>
      </c>
      <c r="BK152" t="s">
        <v>93</v>
      </c>
      <c r="BL152" t="s">
        <v>372</v>
      </c>
    </row>
    <row r="153" spans="1:64" x14ac:dyDescent="0.3">
      <c r="A153">
        <v>160</v>
      </c>
      <c r="B153" s="1">
        <v>45836.661805555559</v>
      </c>
      <c r="C153" s="6">
        <v>45836.663888888892</v>
      </c>
      <c r="D153" s="2">
        <f>INT(FC_Road___Aradhana5[[#This Row],[Completion time]])</f>
        <v>45836</v>
      </c>
      <c r="E153" s="2" t="str">
        <f>TEXT(FC_Road___Aradhana5[[#This Row],[Date]],"dddd")</f>
        <v>Saturday</v>
      </c>
      <c r="F153" s="2" t="str">
        <f>IF(WEEKDAY(FC_Road___Aradhana5[[#This Row],[Date]],2)&gt;5,"Weekend","Weekday")</f>
        <v>Weekend</v>
      </c>
      <c r="G15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153" t="s">
        <v>49</v>
      </c>
      <c r="I153" t="s">
        <v>50</v>
      </c>
      <c r="J153" t="s">
        <v>51</v>
      </c>
      <c r="K153" t="s">
        <v>92</v>
      </c>
      <c r="L153" t="s">
        <v>53</v>
      </c>
      <c r="M153" t="s">
        <v>50</v>
      </c>
      <c r="N153" t="s">
        <v>50</v>
      </c>
      <c r="O153" t="s">
        <v>70</v>
      </c>
      <c r="P153" t="s">
        <v>50</v>
      </c>
      <c r="Q153" t="s">
        <v>50</v>
      </c>
      <c r="R153" t="str">
        <f t="shared" si="16"/>
        <v>Shivajinagar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tr">
        <f t="shared" si="17"/>
        <v/>
      </c>
      <c r="Y153" t="str">
        <f t="shared" si="18"/>
        <v>Shivajinagar</v>
      </c>
      <c r="Z153" t="s">
        <v>83</v>
      </c>
      <c r="AA153" t="s">
        <v>70</v>
      </c>
      <c r="AB153" t="s">
        <v>50</v>
      </c>
      <c r="AC153" t="s">
        <v>50</v>
      </c>
      <c r="AD153" t="s">
        <v>50</v>
      </c>
      <c r="AE153" t="s">
        <v>50</v>
      </c>
      <c r="AF153" t="str">
        <f t="shared" si="19"/>
        <v>Shivajinagar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tr">
        <f t="shared" si="20"/>
        <v/>
      </c>
      <c r="AM153" t="str">
        <f>IF(FC_Road___Aradhana5[[#This Row],[2nd Level Departure]]="",FC_Road___Aradhana5[[#This Row],[1st Level Departure]],FC_Road___Aradhana5[[#This Row],[2nd Level Departure]])</f>
        <v>Shivajinagar</v>
      </c>
      <c r="AN153" t="s">
        <v>56</v>
      </c>
      <c r="AO153" t="s">
        <v>109</v>
      </c>
      <c r="AP153" t="s">
        <v>58</v>
      </c>
      <c r="AQ153" t="s">
        <v>59</v>
      </c>
      <c r="AR153" t="s">
        <v>60</v>
      </c>
      <c r="AS153" t="s">
        <v>61</v>
      </c>
      <c r="AT153" t="s">
        <v>107</v>
      </c>
      <c r="AU153" t="s">
        <v>63</v>
      </c>
      <c r="AV153" t="s">
        <v>50</v>
      </c>
      <c r="AW153" t="str">
        <f t="shared" si="21"/>
        <v>Word of Mouth/ Recommendation</v>
      </c>
      <c r="AX153" t="s">
        <v>50</v>
      </c>
      <c r="AY153" t="str">
        <f t="shared" si="22"/>
        <v>Casual Meal</v>
      </c>
      <c r="AZ153" t="s">
        <v>50</v>
      </c>
      <c r="BA153" t="str">
        <f t="shared" si="23"/>
        <v>Nonna's famous Tiramisu </v>
      </c>
      <c r="BB153" t="s">
        <v>104</v>
      </c>
      <c r="BC153" t="s">
        <v>104</v>
      </c>
      <c r="BD153" t="s">
        <v>88</v>
      </c>
      <c r="BE153" t="s">
        <v>67</v>
      </c>
      <c r="BF153" t="s">
        <v>89</v>
      </c>
      <c r="BG153" t="s">
        <v>114</v>
      </c>
      <c r="BH153" t="s">
        <v>90</v>
      </c>
      <c r="BI153" t="s">
        <v>91</v>
      </c>
      <c r="BJ153" t="s">
        <v>69</v>
      </c>
      <c r="BK153" t="s">
        <v>153</v>
      </c>
      <c r="BL153" t="s">
        <v>370</v>
      </c>
    </row>
    <row r="154" spans="1:64" x14ac:dyDescent="0.3">
      <c r="A154">
        <v>161</v>
      </c>
      <c r="B154" s="1">
        <v>45836.660416666666</v>
      </c>
      <c r="C154" s="6">
        <v>45836.670138888891</v>
      </c>
      <c r="D154" s="2">
        <f>INT(FC_Road___Aradhana5[[#This Row],[Completion time]])</f>
        <v>45836</v>
      </c>
      <c r="E154" s="2" t="str">
        <f>TEXT(FC_Road___Aradhana5[[#This Row],[Date]],"dddd")</f>
        <v>Saturday</v>
      </c>
      <c r="F154" s="2" t="str">
        <f>IF(WEEKDAY(FC_Road___Aradhana5[[#This Row],[Date]],2)&gt;5,"Weekend","Weekday")</f>
        <v>Weekend</v>
      </c>
      <c r="G15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54" t="s">
        <v>49</v>
      </c>
      <c r="I154" t="s">
        <v>50</v>
      </c>
      <c r="J154" t="s">
        <v>51</v>
      </c>
      <c r="K154" t="s">
        <v>52</v>
      </c>
      <c r="L154" t="s">
        <v>160</v>
      </c>
      <c r="M154" t="s">
        <v>50</v>
      </c>
      <c r="N154" t="s">
        <v>50</v>
      </c>
      <c r="O154" t="s">
        <v>50</v>
      </c>
      <c r="P154" t="s">
        <v>208</v>
      </c>
      <c r="Q154" t="s">
        <v>50</v>
      </c>
      <c r="R154" t="str">
        <f t="shared" si="16"/>
        <v>Garware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tr">
        <f t="shared" si="17"/>
        <v/>
      </c>
      <c r="Y154" t="str">
        <f t="shared" si="18"/>
        <v>Garware</v>
      </c>
      <c r="Z154" t="s">
        <v>83</v>
      </c>
      <c r="AA154" t="s">
        <v>54</v>
      </c>
      <c r="AB154" t="s">
        <v>50</v>
      </c>
      <c r="AC154" t="s">
        <v>50</v>
      </c>
      <c r="AD154" t="s">
        <v>50</v>
      </c>
      <c r="AE154" t="s">
        <v>50</v>
      </c>
      <c r="AF154" t="str">
        <f t="shared" si="19"/>
        <v>Deccan</v>
      </c>
      <c r="AG154" t="s">
        <v>54</v>
      </c>
      <c r="AH154" t="s">
        <v>50</v>
      </c>
      <c r="AI154" t="s">
        <v>50</v>
      </c>
      <c r="AJ154" t="s">
        <v>50</v>
      </c>
      <c r="AK154" t="s">
        <v>50</v>
      </c>
      <c r="AL154" t="str">
        <f t="shared" si="20"/>
        <v>Deccan</v>
      </c>
      <c r="AM154" t="str">
        <f>IF(FC_Road___Aradhana5[[#This Row],[2nd Level Departure]]="",FC_Road___Aradhana5[[#This Row],[1st Level Departure]],FC_Road___Aradhana5[[#This Row],[2nd Level Departure]])</f>
        <v>Deccan</v>
      </c>
      <c r="AN154" t="s">
        <v>128</v>
      </c>
      <c r="AO154" t="s">
        <v>109</v>
      </c>
      <c r="AP154" t="s">
        <v>96</v>
      </c>
      <c r="AQ154" t="s">
        <v>50</v>
      </c>
      <c r="AR154" t="s">
        <v>50</v>
      </c>
      <c r="AS154" t="s">
        <v>50</v>
      </c>
      <c r="AT154" t="s">
        <v>50</v>
      </c>
      <c r="AU154" t="s">
        <v>50</v>
      </c>
      <c r="AV154" t="s">
        <v>97</v>
      </c>
      <c r="AW154" t="str">
        <f t="shared" si="21"/>
        <v>Social Media Ad (Instagram/ Facebook)</v>
      </c>
      <c r="AX154" t="s">
        <v>61</v>
      </c>
      <c r="AY154" t="str">
        <f t="shared" si="22"/>
        <v>Casual Meal</v>
      </c>
      <c r="AZ154" t="s">
        <v>168</v>
      </c>
      <c r="BA154" t="s">
        <v>125</v>
      </c>
      <c r="BB154" t="s">
        <v>87</v>
      </c>
      <c r="BC154" t="s">
        <v>65</v>
      </c>
      <c r="BD154" t="s">
        <v>88</v>
      </c>
      <c r="BE154" t="s">
        <v>67</v>
      </c>
      <c r="BF154" t="s">
        <v>89</v>
      </c>
      <c r="BG154" t="s">
        <v>114</v>
      </c>
      <c r="BH154" t="s">
        <v>118</v>
      </c>
      <c r="BI154" t="s">
        <v>91</v>
      </c>
      <c r="BJ154" t="s">
        <v>189</v>
      </c>
      <c r="BK154" t="s">
        <v>153</v>
      </c>
      <c r="BL154" t="s">
        <v>369</v>
      </c>
    </row>
    <row r="155" spans="1:64" x14ac:dyDescent="0.3">
      <c r="A155">
        <v>162</v>
      </c>
      <c r="B155" s="1">
        <v>45836.665277777778</v>
      </c>
      <c r="C155" s="6">
        <v>45836.67083333333</v>
      </c>
      <c r="D155" s="2">
        <f>INT(FC_Road___Aradhana5[[#This Row],[Completion time]])</f>
        <v>45836</v>
      </c>
      <c r="E155" s="2" t="str">
        <f>TEXT(FC_Road___Aradhana5[[#This Row],[Date]],"dddd")</f>
        <v>Saturday</v>
      </c>
      <c r="F155" s="2" t="str">
        <f>IF(WEEKDAY(FC_Road___Aradhana5[[#This Row],[Date]],2)&gt;5,"Weekend","Weekday")</f>
        <v>Weekend</v>
      </c>
      <c r="G15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55" t="s">
        <v>49</v>
      </c>
      <c r="I155" t="s">
        <v>50</v>
      </c>
      <c r="J155" t="s">
        <v>51</v>
      </c>
      <c r="K155" t="s">
        <v>52</v>
      </c>
      <c r="L155" t="s">
        <v>156</v>
      </c>
      <c r="M155" t="s">
        <v>217</v>
      </c>
      <c r="N155" t="s">
        <v>50</v>
      </c>
      <c r="O155" t="s">
        <v>50</v>
      </c>
      <c r="P155" t="s">
        <v>50</v>
      </c>
      <c r="Q155" t="s">
        <v>50</v>
      </c>
      <c r="R155" t="str">
        <f t="shared" si="16"/>
        <v xml:space="preserve">Kothrud 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tr">
        <f t="shared" si="17"/>
        <v/>
      </c>
      <c r="Y155" t="str">
        <f t="shared" si="18"/>
        <v xml:space="preserve">Kothrud </v>
      </c>
      <c r="Z155" t="s">
        <v>83</v>
      </c>
      <c r="AA155" t="s">
        <v>84</v>
      </c>
      <c r="AB155" t="s">
        <v>50</v>
      </c>
      <c r="AC155" t="s">
        <v>50</v>
      </c>
      <c r="AD155" t="s">
        <v>50</v>
      </c>
      <c r="AE155" t="s">
        <v>50</v>
      </c>
      <c r="AF155" t="str">
        <f t="shared" si="19"/>
        <v>kothrud</v>
      </c>
      <c r="AG155" t="s">
        <v>50</v>
      </c>
      <c r="AH155" t="s">
        <v>50</v>
      </c>
      <c r="AI155" t="s">
        <v>120</v>
      </c>
      <c r="AJ155" t="s">
        <v>50</v>
      </c>
      <c r="AK155" t="s">
        <v>50</v>
      </c>
      <c r="AL155" t="str">
        <f t="shared" si="20"/>
        <v>Mayur Colony / Ideal Colony</v>
      </c>
      <c r="AM155" t="str">
        <f>IF(FC_Road___Aradhana5[[#This Row],[2nd Level Departure]]="",FC_Road___Aradhana5[[#This Row],[1st Level Departure]],FC_Road___Aradhana5[[#This Row],[2nd Level Departure]])</f>
        <v>Mayur Colony / Ideal Colony</v>
      </c>
      <c r="AN155" t="s">
        <v>128</v>
      </c>
      <c r="AO155" t="s">
        <v>109</v>
      </c>
      <c r="AP155" t="s">
        <v>58</v>
      </c>
      <c r="AQ155" t="s">
        <v>59</v>
      </c>
      <c r="AR155" t="s">
        <v>133</v>
      </c>
      <c r="AS155" t="s">
        <v>112</v>
      </c>
      <c r="AT155" t="s">
        <v>62</v>
      </c>
      <c r="AU155" t="s">
        <v>63</v>
      </c>
      <c r="AV155" t="s">
        <v>50</v>
      </c>
      <c r="AW155" t="str">
        <f t="shared" si="21"/>
        <v>Word of Mouth/ Recommendation</v>
      </c>
      <c r="AX155" t="s">
        <v>50</v>
      </c>
      <c r="AY155" t="str">
        <f t="shared" si="22"/>
        <v>Hangout with Friends</v>
      </c>
      <c r="AZ155" t="s">
        <v>50</v>
      </c>
      <c r="BA155" t="str">
        <f t="shared" si="23"/>
        <v>I wanted to try Sourdough Pizza</v>
      </c>
      <c r="BB155" t="s">
        <v>74</v>
      </c>
      <c r="BC155" t="s">
        <v>64</v>
      </c>
      <c r="BD155" t="s">
        <v>75</v>
      </c>
      <c r="BE155" t="s">
        <v>76</v>
      </c>
      <c r="BF155" t="s">
        <v>89</v>
      </c>
      <c r="BG155" t="s">
        <v>68</v>
      </c>
      <c r="BH155" t="s">
        <v>101</v>
      </c>
      <c r="BI155" t="s">
        <v>115</v>
      </c>
      <c r="BJ155" t="s">
        <v>69</v>
      </c>
      <c r="BK155" t="s">
        <v>153</v>
      </c>
      <c r="BL155" t="s">
        <v>375</v>
      </c>
    </row>
    <row r="156" spans="1:64" x14ac:dyDescent="0.3">
      <c r="A156">
        <v>163</v>
      </c>
      <c r="B156" s="1">
        <v>45836.671527777777</v>
      </c>
      <c r="C156" s="6">
        <v>45836.678472222222</v>
      </c>
      <c r="D156" s="2">
        <f>INT(FC_Road___Aradhana5[[#This Row],[Completion time]])</f>
        <v>45836</v>
      </c>
      <c r="E156" s="2" t="str">
        <f>TEXT(FC_Road___Aradhana5[[#This Row],[Date]],"dddd")</f>
        <v>Saturday</v>
      </c>
      <c r="F156" s="2" t="str">
        <f>IF(WEEKDAY(FC_Road___Aradhana5[[#This Row],[Date]],2)&gt;5,"Weekend","Weekday")</f>
        <v>Weekend</v>
      </c>
      <c r="G15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56" t="s">
        <v>49</v>
      </c>
      <c r="I156" t="s">
        <v>50</v>
      </c>
      <c r="J156" t="s">
        <v>51</v>
      </c>
      <c r="K156" t="s">
        <v>140</v>
      </c>
      <c r="L156" t="s">
        <v>160</v>
      </c>
      <c r="M156" t="s">
        <v>50</v>
      </c>
      <c r="N156" t="s">
        <v>50</v>
      </c>
      <c r="O156" t="s">
        <v>50</v>
      </c>
      <c r="P156" t="s">
        <v>161</v>
      </c>
      <c r="Q156" t="s">
        <v>50</v>
      </c>
      <c r="R156" t="str">
        <f t="shared" si="16"/>
        <v>Fergusson / BMCC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tr">
        <f t="shared" si="17"/>
        <v/>
      </c>
      <c r="Y156" t="str">
        <f t="shared" si="18"/>
        <v>Fergusson / BMCC</v>
      </c>
      <c r="Z156" t="s">
        <v>142</v>
      </c>
      <c r="AA156" t="s">
        <v>50</v>
      </c>
      <c r="AB156" t="s">
        <v>50</v>
      </c>
      <c r="AC156" t="s">
        <v>50</v>
      </c>
      <c r="AD156" t="s">
        <v>50</v>
      </c>
      <c r="AE156" t="s">
        <v>161</v>
      </c>
      <c r="AF156" t="str">
        <f t="shared" si="19"/>
        <v>Fergusson / BMCC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tr">
        <f t="shared" si="20"/>
        <v/>
      </c>
      <c r="AM156" t="str">
        <f>IF(FC_Road___Aradhana5[[#This Row],[2nd Level Departure]]="",FC_Road___Aradhana5[[#This Row],[1st Level Departure]],FC_Road___Aradhana5[[#This Row],[2nd Level Departure]])</f>
        <v>Fergusson / BMCC</v>
      </c>
      <c r="AN156" t="s">
        <v>85</v>
      </c>
      <c r="AO156" t="s">
        <v>71</v>
      </c>
      <c r="AP156" t="s">
        <v>58</v>
      </c>
      <c r="AQ156" t="s">
        <v>59</v>
      </c>
      <c r="AR156" t="s">
        <v>73</v>
      </c>
      <c r="AS156" t="s">
        <v>61</v>
      </c>
      <c r="AT156" t="s">
        <v>107</v>
      </c>
      <c r="AU156" t="s">
        <v>63</v>
      </c>
      <c r="AV156" t="s">
        <v>50</v>
      </c>
      <c r="AW156" t="str">
        <f t="shared" si="21"/>
        <v>Word of Mouth/ Recommendation</v>
      </c>
      <c r="AX156" t="s">
        <v>50</v>
      </c>
      <c r="AY156" t="str">
        <f t="shared" si="22"/>
        <v>Casual Meal</v>
      </c>
      <c r="AZ156" t="s">
        <v>50</v>
      </c>
      <c r="BA156" t="str">
        <f t="shared" si="23"/>
        <v>Nonna's famous Tiramisu </v>
      </c>
      <c r="BB156" t="s">
        <v>113</v>
      </c>
      <c r="BC156" t="s">
        <v>104</v>
      </c>
      <c r="BD156" t="s">
        <v>88</v>
      </c>
      <c r="BE156" t="s">
        <v>67</v>
      </c>
      <c r="BF156" t="s">
        <v>89</v>
      </c>
      <c r="BG156" t="s">
        <v>114</v>
      </c>
      <c r="BH156" t="s">
        <v>78</v>
      </c>
      <c r="BI156" t="s">
        <v>122</v>
      </c>
      <c r="BJ156" t="s">
        <v>69</v>
      </c>
      <c r="BK156" t="s">
        <v>528</v>
      </c>
      <c r="BL156" t="s">
        <v>388</v>
      </c>
    </row>
    <row r="157" spans="1:64" x14ac:dyDescent="0.3">
      <c r="A157">
        <v>164</v>
      </c>
      <c r="B157" s="1">
        <v>45836.681250000001</v>
      </c>
      <c r="C157" s="6">
        <v>45836.688194444447</v>
      </c>
      <c r="D157" s="2">
        <f>INT(FC_Road___Aradhana5[[#This Row],[Completion time]])</f>
        <v>45836</v>
      </c>
      <c r="E157" s="2" t="str">
        <f>TEXT(FC_Road___Aradhana5[[#This Row],[Date]],"dddd")</f>
        <v>Saturday</v>
      </c>
      <c r="F157" s="2" t="str">
        <f>IF(WEEKDAY(FC_Road___Aradhana5[[#This Row],[Date]],2)&gt;5,"Weekend","Weekday")</f>
        <v>Weekend</v>
      </c>
      <c r="G15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57" t="s">
        <v>49</v>
      </c>
      <c r="I157" t="s">
        <v>50</v>
      </c>
      <c r="J157" t="s">
        <v>51</v>
      </c>
      <c r="K157" t="s">
        <v>52</v>
      </c>
      <c r="L157" t="s">
        <v>80</v>
      </c>
      <c r="M157" t="s">
        <v>50</v>
      </c>
      <c r="N157" t="s">
        <v>50</v>
      </c>
      <c r="O157" t="s">
        <v>50</v>
      </c>
      <c r="P157" t="s">
        <v>50</v>
      </c>
      <c r="Q157" t="s">
        <v>220</v>
      </c>
      <c r="R157" t="str">
        <f t="shared" si="16"/>
        <v>Undri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tr">
        <f t="shared" si="17"/>
        <v/>
      </c>
      <c r="Y157" t="str">
        <f t="shared" si="18"/>
        <v>Undri</v>
      </c>
      <c r="Z157" t="s">
        <v>166</v>
      </c>
      <c r="AA157" t="s">
        <v>50</v>
      </c>
      <c r="AB157" t="s">
        <v>165</v>
      </c>
      <c r="AC157" t="s">
        <v>50</v>
      </c>
      <c r="AD157" t="s">
        <v>50</v>
      </c>
      <c r="AE157" t="s">
        <v>50</v>
      </c>
      <c r="AF157" t="str">
        <f t="shared" si="19"/>
        <v>Pavillion Mall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tr">
        <f t="shared" si="20"/>
        <v/>
      </c>
      <c r="AM157" t="str">
        <f>IF(FC_Road___Aradhana5[[#This Row],[2nd Level Departure]]="",FC_Road___Aradhana5[[#This Row],[1st Level Departure]],FC_Road___Aradhana5[[#This Row],[2nd Level Departure]])</f>
        <v>Pavillion Mall</v>
      </c>
      <c r="AN157" t="s">
        <v>94</v>
      </c>
      <c r="AO157" t="s">
        <v>95</v>
      </c>
      <c r="AP157" t="s">
        <v>96</v>
      </c>
      <c r="AQ157" t="s">
        <v>50</v>
      </c>
      <c r="AR157" t="s">
        <v>50</v>
      </c>
      <c r="AS157" t="s">
        <v>50</v>
      </c>
      <c r="AT157" t="s">
        <v>50</v>
      </c>
      <c r="AU157" t="s">
        <v>50</v>
      </c>
      <c r="AV157" t="s">
        <v>105</v>
      </c>
      <c r="AW157" t="str">
        <f t="shared" si="21"/>
        <v>Food Blogger/ Influencer</v>
      </c>
      <c r="AX157" t="s">
        <v>61</v>
      </c>
      <c r="AY157" t="str">
        <f t="shared" si="22"/>
        <v>Casual Meal</v>
      </c>
      <c r="AZ157" t="s">
        <v>98</v>
      </c>
      <c r="BA157" t="s">
        <v>62</v>
      </c>
      <c r="BB157" t="s">
        <v>87</v>
      </c>
      <c r="BC157" t="s">
        <v>64</v>
      </c>
      <c r="BD157" t="s">
        <v>75</v>
      </c>
      <c r="BE157" t="s">
        <v>67</v>
      </c>
      <c r="BF157" t="s">
        <v>184</v>
      </c>
      <c r="BG157" t="s">
        <v>68</v>
      </c>
      <c r="BH157" t="s">
        <v>78</v>
      </c>
      <c r="BI157" t="s">
        <v>115</v>
      </c>
      <c r="BJ157" t="s">
        <v>69</v>
      </c>
      <c r="BK157" t="s">
        <v>531</v>
      </c>
      <c r="BL157" t="s">
        <v>390</v>
      </c>
    </row>
    <row r="158" spans="1:64" x14ac:dyDescent="0.3">
      <c r="A158">
        <v>165</v>
      </c>
      <c r="B158" s="1">
        <v>45836.688194444447</v>
      </c>
      <c r="C158" s="6">
        <v>45836.709722222222</v>
      </c>
      <c r="D158" s="2">
        <f>INT(FC_Road___Aradhana5[[#This Row],[Completion time]])</f>
        <v>45836</v>
      </c>
      <c r="E158" s="2" t="str">
        <f>TEXT(FC_Road___Aradhana5[[#This Row],[Date]],"dddd")</f>
        <v>Saturday</v>
      </c>
      <c r="F158" s="2" t="str">
        <f>IF(WEEKDAY(FC_Road___Aradhana5[[#This Row],[Date]],2)&gt;5,"Weekend","Weekday")</f>
        <v>Weekend</v>
      </c>
      <c r="G15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58" t="s">
        <v>49</v>
      </c>
      <c r="I158" t="s">
        <v>50</v>
      </c>
      <c r="J158" t="s">
        <v>51</v>
      </c>
      <c r="K158" t="s">
        <v>52</v>
      </c>
      <c r="L158" t="s">
        <v>119</v>
      </c>
      <c r="M158" t="s">
        <v>50</v>
      </c>
      <c r="N158" t="s">
        <v>50</v>
      </c>
      <c r="O158" t="s">
        <v>50</v>
      </c>
      <c r="P158" t="s">
        <v>50</v>
      </c>
      <c r="Q158" t="s">
        <v>54</v>
      </c>
      <c r="R158" t="str">
        <f t="shared" si="16"/>
        <v>Deccan</v>
      </c>
      <c r="S158" t="s">
        <v>54</v>
      </c>
      <c r="T158" t="s">
        <v>50</v>
      </c>
      <c r="U158" t="s">
        <v>50</v>
      </c>
      <c r="V158" t="s">
        <v>50</v>
      </c>
      <c r="W158" t="s">
        <v>50</v>
      </c>
      <c r="X158" t="str">
        <f t="shared" si="17"/>
        <v>Deccan</v>
      </c>
      <c r="Y158" t="str">
        <f t="shared" si="18"/>
        <v>Deccan</v>
      </c>
      <c r="Z158" t="s">
        <v>83</v>
      </c>
      <c r="AA158" t="s">
        <v>54</v>
      </c>
      <c r="AB158" t="s">
        <v>50</v>
      </c>
      <c r="AC158" t="s">
        <v>50</v>
      </c>
      <c r="AD158" t="s">
        <v>50</v>
      </c>
      <c r="AE158" t="s">
        <v>50</v>
      </c>
      <c r="AF158" t="str">
        <f t="shared" si="19"/>
        <v>Deccan</v>
      </c>
      <c r="AG158" t="s">
        <v>54</v>
      </c>
      <c r="AH158" t="s">
        <v>50</v>
      </c>
      <c r="AI158" t="s">
        <v>50</v>
      </c>
      <c r="AJ158" t="s">
        <v>50</v>
      </c>
      <c r="AK158" t="s">
        <v>50</v>
      </c>
      <c r="AL158" t="str">
        <f t="shared" si="20"/>
        <v>Deccan</v>
      </c>
      <c r="AM158" t="str">
        <f>IF(FC_Road___Aradhana5[[#This Row],[2nd Level Departure]]="",FC_Road___Aradhana5[[#This Row],[1st Level Departure]],FC_Road___Aradhana5[[#This Row],[2nd Level Departure]])</f>
        <v>Deccan</v>
      </c>
      <c r="AN158" t="s">
        <v>85</v>
      </c>
      <c r="AO158" t="s">
        <v>71</v>
      </c>
      <c r="AP158" t="s">
        <v>96</v>
      </c>
      <c r="AQ158" t="s">
        <v>50</v>
      </c>
      <c r="AR158" t="s">
        <v>50</v>
      </c>
      <c r="AS158" t="s">
        <v>50</v>
      </c>
      <c r="AT158" t="s">
        <v>50</v>
      </c>
      <c r="AU158" t="s">
        <v>50</v>
      </c>
      <c r="AV158" t="s">
        <v>149</v>
      </c>
      <c r="AW158" t="str">
        <f t="shared" si="21"/>
        <v>A friend told me</v>
      </c>
      <c r="AX158" t="s">
        <v>61</v>
      </c>
      <c r="AY158" t="str">
        <f t="shared" si="22"/>
        <v>Casual Meal</v>
      </c>
      <c r="AZ158" t="s">
        <v>98</v>
      </c>
      <c r="BA158" t="s">
        <v>62</v>
      </c>
      <c r="BB158" t="s">
        <v>74</v>
      </c>
      <c r="BC158" t="s">
        <v>108</v>
      </c>
      <c r="BD158" t="s">
        <v>88</v>
      </c>
      <c r="BE158" t="s">
        <v>76</v>
      </c>
      <c r="BF158" t="s">
        <v>89</v>
      </c>
      <c r="BG158" t="s">
        <v>114</v>
      </c>
      <c r="BH158" t="s">
        <v>118</v>
      </c>
      <c r="BI158" t="s">
        <v>115</v>
      </c>
      <c r="BJ158" t="s">
        <v>69</v>
      </c>
      <c r="BK158" t="s">
        <v>153</v>
      </c>
      <c r="BL158" t="s">
        <v>369</v>
      </c>
    </row>
    <row r="159" spans="1:64" x14ac:dyDescent="0.3">
      <c r="A159">
        <v>166</v>
      </c>
      <c r="B159" s="1">
        <v>45836.678472222222</v>
      </c>
      <c r="C159" s="6">
        <v>45836.713194444441</v>
      </c>
      <c r="D159" s="2">
        <f>INT(FC_Road___Aradhana5[[#This Row],[Completion time]])</f>
        <v>45836</v>
      </c>
      <c r="E159" s="2" t="str">
        <f>TEXT(FC_Road___Aradhana5[[#This Row],[Date]],"dddd")</f>
        <v>Saturday</v>
      </c>
      <c r="F159" s="2" t="str">
        <f>IF(WEEKDAY(FC_Road___Aradhana5[[#This Row],[Date]],2)&gt;5,"Weekend","Weekday")</f>
        <v>Weekend</v>
      </c>
      <c r="G15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59" t="s">
        <v>49</v>
      </c>
      <c r="I159" t="s">
        <v>50</v>
      </c>
      <c r="J159" t="s">
        <v>51</v>
      </c>
      <c r="K159" t="s">
        <v>140</v>
      </c>
      <c r="L159" t="s">
        <v>93</v>
      </c>
      <c r="M159" t="s">
        <v>50</v>
      </c>
      <c r="N159" t="s">
        <v>102</v>
      </c>
      <c r="O159" t="s">
        <v>50</v>
      </c>
      <c r="P159" t="s">
        <v>50</v>
      </c>
      <c r="Q159" t="s">
        <v>50</v>
      </c>
      <c r="R159" t="str">
        <f t="shared" si="16"/>
        <v>FC Road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tr">
        <f t="shared" si="17"/>
        <v/>
      </c>
      <c r="Y159" t="str">
        <f t="shared" si="18"/>
        <v>FC Road</v>
      </c>
      <c r="Z159" t="s">
        <v>83</v>
      </c>
      <c r="AA159" t="s">
        <v>221</v>
      </c>
      <c r="AB159" t="s">
        <v>50</v>
      </c>
      <c r="AC159" t="s">
        <v>50</v>
      </c>
      <c r="AD159" t="s">
        <v>50</v>
      </c>
      <c r="AE159" t="s">
        <v>50</v>
      </c>
      <c r="AF159" t="str">
        <f t="shared" si="19"/>
        <v>Wakad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tr">
        <f t="shared" si="20"/>
        <v/>
      </c>
      <c r="AM159" t="str">
        <f>IF(FC_Road___Aradhana5[[#This Row],[2nd Level Departure]]="",FC_Road___Aradhana5[[#This Row],[1st Level Departure]],FC_Road___Aradhana5[[#This Row],[2nd Level Departure]])</f>
        <v>Wakad</v>
      </c>
      <c r="AN159" t="s">
        <v>56</v>
      </c>
      <c r="AO159" t="s">
        <v>71</v>
      </c>
      <c r="AP159" t="s">
        <v>96</v>
      </c>
      <c r="AQ159" t="s">
        <v>50</v>
      </c>
      <c r="AR159" t="s">
        <v>50</v>
      </c>
      <c r="AS159" t="s">
        <v>50</v>
      </c>
      <c r="AT159" t="s">
        <v>50</v>
      </c>
      <c r="AU159" t="s">
        <v>50</v>
      </c>
      <c r="AV159" t="s">
        <v>97</v>
      </c>
      <c r="AW159" t="str">
        <f t="shared" si="21"/>
        <v>Social Media Ad (Instagram/ Facebook)</v>
      </c>
      <c r="AX159" t="s">
        <v>61</v>
      </c>
      <c r="AY159" t="str">
        <f t="shared" si="22"/>
        <v>Casual Meal</v>
      </c>
      <c r="AZ159" t="s">
        <v>98</v>
      </c>
      <c r="BA159" t="s">
        <v>62</v>
      </c>
      <c r="BB159" t="s">
        <v>64</v>
      </c>
      <c r="BC159" t="s">
        <v>65</v>
      </c>
      <c r="BD159" t="s">
        <v>75</v>
      </c>
      <c r="BE159" t="s">
        <v>67</v>
      </c>
      <c r="BF159" t="s">
        <v>89</v>
      </c>
      <c r="BG159" t="s">
        <v>114</v>
      </c>
      <c r="BH159" t="s">
        <v>90</v>
      </c>
      <c r="BI159" t="s">
        <v>115</v>
      </c>
      <c r="BJ159" t="s">
        <v>69</v>
      </c>
      <c r="BK159" t="s">
        <v>93</v>
      </c>
      <c r="BL159" t="s">
        <v>372</v>
      </c>
    </row>
    <row r="160" spans="1:64" x14ac:dyDescent="0.3">
      <c r="A160">
        <v>167</v>
      </c>
      <c r="B160" s="1">
        <v>45836.713194444441</v>
      </c>
      <c r="C160" s="6">
        <v>45836.718055555553</v>
      </c>
      <c r="D160" s="2">
        <f>INT(FC_Road___Aradhana5[[#This Row],[Completion time]])</f>
        <v>45836</v>
      </c>
      <c r="E160" s="2" t="str">
        <f>TEXT(FC_Road___Aradhana5[[#This Row],[Date]],"dddd")</f>
        <v>Saturday</v>
      </c>
      <c r="F160" s="2" t="str">
        <f>IF(WEEKDAY(FC_Road___Aradhana5[[#This Row],[Date]],2)&gt;5,"Weekend","Weekday")</f>
        <v>Weekend</v>
      </c>
      <c r="G16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0" t="s">
        <v>49</v>
      </c>
      <c r="I160" t="s">
        <v>50</v>
      </c>
      <c r="J160" t="s">
        <v>51</v>
      </c>
      <c r="K160" t="s">
        <v>52</v>
      </c>
      <c r="L160" t="s">
        <v>156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tr">
        <f t="shared" si="16"/>
        <v/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tr">
        <f t="shared" si="17"/>
        <v/>
      </c>
      <c r="Y160" t="str">
        <f t="shared" si="18"/>
        <v/>
      </c>
      <c r="Z160" t="s">
        <v>166</v>
      </c>
      <c r="AA160" t="s">
        <v>50</v>
      </c>
      <c r="AB160" t="s">
        <v>165</v>
      </c>
      <c r="AC160" t="s">
        <v>50</v>
      </c>
      <c r="AD160" t="s">
        <v>50</v>
      </c>
      <c r="AE160" t="s">
        <v>50</v>
      </c>
      <c r="AF160" t="str">
        <f t="shared" si="19"/>
        <v>Pavillion Mall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tr">
        <f t="shared" si="20"/>
        <v/>
      </c>
      <c r="AM160" t="str">
        <f>IF(FC_Road___Aradhana5[[#This Row],[2nd Level Departure]]="",FC_Road___Aradhana5[[#This Row],[1st Level Departure]],FC_Road___Aradhana5[[#This Row],[2nd Level Departure]])</f>
        <v>Pavillion Mall</v>
      </c>
      <c r="AN160" t="s">
        <v>56</v>
      </c>
      <c r="AO160" t="s">
        <v>71</v>
      </c>
      <c r="AP160" t="s">
        <v>96</v>
      </c>
      <c r="AQ160" t="s">
        <v>50</v>
      </c>
      <c r="AR160" t="s">
        <v>50</v>
      </c>
      <c r="AS160" t="s">
        <v>50</v>
      </c>
      <c r="AT160" t="s">
        <v>50</v>
      </c>
      <c r="AU160" t="s">
        <v>50</v>
      </c>
      <c r="AV160" t="s">
        <v>149</v>
      </c>
      <c r="AW160" t="str">
        <f t="shared" si="21"/>
        <v>A friend told me</v>
      </c>
      <c r="AX160" t="s">
        <v>167</v>
      </c>
      <c r="AY160" t="str">
        <f t="shared" si="22"/>
        <v>Special Celebration (Birthday, Anniversary, etc.)</v>
      </c>
      <c r="AZ160" t="s">
        <v>222</v>
      </c>
      <c r="BA160" t="str">
        <f t="shared" si="23"/>
        <v>I love the alcohol with Pizza offer at Nonna's</v>
      </c>
      <c r="BB160" t="s">
        <v>87</v>
      </c>
      <c r="BC160" t="s">
        <v>64</v>
      </c>
      <c r="BD160" t="s">
        <v>75</v>
      </c>
      <c r="BE160" t="s">
        <v>76</v>
      </c>
      <c r="BF160" t="s">
        <v>89</v>
      </c>
      <c r="BG160" t="s">
        <v>77</v>
      </c>
      <c r="BH160" t="s">
        <v>118</v>
      </c>
      <c r="BI160" t="s">
        <v>115</v>
      </c>
      <c r="BJ160" t="s">
        <v>69</v>
      </c>
      <c r="BK160" t="s">
        <v>531</v>
      </c>
      <c r="BL160" t="s">
        <v>390</v>
      </c>
    </row>
    <row r="161" spans="1:64" x14ac:dyDescent="0.3">
      <c r="A161">
        <v>168</v>
      </c>
      <c r="B161" s="1">
        <v>45836.709722222222</v>
      </c>
      <c r="C161" s="6">
        <v>45836.71875</v>
      </c>
      <c r="D161" s="2">
        <f>INT(FC_Road___Aradhana5[[#This Row],[Completion time]])</f>
        <v>45836</v>
      </c>
      <c r="E161" s="2" t="str">
        <f>TEXT(FC_Road___Aradhana5[[#This Row],[Date]],"dddd")</f>
        <v>Saturday</v>
      </c>
      <c r="F161" s="2" t="str">
        <f>IF(WEEKDAY(FC_Road___Aradhana5[[#This Row],[Date]],2)&gt;5,"Weekend","Weekday")</f>
        <v>Weekend</v>
      </c>
      <c r="G16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1" t="s">
        <v>49</v>
      </c>
      <c r="I161" t="s">
        <v>50</v>
      </c>
      <c r="J161" t="s">
        <v>51</v>
      </c>
      <c r="K161" t="s">
        <v>52</v>
      </c>
      <c r="L161" t="s">
        <v>93</v>
      </c>
      <c r="M161" t="s">
        <v>50</v>
      </c>
      <c r="N161" t="s">
        <v>70</v>
      </c>
      <c r="O161" t="s">
        <v>50</v>
      </c>
      <c r="P161" t="s">
        <v>50</v>
      </c>
      <c r="Q161" t="s">
        <v>50</v>
      </c>
      <c r="R161" t="str">
        <f t="shared" si="16"/>
        <v>Shivajinagar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tr">
        <f t="shared" si="17"/>
        <v/>
      </c>
      <c r="Y161" t="str">
        <f t="shared" si="18"/>
        <v>Shivajinagar</v>
      </c>
      <c r="Z161" t="s">
        <v>83</v>
      </c>
      <c r="AA161" t="s">
        <v>223</v>
      </c>
      <c r="AB161" t="s">
        <v>50</v>
      </c>
      <c r="AC161" t="s">
        <v>50</v>
      </c>
      <c r="AD161" t="s">
        <v>50</v>
      </c>
      <c r="AE161" t="s">
        <v>50</v>
      </c>
      <c r="AF161" t="str">
        <f t="shared" si="19"/>
        <v xml:space="preserve">Pimple saudagar 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tr">
        <f t="shared" si="20"/>
        <v/>
      </c>
      <c r="AM161" t="str">
        <f>IF(FC_Road___Aradhana5[[#This Row],[2nd Level Departure]]="",FC_Road___Aradhana5[[#This Row],[1st Level Departure]],FC_Road___Aradhana5[[#This Row],[2nd Level Departure]])</f>
        <v xml:space="preserve">Pimple saudagar </v>
      </c>
      <c r="AN161" t="s">
        <v>56</v>
      </c>
      <c r="AO161" t="s">
        <v>109</v>
      </c>
      <c r="AP161" t="s">
        <v>58</v>
      </c>
      <c r="AQ161" t="s">
        <v>97</v>
      </c>
      <c r="AR161" t="s">
        <v>60</v>
      </c>
      <c r="AS161" t="s">
        <v>61</v>
      </c>
      <c r="AT161" t="s">
        <v>224</v>
      </c>
      <c r="AU161" t="s">
        <v>63</v>
      </c>
      <c r="AV161" t="s">
        <v>50</v>
      </c>
      <c r="AW161" t="str">
        <f t="shared" si="21"/>
        <v>Social Media Ad (Instagram/ Facebook)</v>
      </c>
      <c r="AX161" t="s">
        <v>50</v>
      </c>
      <c r="AY161" t="str">
        <f t="shared" si="22"/>
        <v>Casual Meal</v>
      </c>
      <c r="AZ161" t="s">
        <v>50</v>
      </c>
      <c r="BA161" t="str">
        <f t="shared" si="23"/>
        <v>I like si nonna's pizza</v>
      </c>
      <c r="BB161" t="s">
        <v>104</v>
      </c>
      <c r="BC161" t="s">
        <v>104</v>
      </c>
      <c r="BD161" t="s">
        <v>75</v>
      </c>
      <c r="BE161" t="s">
        <v>76</v>
      </c>
      <c r="BF161" t="s">
        <v>89</v>
      </c>
      <c r="BG161" t="s">
        <v>68</v>
      </c>
      <c r="BH161" t="s">
        <v>101</v>
      </c>
      <c r="BI161" t="s">
        <v>50</v>
      </c>
      <c r="BJ161" t="s">
        <v>69</v>
      </c>
      <c r="BK161" t="s">
        <v>93</v>
      </c>
      <c r="BL161" t="s">
        <v>370</v>
      </c>
    </row>
    <row r="162" spans="1:64" x14ac:dyDescent="0.3">
      <c r="A162">
        <v>169</v>
      </c>
      <c r="B162" s="1">
        <v>45836.731944444444</v>
      </c>
      <c r="C162" s="6">
        <v>45836.732638888891</v>
      </c>
      <c r="D162" s="2">
        <f>INT(FC_Road___Aradhana5[[#This Row],[Completion time]])</f>
        <v>45836</v>
      </c>
      <c r="E162" s="2" t="str">
        <f>TEXT(FC_Road___Aradhana5[[#This Row],[Date]],"dddd")</f>
        <v>Saturday</v>
      </c>
      <c r="F162" s="2" t="str">
        <f>IF(WEEKDAY(FC_Road___Aradhana5[[#This Row],[Date]],2)&gt;5,"Weekend","Weekday")</f>
        <v>Weekend</v>
      </c>
      <c r="G16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2" t="s">
        <v>49</v>
      </c>
      <c r="I162" t="s">
        <v>50</v>
      </c>
      <c r="J162" t="s">
        <v>51</v>
      </c>
      <c r="K162" t="s">
        <v>52</v>
      </c>
      <c r="L162" t="s">
        <v>80</v>
      </c>
      <c r="M162" t="s">
        <v>50</v>
      </c>
      <c r="N162" t="s">
        <v>50</v>
      </c>
      <c r="O162" t="s">
        <v>50</v>
      </c>
      <c r="P162" t="s">
        <v>50</v>
      </c>
      <c r="Q162" t="s">
        <v>70</v>
      </c>
      <c r="R162" t="str">
        <f t="shared" si="16"/>
        <v>Shivajinagar</v>
      </c>
      <c r="S162" t="s">
        <v>50</v>
      </c>
      <c r="T162" t="s">
        <v>50</v>
      </c>
      <c r="U162" t="s">
        <v>50</v>
      </c>
      <c r="V162" t="s">
        <v>225</v>
      </c>
      <c r="W162" t="s">
        <v>50</v>
      </c>
      <c r="X162" t="str">
        <f t="shared" si="17"/>
        <v>Range Hills</v>
      </c>
      <c r="Y162" t="str">
        <f t="shared" si="18"/>
        <v>Range Hills</v>
      </c>
      <c r="Z162" t="s">
        <v>93</v>
      </c>
      <c r="AA162" t="s">
        <v>50</v>
      </c>
      <c r="AB162" t="s">
        <v>50</v>
      </c>
      <c r="AC162" t="s">
        <v>102</v>
      </c>
      <c r="AD162" t="s">
        <v>50</v>
      </c>
      <c r="AE162" t="s">
        <v>50</v>
      </c>
      <c r="AF162" t="str">
        <f t="shared" si="19"/>
        <v>FC Road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tr">
        <f t="shared" si="20"/>
        <v/>
      </c>
      <c r="AM162" t="str">
        <f>IF(FC_Road___Aradhana5[[#This Row],[2nd Level Departure]]="",FC_Road___Aradhana5[[#This Row],[1st Level Departure]],FC_Road___Aradhana5[[#This Row],[2nd Level Departure]])</f>
        <v>FC Road</v>
      </c>
      <c r="AN162" t="s">
        <v>94</v>
      </c>
      <c r="AO162" t="s">
        <v>71</v>
      </c>
      <c r="AP162" t="s">
        <v>58</v>
      </c>
      <c r="AQ162" t="s">
        <v>59</v>
      </c>
      <c r="AR162" t="s">
        <v>103</v>
      </c>
      <c r="AS162" t="s">
        <v>61</v>
      </c>
      <c r="AT162" t="s">
        <v>62</v>
      </c>
      <c r="AU162" t="s">
        <v>63</v>
      </c>
      <c r="AV162" t="s">
        <v>50</v>
      </c>
      <c r="AW162" t="str">
        <f t="shared" si="21"/>
        <v>Word of Mouth/ Recommendation</v>
      </c>
      <c r="AX162" t="s">
        <v>50</v>
      </c>
      <c r="AY162" t="str">
        <f t="shared" si="22"/>
        <v>Casual Meal</v>
      </c>
      <c r="AZ162" t="s">
        <v>50</v>
      </c>
      <c r="BA162" t="str">
        <f t="shared" si="23"/>
        <v>I wanted to try Sourdough Pizza</v>
      </c>
      <c r="BB162" t="s">
        <v>74</v>
      </c>
      <c r="BC162" t="s">
        <v>108</v>
      </c>
      <c r="BD162" t="s">
        <v>88</v>
      </c>
      <c r="BE162" t="s">
        <v>67</v>
      </c>
      <c r="BF162" t="s">
        <v>89</v>
      </c>
      <c r="BG162" t="s">
        <v>114</v>
      </c>
      <c r="BH162" t="s">
        <v>78</v>
      </c>
      <c r="BI162" t="s">
        <v>122</v>
      </c>
      <c r="BJ162" t="s">
        <v>69</v>
      </c>
      <c r="BK162" t="s">
        <v>93</v>
      </c>
      <c r="BL162" t="s">
        <v>372</v>
      </c>
    </row>
    <row r="163" spans="1:64" x14ac:dyDescent="0.3">
      <c r="A163">
        <v>170</v>
      </c>
      <c r="B163" s="1">
        <v>45836.756249999999</v>
      </c>
      <c r="C163" s="6">
        <v>45836.757638888892</v>
      </c>
      <c r="D163" s="2">
        <f>INT(FC_Road___Aradhana5[[#This Row],[Completion time]])</f>
        <v>45836</v>
      </c>
      <c r="E163" s="2" t="str">
        <f>TEXT(FC_Road___Aradhana5[[#This Row],[Date]],"dddd")</f>
        <v>Saturday</v>
      </c>
      <c r="F163" s="2" t="str">
        <f>IF(WEEKDAY(FC_Road___Aradhana5[[#This Row],[Date]],2)&gt;5,"Weekend","Weekday")</f>
        <v>Weekend</v>
      </c>
      <c r="G16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3" t="s">
        <v>49</v>
      </c>
      <c r="I163" t="s">
        <v>50</v>
      </c>
      <c r="J163" t="s">
        <v>79</v>
      </c>
      <c r="K163" t="s">
        <v>52</v>
      </c>
      <c r="L163" t="s">
        <v>93</v>
      </c>
      <c r="M163" t="s">
        <v>50</v>
      </c>
      <c r="N163" t="s">
        <v>102</v>
      </c>
      <c r="O163" t="s">
        <v>50</v>
      </c>
      <c r="P163" t="s">
        <v>50</v>
      </c>
      <c r="Q163" t="s">
        <v>50</v>
      </c>
      <c r="R163" t="str">
        <f t="shared" si="16"/>
        <v>FC Road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tr">
        <f t="shared" si="17"/>
        <v/>
      </c>
      <c r="Y163" t="str">
        <f t="shared" si="18"/>
        <v>FC Road</v>
      </c>
      <c r="Z163" t="s">
        <v>83</v>
      </c>
      <c r="AA163" t="s">
        <v>70</v>
      </c>
      <c r="AB163" t="s">
        <v>50</v>
      </c>
      <c r="AC163" t="s">
        <v>50</v>
      </c>
      <c r="AD163" t="s">
        <v>50</v>
      </c>
      <c r="AE163" t="s">
        <v>50</v>
      </c>
      <c r="AF163" t="str">
        <f t="shared" si="19"/>
        <v>Shivajinagar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tr">
        <f t="shared" si="20"/>
        <v/>
      </c>
      <c r="AM163" t="str">
        <f>IF(FC_Road___Aradhana5[[#This Row],[2nd Level Departure]]="",FC_Road___Aradhana5[[#This Row],[1st Level Departure]],FC_Road___Aradhana5[[#This Row],[2nd Level Departure]])</f>
        <v>Shivajinagar</v>
      </c>
      <c r="AN163" t="s">
        <v>56</v>
      </c>
      <c r="AO163" t="s">
        <v>109</v>
      </c>
      <c r="AP163" t="s">
        <v>96</v>
      </c>
      <c r="AQ163" t="s">
        <v>50</v>
      </c>
      <c r="AR163" t="s">
        <v>50</v>
      </c>
      <c r="AS163" t="s">
        <v>50</v>
      </c>
      <c r="AT163" t="s">
        <v>50</v>
      </c>
      <c r="AU163" t="s">
        <v>50</v>
      </c>
      <c r="AV163" t="s">
        <v>110</v>
      </c>
      <c r="AW163" t="str">
        <f t="shared" si="21"/>
        <v>Reservation Apps - DineOut/ Zomato Gold</v>
      </c>
      <c r="AX163" t="s">
        <v>61</v>
      </c>
      <c r="AY163" t="str">
        <f t="shared" si="22"/>
        <v>Casual Meal</v>
      </c>
      <c r="AZ163" t="s">
        <v>98</v>
      </c>
      <c r="BA163" t="s">
        <v>62</v>
      </c>
      <c r="BB163" t="s">
        <v>104</v>
      </c>
      <c r="BC163" t="s">
        <v>64</v>
      </c>
      <c r="BD163" t="s">
        <v>88</v>
      </c>
      <c r="BE163" t="s">
        <v>76</v>
      </c>
      <c r="BF163" t="s">
        <v>89</v>
      </c>
      <c r="BG163" t="s">
        <v>100</v>
      </c>
      <c r="BH163" t="s">
        <v>101</v>
      </c>
      <c r="BI163" t="s">
        <v>115</v>
      </c>
      <c r="BJ163" t="s">
        <v>69</v>
      </c>
      <c r="BK163" t="s">
        <v>93</v>
      </c>
      <c r="BL163" t="s">
        <v>372</v>
      </c>
    </row>
    <row r="164" spans="1:64" x14ac:dyDescent="0.3">
      <c r="A164">
        <v>171</v>
      </c>
      <c r="B164" s="1">
        <v>45836.758333333331</v>
      </c>
      <c r="C164" s="6">
        <v>45836.760416666664</v>
      </c>
      <c r="D164" s="2">
        <f>INT(FC_Road___Aradhana5[[#This Row],[Completion time]])</f>
        <v>45836</v>
      </c>
      <c r="E164" s="2" t="str">
        <f>TEXT(FC_Road___Aradhana5[[#This Row],[Date]],"dddd")</f>
        <v>Saturday</v>
      </c>
      <c r="F164" s="2" t="str">
        <f>IF(WEEKDAY(FC_Road___Aradhana5[[#This Row],[Date]],2)&gt;5,"Weekend","Weekday")</f>
        <v>Weekend</v>
      </c>
      <c r="G16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4" t="s">
        <v>49</v>
      </c>
      <c r="I164" t="s">
        <v>50</v>
      </c>
      <c r="J164" t="s">
        <v>51</v>
      </c>
      <c r="K164" t="s">
        <v>213</v>
      </c>
      <c r="L164" t="s">
        <v>53</v>
      </c>
      <c r="M164" t="s">
        <v>50</v>
      </c>
      <c r="N164" t="s">
        <v>50</v>
      </c>
      <c r="O164" t="s">
        <v>226</v>
      </c>
      <c r="P164" t="s">
        <v>50</v>
      </c>
      <c r="Q164" t="s">
        <v>50</v>
      </c>
      <c r="R164" t="str">
        <f t="shared" si="16"/>
        <v xml:space="preserve">Swargate 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tr">
        <f t="shared" si="17"/>
        <v/>
      </c>
      <c r="Y164" t="str">
        <f t="shared" si="18"/>
        <v xml:space="preserve">Swargate </v>
      </c>
      <c r="Z164" t="s">
        <v>166</v>
      </c>
      <c r="AA164" t="s">
        <v>50</v>
      </c>
      <c r="AB164" t="s">
        <v>227</v>
      </c>
      <c r="AC164" t="s">
        <v>50</v>
      </c>
      <c r="AD164" t="s">
        <v>50</v>
      </c>
      <c r="AE164" t="s">
        <v>50</v>
      </c>
      <c r="AF164" t="str">
        <f t="shared" si="19"/>
        <v>Sambhaji Park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tr">
        <f t="shared" si="20"/>
        <v/>
      </c>
      <c r="AM164" t="str">
        <f>IF(FC_Road___Aradhana5[[#This Row],[2nd Level Departure]]="",FC_Road___Aradhana5[[#This Row],[1st Level Departure]],FC_Road___Aradhana5[[#This Row],[2nd Level Departure]])</f>
        <v>Sambhaji Park</v>
      </c>
      <c r="AN164" t="s">
        <v>85</v>
      </c>
      <c r="AO164" t="s">
        <v>71</v>
      </c>
      <c r="AP164" t="s">
        <v>96</v>
      </c>
      <c r="AQ164" t="s">
        <v>50</v>
      </c>
      <c r="AR164" t="s">
        <v>50</v>
      </c>
      <c r="AS164" t="s">
        <v>50</v>
      </c>
      <c r="AT164" t="s">
        <v>50</v>
      </c>
      <c r="AU164" t="s">
        <v>50</v>
      </c>
      <c r="AV164" t="s">
        <v>149</v>
      </c>
      <c r="AW164" t="str">
        <f t="shared" si="21"/>
        <v>A friend told me</v>
      </c>
      <c r="AX164" t="s">
        <v>111</v>
      </c>
      <c r="AY164" t="str">
        <f t="shared" si="22"/>
        <v>Hangout with friends</v>
      </c>
      <c r="AZ164" t="s">
        <v>98</v>
      </c>
      <c r="BA164" t="s">
        <v>62</v>
      </c>
      <c r="BB164" t="s">
        <v>64</v>
      </c>
      <c r="BC164" t="s">
        <v>104</v>
      </c>
      <c r="BD164" t="s">
        <v>88</v>
      </c>
      <c r="BE164" t="s">
        <v>67</v>
      </c>
      <c r="BF164" t="s">
        <v>89</v>
      </c>
      <c r="BG164" t="s">
        <v>114</v>
      </c>
      <c r="BH164" t="s">
        <v>118</v>
      </c>
      <c r="BI164" t="s">
        <v>91</v>
      </c>
      <c r="BJ164" t="s">
        <v>69</v>
      </c>
      <c r="BK164" t="s">
        <v>529</v>
      </c>
      <c r="BL164" t="s">
        <v>416</v>
      </c>
    </row>
    <row r="165" spans="1:64" x14ac:dyDescent="0.3">
      <c r="A165">
        <v>172</v>
      </c>
      <c r="B165" s="1">
        <v>45836.758333333331</v>
      </c>
      <c r="C165" s="6">
        <v>45836.774305555555</v>
      </c>
      <c r="D165" s="2">
        <f>INT(FC_Road___Aradhana5[[#This Row],[Completion time]])</f>
        <v>45836</v>
      </c>
      <c r="E165" s="2" t="str">
        <f>TEXT(FC_Road___Aradhana5[[#This Row],[Date]],"dddd")</f>
        <v>Saturday</v>
      </c>
      <c r="F165" s="2" t="str">
        <f>IF(WEEKDAY(FC_Road___Aradhana5[[#This Row],[Date]],2)&gt;5,"Weekend","Weekday")</f>
        <v>Weekend</v>
      </c>
      <c r="G16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5" t="s">
        <v>49</v>
      </c>
      <c r="I165" t="s">
        <v>50</v>
      </c>
      <c r="J165" t="s">
        <v>79</v>
      </c>
      <c r="K165" t="s">
        <v>52</v>
      </c>
      <c r="L165" t="s">
        <v>80</v>
      </c>
      <c r="M165" t="s">
        <v>50</v>
      </c>
      <c r="N165" t="s">
        <v>50</v>
      </c>
      <c r="O165" t="s">
        <v>50</v>
      </c>
      <c r="P165" t="s">
        <v>50</v>
      </c>
      <c r="Q165" t="s">
        <v>228</v>
      </c>
      <c r="R165" t="str">
        <f t="shared" si="16"/>
        <v>Moshi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tr">
        <f t="shared" si="17"/>
        <v/>
      </c>
      <c r="Y165" t="str">
        <f t="shared" si="18"/>
        <v>Moshi</v>
      </c>
      <c r="Z165" t="s">
        <v>93</v>
      </c>
      <c r="AA165" t="s">
        <v>50</v>
      </c>
      <c r="AB165" t="s">
        <v>50</v>
      </c>
      <c r="AC165" t="s">
        <v>102</v>
      </c>
      <c r="AD165" t="s">
        <v>50</v>
      </c>
      <c r="AE165" t="s">
        <v>50</v>
      </c>
      <c r="AF165" t="str">
        <f t="shared" si="19"/>
        <v>FC Road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tr">
        <f t="shared" si="20"/>
        <v/>
      </c>
      <c r="AM165" t="str">
        <f>IF(FC_Road___Aradhana5[[#This Row],[2nd Level Departure]]="",FC_Road___Aradhana5[[#This Row],[1st Level Departure]],FC_Road___Aradhana5[[#This Row],[2nd Level Departure]])</f>
        <v>FC Road</v>
      </c>
      <c r="AN165" t="s">
        <v>94</v>
      </c>
      <c r="AO165" t="s">
        <v>57</v>
      </c>
      <c r="AP165" t="s">
        <v>58</v>
      </c>
      <c r="AQ165" t="s">
        <v>59</v>
      </c>
      <c r="AR165" t="s">
        <v>103</v>
      </c>
      <c r="AS165" t="s">
        <v>61</v>
      </c>
      <c r="AT165" t="s">
        <v>229</v>
      </c>
      <c r="AU165" t="s">
        <v>63</v>
      </c>
      <c r="AV165" t="s">
        <v>50</v>
      </c>
      <c r="AW165" t="str">
        <f t="shared" si="21"/>
        <v>Word of Mouth/ Recommendation</v>
      </c>
      <c r="AX165" t="s">
        <v>50</v>
      </c>
      <c r="AY165" t="str">
        <f t="shared" si="22"/>
        <v>Casual Meal</v>
      </c>
      <c r="AZ165" t="s">
        <v>50</v>
      </c>
      <c r="BA165" t="str">
        <f t="shared" si="23"/>
        <v xml:space="preserve">I love this ambience </v>
      </c>
      <c r="BB165" t="s">
        <v>65</v>
      </c>
      <c r="BC165" t="s">
        <v>64</v>
      </c>
      <c r="BD165" t="s">
        <v>75</v>
      </c>
      <c r="BE165" t="s">
        <v>76</v>
      </c>
      <c r="BF165" t="s">
        <v>99</v>
      </c>
      <c r="BG165" t="s">
        <v>68</v>
      </c>
      <c r="BH165" t="s">
        <v>101</v>
      </c>
      <c r="BI165" t="s">
        <v>153</v>
      </c>
      <c r="BJ165" t="s">
        <v>69</v>
      </c>
      <c r="BK165" t="s">
        <v>93</v>
      </c>
      <c r="BL165" t="s">
        <v>372</v>
      </c>
    </row>
    <row r="166" spans="1:64" x14ac:dyDescent="0.3">
      <c r="A166">
        <v>173</v>
      </c>
      <c r="B166" s="1">
        <v>45836.775000000001</v>
      </c>
      <c r="C166" s="6">
        <v>45836.787499999999</v>
      </c>
      <c r="D166" s="2">
        <f>INT(FC_Road___Aradhana5[[#This Row],[Completion time]])</f>
        <v>45836</v>
      </c>
      <c r="E166" s="2" t="str">
        <f>TEXT(FC_Road___Aradhana5[[#This Row],[Date]],"dddd")</f>
        <v>Saturday</v>
      </c>
      <c r="F166" s="2" t="str">
        <f>IF(WEEKDAY(FC_Road___Aradhana5[[#This Row],[Date]],2)&gt;5,"Weekend","Weekday")</f>
        <v>Weekend</v>
      </c>
      <c r="G16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6" t="s">
        <v>49</v>
      </c>
      <c r="I166" t="s">
        <v>50</v>
      </c>
      <c r="J166" t="s">
        <v>79</v>
      </c>
      <c r="K166" t="s">
        <v>52</v>
      </c>
      <c r="L166" t="s">
        <v>160</v>
      </c>
      <c r="M166" t="s">
        <v>50</v>
      </c>
      <c r="N166" t="s">
        <v>50</v>
      </c>
      <c r="O166" t="s">
        <v>50</v>
      </c>
      <c r="P166" t="s">
        <v>230</v>
      </c>
      <c r="Q166" t="s">
        <v>50</v>
      </c>
      <c r="R166" t="str">
        <f t="shared" si="16"/>
        <v>Mnlu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tr">
        <f t="shared" si="17"/>
        <v/>
      </c>
      <c r="Y166" t="str">
        <f t="shared" si="18"/>
        <v>Mnlu</v>
      </c>
      <c r="Z166" t="s">
        <v>83</v>
      </c>
      <c r="AA166" t="s">
        <v>127</v>
      </c>
      <c r="AB166" t="s">
        <v>50</v>
      </c>
      <c r="AC166" t="s">
        <v>50</v>
      </c>
      <c r="AD166" t="s">
        <v>50</v>
      </c>
      <c r="AE166" t="s">
        <v>50</v>
      </c>
      <c r="AF166" t="str">
        <f t="shared" si="19"/>
        <v>Old City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tr">
        <f t="shared" si="20"/>
        <v/>
      </c>
      <c r="AM166" t="str">
        <f>IF(FC_Road___Aradhana5[[#This Row],[2nd Level Departure]]="",FC_Road___Aradhana5[[#This Row],[1st Level Departure]],FC_Road___Aradhana5[[#This Row],[2nd Level Departure]])</f>
        <v>Old City</v>
      </c>
      <c r="AN166" t="s">
        <v>85</v>
      </c>
      <c r="AO166" t="s">
        <v>71</v>
      </c>
      <c r="AP166" t="s">
        <v>58</v>
      </c>
      <c r="AQ166" t="s">
        <v>72</v>
      </c>
      <c r="AR166" t="s">
        <v>103</v>
      </c>
      <c r="AS166" t="s">
        <v>112</v>
      </c>
      <c r="AT166" t="s">
        <v>62</v>
      </c>
      <c r="AU166" t="s">
        <v>63</v>
      </c>
      <c r="AV166" t="s">
        <v>50</v>
      </c>
      <c r="AW166" t="str">
        <f t="shared" si="21"/>
        <v>Walk-in/ Saw it while passing by</v>
      </c>
      <c r="AX166" t="s">
        <v>50</v>
      </c>
      <c r="AY166" t="str">
        <f t="shared" si="22"/>
        <v>Hangout with Friends</v>
      </c>
      <c r="AZ166" t="s">
        <v>50</v>
      </c>
      <c r="BA166" t="str">
        <f t="shared" si="23"/>
        <v>I wanted to try Sourdough Pizza</v>
      </c>
      <c r="BB166" t="s">
        <v>87</v>
      </c>
      <c r="BC166" t="s">
        <v>108</v>
      </c>
      <c r="BD166" t="s">
        <v>75</v>
      </c>
      <c r="BE166" t="s">
        <v>76</v>
      </c>
      <c r="BF166" t="s">
        <v>89</v>
      </c>
      <c r="BG166" t="s">
        <v>114</v>
      </c>
      <c r="BH166" t="s">
        <v>78</v>
      </c>
      <c r="BI166" t="s">
        <v>122</v>
      </c>
      <c r="BJ166" t="s">
        <v>69</v>
      </c>
      <c r="BK166" t="s">
        <v>153</v>
      </c>
      <c r="BL166" t="s">
        <v>495</v>
      </c>
    </row>
    <row r="167" spans="1:64" x14ac:dyDescent="0.3">
      <c r="A167">
        <v>174</v>
      </c>
      <c r="B167" s="1">
        <v>45836.787499999999</v>
      </c>
      <c r="C167" s="6">
        <v>45836.795138888891</v>
      </c>
      <c r="D167" s="2">
        <f>INT(FC_Road___Aradhana5[[#This Row],[Completion time]])</f>
        <v>45836</v>
      </c>
      <c r="E167" s="2" t="str">
        <f>TEXT(FC_Road___Aradhana5[[#This Row],[Date]],"dddd")</f>
        <v>Saturday</v>
      </c>
      <c r="F167" s="2" t="str">
        <f>IF(WEEKDAY(FC_Road___Aradhana5[[#This Row],[Date]],2)&gt;5,"Weekend","Weekday")</f>
        <v>Weekend</v>
      </c>
      <c r="G16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7" t="s">
        <v>49</v>
      </c>
      <c r="I167" t="s">
        <v>50</v>
      </c>
      <c r="J167" t="s">
        <v>79</v>
      </c>
      <c r="K167" t="s">
        <v>92</v>
      </c>
      <c r="L167" t="s">
        <v>93</v>
      </c>
      <c r="M167" t="s">
        <v>50</v>
      </c>
      <c r="N167" t="s">
        <v>165</v>
      </c>
      <c r="O167" t="s">
        <v>50</v>
      </c>
      <c r="P167" t="s">
        <v>50</v>
      </c>
      <c r="Q167" t="s">
        <v>50</v>
      </c>
      <c r="R167" t="str">
        <f t="shared" si="16"/>
        <v>Pavillion Mall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tr">
        <f t="shared" si="17"/>
        <v/>
      </c>
      <c r="Y167" t="str">
        <f t="shared" si="18"/>
        <v>Pavillion Mall</v>
      </c>
      <c r="Z167" t="s">
        <v>93</v>
      </c>
      <c r="AA167" t="s">
        <v>50</v>
      </c>
      <c r="AB167" t="s">
        <v>50</v>
      </c>
      <c r="AC167" t="s">
        <v>165</v>
      </c>
      <c r="AD167" t="s">
        <v>50</v>
      </c>
      <c r="AE167" t="s">
        <v>50</v>
      </c>
      <c r="AF167" t="str">
        <f t="shared" si="19"/>
        <v>Pavillion Mall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tr">
        <f t="shared" si="20"/>
        <v/>
      </c>
      <c r="AM167" t="str">
        <f>IF(FC_Road___Aradhana5[[#This Row],[2nd Level Departure]]="",FC_Road___Aradhana5[[#This Row],[1st Level Departure]],FC_Road___Aradhana5[[#This Row],[2nd Level Departure]])</f>
        <v>Pavillion Mall</v>
      </c>
      <c r="AN167" t="s">
        <v>94</v>
      </c>
      <c r="AO167" t="s">
        <v>71</v>
      </c>
      <c r="AP167" t="s">
        <v>96</v>
      </c>
      <c r="AQ167" t="s">
        <v>50</v>
      </c>
      <c r="AR167" t="s">
        <v>50</v>
      </c>
      <c r="AS167" t="s">
        <v>50</v>
      </c>
      <c r="AT167" t="s">
        <v>50</v>
      </c>
      <c r="AU167" t="s">
        <v>50</v>
      </c>
      <c r="AV167" t="s">
        <v>149</v>
      </c>
      <c r="AW167" t="str">
        <f t="shared" si="21"/>
        <v>A friend told me</v>
      </c>
      <c r="AX167" t="s">
        <v>111</v>
      </c>
      <c r="AY167" t="str">
        <f t="shared" si="22"/>
        <v>Hangout with friends</v>
      </c>
      <c r="AZ167" t="s">
        <v>98</v>
      </c>
      <c r="BA167" t="s">
        <v>62</v>
      </c>
      <c r="BB167" t="s">
        <v>113</v>
      </c>
      <c r="BC167" t="s">
        <v>65</v>
      </c>
      <c r="BD167" t="s">
        <v>88</v>
      </c>
      <c r="BE167" t="s">
        <v>67</v>
      </c>
      <c r="BF167" t="s">
        <v>89</v>
      </c>
      <c r="BG167" t="s">
        <v>114</v>
      </c>
      <c r="BH167" t="s">
        <v>118</v>
      </c>
      <c r="BI167" t="s">
        <v>91</v>
      </c>
      <c r="BJ167" t="s">
        <v>69</v>
      </c>
      <c r="BK167" t="s">
        <v>93</v>
      </c>
      <c r="BL167" t="s">
        <v>390</v>
      </c>
    </row>
    <row r="168" spans="1:64" x14ac:dyDescent="0.3">
      <c r="A168">
        <v>175</v>
      </c>
      <c r="B168" s="1">
        <v>45836.761111111111</v>
      </c>
      <c r="C168" s="6">
        <v>45836.79791666667</v>
      </c>
      <c r="D168" s="2">
        <f>INT(FC_Road___Aradhana5[[#This Row],[Completion time]])</f>
        <v>45836</v>
      </c>
      <c r="E168" s="2" t="str">
        <f>TEXT(FC_Road___Aradhana5[[#This Row],[Date]],"dddd")</f>
        <v>Saturday</v>
      </c>
      <c r="F168" s="2" t="str">
        <f>IF(WEEKDAY(FC_Road___Aradhana5[[#This Row],[Date]],2)&gt;5,"Weekend","Weekday")</f>
        <v>Weekend</v>
      </c>
      <c r="G16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8" t="s">
        <v>49</v>
      </c>
      <c r="I168" t="s">
        <v>50</v>
      </c>
      <c r="J168" t="s">
        <v>79</v>
      </c>
      <c r="K168" t="s">
        <v>140</v>
      </c>
      <c r="L168" t="s">
        <v>53</v>
      </c>
      <c r="M168" t="s">
        <v>50</v>
      </c>
      <c r="N168" t="s">
        <v>50</v>
      </c>
      <c r="O168" t="s">
        <v>231</v>
      </c>
      <c r="P168" t="s">
        <v>50</v>
      </c>
      <c r="Q168" t="s">
        <v>50</v>
      </c>
      <c r="R168" t="str">
        <f t="shared" si="16"/>
        <v>BAJAJ akurdi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tr">
        <f t="shared" si="17"/>
        <v/>
      </c>
      <c r="Y168" t="str">
        <f t="shared" si="18"/>
        <v>BAJAJ akurdi</v>
      </c>
      <c r="Z168" t="s">
        <v>93</v>
      </c>
      <c r="AA168" t="s">
        <v>50</v>
      </c>
      <c r="AB168" t="s">
        <v>50</v>
      </c>
      <c r="AC168" t="s">
        <v>102</v>
      </c>
      <c r="AD168" t="s">
        <v>50</v>
      </c>
      <c r="AE168" t="s">
        <v>50</v>
      </c>
      <c r="AF168" t="str">
        <f t="shared" si="19"/>
        <v>FC Road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tr">
        <f t="shared" si="20"/>
        <v/>
      </c>
      <c r="AM168" t="str">
        <f>IF(FC_Road___Aradhana5[[#This Row],[2nd Level Departure]]="",FC_Road___Aradhana5[[#This Row],[1st Level Departure]],FC_Road___Aradhana5[[#This Row],[2nd Level Departure]])</f>
        <v>FC Road</v>
      </c>
      <c r="AN168" t="s">
        <v>85</v>
      </c>
      <c r="AO168" t="s">
        <v>71</v>
      </c>
      <c r="AP168" t="s">
        <v>96</v>
      </c>
      <c r="AQ168" t="s">
        <v>50</v>
      </c>
      <c r="AR168" t="s">
        <v>50</v>
      </c>
      <c r="AS168" t="s">
        <v>50</v>
      </c>
      <c r="AT168" t="s">
        <v>50</v>
      </c>
      <c r="AU168" t="s">
        <v>50</v>
      </c>
      <c r="AV168" t="s">
        <v>149</v>
      </c>
      <c r="AW168" t="str">
        <f t="shared" si="21"/>
        <v>A friend told me</v>
      </c>
      <c r="AX168" t="s">
        <v>61</v>
      </c>
      <c r="AY168" t="str">
        <f t="shared" si="22"/>
        <v>Casual Meal</v>
      </c>
      <c r="AZ168" t="s">
        <v>98</v>
      </c>
      <c r="BA168" t="s">
        <v>62</v>
      </c>
      <c r="BB168" t="s">
        <v>74</v>
      </c>
      <c r="BC168" t="s">
        <v>64</v>
      </c>
      <c r="BD168" t="s">
        <v>75</v>
      </c>
      <c r="BE168" t="s">
        <v>76</v>
      </c>
      <c r="BF168" t="s">
        <v>184</v>
      </c>
      <c r="BG168" t="s">
        <v>68</v>
      </c>
      <c r="BH168" t="s">
        <v>78</v>
      </c>
      <c r="BI168" t="s">
        <v>115</v>
      </c>
      <c r="BJ168" t="s">
        <v>69</v>
      </c>
      <c r="BK168" t="s">
        <v>93</v>
      </c>
      <c r="BL168" t="s">
        <v>372</v>
      </c>
    </row>
    <row r="169" spans="1:64" x14ac:dyDescent="0.3">
      <c r="A169">
        <v>176</v>
      </c>
      <c r="B169" s="1">
        <v>45836.798611111109</v>
      </c>
      <c r="C169" s="6">
        <v>45836.813194444447</v>
      </c>
      <c r="D169" s="2">
        <f>INT(FC_Road___Aradhana5[[#This Row],[Completion time]])</f>
        <v>45836</v>
      </c>
      <c r="E169" s="2" t="str">
        <f>TEXT(FC_Road___Aradhana5[[#This Row],[Date]],"dddd")</f>
        <v>Saturday</v>
      </c>
      <c r="F169" s="2" t="str">
        <f>IF(WEEKDAY(FC_Road___Aradhana5[[#This Row],[Date]],2)&gt;5,"Weekend","Weekday")</f>
        <v>Weekend</v>
      </c>
      <c r="G16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69" t="s">
        <v>49</v>
      </c>
      <c r="I169" t="s">
        <v>50</v>
      </c>
      <c r="J169" t="s">
        <v>51</v>
      </c>
      <c r="K169" t="s">
        <v>92</v>
      </c>
      <c r="L169" t="s">
        <v>119</v>
      </c>
      <c r="M169" t="s">
        <v>50</v>
      </c>
      <c r="N169" t="s">
        <v>50</v>
      </c>
      <c r="O169" t="s">
        <v>50</v>
      </c>
      <c r="P169" t="s">
        <v>50</v>
      </c>
      <c r="Q169" t="s">
        <v>235</v>
      </c>
      <c r="R169" t="str">
        <f t="shared" si="16"/>
        <v>Sinhgad Road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tr">
        <f t="shared" si="17"/>
        <v/>
      </c>
      <c r="Y169" t="str">
        <f t="shared" si="18"/>
        <v>Sinhgad Road</v>
      </c>
      <c r="Z169" t="s">
        <v>93</v>
      </c>
      <c r="AA169" t="s">
        <v>50</v>
      </c>
      <c r="AB169" t="s">
        <v>50</v>
      </c>
      <c r="AC169" t="s">
        <v>102</v>
      </c>
      <c r="AD169" t="s">
        <v>50</v>
      </c>
      <c r="AE169" t="s">
        <v>50</v>
      </c>
      <c r="AF169" t="str">
        <f t="shared" si="19"/>
        <v>FC Road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tr">
        <f t="shared" si="20"/>
        <v/>
      </c>
      <c r="AM169" t="str">
        <f>IF(FC_Road___Aradhana5[[#This Row],[2nd Level Departure]]="",FC_Road___Aradhana5[[#This Row],[1st Level Departure]],FC_Road___Aradhana5[[#This Row],[2nd Level Departure]])</f>
        <v>FC Road</v>
      </c>
      <c r="AN169" t="s">
        <v>85</v>
      </c>
      <c r="AO169" t="s">
        <v>95</v>
      </c>
      <c r="AP169" t="s">
        <v>96</v>
      </c>
      <c r="AQ169" t="s">
        <v>50</v>
      </c>
      <c r="AR169" t="s">
        <v>50</v>
      </c>
      <c r="AS169" t="s">
        <v>50</v>
      </c>
      <c r="AT169" t="s">
        <v>50</v>
      </c>
      <c r="AU169" t="s">
        <v>50</v>
      </c>
      <c r="AV169" t="s">
        <v>97</v>
      </c>
      <c r="AW169" t="str">
        <f t="shared" si="21"/>
        <v>Social Media Ad (Instagram/ Facebook)</v>
      </c>
      <c r="AX169" t="s">
        <v>111</v>
      </c>
      <c r="AY169" t="str">
        <f t="shared" si="22"/>
        <v>Hangout with friends</v>
      </c>
      <c r="AZ169" t="s">
        <v>168</v>
      </c>
      <c r="BA169" t="s">
        <v>125</v>
      </c>
      <c r="BB169" t="s">
        <v>87</v>
      </c>
      <c r="BC169" t="s">
        <v>108</v>
      </c>
      <c r="BD169" t="s">
        <v>159</v>
      </c>
      <c r="BE169" t="s">
        <v>67</v>
      </c>
      <c r="BF169" t="s">
        <v>89</v>
      </c>
      <c r="BG169" t="s">
        <v>114</v>
      </c>
      <c r="BH169" t="s">
        <v>78</v>
      </c>
      <c r="BI169" t="s">
        <v>115</v>
      </c>
      <c r="BJ169" t="s">
        <v>69</v>
      </c>
      <c r="BK169" t="s">
        <v>93</v>
      </c>
      <c r="BL169" t="s">
        <v>372</v>
      </c>
    </row>
    <row r="170" spans="1:64" x14ac:dyDescent="0.3">
      <c r="A170">
        <v>177</v>
      </c>
      <c r="B170" s="1">
        <v>45836.795138888891</v>
      </c>
      <c r="C170" s="6">
        <v>45836.814583333333</v>
      </c>
      <c r="D170" s="2">
        <f>INT(FC_Road___Aradhana5[[#This Row],[Completion time]])</f>
        <v>45836</v>
      </c>
      <c r="E170" s="2" t="str">
        <f>TEXT(FC_Road___Aradhana5[[#This Row],[Date]],"dddd")</f>
        <v>Saturday</v>
      </c>
      <c r="F170" s="2" t="str">
        <f>IF(WEEKDAY(FC_Road___Aradhana5[[#This Row],[Date]],2)&gt;5,"Weekend","Weekday")</f>
        <v>Weekend</v>
      </c>
      <c r="G17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70" t="s">
        <v>49</v>
      </c>
      <c r="I170" t="s">
        <v>50</v>
      </c>
      <c r="J170" t="s">
        <v>79</v>
      </c>
      <c r="K170" t="s">
        <v>52</v>
      </c>
      <c r="L170" t="s">
        <v>80</v>
      </c>
      <c r="M170" t="s">
        <v>50</v>
      </c>
      <c r="N170" t="s">
        <v>50</v>
      </c>
      <c r="O170" t="s">
        <v>50</v>
      </c>
      <c r="P170" t="s">
        <v>50</v>
      </c>
      <c r="Q170" t="s">
        <v>81</v>
      </c>
      <c r="R170" t="str">
        <f t="shared" si="16"/>
        <v>Kothrud</v>
      </c>
      <c r="S170" t="s">
        <v>50</v>
      </c>
      <c r="T170" t="s">
        <v>50</v>
      </c>
      <c r="U170" t="s">
        <v>120</v>
      </c>
      <c r="V170" t="s">
        <v>50</v>
      </c>
      <c r="W170" t="s">
        <v>50</v>
      </c>
      <c r="X170" t="str">
        <f t="shared" si="17"/>
        <v>Mayur Colony / Ideal Colony</v>
      </c>
      <c r="Y170" t="str">
        <f t="shared" si="18"/>
        <v>Mayur Colony / Ideal Colony</v>
      </c>
      <c r="Z170" t="s">
        <v>83</v>
      </c>
      <c r="AA170" t="s">
        <v>84</v>
      </c>
      <c r="AB170" t="s">
        <v>50</v>
      </c>
      <c r="AC170" t="s">
        <v>50</v>
      </c>
      <c r="AD170" t="s">
        <v>50</v>
      </c>
      <c r="AE170" t="s">
        <v>50</v>
      </c>
      <c r="AF170" t="str">
        <f t="shared" si="19"/>
        <v>kothrud</v>
      </c>
      <c r="AG170" t="s">
        <v>50</v>
      </c>
      <c r="AH170" t="s">
        <v>50</v>
      </c>
      <c r="AI170" t="s">
        <v>120</v>
      </c>
      <c r="AJ170" t="s">
        <v>50</v>
      </c>
      <c r="AK170" t="s">
        <v>50</v>
      </c>
      <c r="AL170" t="str">
        <f t="shared" si="20"/>
        <v>Mayur Colony / Ideal Colony</v>
      </c>
      <c r="AM170" t="str">
        <f>IF(FC_Road___Aradhana5[[#This Row],[2nd Level Departure]]="",FC_Road___Aradhana5[[#This Row],[1st Level Departure]],FC_Road___Aradhana5[[#This Row],[2nd Level Departure]])</f>
        <v>Mayur Colony / Ideal Colony</v>
      </c>
      <c r="AN170" t="s">
        <v>85</v>
      </c>
      <c r="AO170" t="s">
        <v>109</v>
      </c>
      <c r="AP170" t="s">
        <v>96</v>
      </c>
      <c r="AQ170" t="s">
        <v>50</v>
      </c>
      <c r="AR170" t="s">
        <v>50</v>
      </c>
      <c r="AS170" t="s">
        <v>50</v>
      </c>
      <c r="AT170" t="s">
        <v>50</v>
      </c>
      <c r="AU170" t="s">
        <v>50</v>
      </c>
      <c r="AV170" t="s">
        <v>149</v>
      </c>
      <c r="AW170" t="str">
        <f t="shared" si="21"/>
        <v>A friend told me</v>
      </c>
      <c r="AX170" t="s">
        <v>61</v>
      </c>
      <c r="AY170" t="str">
        <f t="shared" si="22"/>
        <v>Casual Meal</v>
      </c>
      <c r="AZ170" t="s">
        <v>98</v>
      </c>
      <c r="BA170" t="s">
        <v>62</v>
      </c>
      <c r="BB170" t="s">
        <v>87</v>
      </c>
      <c r="BC170" t="s">
        <v>65</v>
      </c>
      <c r="BD170" t="s">
        <v>88</v>
      </c>
      <c r="BE170" t="s">
        <v>76</v>
      </c>
      <c r="BF170" t="s">
        <v>89</v>
      </c>
      <c r="BG170" t="s">
        <v>114</v>
      </c>
      <c r="BH170" t="s">
        <v>101</v>
      </c>
      <c r="BI170" t="s">
        <v>122</v>
      </c>
      <c r="BJ170" t="s">
        <v>69</v>
      </c>
      <c r="BK170" t="s">
        <v>153</v>
      </c>
      <c r="BL170" t="s">
        <v>375</v>
      </c>
    </row>
    <row r="171" spans="1:64" x14ac:dyDescent="0.3">
      <c r="A171">
        <v>178</v>
      </c>
      <c r="B171" s="1">
        <v>45836.813194444447</v>
      </c>
      <c r="C171" s="6">
        <v>45836.81527777778</v>
      </c>
      <c r="D171" s="2">
        <f>INT(FC_Road___Aradhana5[[#This Row],[Completion time]])</f>
        <v>45836</v>
      </c>
      <c r="E171" s="2" t="str">
        <f>TEXT(FC_Road___Aradhana5[[#This Row],[Date]],"dddd")</f>
        <v>Saturday</v>
      </c>
      <c r="F171" s="2" t="str">
        <f>IF(WEEKDAY(FC_Road___Aradhana5[[#This Row],[Date]],2)&gt;5,"Weekend","Weekday")</f>
        <v>Weekend</v>
      </c>
      <c r="G17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71" t="s">
        <v>49</v>
      </c>
      <c r="I171" t="s">
        <v>50</v>
      </c>
      <c r="J171" t="s">
        <v>79</v>
      </c>
      <c r="K171" t="s">
        <v>52</v>
      </c>
      <c r="L171" t="s">
        <v>80</v>
      </c>
      <c r="M171" t="s">
        <v>50</v>
      </c>
      <c r="N171" t="s">
        <v>50</v>
      </c>
      <c r="O171" t="s">
        <v>50</v>
      </c>
      <c r="P171" t="s">
        <v>50</v>
      </c>
      <c r="Q171" t="s">
        <v>297</v>
      </c>
      <c r="R171" t="str">
        <f t="shared" si="16"/>
        <v>Pimpri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tr">
        <f t="shared" si="17"/>
        <v/>
      </c>
      <c r="Y171" t="str">
        <f t="shared" si="18"/>
        <v>Pimpri</v>
      </c>
      <c r="Z171" t="s">
        <v>166</v>
      </c>
      <c r="AA171" t="s">
        <v>50</v>
      </c>
      <c r="AB171" t="s">
        <v>157</v>
      </c>
      <c r="AC171" t="s">
        <v>50</v>
      </c>
      <c r="AD171" t="s">
        <v>50</v>
      </c>
      <c r="AE171" t="s">
        <v>50</v>
      </c>
      <c r="AF171" t="str">
        <f t="shared" si="19"/>
        <v>R Deccan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tr">
        <f t="shared" si="20"/>
        <v/>
      </c>
      <c r="AM171" t="str">
        <f>IF(FC_Road___Aradhana5[[#This Row],[2nd Level Departure]]="",FC_Road___Aradhana5[[#This Row],[1st Level Departure]],FC_Road___Aradhana5[[#This Row],[2nd Level Departure]])</f>
        <v>R Deccan</v>
      </c>
      <c r="AN171" t="s">
        <v>56</v>
      </c>
      <c r="AO171" t="s">
        <v>95</v>
      </c>
      <c r="AP171" t="s">
        <v>96</v>
      </c>
      <c r="AQ171" t="s">
        <v>50</v>
      </c>
      <c r="AR171" t="s">
        <v>50</v>
      </c>
      <c r="AS171" t="s">
        <v>50</v>
      </c>
      <c r="AT171" t="s">
        <v>50</v>
      </c>
      <c r="AU171" t="s">
        <v>50</v>
      </c>
      <c r="AV171" t="s">
        <v>149</v>
      </c>
      <c r="AW171" t="str">
        <f t="shared" si="21"/>
        <v>A friend told me</v>
      </c>
      <c r="AX171" t="s">
        <v>61</v>
      </c>
      <c r="AY171" t="str">
        <f t="shared" si="22"/>
        <v>Casual Meal</v>
      </c>
      <c r="AZ171" t="s">
        <v>98</v>
      </c>
      <c r="BA171" t="s">
        <v>62</v>
      </c>
      <c r="BB171" t="s">
        <v>87</v>
      </c>
      <c r="BC171" t="s">
        <v>104</v>
      </c>
      <c r="BD171" t="s">
        <v>75</v>
      </c>
      <c r="BE171" t="s">
        <v>188</v>
      </c>
      <c r="BF171" t="s">
        <v>50</v>
      </c>
      <c r="BG171" t="s">
        <v>100</v>
      </c>
      <c r="BH171" t="s">
        <v>50</v>
      </c>
      <c r="BI171" t="s">
        <v>50</v>
      </c>
      <c r="BJ171" t="s">
        <v>69</v>
      </c>
      <c r="BK171" t="s">
        <v>531</v>
      </c>
      <c r="BL171" t="s">
        <v>387</v>
      </c>
    </row>
    <row r="172" spans="1:64" x14ac:dyDescent="0.3">
      <c r="A172">
        <v>179</v>
      </c>
      <c r="B172" s="1">
        <v>45836.814583333333</v>
      </c>
      <c r="C172" s="6">
        <v>45836.820833333331</v>
      </c>
      <c r="D172" s="2">
        <f>INT(FC_Road___Aradhana5[[#This Row],[Completion time]])</f>
        <v>45836</v>
      </c>
      <c r="E172" s="2" t="str">
        <f>TEXT(FC_Road___Aradhana5[[#This Row],[Date]],"dddd")</f>
        <v>Saturday</v>
      </c>
      <c r="F172" s="2" t="str">
        <f>IF(WEEKDAY(FC_Road___Aradhana5[[#This Row],[Date]],2)&gt;5,"Weekend","Weekday")</f>
        <v>Weekend</v>
      </c>
      <c r="G17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172" t="s">
        <v>49</v>
      </c>
      <c r="I172" t="s">
        <v>50</v>
      </c>
      <c r="J172" t="s">
        <v>51</v>
      </c>
      <c r="K172" t="s">
        <v>52</v>
      </c>
      <c r="L172" t="s">
        <v>156</v>
      </c>
      <c r="M172" t="s">
        <v>165</v>
      </c>
      <c r="N172" t="s">
        <v>50</v>
      </c>
      <c r="O172" t="s">
        <v>50</v>
      </c>
      <c r="P172" t="s">
        <v>50</v>
      </c>
      <c r="Q172" t="s">
        <v>50</v>
      </c>
      <c r="R172" t="str">
        <f t="shared" si="16"/>
        <v>Pavillion Mall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tr">
        <f t="shared" si="17"/>
        <v/>
      </c>
      <c r="Y172" t="str">
        <f t="shared" si="18"/>
        <v>Pavillion Mall</v>
      </c>
      <c r="Z172" t="s">
        <v>163</v>
      </c>
      <c r="AA172" t="s">
        <v>84</v>
      </c>
      <c r="AB172" t="s">
        <v>50</v>
      </c>
      <c r="AC172" t="s">
        <v>50</v>
      </c>
      <c r="AD172" t="s">
        <v>50</v>
      </c>
      <c r="AE172" t="s">
        <v>50</v>
      </c>
      <c r="AF172" t="str">
        <f t="shared" si="19"/>
        <v>kothrud</v>
      </c>
      <c r="AG172" t="s">
        <v>50</v>
      </c>
      <c r="AH172" t="s">
        <v>50</v>
      </c>
      <c r="AI172" t="s">
        <v>162</v>
      </c>
      <c r="AJ172" t="s">
        <v>50</v>
      </c>
      <c r="AK172" t="s">
        <v>50</v>
      </c>
      <c r="AL172" t="str">
        <f t="shared" si="20"/>
        <v>Dahanukar Colony / Kothrud Bus Stand</v>
      </c>
      <c r="AM172" t="str">
        <f>IF(FC_Road___Aradhana5[[#This Row],[2nd Level Departure]]="",FC_Road___Aradhana5[[#This Row],[1st Level Departure]],FC_Road___Aradhana5[[#This Row],[2nd Level Departure]])</f>
        <v>Dahanukar Colony / Kothrud Bus Stand</v>
      </c>
      <c r="AN172" t="s">
        <v>56</v>
      </c>
      <c r="AO172" t="s">
        <v>109</v>
      </c>
      <c r="AP172" t="s">
        <v>96</v>
      </c>
      <c r="AQ172" t="s">
        <v>50</v>
      </c>
      <c r="AR172" t="s">
        <v>50</v>
      </c>
      <c r="AS172" t="s">
        <v>50</v>
      </c>
      <c r="AT172" t="s">
        <v>50</v>
      </c>
      <c r="AU172" t="s">
        <v>50</v>
      </c>
      <c r="AV172" t="s">
        <v>149</v>
      </c>
      <c r="AW172" t="str">
        <f t="shared" si="21"/>
        <v>A friend told me</v>
      </c>
      <c r="AX172" t="s">
        <v>61</v>
      </c>
      <c r="AY172" t="str">
        <f t="shared" si="22"/>
        <v>Casual Meal</v>
      </c>
      <c r="AZ172" t="s">
        <v>222</v>
      </c>
      <c r="BA172" t="str">
        <f t="shared" si="23"/>
        <v>I love the alcohol with Pizza offer at Nonna's</v>
      </c>
      <c r="BB172" t="s">
        <v>104</v>
      </c>
      <c r="BC172" t="s">
        <v>104</v>
      </c>
      <c r="BD172" t="s">
        <v>75</v>
      </c>
      <c r="BE172" t="s">
        <v>76</v>
      </c>
      <c r="BF172" t="s">
        <v>99</v>
      </c>
      <c r="BG172" t="s">
        <v>77</v>
      </c>
      <c r="BH172" t="s">
        <v>78</v>
      </c>
      <c r="BI172" t="s">
        <v>122</v>
      </c>
      <c r="BJ172" t="s">
        <v>69</v>
      </c>
      <c r="BK172" t="s">
        <v>531</v>
      </c>
      <c r="BL172" t="s">
        <v>390</v>
      </c>
    </row>
    <row r="173" spans="1:64" x14ac:dyDescent="0.3">
      <c r="A173">
        <v>180</v>
      </c>
      <c r="B173" s="1">
        <v>45836.81527777778</v>
      </c>
      <c r="C173" s="6">
        <v>45836.834722222222</v>
      </c>
      <c r="D173" s="2">
        <f>INT(FC_Road___Aradhana5[[#This Row],[Completion time]])</f>
        <v>45836</v>
      </c>
      <c r="E173" s="2" t="str">
        <f>TEXT(FC_Road___Aradhana5[[#This Row],[Date]],"dddd")</f>
        <v>Saturday</v>
      </c>
      <c r="F173" s="2" t="str">
        <f>IF(WEEKDAY(FC_Road___Aradhana5[[#This Row],[Date]],2)&gt;5,"Weekend","Weekday")</f>
        <v>Weekend</v>
      </c>
      <c r="G17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3" t="s">
        <v>49</v>
      </c>
      <c r="I173" t="s">
        <v>50</v>
      </c>
      <c r="J173" t="s">
        <v>79</v>
      </c>
      <c r="K173" t="s">
        <v>52</v>
      </c>
      <c r="L173" t="s">
        <v>53</v>
      </c>
      <c r="M173" t="s">
        <v>50</v>
      </c>
      <c r="N173" t="s">
        <v>50</v>
      </c>
      <c r="O173" t="s">
        <v>126</v>
      </c>
      <c r="P173" t="s">
        <v>50</v>
      </c>
      <c r="Q173" t="s">
        <v>50</v>
      </c>
      <c r="R173" t="str">
        <f t="shared" si="16"/>
        <v>ICC/ Senapati Bapat Road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tr">
        <f t="shared" si="17"/>
        <v/>
      </c>
      <c r="Y173" t="str">
        <f t="shared" si="18"/>
        <v>ICC/ Senapati Bapat Road</v>
      </c>
      <c r="Z173" t="s">
        <v>83</v>
      </c>
      <c r="AA173" t="s">
        <v>84</v>
      </c>
      <c r="AB173" t="s">
        <v>50</v>
      </c>
      <c r="AC173" t="s">
        <v>50</v>
      </c>
      <c r="AD173" t="s">
        <v>50</v>
      </c>
      <c r="AE173" t="s">
        <v>50</v>
      </c>
      <c r="AF173" t="str">
        <f t="shared" si="19"/>
        <v>kothrud</v>
      </c>
      <c r="AG173" t="s">
        <v>50</v>
      </c>
      <c r="AH173" t="s">
        <v>50</v>
      </c>
      <c r="AI173" t="s">
        <v>148</v>
      </c>
      <c r="AJ173" t="s">
        <v>50</v>
      </c>
      <c r="AK173" t="s">
        <v>50</v>
      </c>
      <c r="AL173" t="str">
        <f t="shared" si="20"/>
        <v>MIT College / Anand Nagar</v>
      </c>
      <c r="AM173" t="str">
        <f>IF(FC_Road___Aradhana5[[#This Row],[2nd Level Departure]]="",FC_Road___Aradhana5[[#This Row],[1st Level Departure]],FC_Road___Aradhana5[[#This Row],[2nd Level Departure]])</f>
        <v>MIT College / Anand Nagar</v>
      </c>
      <c r="AN173" t="s">
        <v>56</v>
      </c>
      <c r="AO173" t="s">
        <v>95</v>
      </c>
      <c r="AP173" t="s">
        <v>58</v>
      </c>
      <c r="AQ173" t="s">
        <v>97</v>
      </c>
      <c r="AR173" t="s">
        <v>60</v>
      </c>
      <c r="AS173" t="s">
        <v>86</v>
      </c>
      <c r="AT173" t="s">
        <v>62</v>
      </c>
      <c r="AU173" t="s">
        <v>63</v>
      </c>
      <c r="AV173" t="s">
        <v>50</v>
      </c>
      <c r="AW173" t="str">
        <f t="shared" si="21"/>
        <v>Social Media Ad (Instagram/ Facebook)</v>
      </c>
      <c r="AX173" t="s">
        <v>50</v>
      </c>
      <c r="AY173" t="str">
        <f t="shared" si="22"/>
        <v>Date</v>
      </c>
      <c r="AZ173" t="s">
        <v>50</v>
      </c>
      <c r="BA173" t="str">
        <f t="shared" si="23"/>
        <v>I wanted to try Sourdough Pizza</v>
      </c>
      <c r="BB173" t="s">
        <v>64</v>
      </c>
      <c r="BC173" t="s">
        <v>65</v>
      </c>
      <c r="BD173" t="s">
        <v>75</v>
      </c>
      <c r="BE173" t="s">
        <v>76</v>
      </c>
      <c r="BF173" t="s">
        <v>89</v>
      </c>
      <c r="BG173" t="s">
        <v>68</v>
      </c>
      <c r="BH173" t="s">
        <v>118</v>
      </c>
      <c r="BI173" t="s">
        <v>115</v>
      </c>
      <c r="BJ173" t="s">
        <v>69</v>
      </c>
      <c r="BK173" t="s">
        <v>529</v>
      </c>
      <c r="BL173" t="s">
        <v>377</v>
      </c>
    </row>
    <row r="174" spans="1:64" x14ac:dyDescent="0.3">
      <c r="A174">
        <v>181</v>
      </c>
      <c r="B174" s="1">
        <v>45836.821527777778</v>
      </c>
      <c r="C174" s="6">
        <v>45836.836111111108</v>
      </c>
      <c r="D174" s="2">
        <f>INT(FC_Road___Aradhana5[[#This Row],[Completion time]])</f>
        <v>45836</v>
      </c>
      <c r="E174" s="2" t="str">
        <f>TEXT(FC_Road___Aradhana5[[#This Row],[Date]],"dddd")</f>
        <v>Saturday</v>
      </c>
      <c r="F174" s="2" t="str">
        <f>IF(WEEKDAY(FC_Road___Aradhana5[[#This Row],[Date]],2)&gt;5,"Weekend","Weekday")</f>
        <v>Weekend</v>
      </c>
      <c r="G17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4" t="s">
        <v>49</v>
      </c>
      <c r="I174" t="s">
        <v>50</v>
      </c>
      <c r="J174" t="s">
        <v>51</v>
      </c>
      <c r="K174" t="s">
        <v>52</v>
      </c>
      <c r="L174" t="s">
        <v>80</v>
      </c>
      <c r="M174" t="s">
        <v>50</v>
      </c>
      <c r="N174" t="s">
        <v>50</v>
      </c>
      <c r="O174" t="s">
        <v>50</v>
      </c>
      <c r="P174" t="s">
        <v>50</v>
      </c>
      <c r="Q174" t="s">
        <v>81</v>
      </c>
      <c r="R174" t="str">
        <f t="shared" si="16"/>
        <v>Kothrud</v>
      </c>
      <c r="S174" t="s">
        <v>50</v>
      </c>
      <c r="T174" t="s">
        <v>50</v>
      </c>
      <c r="U174" t="s">
        <v>148</v>
      </c>
      <c r="V174" t="s">
        <v>50</v>
      </c>
      <c r="W174" t="s">
        <v>50</v>
      </c>
      <c r="X174" t="str">
        <f t="shared" si="17"/>
        <v>MIT College / Anand Nagar</v>
      </c>
      <c r="Y174" t="str">
        <f t="shared" si="18"/>
        <v>MIT College / Anand Nagar</v>
      </c>
      <c r="Z174" t="s">
        <v>83</v>
      </c>
      <c r="AA174" t="s">
        <v>84</v>
      </c>
      <c r="AB174" t="s">
        <v>50</v>
      </c>
      <c r="AC174" t="s">
        <v>50</v>
      </c>
      <c r="AD174" t="s">
        <v>50</v>
      </c>
      <c r="AE174" t="s">
        <v>50</v>
      </c>
      <c r="AF174" t="str">
        <f t="shared" si="19"/>
        <v>kothrud</v>
      </c>
      <c r="AG174" t="s">
        <v>50</v>
      </c>
      <c r="AH174" t="s">
        <v>50</v>
      </c>
      <c r="AI174" t="s">
        <v>148</v>
      </c>
      <c r="AJ174" t="s">
        <v>50</v>
      </c>
      <c r="AK174" t="s">
        <v>50</v>
      </c>
      <c r="AL174" t="str">
        <f t="shared" si="20"/>
        <v>MIT College / Anand Nagar</v>
      </c>
      <c r="AM174" t="str">
        <f>IF(FC_Road___Aradhana5[[#This Row],[2nd Level Departure]]="",FC_Road___Aradhana5[[#This Row],[1st Level Departure]],FC_Road___Aradhana5[[#This Row],[2nd Level Departure]])</f>
        <v>MIT College / Anand Nagar</v>
      </c>
      <c r="AN174" t="s">
        <v>56</v>
      </c>
      <c r="AO174" t="s">
        <v>109</v>
      </c>
      <c r="AP174" t="s">
        <v>58</v>
      </c>
      <c r="AQ174" t="s">
        <v>72</v>
      </c>
      <c r="AR174" t="s">
        <v>133</v>
      </c>
      <c r="AS174" t="s">
        <v>112</v>
      </c>
      <c r="AT174" t="s">
        <v>62</v>
      </c>
      <c r="AU174" t="s">
        <v>63</v>
      </c>
      <c r="AV174" t="s">
        <v>50</v>
      </c>
      <c r="AW174" t="str">
        <f t="shared" si="21"/>
        <v>Walk-in/ Saw it while passing by</v>
      </c>
      <c r="AX174" t="s">
        <v>50</v>
      </c>
      <c r="AY174" t="str">
        <f t="shared" si="22"/>
        <v>Hangout with Friends</v>
      </c>
      <c r="AZ174" t="s">
        <v>50</v>
      </c>
      <c r="BA174" t="str">
        <f t="shared" si="23"/>
        <v>I wanted to try Sourdough Pizza</v>
      </c>
      <c r="BB174" t="s">
        <v>65</v>
      </c>
      <c r="BC174" t="s">
        <v>65</v>
      </c>
      <c r="BD174" t="s">
        <v>75</v>
      </c>
      <c r="BE174" t="s">
        <v>76</v>
      </c>
      <c r="BF174" t="s">
        <v>89</v>
      </c>
      <c r="BG174" t="s">
        <v>68</v>
      </c>
      <c r="BH174" t="s">
        <v>50</v>
      </c>
      <c r="BI174" t="s">
        <v>50</v>
      </c>
      <c r="BJ174" t="s">
        <v>69</v>
      </c>
      <c r="BK174" t="s">
        <v>153</v>
      </c>
      <c r="BL174" t="s">
        <v>382</v>
      </c>
    </row>
    <row r="175" spans="1:64" x14ac:dyDescent="0.3">
      <c r="A175">
        <v>182</v>
      </c>
      <c r="B175" s="1">
        <v>45836.836111111108</v>
      </c>
      <c r="C175" s="6">
        <v>45836.843055555553</v>
      </c>
      <c r="D175" s="2">
        <f>INT(FC_Road___Aradhana5[[#This Row],[Completion time]])</f>
        <v>45836</v>
      </c>
      <c r="E175" s="2" t="str">
        <f>TEXT(FC_Road___Aradhana5[[#This Row],[Date]],"dddd")</f>
        <v>Saturday</v>
      </c>
      <c r="F175" s="2" t="str">
        <f>IF(WEEKDAY(FC_Road___Aradhana5[[#This Row],[Date]],2)&gt;5,"Weekend","Weekday")</f>
        <v>Weekend</v>
      </c>
      <c r="G17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5" t="s">
        <v>49</v>
      </c>
      <c r="I175" t="s">
        <v>50</v>
      </c>
      <c r="J175" t="s">
        <v>51</v>
      </c>
      <c r="K175" t="s">
        <v>92</v>
      </c>
      <c r="L175" t="s">
        <v>80</v>
      </c>
      <c r="M175" t="s">
        <v>50</v>
      </c>
      <c r="N175" t="s">
        <v>50</v>
      </c>
      <c r="O175" t="s">
        <v>50</v>
      </c>
      <c r="P175" t="s">
        <v>50</v>
      </c>
      <c r="Q175" t="s">
        <v>81</v>
      </c>
      <c r="R175" t="str">
        <f t="shared" si="16"/>
        <v>Kothrud</v>
      </c>
      <c r="S175" t="s">
        <v>50</v>
      </c>
      <c r="T175" t="s">
        <v>50</v>
      </c>
      <c r="U175" t="s">
        <v>148</v>
      </c>
      <c r="V175" t="s">
        <v>50</v>
      </c>
      <c r="W175" t="s">
        <v>50</v>
      </c>
      <c r="X175" t="str">
        <f t="shared" si="17"/>
        <v>MIT College / Anand Nagar</v>
      </c>
      <c r="Y175" t="str">
        <f t="shared" si="18"/>
        <v>MIT College / Anand Nagar</v>
      </c>
      <c r="Z175" t="s">
        <v>83</v>
      </c>
      <c r="AA175" t="s">
        <v>84</v>
      </c>
      <c r="AB175" t="s">
        <v>50</v>
      </c>
      <c r="AC175" t="s">
        <v>50</v>
      </c>
      <c r="AD175" t="s">
        <v>50</v>
      </c>
      <c r="AE175" t="s">
        <v>50</v>
      </c>
      <c r="AF175" t="str">
        <f t="shared" si="19"/>
        <v>kothrud</v>
      </c>
      <c r="AG175" t="s">
        <v>50</v>
      </c>
      <c r="AH175" t="s">
        <v>50</v>
      </c>
      <c r="AI175" t="s">
        <v>148</v>
      </c>
      <c r="AJ175" t="s">
        <v>50</v>
      </c>
      <c r="AK175" t="s">
        <v>50</v>
      </c>
      <c r="AL175" t="str">
        <f t="shared" si="20"/>
        <v>MIT College / Anand Nagar</v>
      </c>
      <c r="AM175" t="str">
        <f>IF(FC_Road___Aradhana5[[#This Row],[2nd Level Departure]]="",FC_Road___Aradhana5[[#This Row],[1st Level Departure]],FC_Road___Aradhana5[[#This Row],[2nd Level Departure]])</f>
        <v>MIT College / Anand Nagar</v>
      </c>
      <c r="AN175" t="s">
        <v>56</v>
      </c>
      <c r="AO175" t="s">
        <v>57</v>
      </c>
      <c r="AP175" t="s">
        <v>96</v>
      </c>
      <c r="AQ175" t="s">
        <v>50</v>
      </c>
      <c r="AR175" t="s">
        <v>50</v>
      </c>
      <c r="AS175" t="s">
        <v>50</v>
      </c>
      <c r="AT175" t="s">
        <v>50</v>
      </c>
      <c r="AU175" t="s">
        <v>50</v>
      </c>
      <c r="AV175" t="s">
        <v>144</v>
      </c>
      <c r="AW175" t="str">
        <f t="shared" si="21"/>
        <v>I was walking by and came in</v>
      </c>
      <c r="AX175" t="s">
        <v>129</v>
      </c>
      <c r="AY175" t="str">
        <f t="shared" si="22"/>
        <v>Family Outing</v>
      </c>
      <c r="AZ175" t="s">
        <v>98</v>
      </c>
      <c r="BA175" t="s">
        <v>62</v>
      </c>
      <c r="BB175" t="s">
        <v>104</v>
      </c>
      <c r="BC175" t="s">
        <v>104</v>
      </c>
      <c r="BD175" t="s">
        <v>66</v>
      </c>
      <c r="BE175" t="s">
        <v>188</v>
      </c>
      <c r="BF175" t="s">
        <v>184</v>
      </c>
      <c r="BG175" t="s">
        <v>68</v>
      </c>
      <c r="BH175" t="s">
        <v>101</v>
      </c>
      <c r="BJ175" t="s">
        <v>69</v>
      </c>
      <c r="BK175" t="s">
        <v>153</v>
      </c>
      <c r="BL175" t="s">
        <v>382</v>
      </c>
    </row>
    <row r="176" spans="1:64" x14ac:dyDescent="0.3">
      <c r="A176">
        <v>183</v>
      </c>
      <c r="B176" s="1">
        <v>45836.841666666667</v>
      </c>
      <c r="C176" s="6">
        <v>45836.844444444447</v>
      </c>
      <c r="D176" s="2">
        <f>INT(FC_Road___Aradhana5[[#This Row],[Completion time]])</f>
        <v>45836</v>
      </c>
      <c r="E176" s="2" t="str">
        <f>TEXT(FC_Road___Aradhana5[[#This Row],[Date]],"dddd")</f>
        <v>Saturday</v>
      </c>
      <c r="F176" s="2" t="str">
        <f>IF(WEEKDAY(FC_Road___Aradhana5[[#This Row],[Date]],2)&gt;5,"Weekend","Weekday")</f>
        <v>Weekend</v>
      </c>
      <c r="G17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6" t="s">
        <v>49</v>
      </c>
      <c r="I176" t="s">
        <v>50</v>
      </c>
      <c r="J176" t="s">
        <v>79</v>
      </c>
      <c r="K176" t="s">
        <v>52</v>
      </c>
      <c r="L176" t="s">
        <v>156</v>
      </c>
      <c r="M176" t="s">
        <v>81</v>
      </c>
      <c r="N176" t="s">
        <v>50</v>
      </c>
      <c r="O176" t="s">
        <v>50</v>
      </c>
      <c r="P176" t="s">
        <v>50</v>
      </c>
      <c r="Q176" t="s">
        <v>50</v>
      </c>
      <c r="R176" t="str">
        <f t="shared" si="16"/>
        <v>Kothrud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tr">
        <f t="shared" si="17"/>
        <v/>
      </c>
      <c r="Y176" t="str">
        <f t="shared" si="18"/>
        <v>Kothrud</v>
      </c>
      <c r="Z176" t="s">
        <v>83</v>
      </c>
      <c r="AA176" t="s">
        <v>84</v>
      </c>
      <c r="AB176" t="s">
        <v>50</v>
      </c>
      <c r="AC176" t="s">
        <v>50</v>
      </c>
      <c r="AD176" t="s">
        <v>50</v>
      </c>
      <c r="AE176" t="s">
        <v>50</v>
      </c>
      <c r="AF176" t="str">
        <f t="shared" si="19"/>
        <v>kothrud</v>
      </c>
      <c r="AG176" t="s">
        <v>50</v>
      </c>
      <c r="AH176" t="s">
        <v>50</v>
      </c>
      <c r="AI176" t="s">
        <v>162</v>
      </c>
      <c r="AJ176" t="s">
        <v>50</v>
      </c>
      <c r="AK176" t="s">
        <v>50</v>
      </c>
      <c r="AL176" t="str">
        <f t="shared" si="20"/>
        <v>Dahanukar Colony / Kothrud Bus Stand</v>
      </c>
      <c r="AM176" t="str">
        <f>IF(FC_Road___Aradhana5[[#This Row],[2nd Level Departure]]="",FC_Road___Aradhana5[[#This Row],[1st Level Departure]],FC_Road___Aradhana5[[#This Row],[2nd Level Departure]])</f>
        <v>Dahanukar Colony / Kothrud Bus Stand</v>
      </c>
      <c r="AN176" t="s">
        <v>56</v>
      </c>
      <c r="AO176" t="s">
        <v>109</v>
      </c>
      <c r="AP176" t="s">
        <v>96</v>
      </c>
      <c r="AQ176" t="s">
        <v>50</v>
      </c>
      <c r="AR176" t="s">
        <v>50</v>
      </c>
      <c r="AS176" t="s">
        <v>50</v>
      </c>
      <c r="AT176" t="s">
        <v>50</v>
      </c>
      <c r="AU176" t="s">
        <v>50</v>
      </c>
      <c r="AV176" t="s">
        <v>110</v>
      </c>
      <c r="AW176" t="str">
        <f t="shared" si="21"/>
        <v>Reservation Apps - DineOut/ Zomato Gold</v>
      </c>
      <c r="AX176" t="s">
        <v>61</v>
      </c>
      <c r="AY176" t="str">
        <f t="shared" si="22"/>
        <v>Casual Meal</v>
      </c>
      <c r="AZ176" t="s">
        <v>98</v>
      </c>
      <c r="BA176" t="s">
        <v>62</v>
      </c>
      <c r="BB176" t="s">
        <v>104</v>
      </c>
      <c r="BC176" t="s">
        <v>65</v>
      </c>
      <c r="BD176" t="s">
        <v>75</v>
      </c>
      <c r="BE176" t="s">
        <v>67</v>
      </c>
      <c r="BF176" t="s">
        <v>89</v>
      </c>
      <c r="BG176" t="s">
        <v>68</v>
      </c>
      <c r="BH176" t="s">
        <v>78</v>
      </c>
      <c r="BI176" t="s">
        <v>122</v>
      </c>
      <c r="BJ176" t="s">
        <v>69</v>
      </c>
      <c r="BK176" t="s">
        <v>531</v>
      </c>
      <c r="BL176" t="s">
        <v>401</v>
      </c>
    </row>
    <row r="177" spans="1:64" x14ac:dyDescent="0.3">
      <c r="A177">
        <v>184</v>
      </c>
      <c r="B177" s="1">
        <v>45836.843055555553</v>
      </c>
      <c r="C177" s="6">
        <v>45836.845138888886</v>
      </c>
      <c r="D177" s="2">
        <f>INT(FC_Road___Aradhana5[[#This Row],[Completion time]])</f>
        <v>45836</v>
      </c>
      <c r="E177" s="2" t="str">
        <f>TEXT(FC_Road___Aradhana5[[#This Row],[Date]],"dddd")</f>
        <v>Saturday</v>
      </c>
      <c r="F177" s="2" t="str">
        <f>IF(WEEKDAY(FC_Road___Aradhana5[[#This Row],[Date]],2)&gt;5,"Weekend","Weekday")</f>
        <v>Weekend</v>
      </c>
      <c r="G17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7" t="s">
        <v>49</v>
      </c>
      <c r="I177" t="s">
        <v>50</v>
      </c>
      <c r="J177" t="s">
        <v>79</v>
      </c>
      <c r="K177" t="s">
        <v>92</v>
      </c>
      <c r="L177" t="s">
        <v>53</v>
      </c>
      <c r="M177" t="s">
        <v>50</v>
      </c>
      <c r="N177" t="s">
        <v>50</v>
      </c>
      <c r="O177" t="s">
        <v>70</v>
      </c>
      <c r="P177" t="s">
        <v>50</v>
      </c>
      <c r="Q177" t="s">
        <v>50</v>
      </c>
      <c r="R177" t="str">
        <f t="shared" si="16"/>
        <v>Shivajinagar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tr">
        <f t="shared" si="17"/>
        <v/>
      </c>
      <c r="Y177" t="str">
        <f t="shared" si="18"/>
        <v>Shivajinagar</v>
      </c>
      <c r="Z177" t="s">
        <v>93</v>
      </c>
      <c r="AA177" t="s">
        <v>50</v>
      </c>
      <c r="AB177" t="s">
        <v>50</v>
      </c>
      <c r="AC177" t="s">
        <v>102</v>
      </c>
      <c r="AD177" t="s">
        <v>50</v>
      </c>
      <c r="AE177" t="s">
        <v>50</v>
      </c>
      <c r="AF177" t="str">
        <f t="shared" si="19"/>
        <v>FC Road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tr">
        <f t="shared" si="20"/>
        <v/>
      </c>
      <c r="AM177" t="str">
        <f>IF(FC_Road___Aradhana5[[#This Row],[2nd Level Departure]]="",FC_Road___Aradhana5[[#This Row],[1st Level Departure]],FC_Road___Aradhana5[[#This Row],[2nd Level Departure]])</f>
        <v>FC Road</v>
      </c>
      <c r="AN177" t="s">
        <v>85</v>
      </c>
      <c r="AO177" t="s">
        <v>109</v>
      </c>
      <c r="AP177" t="s">
        <v>58</v>
      </c>
      <c r="AQ177" t="s">
        <v>72</v>
      </c>
      <c r="AR177" t="s">
        <v>87</v>
      </c>
      <c r="AS177" t="s">
        <v>112</v>
      </c>
      <c r="AT177" t="s">
        <v>107</v>
      </c>
      <c r="AU177" t="s">
        <v>133</v>
      </c>
      <c r="AV177" t="s">
        <v>50</v>
      </c>
      <c r="AW177" t="str">
        <f t="shared" si="21"/>
        <v>Walk-in/ Saw it while passing by</v>
      </c>
      <c r="AX177" t="s">
        <v>50</v>
      </c>
      <c r="AY177" t="str">
        <f t="shared" si="22"/>
        <v>Hangout with Friends</v>
      </c>
      <c r="AZ177" t="s">
        <v>50</v>
      </c>
      <c r="BA177" t="str">
        <f t="shared" si="23"/>
        <v>Nonna's famous Tiramisu </v>
      </c>
      <c r="BB177" t="s">
        <v>113</v>
      </c>
      <c r="BC177" t="s">
        <v>74</v>
      </c>
      <c r="BD177" t="s">
        <v>88</v>
      </c>
      <c r="BE177" t="s">
        <v>76</v>
      </c>
      <c r="BF177" t="s">
        <v>89</v>
      </c>
      <c r="BG177" t="s">
        <v>68</v>
      </c>
      <c r="BH177" t="s">
        <v>118</v>
      </c>
      <c r="BI177" t="s">
        <v>122</v>
      </c>
      <c r="BJ177" t="s">
        <v>69</v>
      </c>
      <c r="BK177" t="s">
        <v>93</v>
      </c>
      <c r="BL177" t="s">
        <v>372</v>
      </c>
    </row>
    <row r="178" spans="1:64" x14ac:dyDescent="0.3">
      <c r="A178">
        <v>185</v>
      </c>
      <c r="B178" s="1">
        <v>45836.850694444445</v>
      </c>
      <c r="C178" s="6">
        <v>45836.852777777778</v>
      </c>
      <c r="D178" s="2">
        <f>INT(FC_Road___Aradhana5[[#This Row],[Completion time]])</f>
        <v>45836</v>
      </c>
      <c r="E178" s="2" t="str">
        <f>TEXT(FC_Road___Aradhana5[[#This Row],[Date]],"dddd")</f>
        <v>Saturday</v>
      </c>
      <c r="F178" s="2" t="str">
        <f>IF(WEEKDAY(FC_Road___Aradhana5[[#This Row],[Date]],2)&gt;5,"Weekend","Weekday")</f>
        <v>Weekend</v>
      </c>
      <c r="G17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8" t="s">
        <v>49</v>
      </c>
      <c r="I178" t="s">
        <v>50</v>
      </c>
      <c r="J178" t="s">
        <v>51</v>
      </c>
      <c r="K178" t="s">
        <v>52</v>
      </c>
      <c r="L178" t="s">
        <v>80</v>
      </c>
      <c r="M178" t="s">
        <v>50</v>
      </c>
      <c r="N178" t="s">
        <v>50</v>
      </c>
      <c r="O178" t="s">
        <v>50</v>
      </c>
      <c r="P178" t="s">
        <v>50</v>
      </c>
      <c r="Q178" t="s">
        <v>232</v>
      </c>
      <c r="R178" t="str">
        <f t="shared" si="16"/>
        <v>Pune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tr">
        <f t="shared" si="17"/>
        <v/>
      </c>
      <c r="Y178" t="str">
        <f t="shared" si="18"/>
        <v>Pune</v>
      </c>
      <c r="Z178" t="s">
        <v>163</v>
      </c>
      <c r="AA178" t="s">
        <v>70</v>
      </c>
      <c r="AB178" t="s">
        <v>50</v>
      </c>
      <c r="AC178" t="s">
        <v>50</v>
      </c>
      <c r="AD178" t="s">
        <v>50</v>
      </c>
      <c r="AE178" t="s">
        <v>50</v>
      </c>
      <c r="AF178" t="str">
        <f t="shared" si="19"/>
        <v>Shivajinagar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tr">
        <f t="shared" si="20"/>
        <v/>
      </c>
      <c r="AM178" t="str">
        <f>IF(FC_Road___Aradhana5[[#This Row],[2nd Level Departure]]="",FC_Road___Aradhana5[[#This Row],[1st Level Departure]],FC_Road___Aradhana5[[#This Row],[2nd Level Departure]])</f>
        <v>Shivajinagar</v>
      </c>
      <c r="AN178" t="s">
        <v>128</v>
      </c>
      <c r="AO178" t="s">
        <v>71</v>
      </c>
      <c r="AP178" t="s">
        <v>96</v>
      </c>
      <c r="AQ178" t="s">
        <v>50</v>
      </c>
      <c r="AR178" t="s">
        <v>50</v>
      </c>
      <c r="AS178" t="s">
        <v>50</v>
      </c>
      <c r="AT178" t="s">
        <v>50</v>
      </c>
      <c r="AU178" t="s">
        <v>50</v>
      </c>
      <c r="AV178" t="s">
        <v>149</v>
      </c>
      <c r="AW178" t="str">
        <f t="shared" si="21"/>
        <v>A friend told me</v>
      </c>
      <c r="AX178" t="s">
        <v>111</v>
      </c>
      <c r="AY178" t="str">
        <f t="shared" si="22"/>
        <v>Hangout with friends</v>
      </c>
      <c r="AZ178" t="s">
        <v>168</v>
      </c>
      <c r="BA178" t="s">
        <v>125</v>
      </c>
      <c r="BB178" t="s">
        <v>113</v>
      </c>
      <c r="BC178" t="s">
        <v>108</v>
      </c>
      <c r="BD178" t="s">
        <v>88</v>
      </c>
      <c r="BE178" t="s">
        <v>76</v>
      </c>
      <c r="BF178" t="s">
        <v>89</v>
      </c>
      <c r="BG178" t="s">
        <v>100</v>
      </c>
      <c r="BH178" t="s">
        <v>78</v>
      </c>
      <c r="BI178" t="s">
        <v>122</v>
      </c>
      <c r="BJ178" t="s">
        <v>69</v>
      </c>
      <c r="BK178" t="s">
        <v>530</v>
      </c>
      <c r="BL178" t="s">
        <v>370</v>
      </c>
    </row>
    <row r="179" spans="1:64" x14ac:dyDescent="0.3">
      <c r="A179">
        <v>186</v>
      </c>
      <c r="B179" s="1">
        <v>45836.854166666664</v>
      </c>
      <c r="C179" s="6">
        <v>45836.856944444444</v>
      </c>
      <c r="D179" s="2">
        <f>INT(FC_Road___Aradhana5[[#This Row],[Completion time]])</f>
        <v>45836</v>
      </c>
      <c r="E179" s="2" t="str">
        <f>TEXT(FC_Road___Aradhana5[[#This Row],[Date]],"dddd")</f>
        <v>Saturday</v>
      </c>
      <c r="F179" s="2" t="str">
        <f>IF(WEEKDAY(FC_Road___Aradhana5[[#This Row],[Date]],2)&gt;5,"Weekend","Weekday")</f>
        <v>Weekend</v>
      </c>
      <c r="G17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79" t="s">
        <v>49</v>
      </c>
      <c r="I179" t="s">
        <v>50</v>
      </c>
      <c r="J179" t="s">
        <v>79</v>
      </c>
      <c r="K179" t="s">
        <v>52</v>
      </c>
      <c r="L179" t="s">
        <v>80</v>
      </c>
      <c r="M179" t="s">
        <v>50</v>
      </c>
      <c r="N179" t="s">
        <v>50</v>
      </c>
      <c r="O179" t="s">
        <v>50</v>
      </c>
      <c r="P179" t="s">
        <v>50</v>
      </c>
      <c r="Q179" t="s">
        <v>135</v>
      </c>
      <c r="R179" t="str">
        <f t="shared" si="16"/>
        <v>Erandawne</v>
      </c>
      <c r="S179" t="s">
        <v>50</v>
      </c>
      <c r="T179" t="s">
        <v>181</v>
      </c>
      <c r="U179" t="s">
        <v>50</v>
      </c>
      <c r="V179" t="s">
        <v>50</v>
      </c>
      <c r="W179" t="s">
        <v>50</v>
      </c>
      <c r="X179" t="str">
        <f t="shared" si="17"/>
        <v>Law College Road</v>
      </c>
      <c r="Y179" t="str">
        <f t="shared" si="18"/>
        <v>Law College Road</v>
      </c>
      <c r="Z179" t="s">
        <v>166</v>
      </c>
      <c r="AA179" t="s">
        <v>50</v>
      </c>
      <c r="AB179" t="s">
        <v>165</v>
      </c>
      <c r="AC179" t="s">
        <v>50</v>
      </c>
      <c r="AD179" t="s">
        <v>50</v>
      </c>
      <c r="AE179" t="s">
        <v>50</v>
      </c>
      <c r="AF179" t="str">
        <f t="shared" si="19"/>
        <v>Pavillion Mall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tr">
        <f t="shared" si="20"/>
        <v/>
      </c>
      <c r="AM179" t="str">
        <f>IF(FC_Road___Aradhana5[[#This Row],[2nd Level Departure]]="",FC_Road___Aradhana5[[#This Row],[1st Level Departure]],FC_Road___Aradhana5[[#This Row],[2nd Level Departure]])</f>
        <v>Pavillion Mall</v>
      </c>
      <c r="AN179" t="s">
        <v>94</v>
      </c>
      <c r="AO179" t="s">
        <v>109</v>
      </c>
      <c r="AP179" t="s">
        <v>96</v>
      </c>
      <c r="AQ179" t="s">
        <v>50</v>
      </c>
      <c r="AR179" t="s">
        <v>50</v>
      </c>
      <c r="AS179" t="s">
        <v>50</v>
      </c>
      <c r="AT179" t="s">
        <v>50</v>
      </c>
      <c r="AU179" t="s">
        <v>50</v>
      </c>
      <c r="AV179" t="s">
        <v>149</v>
      </c>
      <c r="AW179" t="str">
        <f t="shared" si="21"/>
        <v>A friend told me</v>
      </c>
      <c r="AX179" t="s">
        <v>111</v>
      </c>
      <c r="AY179" t="str">
        <f t="shared" si="22"/>
        <v>Hangout with friends</v>
      </c>
      <c r="AZ179" t="s">
        <v>180</v>
      </c>
      <c r="BA179" t="s">
        <v>107</v>
      </c>
      <c r="BB179" t="s">
        <v>74</v>
      </c>
      <c r="BC179" t="s">
        <v>64</v>
      </c>
      <c r="BD179" t="s">
        <v>75</v>
      </c>
      <c r="BE179" t="s">
        <v>67</v>
      </c>
      <c r="BF179" t="s">
        <v>184</v>
      </c>
      <c r="BG179" t="s">
        <v>137</v>
      </c>
      <c r="BH179" t="s">
        <v>50</v>
      </c>
      <c r="BI179" t="s">
        <v>50</v>
      </c>
      <c r="BJ179" t="s">
        <v>69</v>
      </c>
      <c r="BK179" t="s">
        <v>531</v>
      </c>
      <c r="BL179" t="s">
        <v>390</v>
      </c>
    </row>
    <row r="180" spans="1:64" x14ac:dyDescent="0.3">
      <c r="A180">
        <v>187</v>
      </c>
      <c r="B180" s="1">
        <v>45836.845138888886</v>
      </c>
      <c r="C180" s="6">
        <v>45836.856944444444</v>
      </c>
      <c r="D180" s="2">
        <f>INT(FC_Road___Aradhana5[[#This Row],[Completion time]])</f>
        <v>45836</v>
      </c>
      <c r="E180" s="2" t="str">
        <f>TEXT(FC_Road___Aradhana5[[#This Row],[Date]],"dddd")</f>
        <v>Saturday</v>
      </c>
      <c r="F180" s="2" t="str">
        <f>IF(WEEKDAY(FC_Road___Aradhana5[[#This Row],[Date]],2)&gt;5,"Weekend","Weekday")</f>
        <v>Weekend</v>
      </c>
      <c r="G18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0" t="s">
        <v>49</v>
      </c>
      <c r="I180" t="s">
        <v>50</v>
      </c>
      <c r="J180" t="s">
        <v>79</v>
      </c>
      <c r="K180" t="s">
        <v>52</v>
      </c>
      <c r="L180" t="s">
        <v>156</v>
      </c>
      <c r="M180" t="s">
        <v>157</v>
      </c>
      <c r="N180" t="s">
        <v>50</v>
      </c>
      <c r="O180" t="s">
        <v>50</v>
      </c>
      <c r="P180" t="s">
        <v>50</v>
      </c>
      <c r="Q180" t="s">
        <v>50</v>
      </c>
      <c r="R180" t="str">
        <f t="shared" si="16"/>
        <v>R Deccan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tr">
        <f t="shared" si="17"/>
        <v/>
      </c>
      <c r="Y180" t="str">
        <f t="shared" si="18"/>
        <v>R Deccan</v>
      </c>
      <c r="Z180" t="s">
        <v>166</v>
      </c>
      <c r="AA180" t="s">
        <v>50</v>
      </c>
      <c r="AB180" t="s">
        <v>157</v>
      </c>
      <c r="AC180" t="s">
        <v>50</v>
      </c>
      <c r="AD180" t="s">
        <v>50</v>
      </c>
      <c r="AE180" t="s">
        <v>50</v>
      </c>
      <c r="AF180" t="str">
        <f t="shared" si="19"/>
        <v>R Deccan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tr">
        <f t="shared" si="20"/>
        <v/>
      </c>
      <c r="AM180" t="str">
        <f>IF(FC_Road___Aradhana5[[#This Row],[2nd Level Departure]]="",FC_Road___Aradhana5[[#This Row],[1st Level Departure]],FC_Road___Aradhana5[[#This Row],[2nd Level Departure]])</f>
        <v>R Deccan</v>
      </c>
      <c r="AN180" t="s">
        <v>56</v>
      </c>
      <c r="AO180" t="s">
        <v>71</v>
      </c>
      <c r="AP180" t="s">
        <v>96</v>
      </c>
      <c r="AQ180" t="s">
        <v>50</v>
      </c>
      <c r="AR180" t="s">
        <v>50</v>
      </c>
      <c r="AS180" t="s">
        <v>50</v>
      </c>
      <c r="AT180" t="s">
        <v>50</v>
      </c>
      <c r="AU180" t="s">
        <v>50</v>
      </c>
      <c r="AV180" t="s">
        <v>97</v>
      </c>
      <c r="AW180" t="str">
        <f t="shared" si="21"/>
        <v>Social Media Ad (Instagram/ Facebook)</v>
      </c>
      <c r="AX180" t="s">
        <v>61</v>
      </c>
      <c r="AY180" t="str">
        <f t="shared" si="22"/>
        <v>Casual Meal</v>
      </c>
      <c r="AZ180" t="s">
        <v>98</v>
      </c>
      <c r="BA180" t="s">
        <v>62</v>
      </c>
      <c r="BB180" t="s">
        <v>87</v>
      </c>
      <c r="BC180" t="s">
        <v>64</v>
      </c>
      <c r="BD180" t="s">
        <v>75</v>
      </c>
      <c r="BE180" t="s">
        <v>76</v>
      </c>
      <c r="BF180" t="s">
        <v>50</v>
      </c>
      <c r="BG180" t="s">
        <v>100</v>
      </c>
      <c r="BH180" t="s">
        <v>78</v>
      </c>
      <c r="BI180" t="s">
        <v>50</v>
      </c>
      <c r="BJ180" t="s">
        <v>69</v>
      </c>
      <c r="BK180" t="s">
        <v>531</v>
      </c>
      <c r="BL180" t="s">
        <v>387</v>
      </c>
    </row>
    <row r="181" spans="1:64" x14ac:dyDescent="0.3">
      <c r="A181">
        <v>188</v>
      </c>
      <c r="B181" s="1">
        <v>45836.856944444444</v>
      </c>
      <c r="C181" s="6">
        <v>45836.859027777777</v>
      </c>
      <c r="D181" s="2">
        <f>INT(FC_Road___Aradhana5[[#This Row],[Completion time]])</f>
        <v>45836</v>
      </c>
      <c r="E181" s="2" t="str">
        <f>TEXT(FC_Road___Aradhana5[[#This Row],[Date]],"dddd")</f>
        <v>Saturday</v>
      </c>
      <c r="F181" s="2" t="str">
        <f>IF(WEEKDAY(FC_Road___Aradhana5[[#This Row],[Date]],2)&gt;5,"Weekend","Weekday")</f>
        <v>Weekend</v>
      </c>
      <c r="G18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1" t="s">
        <v>49</v>
      </c>
      <c r="I181" t="s">
        <v>50</v>
      </c>
      <c r="J181" t="s">
        <v>79</v>
      </c>
      <c r="K181" t="s">
        <v>52</v>
      </c>
      <c r="L181" t="s">
        <v>80</v>
      </c>
      <c r="M181" t="s">
        <v>50</v>
      </c>
      <c r="N181" t="s">
        <v>50</v>
      </c>
      <c r="O181" t="s">
        <v>50</v>
      </c>
      <c r="P181" t="s">
        <v>50</v>
      </c>
      <c r="Q181" t="s">
        <v>81</v>
      </c>
      <c r="R181" t="str">
        <f t="shared" si="16"/>
        <v>Kothrud</v>
      </c>
      <c r="S181" t="s">
        <v>50</v>
      </c>
      <c r="T181" t="s">
        <v>50</v>
      </c>
      <c r="U181" t="s">
        <v>148</v>
      </c>
      <c r="V181" t="s">
        <v>50</v>
      </c>
      <c r="W181" t="s">
        <v>50</v>
      </c>
      <c r="X181" t="str">
        <f t="shared" si="17"/>
        <v>MIT College / Anand Nagar</v>
      </c>
      <c r="Y181" t="str">
        <f t="shared" si="18"/>
        <v>MIT College / Anand Nagar</v>
      </c>
      <c r="Z181" t="s">
        <v>83</v>
      </c>
      <c r="AA181" t="s">
        <v>84</v>
      </c>
      <c r="AB181" t="s">
        <v>50</v>
      </c>
      <c r="AC181" t="s">
        <v>50</v>
      </c>
      <c r="AD181" t="s">
        <v>50</v>
      </c>
      <c r="AE181" t="s">
        <v>50</v>
      </c>
      <c r="AF181" t="str">
        <f t="shared" si="19"/>
        <v>kothrud</v>
      </c>
      <c r="AG181" t="s">
        <v>50</v>
      </c>
      <c r="AH181" t="s">
        <v>50</v>
      </c>
      <c r="AI181" t="s">
        <v>148</v>
      </c>
      <c r="AJ181" t="s">
        <v>50</v>
      </c>
      <c r="AK181" t="s">
        <v>50</v>
      </c>
      <c r="AL181" t="str">
        <f t="shared" si="20"/>
        <v>MIT College / Anand Nagar</v>
      </c>
      <c r="AM181" t="str">
        <f>IF(FC_Road___Aradhana5[[#This Row],[2nd Level Departure]]="",FC_Road___Aradhana5[[#This Row],[1st Level Departure]],FC_Road___Aradhana5[[#This Row],[2nd Level Departure]])</f>
        <v>MIT College / Anand Nagar</v>
      </c>
      <c r="AN181" t="s">
        <v>94</v>
      </c>
      <c r="AO181" t="s">
        <v>95</v>
      </c>
      <c r="AP181" t="s">
        <v>96</v>
      </c>
      <c r="AQ181" t="s">
        <v>50</v>
      </c>
      <c r="AR181" t="s">
        <v>50</v>
      </c>
      <c r="AS181" t="s">
        <v>50</v>
      </c>
      <c r="AT181" t="s">
        <v>50</v>
      </c>
      <c r="AU181" t="s">
        <v>50</v>
      </c>
      <c r="AV181" t="s">
        <v>149</v>
      </c>
      <c r="AW181" t="str">
        <f t="shared" si="21"/>
        <v>A friend told me</v>
      </c>
      <c r="AX181" t="s">
        <v>129</v>
      </c>
      <c r="AY181" t="str">
        <f t="shared" si="22"/>
        <v>Family Outing</v>
      </c>
      <c r="AZ181" t="s">
        <v>98</v>
      </c>
      <c r="BA181" t="s">
        <v>62</v>
      </c>
      <c r="BB181" t="s">
        <v>64</v>
      </c>
      <c r="BC181" t="s">
        <v>65</v>
      </c>
      <c r="BD181" t="s">
        <v>88</v>
      </c>
      <c r="BE181" t="s">
        <v>76</v>
      </c>
      <c r="BF181" t="s">
        <v>89</v>
      </c>
      <c r="BG181" t="s">
        <v>114</v>
      </c>
      <c r="BH181" t="s">
        <v>101</v>
      </c>
      <c r="BI181" t="s">
        <v>122</v>
      </c>
      <c r="BJ181" t="s">
        <v>69</v>
      </c>
      <c r="BK181" t="s">
        <v>153</v>
      </c>
      <c r="BL181" t="s">
        <v>382</v>
      </c>
    </row>
    <row r="182" spans="1:64" x14ac:dyDescent="0.3">
      <c r="A182">
        <v>189</v>
      </c>
      <c r="B182" s="1">
        <v>45836.859027777777</v>
      </c>
      <c r="C182" s="6">
        <v>45836.861805555556</v>
      </c>
      <c r="D182" s="2">
        <f>INT(FC_Road___Aradhana5[[#This Row],[Completion time]])</f>
        <v>45836</v>
      </c>
      <c r="E182" s="2" t="str">
        <f>TEXT(FC_Road___Aradhana5[[#This Row],[Date]],"dddd")</f>
        <v>Saturday</v>
      </c>
      <c r="F182" s="2" t="str">
        <f>IF(WEEKDAY(FC_Road___Aradhana5[[#This Row],[Date]],2)&gt;5,"Weekend","Weekday")</f>
        <v>Weekend</v>
      </c>
      <c r="G18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2" t="s">
        <v>49</v>
      </c>
      <c r="I182" t="s">
        <v>50</v>
      </c>
      <c r="J182" t="s">
        <v>51</v>
      </c>
      <c r="K182" t="s">
        <v>52</v>
      </c>
      <c r="L182" t="s">
        <v>80</v>
      </c>
      <c r="M182" t="s">
        <v>50</v>
      </c>
      <c r="N182" t="s">
        <v>50</v>
      </c>
      <c r="O182" t="s">
        <v>50</v>
      </c>
      <c r="P182" t="s">
        <v>50</v>
      </c>
      <c r="Q182" t="s">
        <v>81</v>
      </c>
      <c r="R182" t="str">
        <f t="shared" si="16"/>
        <v>Kothrud</v>
      </c>
      <c r="S182" t="s">
        <v>50</v>
      </c>
      <c r="T182" t="s">
        <v>50</v>
      </c>
      <c r="U182" t="s">
        <v>162</v>
      </c>
      <c r="V182" t="s">
        <v>50</v>
      </c>
      <c r="W182" t="s">
        <v>50</v>
      </c>
      <c r="X182" t="str">
        <f t="shared" si="17"/>
        <v>Dahanukar Colony / Kothrud Bus Stand</v>
      </c>
      <c r="Y182" t="str">
        <f t="shared" si="18"/>
        <v>Dahanukar Colony / Kothrud Bus Stand</v>
      </c>
      <c r="Z182" t="s">
        <v>83</v>
      </c>
      <c r="AA182" t="s">
        <v>84</v>
      </c>
      <c r="AB182" t="s">
        <v>50</v>
      </c>
      <c r="AC182" t="s">
        <v>50</v>
      </c>
      <c r="AD182" t="s">
        <v>50</v>
      </c>
      <c r="AE182" t="s">
        <v>50</v>
      </c>
      <c r="AF182" t="str">
        <f t="shared" si="19"/>
        <v>kothrud</v>
      </c>
      <c r="AG182" t="s">
        <v>50</v>
      </c>
      <c r="AH182" t="s">
        <v>50</v>
      </c>
      <c r="AI182" t="s">
        <v>162</v>
      </c>
      <c r="AJ182" t="s">
        <v>50</v>
      </c>
      <c r="AK182" t="s">
        <v>50</v>
      </c>
      <c r="AL182" t="str">
        <f t="shared" si="20"/>
        <v>Dahanukar Colony / Kothrud Bus Stand</v>
      </c>
      <c r="AM182" t="str">
        <f>IF(FC_Road___Aradhana5[[#This Row],[2nd Level Departure]]="",FC_Road___Aradhana5[[#This Row],[1st Level Departure]],FC_Road___Aradhana5[[#This Row],[2nd Level Departure]])</f>
        <v>Dahanukar Colony / Kothrud Bus Stand</v>
      </c>
      <c r="AN182" t="s">
        <v>56</v>
      </c>
      <c r="AO182" t="s">
        <v>71</v>
      </c>
      <c r="AP182" t="s">
        <v>96</v>
      </c>
      <c r="AQ182" t="s">
        <v>50</v>
      </c>
      <c r="AR182" t="s">
        <v>50</v>
      </c>
      <c r="AS182" t="s">
        <v>50</v>
      </c>
      <c r="AT182" t="s">
        <v>50</v>
      </c>
      <c r="AU182" t="s">
        <v>50</v>
      </c>
      <c r="AV182" t="s">
        <v>144</v>
      </c>
      <c r="AW182" t="str">
        <f t="shared" si="21"/>
        <v>I was walking by and came in</v>
      </c>
      <c r="AX182" t="s">
        <v>61</v>
      </c>
      <c r="AY182" t="str">
        <f t="shared" si="22"/>
        <v>Casual Meal</v>
      </c>
      <c r="AZ182" t="s">
        <v>98</v>
      </c>
      <c r="BA182" t="s">
        <v>62</v>
      </c>
      <c r="BB182" t="s">
        <v>87</v>
      </c>
      <c r="BC182" t="s">
        <v>108</v>
      </c>
      <c r="BD182" t="s">
        <v>75</v>
      </c>
      <c r="BE182" t="s">
        <v>76</v>
      </c>
      <c r="BF182" t="s">
        <v>99</v>
      </c>
      <c r="BG182" t="s">
        <v>68</v>
      </c>
      <c r="BH182" t="s">
        <v>78</v>
      </c>
      <c r="BI182" t="s">
        <v>91</v>
      </c>
      <c r="BJ182" t="s">
        <v>69</v>
      </c>
      <c r="BK182" t="s">
        <v>153</v>
      </c>
      <c r="BL182" t="s">
        <v>389</v>
      </c>
    </row>
    <row r="183" spans="1:64" x14ac:dyDescent="0.3">
      <c r="A183">
        <v>190</v>
      </c>
      <c r="B183" s="1">
        <v>45836.863194444442</v>
      </c>
      <c r="C183" s="6">
        <v>45836.868055555555</v>
      </c>
      <c r="D183" s="2">
        <f>INT(FC_Road___Aradhana5[[#This Row],[Completion time]])</f>
        <v>45836</v>
      </c>
      <c r="E183" s="2" t="str">
        <f>TEXT(FC_Road___Aradhana5[[#This Row],[Date]],"dddd")</f>
        <v>Saturday</v>
      </c>
      <c r="F183" s="2" t="str">
        <f>IF(WEEKDAY(FC_Road___Aradhana5[[#This Row],[Date]],2)&gt;5,"Weekend","Weekday")</f>
        <v>Weekend</v>
      </c>
      <c r="G18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3" t="s">
        <v>49</v>
      </c>
      <c r="I183" t="s">
        <v>50</v>
      </c>
      <c r="J183" t="s">
        <v>79</v>
      </c>
      <c r="K183" t="s">
        <v>92</v>
      </c>
      <c r="L183" t="s">
        <v>53</v>
      </c>
      <c r="M183" t="s">
        <v>50</v>
      </c>
      <c r="N183" t="s">
        <v>50</v>
      </c>
      <c r="O183" t="s">
        <v>233</v>
      </c>
      <c r="P183" t="s">
        <v>50</v>
      </c>
      <c r="Q183" t="s">
        <v>50</v>
      </c>
      <c r="R183" t="str">
        <f t="shared" si="16"/>
        <v>Magarpatta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tr">
        <f t="shared" si="17"/>
        <v/>
      </c>
      <c r="Y183" t="str">
        <f t="shared" si="18"/>
        <v>Magarpatta</v>
      </c>
      <c r="Z183" t="s">
        <v>166</v>
      </c>
      <c r="AA183" t="s">
        <v>50</v>
      </c>
      <c r="AB183" t="s">
        <v>165</v>
      </c>
      <c r="AC183" t="s">
        <v>50</v>
      </c>
      <c r="AD183" t="s">
        <v>50</v>
      </c>
      <c r="AE183" t="s">
        <v>50</v>
      </c>
      <c r="AF183" t="str">
        <f t="shared" si="19"/>
        <v>Pavillion Mall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tr">
        <f t="shared" si="20"/>
        <v/>
      </c>
      <c r="AM183" t="str">
        <f>IF(FC_Road___Aradhana5[[#This Row],[2nd Level Departure]]="",FC_Road___Aradhana5[[#This Row],[1st Level Departure]],FC_Road___Aradhana5[[#This Row],[2nd Level Departure]])</f>
        <v>Pavillion Mall</v>
      </c>
      <c r="AN183" t="s">
        <v>85</v>
      </c>
      <c r="AO183" t="s">
        <v>71</v>
      </c>
      <c r="AP183" t="s">
        <v>58</v>
      </c>
      <c r="AQ183" t="s">
        <v>72</v>
      </c>
      <c r="AR183" t="s">
        <v>60</v>
      </c>
      <c r="AS183" t="s">
        <v>112</v>
      </c>
      <c r="AT183" t="s">
        <v>125</v>
      </c>
      <c r="AU183" t="s">
        <v>63</v>
      </c>
      <c r="AV183" t="s">
        <v>50</v>
      </c>
      <c r="AW183" t="str">
        <f t="shared" si="21"/>
        <v>Walk-in/ Saw it while passing by</v>
      </c>
      <c r="AX183" t="s">
        <v>50</v>
      </c>
      <c r="AY183" t="str">
        <f t="shared" si="22"/>
        <v>Hangout with Friends</v>
      </c>
      <c r="AZ183" t="s">
        <v>50</v>
      </c>
      <c r="BA183" t="str">
        <f t="shared" si="23"/>
        <v>Pizza with Drinks sounded like a good combo</v>
      </c>
      <c r="BB183" t="s">
        <v>87</v>
      </c>
      <c r="BC183" t="s">
        <v>108</v>
      </c>
      <c r="BD183" t="s">
        <v>88</v>
      </c>
      <c r="BE183" t="s">
        <v>67</v>
      </c>
      <c r="BF183" t="s">
        <v>89</v>
      </c>
      <c r="BG183" t="s">
        <v>68</v>
      </c>
      <c r="BH183" t="s">
        <v>90</v>
      </c>
      <c r="BI183" t="s">
        <v>115</v>
      </c>
      <c r="BJ183" t="s">
        <v>69</v>
      </c>
      <c r="BK183" t="s">
        <v>531</v>
      </c>
      <c r="BL183" t="s">
        <v>390</v>
      </c>
    </row>
    <row r="184" spans="1:64" x14ac:dyDescent="0.3">
      <c r="A184">
        <v>191</v>
      </c>
      <c r="B184" s="1">
        <v>45836.861805555556</v>
      </c>
      <c r="C184" s="6">
        <v>45836.868750000001</v>
      </c>
      <c r="D184" s="2">
        <f>INT(FC_Road___Aradhana5[[#This Row],[Completion time]])</f>
        <v>45836</v>
      </c>
      <c r="E184" s="2" t="str">
        <f>TEXT(FC_Road___Aradhana5[[#This Row],[Date]],"dddd")</f>
        <v>Saturday</v>
      </c>
      <c r="F184" s="2" t="str">
        <f>IF(WEEKDAY(FC_Road___Aradhana5[[#This Row],[Date]],2)&gt;5,"Weekend","Weekday")</f>
        <v>Weekend</v>
      </c>
      <c r="G18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4" t="s">
        <v>49</v>
      </c>
      <c r="I184" t="s">
        <v>50</v>
      </c>
      <c r="J184" t="s">
        <v>51</v>
      </c>
      <c r="K184" t="s">
        <v>52</v>
      </c>
      <c r="L184" t="s">
        <v>93</v>
      </c>
      <c r="M184" t="s">
        <v>50</v>
      </c>
      <c r="N184" t="s">
        <v>54</v>
      </c>
      <c r="O184" t="s">
        <v>50</v>
      </c>
      <c r="P184" t="s">
        <v>50</v>
      </c>
      <c r="Q184" t="s">
        <v>50</v>
      </c>
      <c r="R184" t="str">
        <f t="shared" si="16"/>
        <v>Deccan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tr">
        <f t="shared" si="17"/>
        <v/>
      </c>
      <c r="Y184" t="str">
        <f t="shared" si="18"/>
        <v>Deccan</v>
      </c>
      <c r="Z184" t="s">
        <v>166</v>
      </c>
      <c r="AA184" t="s">
        <v>50</v>
      </c>
      <c r="AC184" t="s">
        <v>50</v>
      </c>
      <c r="AD184" t="s">
        <v>50</v>
      </c>
      <c r="AE184" t="s">
        <v>50</v>
      </c>
      <c r="AF184" t="str">
        <f t="shared" si="19"/>
        <v/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tr">
        <f t="shared" si="20"/>
        <v/>
      </c>
      <c r="AM184" t="str">
        <f>IF(FC_Road___Aradhana5[[#This Row],[2nd Level Departure]]="",FC_Road___Aradhana5[[#This Row],[1st Level Departure]],FC_Road___Aradhana5[[#This Row],[2nd Level Departure]])</f>
        <v/>
      </c>
      <c r="AN184" t="s">
        <v>147</v>
      </c>
      <c r="AO184" t="s">
        <v>71</v>
      </c>
      <c r="AP184" t="s">
        <v>96</v>
      </c>
      <c r="AQ184" t="s">
        <v>50</v>
      </c>
      <c r="AR184" t="s">
        <v>50</v>
      </c>
      <c r="AS184" t="s">
        <v>50</v>
      </c>
      <c r="AT184" t="s">
        <v>50</v>
      </c>
      <c r="AU184" t="s">
        <v>50</v>
      </c>
      <c r="AV184" t="s">
        <v>97</v>
      </c>
      <c r="AW184" t="str">
        <f t="shared" si="21"/>
        <v>Social Media Ad (Instagram/ Facebook)</v>
      </c>
      <c r="AX184" t="s">
        <v>61</v>
      </c>
      <c r="AY184" t="str">
        <f t="shared" si="22"/>
        <v>Casual Meal</v>
      </c>
      <c r="AZ184" t="s">
        <v>336</v>
      </c>
      <c r="BA184" t="str">
        <f t="shared" si="23"/>
        <v>Others</v>
      </c>
      <c r="BB184" t="s">
        <v>65</v>
      </c>
      <c r="BC184" t="s">
        <v>65</v>
      </c>
      <c r="BD184" t="s">
        <v>66</v>
      </c>
      <c r="BE184" t="s">
        <v>76</v>
      </c>
      <c r="BF184" t="s">
        <v>50</v>
      </c>
      <c r="BG184" t="s">
        <v>114</v>
      </c>
      <c r="BH184" t="s">
        <v>50</v>
      </c>
      <c r="BI184" t="s">
        <v>50</v>
      </c>
      <c r="BJ184" t="s">
        <v>189</v>
      </c>
      <c r="BK184" t="s">
        <v>93</v>
      </c>
      <c r="BL184" t="s">
        <v>369</v>
      </c>
    </row>
    <row r="185" spans="1:64" x14ac:dyDescent="0.3">
      <c r="A185">
        <v>193</v>
      </c>
      <c r="B185" s="1">
        <v>45836.87222222222</v>
      </c>
      <c r="C185" s="6">
        <v>45836.873611111114</v>
      </c>
      <c r="D185" s="2">
        <f>INT(FC_Road___Aradhana5[[#This Row],[Completion time]])</f>
        <v>45836</v>
      </c>
      <c r="E185" s="2" t="str">
        <f>TEXT(FC_Road___Aradhana5[[#This Row],[Date]],"dddd")</f>
        <v>Saturday</v>
      </c>
      <c r="F185" s="2" t="str">
        <f>IF(WEEKDAY(FC_Road___Aradhana5[[#This Row],[Date]],2)&gt;5,"Weekend","Weekday")</f>
        <v>Weekend</v>
      </c>
      <c r="G18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5" t="s">
        <v>49</v>
      </c>
      <c r="I185" t="s">
        <v>50</v>
      </c>
      <c r="J185" t="s">
        <v>79</v>
      </c>
      <c r="K185" t="s">
        <v>52</v>
      </c>
      <c r="L185" t="s">
        <v>80</v>
      </c>
      <c r="M185" t="s">
        <v>50</v>
      </c>
      <c r="N185" t="s">
        <v>50</v>
      </c>
      <c r="O185" t="s">
        <v>50</v>
      </c>
      <c r="P185" t="s">
        <v>50</v>
      </c>
      <c r="Q185" t="s">
        <v>81</v>
      </c>
      <c r="R185" t="str">
        <f t="shared" ref="R185:R247" si="24">IF(M185&lt;&gt;"",M185,IF(N185&lt;&gt;"",N185,IF(O185&lt;&gt;"",O185,IF(P185&lt;&gt;"",P185,IF(Q185&lt;&gt;"",Q185,"")))))</f>
        <v>Kothrud</v>
      </c>
      <c r="S185" t="s">
        <v>50</v>
      </c>
      <c r="T185" t="s">
        <v>50</v>
      </c>
      <c r="U185" t="s">
        <v>120</v>
      </c>
      <c r="V185" t="s">
        <v>50</v>
      </c>
      <c r="W185" t="s">
        <v>50</v>
      </c>
      <c r="X185" t="str">
        <f t="shared" ref="X185:X247" si="25">IF(S185&lt;&gt;"",S185,IF(T185&lt;&gt;"",T185,IF(U185&lt;&gt;"",U185,IF(V185&lt;&gt;"",V185,IF(W185&lt;&gt;"",W185,"")))))</f>
        <v>Mayur Colony / Ideal Colony</v>
      </c>
      <c r="Y185" t="str">
        <f t="shared" ref="Y185:Y247" si="26">IF(X185&lt;&gt;"",X185,IF(R185&lt;&gt;"",R185,""))</f>
        <v>Mayur Colony / Ideal Colony</v>
      </c>
      <c r="Z185" t="s">
        <v>83</v>
      </c>
      <c r="AA185" t="s">
        <v>84</v>
      </c>
      <c r="AB185" t="s">
        <v>50</v>
      </c>
      <c r="AC185" t="s">
        <v>50</v>
      </c>
      <c r="AD185" t="s">
        <v>50</v>
      </c>
      <c r="AE185" t="s">
        <v>50</v>
      </c>
      <c r="AF185" t="str">
        <f t="shared" ref="AF185:AF247" si="27">IF(AA185&lt;&gt;"",AA185,IF(AB185&lt;&gt;"",AB185,IF(AC185&lt;&gt;"",AC185,IF(AD185&lt;&gt;"",AD185,IF(AE185&lt;&gt;"",AE185,"")))))</f>
        <v>kothrud</v>
      </c>
      <c r="AG185" t="s">
        <v>50</v>
      </c>
      <c r="AH185" t="s">
        <v>50</v>
      </c>
      <c r="AI185" t="s">
        <v>120</v>
      </c>
      <c r="AJ185" t="s">
        <v>50</v>
      </c>
      <c r="AK185" t="s">
        <v>50</v>
      </c>
      <c r="AL185" t="str">
        <f t="shared" ref="AL185:AL247" si="28">IF(AG185&lt;&gt;"",AG185,IF(AH185&lt;&gt;"",AH185,IF(AI185&lt;&gt;"",AI185,IF(AJ185&lt;&gt;"",AJ185,IF(AK185&lt;&gt;"",AK185,"")))))</f>
        <v>Mayur Colony / Ideal Colony</v>
      </c>
      <c r="AM185" t="str">
        <f>IF(FC_Road___Aradhana5[[#This Row],[2nd Level Departure]]="",FC_Road___Aradhana5[[#This Row],[1st Level Departure]],FC_Road___Aradhana5[[#This Row],[2nd Level Departure]])</f>
        <v>Mayur Colony / Ideal Colony</v>
      </c>
      <c r="AN185" t="s">
        <v>94</v>
      </c>
      <c r="AO185" t="s">
        <v>71</v>
      </c>
      <c r="AP185" t="s">
        <v>96</v>
      </c>
      <c r="AQ185" t="s">
        <v>50</v>
      </c>
      <c r="AR185" t="s">
        <v>50</v>
      </c>
      <c r="AS185" t="s">
        <v>50</v>
      </c>
      <c r="AT185" t="s">
        <v>50</v>
      </c>
      <c r="AU185" t="s">
        <v>50</v>
      </c>
      <c r="AV185" t="s">
        <v>149</v>
      </c>
      <c r="AW185" t="str">
        <f t="shared" ref="AW185:AW247" si="29">IF(AQ185="",AV185,AQ185)</f>
        <v>A friend told me</v>
      </c>
      <c r="AX185" t="s">
        <v>167</v>
      </c>
      <c r="AY185" t="str">
        <f t="shared" ref="AY185:AY247" si="30">IF(AS185="",AX185,AS185)</f>
        <v>Special Celebration (Birthday, Anniversary, etc.)</v>
      </c>
      <c r="AZ185" t="s">
        <v>168</v>
      </c>
      <c r="BA185" t="s">
        <v>125</v>
      </c>
      <c r="BB185" t="s">
        <v>87</v>
      </c>
      <c r="BC185" t="s">
        <v>104</v>
      </c>
      <c r="BD185" t="s">
        <v>75</v>
      </c>
      <c r="BE185" t="s">
        <v>76</v>
      </c>
      <c r="BF185" t="s">
        <v>89</v>
      </c>
      <c r="BG185" t="s">
        <v>100</v>
      </c>
      <c r="BH185" t="s">
        <v>78</v>
      </c>
      <c r="BI185" t="s">
        <v>193</v>
      </c>
      <c r="BJ185" t="s">
        <v>189</v>
      </c>
      <c r="BK185" t="s">
        <v>153</v>
      </c>
      <c r="BL185" t="s">
        <v>375</v>
      </c>
    </row>
    <row r="186" spans="1:64" x14ac:dyDescent="0.3">
      <c r="A186">
        <v>194</v>
      </c>
      <c r="B186" s="1">
        <v>45836.874305555553</v>
      </c>
      <c r="C186" s="6">
        <v>45836.880555555559</v>
      </c>
      <c r="D186" s="2">
        <f>INT(FC_Road___Aradhana5[[#This Row],[Completion time]])</f>
        <v>45836</v>
      </c>
      <c r="E186" s="2" t="str">
        <f>TEXT(FC_Road___Aradhana5[[#This Row],[Date]],"dddd")</f>
        <v>Saturday</v>
      </c>
      <c r="F186" s="2" t="str">
        <f>IF(WEEKDAY(FC_Road___Aradhana5[[#This Row],[Date]],2)&gt;5,"Weekend","Weekday")</f>
        <v>Weekend</v>
      </c>
      <c r="G18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6" t="s">
        <v>49</v>
      </c>
      <c r="I186" t="s">
        <v>50</v>
      </c>
      <c r="J186" t="s">
        <v>51</v>
      </c>
      <c r="K186" t="s">
        <v>52</v>
      </c>
      <c r="L186" t="s">
        <v>93</v>
      </c>
      <c r="M186" t="s">
        <v>50</v>
      </c>
      <c r="N186" t="s">
        <v>204</v>
      </c>
      <c r="O186" t="s">
        <v>50</v>
      </c>
      <c r="P186" t="s">
        <v>50</v>
      </c>
      <c r="Q186" t="s">
        <v>50</v>
      </c>
      <c r="R186" t="str">
        <f t="shared" si="24"/>
        <v>JM Road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tr">
        <f t="shared" si="25"/>
        <v/>
      </c>
      <c r="Y186" t="str">
        <f t="shared" si="26"/>
        <v>JM Road</v>
      </c>
      <c r="Z186" t="s">
        <v>83</v>
      </c>
      <c r="AA186" t="s">
        <v>127</v>
      </c>
      <c r="AB186" t="s">
        <v>50</v>
      </c>
      <c r="AC186" t="s">
        <v>50</v>
      </c>
      <c r="AD186" t="s">
        <v>50</v>
      </c>
      <c r="AE186" t="s">
        <v>50</v>
      </c>
      <c r="AF186" t="str">
        <f t="shared" si="27"/>
        <v>Old City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tr">
        <f t="shared" si="28"/>
        <v/>
      </c>
      <c r="AM186" t="str">
        <f>IF(FC_Road___Aradhana5[[#This Row],[2nd Level Departure]]="",FC_Road___Aradhana5[[#This Row],[1st Level Departure]],FC_Road___Aradhana5[[#This Row],[2nd Level Departure]])</f>
        <v>Old City</v>
      </c>
      <c r="AN186" t="s">
        <v>56</v>
      </c>
      <c r="AO186" t="s">
        <v>71</v>
      </c>
      <c r="AP186" t="s">
        <v>96</v>
      </c>
      <c r="AQ186" t="s">
        <v>50</v>
      </c>
      <c r="AR186" t="s">
        <v>50</v>
      </c>
      <c r="AS186" t="s">
        <v>50</v>
      </c>
      <c r="AT186" t="s">
        <v>50</v>
      </c>
      <c r="AU186" t="s">
        <v>50</v>
      </c>
      <c r="AV186" t="s">
        <v>149</v>
      </c>
      <c r="AW186" t="str">
        <f t="shared" si="29"/>
        <v>A friend told me</v>
      </c>
      <c r="AX186" t="s">
        <v>61</v>
      </c>
      <c r="AY186" t="str">
        <f t="shared" si="30"/>
        <v>Casual Meal</v>
      </c>
      <c r="AZ186" t="s">
        <v>98</v>
      </c>
      <c r="BA186" t="s">
        <v>62</v>
      </c>
      <c r="BB186" t="s">
        <v>65</v>
      </c>
      <c r="BC186" t="s">
        <v>74</v>
      </c>
      <c r="BD186" t="s">
        <v>66</v>
      </c>
      <c r="BE186" t="s">
        <v>76</v>
      </c>
      <c r="BF186" t="s">
        <v>131</v>
      </c>
      <c r="BG186" t="s">
        <v>68</v>
      </c>
      <c r="BH186" t="s">
        <v>101</v>
      </c>
      <c r="BI186" t="s">
        <v>122</v>
      </c>
      <c r="BJ186" t="s">
        <v>69</v>
      </c>
      <c r="BK186" t="s">
        <v>93</v>
      </c>
      <c r="BL186" t="s">
        <v>411</v>
      </c>
    </row>
    <row r="187" spans="1:64" x14ac:dyDescent="0.3">
      <c r="A187">
        <v>195</v>
      </c>
      <c r="B187" s="1">
        <v>45836.874305555553</v>
      </c>
      <c r="C187" s="6">
        <v>45836.881249999999</v>
      </c>
      <c r="D187" s="2">
        <f>INT(FC_Road___Aradhana5[[#This Row],[Completion time]])</f>
        <v>45836</v>
      </c>
      <c r="E187" s="2" t="str">
        <f>TEXT(FC_Road___Aradhana5[[#This Row],[Date]],"dddd")</f>
        <v>Saturday</v>
      </c>
      <c r="F187" s="2" t="str">
        <f>IF(WEEKDAY(FC_Road___Aradhana5[[#This Row],[Date]],2)&gt;5,"Weekend","Weekday")</f>
        <v>Weekend</v>
      </c>
      <c r="G18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7" t="s">
        <v>49</v>
      </c>
      <c r="I187" t="s">
        <v>50</v>
      </c>
      <c r="J187" t="s">
        <v>51</v>
      </c>
      <c r="K187" t="s">
        <v>52</v>
      </c>
      <c r="L187" t="s">
        <v>80</v>
      </c>
      <c r="M187" t="s">
        <v>50</v>
      </c>
      <c r="N187" t="s">
        <v>50</v>
      </c>
      <c r="O187" t="s">
        <v>50</v>
      </c>
      <c r="P187" t="s">
        <v>50</v>
      </c>
      <c r="Q187" t="s">
        <v>81</v>
      </c>
      <c r="R187" t="str">
        <f t="shared" si="24"/>
        <v>Kothrud</v>
      </c>
      <c r="S187" t="s">
        <v>50</v>
      </c>
      <c r="T187" t="s">
        <v>50</v>
      </c>
      <c r="U187" t="s">
        <v>162</v>
      </c>
      <c r="V187" t="s">
        <v>50</v>
      </c>
      <c r="W187" t="s">
        <v>50</v>
      </c>
      <c r="X187" t="str">
        <f t="shared" si="25"/>
        <v>Dahanukar Colony / Kothrud Bus Stand</v>
      </c>
      <c r="Y187" t="str">
        <f t="shared" si="26"/>
        <v>Dahanukar Colony / Kothrud Bus Stand</v>
      </c>
      <c r="Z187" t="s">
        <v>166</v>
      </c>
      <c r="AA187" t="s">
        <v>50</v>
      </c>
      <c r="AB187" t="s">
        <v>157</v>
      </c>
      <c r="AC187" t="s">
        <v>50</v>
      </c>
      <c r="AD187" t="s">
        <v>50</v>
      </c>
      <c r="AE187" t="s">
        <v>50</v>
      </c>
      <c r="AF187" t="str">
        <f t="shared" si="27"/>
        <v>R Deccan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tr">
        <f t="shared" si="28"/>
        <v/>
      </c>
      <c r="AM187" t="str">
        <f>IF(FC_Road___Aradhana5[[#This Row],[2nd Level Departure]]="",FC_Road___Aradhana5[[#This Row],[1st Level Departure]],FC_Road___Aradhana5[[#This Row],[2nd Level Departure]])</f>
        <v>R Deccan</v>
      </c>
      <c r="AN187" t="s">
        <v>56</v>
      </c>
      <c r="AO187" t="s">
        <v>71</v>
      </c>
      <c r="AP187" t="s">
        <v>96</v>
      </c>
      <c r="AQ187" t="s">
        <v>50</v>
      </c>
      <c r="AR187" t="s">
        <v>50</v>
      </c>
      <c r="AS187" t="s">
        <v>50</v>
      </c>
      <c r="AT187" t="s">
        <v>50</v>
      </c>
      <c r="AU187" t="s">
        <v>50</v>
      </c>
      <c r="AV187" t="s">
        <v>144</v>
      </c>
      <c r="AW187" t="str">
        <f t="shared" si="29"/>
        <v>I was walking by and came in</v>
      </c>
      <c r="AX187" t="s">
        <v>61</v>
      </c>
      <c r="AY187" t="str">
        <f t="shared" si="30"/>
        <v>Casual Meal</v>
      </c>
      <c r="AZ187" t="s">
        <v>98</v>
      </c>
      <c r="BA187" t="s">
        <v>62</v>
      </c>
      <c r="BB187" t="s">
        <v>65</v>
      </c>
      <c r="BC187" t="s">
        <v>65</v>
      </c>
      <c r="BD187" t="s">
        <v>75</v>
      </c>
      <c r="BE187" t="s">
        <v>67</v>
      </c>
      <c r="BF187" t="s">
        <v>99</v>
      </c>
      <c r="BG187" t="s">
        <v>77</v>
      </c>
      <c r="BH187" t="s">
        <v>118</v>
      </c>
      <c r="BI187" t="s">
        <v>91</v>
      </c>
      <c r="BJ187" t="s">
        <v>69</v>
      </c>
      <c r="BK187" t="s">
        <v>531</v>
      </c>
      <c r="BL187" t="s">
        <v>387</v>
      </c>
    </row>
    <row r="188" spans="1:64" x14ac:dyDescent="0.3">
      <c r="A188">
        <v>196</v>
      </c>
      <c r="B188" s="1">
        <v>45836.880555555559</v>
      </c>
      <c r="C188" s="6">
        <v>45836.884027777778</v>
      </c>
      <c r="D188" s="2">
        <f>INT(FC_Road___Aradhana5[[#This Row],[Completion time]])</f>
        <v>45836</v>
      </c>
      <c r="E188" s="2" t="str">
        <f>TEXT(FC_Road___Aradhana5[[#This Row],[Date]],"dddd")</f>
        <v>Saturday</v>
      </c>
      <c r="F188" s="2" t="str">
        <f>IF(WEEKDAY(FC_Road___Aradhana5[[#This Row],[Date]],2)&gt;5,"Weekend","Weekday")</f>
        <v>Weekend</v>
      </c>
      <c r="G18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8" t="s">
        <v>49</v>
      </c>
      <c r="I188" t="s">
        <v>50</v>
      </c>
      <c r="J188" t="s">
        <v>79</v>
      </c>
      <c r="K188" t="s">
        <v>52</v>
      </c>
      <c r="L188" t="s">
        <v>93</v>
      </c>
      <c r="M188" t="s">
        <v>50</v>
      </c>
      <c r="N188" t="s">
        <v>102</v>
      </c>
      <c r="O188" t="s">
        <v>50</v>
      </c>
      <c r="P188" t="s">
        <v>50</v>
      </c>
      <c r="Q188" t="s">
        <v>50</v>
      </c>
      <c r="R188" t="str">
        <f t="shared" si="24"/>
        <v>FC Road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tr">
        <f t="shared" si="25"/>
        <v/>
      </c>
      <c r="Y188" t="str">
        <f t="shared" si="26"/>
        <v>FC Road</v>
      </c>
      <c r="Z188" t="s">
        <v>83</v>
      </c>
      <c r="AA188" t="s">
        <v>197</v>
      </c>
      <c r="AB188" t="s">
        <v>50</v>
      </c>
      <c r="AC188" t="s">
        <v>50</v>
      </c>
      <c r="AD188" t="s">
        <v>50</v>
      </c>
      <c r="AE188" t="s">
        <v>50</v>
      </c>
      <c r="AF188" t="str">
        <f t="shared" si="27"/>
        <v>Hinjewadi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tr">
        <f t="shared" si="28"/>
        <v/>
      </c>
      <c r="AM188" t="str">
        <f>IF(FC_Road___Aradhana5[[#This Row],[2nd Level Departure]]="",FC_Road___Aradhana5[[#This Row],[1st Level Departure]],FC_Road___Aradhana5[[#This Row],[2nd Level Departure]])</f>
        <v>Hinjewadi</v>
      </c>
      <c r="AN188" t="s">
        <v>85</v>
      </c>
      <c r="AO188" t="s">
        <v>109</v>
      </c>
      <c r="AP188" t="s">
        <v>96</v>
      </c>
      <c r="AQ188" t="s">
        <v>50</v>
      </c>
      <c r="AR188" t="s">
        <v>50</v>
      </c>
      <c r="AS188" t="s">
        <v>50</v>
      </c>
      <c r="AT188" t="s">
        <v>50</v>
      </c>
      <c r="AU188" t="s">
        <v>50</v>
      </c>
      <c r="AV188" t="s">
        <v>97</v>
      </c>
      <c r="AW188" t="str">
        <f t="shared" si="29"/>
        <v>Social Media Ad (Instagram/ Facebook)</v>
      </c>
      <c r="AX188" t="s">
        <v>86</v>
      </c>
      <c r="AY188" t="str">
        <f t="shared" si="30"/>
        <v>Date</v>
      </c>
      <c r="AZ188" t="s">
        <v>98</v>
      </c>
      <c r="BA188" t="s">
        <v>62</v>
      </c>
      <c r="BB188" t="s">
        <v>74</v>
      </c>
      <c r="BC188" t="s">
        <v>108</v>
      </c>
      <c r="BD188" t="s">
        <v>75</v>
      </c>
      <c r="BE188" t="s">
        <v>76</v>
      </c>
      <c r="BF188" t="s">
        <v>89</v>
      </c>
      <c r="BG188" t="s">
        <v>68</v>
      </c>
      <c r="BH188" t="s">
        <v>90</v>
      </c>
      <c r="BI188" t="s">
        <v>91</v>
      </c>
      <c r="BJ188" t="s">
        <v>69</v>
      </c>
      <c r="BK188" t="s">
        <v>93</v>
      </c>
      <c r="BL188" t="s">
        <v>372</v>
      </c>
    </row>
    <row r="189" spans="1:64" x14ac:dyDescent="0.3">
      <c r="A189">
        <v>197</v>
      </c>
      <c r="B189" s="1">
        <v>45836.897222222222</v>
      </c>
      <c r="C189" s="6">
        <v>45836.897916666669</v>
      </c>
      <c r="D189" s="2">
        <f>INT(FC_Road___Aradhana5[[#This Row],[Completion time]])</f>
        <v>45836</v>
      </c>
      <c r="E189" s="2" t="str">
        <f>TEXT(FC_Road___Aradhana5[[#This Row],[Date]],"dddd")</f>
        <v>Saturday</v>
      </c>
      <c r="F189" s="2" t="str">
        <f>IF(WEEKDAY(FC_Road___Aradhana5[[#This Row],[Date]],2)&gt;5,"Weekend","Weekday")</f>
        <v>Weekend</v>
      </c>
      <c r="G18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89" t="s">
        <v>49</v>
      </c>
      <c r="I189" t="s">
        <v>50</v>
      </c>
      <c r="J189" t="s">
        <v>51</v>
      </c>
      <c r="K189" t="s">
        <v>52</v>
      </c>
      <c r="L189" t="s">
        <v>93</v>
      </c>
      <c r="M189" t="s">
        <v>50</v>
      </c>
      <c r="N189" t="s">
        <v>102</v>
      </c>
      <c r="O189" t="s">
        <v>50</v>
      </c>
      <c r="P189" t="s">
        <v>50</v>
      </c>
      <c r="Q189" t="s">
        <v>50</v>
      </c>
      <c r="R189" t="str">
        <f t="shared" si="24"/>
        <v>FC Road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tr">
        <f t="shared" si="25"/>
        <v/>
      </c>
      <c r="Y189" t="str">
        <f t="shared" si="26"/>
        <v>FC Road</v>
      </c>
      <c r="Z189" t="s">
        <v>83</v>
      </c>
      <c r="AA189" t="s">
        <v>54</v>
      </c>
      <c r="AB189" t="s">
        <v>50</v>
      </c>
      <c r="AC189" t="s">
        <v>50</v>
      </c>
      <c r="AD189" t="s">
        <v>50</v>
      </c>
      <c r="AE189" t="s">
        <v>50</v>
      </c>
      <c r="AF189" t="str">
        <f t="shared" si="27"/>
        <v>Deccan</v>
      </c>
      <c r="AG189" t="s">
        <v>54</v>
      </c>
      <c r="AH189" t="s">
        <v>50</v>
      </c>
      <c r="AI189" t="s">
        <v>50</v>
      </c>
      <c r="AJ189" t="s">
        <v>50</v>
      </c>
      <c r="AK189" t="s">
        <v>50</v>
      </c>
      <c r="AL189" t="str">
        <f t="shared" si="28"/>
        <v>Deccan</v>
      </c>
      <c r="AM189" t="str">
        <f>IF(FC_Road___Aradhana5[[#This Row],[2nd Level Departure]]="",FC_Road___Aradhana5[[#This Row],[1st Level Departure]],FC_Road___Aradhana5[[#This Row],[2nd Level Departure]])</f>
        <v>Deccan</v>
      </c>
      <c r="AN189" t="s">
        <v>85</v>
      </c>
      <c r="AO189" t="s">
        <v>71</v>
      </c>
      <c r="AP189" t="s">
        <v>58</v>
      </c>
      <c r="AQ189" t="s">
        <v>72</v>
      </c>
      <c r="AR189" t="s">
        <v>103</v>
      </c>
      <c r="AS189" t="s">
        <v>61</v>
      </c>
      <c r="AT189" t="s">
        <v>62</v>
      </c>
      <c r="AU189" t="s">
        <v>73</v>
      </c>
      <c r="AV189" t="s">
        <v>50</v>
      </c>
      <c r="AW189" t="str">
        <f t="shared" si="29"/>
        <v>Walk-in/ Saw it while passing by</v>
      </c>
      <c r="AX189" t="s">
        <v>50</v>
      </c>
      <c r="AY189" t="str">
        <f t="shared" si="30"/>
        <v>Casual Meal</v>
      </c>
      <c r="AZ189" t="s">
        <v>50</v>
      </c>
      <c r="BA189" t="str">
        <f t="shared" ref="BA189:BA246" si="31">IF(AT189="",AZ189,AT189)</f>
        <v>I wanted to try Sourdough Pizza</v>
      </c>
      <c r="BB189" t="s">
        <v>74</v>
      </c>
      <c r="BC189" t="s">
        <v>74</v>
      </c>
      <c r="BD189" t="s">
        <v>75</v>
      </c>
      <c r="BE189" t="s">
        <v>76</v>
      </c>
      <c r="BF189" t="s">
        <v>99</v>
      </c>
      <c r="BG189" t="s">
        <v>68</v>
      </c>
      <c r="BH189" t="s">
        <v>78</v>
      </c>
      <c r="BI189" t="s">
        <v>115</v>
      </c>
      <c r="BJ189" t="s">
        <v>69</v>
      </c>
      <c r="BK189" t="s">
        <v>93</v>
      </c>
      <c r="BL189" t="s">
        <v>372</v>
      </c>
    </row>
    <row r="190" spans="1:64" x14ac:dyDescent="0.3">
      <c r="A190">
        <v>198</v>
      </c>
      <c r="B190" s="1">
        <v>45836.897916666669</v>
      </c>
      <c r="C190" s="6">
        <v>45836.902777777781</v>
      </c>
      <c r="D190" s="2">
        <f>INT(FC_Road___Aradhana5[[#This Row],[Completion time]])</f>
        <v>45836</v>
      </c>
      <c r="E190" s="2" t="str">
        <f>TEXT(FC_Road___Aradhana5[[#This Row],[Date]],"dddd")</f>
        <v>Saturday</v>
      </c>
      <c r="F190" s="2" t="str">
        <f>IF(WEEKDAY(FC_Road___Aradhana5[[#This Row],[Date]],2)&gt;5,"Weekend","Weekday")</f>
        <v>Weekend</v>
      </c>
      <c r="G19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0" t="s">
        <v>49</v>
      </c>
      <c r="I190" t="s">
        <v>50</v>
      </c>
      <c r="J190" t="s">
        <v>51</v>
      </c>
      <c r="K190" t="s">
        <v>52</v>
      </c>
      <c r="L190" t="s">
        <v>119</v>
      </c>
      <c r="M190" t="s">
        <v>50</v>
      </c>
      <c r="N190" t="s">
        <v>50</v>
      </c>
      <c r="O190" t="s">
        <v>50</v>
      </c>
      <c r="P190" t="s">
        <v>50</v>
      </c>
      <c r="Q190" t="s">
        <v>70</v>
      </c>
      <c r="R190" t="str">
        <f t="shared" si="24"/>
        <v>Shivajinagar</v>
      </c>
      <c r="S190" t="s">
        <v>50</v>
      </c>
      <c r="T190" t="s">
        <v>50</v>
      </c>
      <c r="U190" t="s">
        <v>50</v>
      </c>
      <c r="V190" t="s">
        <v>186</v>
      </c>
      <c r="W190" t="s">
        <v>50</v>
      </c>
      <c r="X190" t="str">
        <f t="shared" si="25"/>
        <v>Modern College</v>
      </c>
      <c r="Y190" t="str">
        <f t="shared" si="26"/>
        <v>Modern College</v>
      </c>
      <c r="Z190" t="s">
        <v>83</v>
      </c>
      <c r="AA190" t="s">
        <v>70</v>
      </c>
      <c r="AB190" t="s">
        <v>50</v>
      </c>
      <c r="AC190" t="s">
        <v>50</v>
      </c>
      <c r="AD190" t="s">
        <v>50</v>
      </c>
      <c r="AE190" t="s">
        <v>50</v>
      </c>
      <c r="AF190" t="str">
        <f t="shared" si="27"/>
        <v>Shivajinagar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tr">
        <f t="shared" si="28"/>
        <v/>
      </c>
      <c r="AM190" t="str">
        <f>IF(FC_Road___Aradhana5[[#This Row],[2nd Level Departure]]="",FC_Road___Aradhana5[[#This Row],[1st Level Departure]],FC_Road___Aradhana5[[#This Row],[2nd Level Departure]])</f>
        <v>Shivajinagar</v>
      </c>
      <c r="AN190" t="s">
        <v>85</v>
      </c>
      <c r="AO190" t="s">
        <v>71</v>
      </c>
      <c r="AP190" t="s">
        <v>58</v>
      </c>
      <c r="AQ190" t="s">
        <v>72</v>
      </c>
      <c r="AR190" t="s">
        <v>103</v>
      </c>
      <c r="AS190" t="s">
        <v>61</v>
      </c>
      <c r="AT190" t="s">
        <v>62</v>
      </c>
      <c r="AU190" t="s">
        <v>133</v>
      </c>
      <c r="AV190" t="s">
        <v>50</v>
      </c>
      <c r="AW190" t="str">
        <f t="shared" si="29"/>
        <v>Walk-in/ Saw it while passing by</v>
      </c>
      <c r="AX190" t="s">
        <v>50</v>
      </c>
      <c r="AY190" t="str">
        <f t="shared" si="30"/>
        <v>Casual Meal</v>
      </c>
      <c r="AZ190" t="s">
        <v>50</v>
      </c>
      <c r="BA190" t="str">
        <f t="shared" si="31"/>
        <v>I wanted to try Sourdough Pizza</v>
      </c>
      <c r="BB190" t="s">
        <v>104</v>
      </c>
      <c r="BC190" t="s">
        <v>64</v>
      </c>
      <c r="BD190" t="s">
        <v>75</v>
      </c>
      <c r="BE190" t="s">
        <v>76</v>
      </c>
      <c r="BF190" t="s">
        <v>89</v>
      </c>
      <c r="BG190" t="s">
        <v>68</v>
      </c>
      <c r="BH190" t="s">
        <v>78</v>
      </c>
      <c r="BI190" t="s">
        <v>115</v>
      </c>
      <c r="BJ190" t="s">
        <v>69</v>
      </c>
      <c r="BK190" t="s">
        <v>530</v>
      </c>
      <c r="BL190" t="s">
        <v>403</v>
      </c>
    </row>
    <row r="191" spans="1:64" x14ac:dyDescent="0.3">
      <c r="A191">
        <v>199</v>
      </c>
      <c r="B191" s="1">
        <v>45836.90347222222</v>
      </c>
      <c r="C191" s="6">
        <v>45836.906944444447</v>
      </c>
      <c r="D191" s="2">
        <f>INT(FC_Road___Aradhana5[[#This Row],[Completion time]])</f>
        <v>45836</v>
      </c>
      <c r="E191" s="2" t="str">
        <f>TEXT(FC_Road___Aradhana5[[#This Row],[Date]],"dddd")</f>
        <v>Saturday</v>
      </c>
      <c r="F191" s="2" t="str">
        <f>IF(WEEKDAY(FC_Road___Aradhana5[[#This Row],[Date]],2)&gt;5,"Weekend","Weekday")</f>
        <v>Weekend</v>
      </c>
      <c r="G19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1" t="s">
        <v>49</v>
      </c>
      <c r="I191" t="s">
        <v>50</v>
      </c>
      <c r="J191" t="s">
        <v>51</v>
      </c>
      <c r="K191" t="s">
        <v>52</v>
      </c>
      <c r="L191" t="s">
        <v>80</v>
      </c>
      <c r="M191" t="s">
        <v>50</v>
      </c>
      <c r="N191" t="s">
        <v>50</v>
      </c>
      <c r="O191" t="s">
        <v>50</v>
      </c>
      <c r="P191" t="s">
        <v>50</v>
      </c>
      <c r="Q191" t="s">
        <v>127</v>
      </c>
      <c r="R191" t="str">
        <f t="shared" si="24"/>
        <v>Old City</v>
      </c>
      <c r="S191" t="s">
        <v>50</v>
      </c>
      <c r="T191" t="s">
        <v>50</v>
      </c>
      <c r="U191" t="s">
        <v>50</v>
      </c>
      <c r="V191" t="s">
        <v>50</v>
      </c>
      <c r="W191" t="s">
        <v>174</v>
      </c>
      <c r="X191" t="str">
        <f t="shared" si="25"/>
        <v>Navi Peth</v>
      </c>
      <c r="Y191" t="str">
        <f t="shared" si="26"/>
        <v>Navi Peth</v>
      </c>
      <c r="Z191" t="s">
        <v>83</v>
      </c>
      <c r="AA191" t="s">
        <v>127</v>
      </c>
      <c r="AB191" t="s">
        <v>50</v>
      </c>
      <c r="AC191" t="s">
        <v>50</v>
      </c>
      <c r="AD191" t="s">
        <v>50</v>
      </c>
      <c r="AE191" t="s">
        <v>50</v>
      </c>
      <c r="AF191" t="str">
        <f t="shared" si="27"/>
        <v>Old City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tr">
        <f t="shared" si="28"/>
        <v/>
      </c>
      <c r="AM191" t="str">
        <f>IF(FC_Road___Aradhana5[[#This Row],[2nd Level Departure]]="",FC_Road___Aradhana5[[#This Row],[1st Level Departure]],FC_Road___Aradhana5[[#This Row],[2nd Level Departure]])</f>
        <v>Old City</v>
      </c>
      <c r="AN191" t="s">
        <v>56</v>
      </c>
      <c r="AO191" t="s">
        <v>109</v>
      </c>
      <c r="AP191" t="s">
        <v>96</v>
      </c>
      <c r="AQ191" t="s">
        <v>50</v>
      </c>
      <c r="AR191" t="s">
        <v>50</v>
      </c>
      <c r="AS191" t="s">
        <v>50</v>
      </c>
      <c r="AT191" t="s">
        <v>50</v>
      </c>
      <c r="AU191" t="s">
        <v>50</v>
      </c>
      <c r="AV191" t="s">
        <v>149</v>
      </c>
      <c r="AW191" t="str">
        <f t="shared" si="29"/>
        <v>A friend told me</v>
      </c>
      <c r="AX191" t="s">
        <v>129</v>
      </c>
      <c r="AY191" t="str">
        <f t="shared" si="30"/>
        <v>Family Outing</v>
      </c>
      <c r="AZ191" t="s">
        <v>98</v>
      </c>
      <c r="BA191" t="s">
        <v>62</v>
      </c>
      <c r="BB191" t="s">
        <v>104</v>
      </c>
      <c r="BC191" t="s">
        <v>64</v>
      </c>
      <c r="BD191" t="s">
        <v>88</v>
      </c>
      <c r="BE191" t="s">
        <v>76</v>
      </c>
      <c r="BF191" t="s">
        <v>89</v>
      </c>
      <c r="BG191" t="s">
        <v>114</v>
      </c>
      <c r="BH191" t="s">
        <v>78</v>
      </c>
      <c r="BI191" t="s">
        <v>50</v>
      </c>
      <c r="BJ191" t="s">
        <v>69</v>
      </c>
      <c r="BK191" t="s">
        <v>153</v>
      </c>
      <c r="BL191" t="s">
        <v>395</v>
      </c>
    </row>
    <row r="192" spans="1:64" x14ac:dyDescent="0.3">
      <c r="A192">
        <v>200</v>
      </c>
      <c r="B192" s="1">
        <v>45836.902777777781</v>
      </c>
      <c r="C192" s="6">
        <v>45836.907638888886</v>
      </c>
      <c r="D192" s="2">
        <f>INT(FC_Road___Aradhana5[[#This Row],[Completion time]])</f>
        <v>45836</v>
      </c>
      <c r="E192" s="2" t="str">
        <f>TEXT(FC_Road___Aradhana5[[#This Row],[Date]],"dddd")</f>
        <v>Saturday</v>
      </c>
      <c r="F192" s="2" t="str">
        <f>IF(WEEKDAY(FC_Road___Aradhana5[[#This Row],[Date]],2)&gt;5,"Weekend","Weekday")</f>
        <v>Weekend</v>
      </c>
      <c r="G19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2" t="s">
        <v>49</v>
      </c>
      <c r="I192" t="s">
        <v>50</v>
      </c>
      <c r="J192" t="s">
        <v>51</v>
      </c>
      <c r="K192" t="s">
        <v>52</v>
      </c>
      <c r="L192" t="s">
        <v>53</v>
      </c>
      <c r="M192" t="s">
        <v>50</v>
      </c>
      <c r="N192" t="s">
        <v>50</v>
      </c>
      <c r="O192" t="s">
        <v>221</v>
      </c>
      <c r="P192" t="s">
        <v>50</v>
      </c>
      <c r="Q192" t="s">
        <v>50</v>
      </c>
      <c r="R192" t="str">
        <f t="shared" si="24"/>
        <v>Wakad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tr">
        <f t="shared" si="25"/>
        <v/>
      </c>
      <c r="Y192" t="str">
        <f t="shared" si="26"/>
        <v>Wakad</v>
      </c>
      <c r="Z192" t="s">
        <v>166</v>
      </c>
      <c r="AA192" t="s">
        <v>50</v>
      </c>
      <c r="AB192" t="s">
        <v>165</v>
      </c>
      <c r="AC192" t="s">
        <v>50</v>
      </c>
      <c r="AD192" t="s">
        <v>50</v>
      </c>
      <c r="AE192" t="s">
        <v>50</v>
      </c>
      <c r="AF192" t="str">
        <f t="shared" si="27"/>
        <v>Pavillion Mall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tr">
        <f t="shared" si="28"/>
        <v/>
      </c>
      <c r="AM192" t="str">
        <f>IF(FC_Road___Aradhana5[[#This Row],[2nd Level Departure]]="",FC_Road___Aradhana5[[#This Row],[1st Level Departure]],FC_Road___Aradhana5[[#This Row],[2nd Level Departure]])</f>
        <v>Pavillion Mall</v>
      </c>
      <c r="AN192" t="s">
        <v>85</v>
      </c>
      <c r="AO192" t="s">
        <v>57</v>
      </c>
      <c r="AP192" t="s">
        <v>58</v>
      </c>
      <c r="AQ192" t="s">
        <v>59</v>
      </c>
      <c r="AR192" t="s">
        <v>60</v>
      </c>
      <c r="AS192" t="s">
        <v>139</v>
      </c>
      <c r="AT192" t="s">
        <v>107</v>
      </c>
      <c r="AU192" t="s">
        <v>63</v>
      </c>
      <c r="AV192" t="s">
        <v>50</v>
      </c>
      <c r="AW192" t="str">
        <f t="shared" si="29"/>
        <v>Word of Mouth/ Recommendation</v>
      </c>
      <c r="AX192" t="s">
        <v>50</v>
      </c>
      <c r="AY192" t="s">
        <v>167</v>
      </c>
      <c r="AZ192" t="s">
        <v>50</v>
      </c>
      <c r="BA192" t="str">
        <f t="shared" si="31"/>
        <v>Nonna's famous Tiramisu </v>
      </c>
      <c r="BB192" t="s">
        <v>65</v>
      </c>
      <c r="BC192" t="s">
        <v>64</v>
      </c>
      <c r="BD192" t="s">
        <v>75</v>
      </c>
      <c r="BE192" t="s">
        <v>76</v>
      </c>
      <c r="BF192" t="s">
        <v>89</v>
      </c>
      <c r="BG192" t="s">
        <v>68</v>
      </c>
      <c r="BH192" t="s">
        <v>78</v>
      </c>
      <c r="BI192" t="s">
        <v>193</v>
      </c>
      <c r="BJ192" t="s">
        <v>69</v>
      </c>
      <c r="BK192" t="s">
        <v>531</v>
      </c>
      <c r="BL192" t="s">
        <v>390</v>
      </c>
    </row>
    <row r="193" spans="1:64" x14ac:dyDescent="0.3">
      <c r="A193">
        <v>201</v>
      </c>
      <c r="B193" s="1">
        <v>45836.907638888886</v>
      </c>
      <c r="C193" s="6">
        <v>45836.909722222219</v>
      </c>
      <c r="D193" s="2">
        <f>INT(FC_Road___Aradhana5[[#This Row],[Completion time]])</f>
        <v>45836</v>
      </c>
      <c r="E193" s="2" t="str">
        <f>TEXT(FC_Road___Aradhana5[[#This Row],[Date]],"dddd")</f>
        <v>Saturday</v>
      </c>
      <c r="F193" s="2" t="str">
        <f>IF(WEEKDAY(FC_Road___Aradhana5[[#This Row],[Date]],2)&gt;5,"Weekend","Weekday")</f>
        <v>Weekend</v>
      </c>
      <c r="G19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3" t="s">
        <v>49</v>
      </c>
      <c r="I193" t="s">
        <v>50</v>
      </c>
      <c r="J193" t="s">
        <v>79</v>
      </c>
      <c r="K193" t="s">
        <v>52</v>
      </c>
      <c r="L193" t="s">
        <v>80</v>
      </c>
      <c r="M193" t="s">
        <v>50</v>
      </c>
      <c r="N193" t="s">
        <v>50</v>
      </c>
      <c r="O193" t="s">
        <v>50</v>
      </c>
      <c r="P193" t="s">
        <v>50</v>
      </c>
      <c r="Q193" t="s">
        <v>81</v>
      </c>
      <c r="R193" t="str">
        <f t="shared" si="24"/>
        <v>Kothrud</v>
      </c>
      <c r="S193" t="s">
        <v>50</v>
      </c>
      <c r="T193" t="s">
        <v>50</v>
      </c>
      <c r="U193" t="s">
        <v>148</v>
      </c>
      <c r="V193" t="s">
        <v>50</v>
      </c>
      <c r="W193" t="s">
        <v>50</v>
      </c>
      <c r="X193" t="str">
        <f t="shared" si="25"/>
        <v>MIT College / Anand Nagar</v>
      </c>
      <c r="Y193" t="str">
        <f t="shared" si="26"/>
        <v>MIT College / Anand Nagar</v>
      </c>
      <c r="Z193" t="s">
        <v>83</v>
      </c>
      <c r="AA193" t="s">
        <v>84</v>
      </c>
      <c r="AB193" t="s">
        <v>50</v>
      </c>
      <c r="AC193" t="s">
        <v>50</v>
      </c>
      <c r="AD193" t="s">
        <v>50</v>
      </c>
      <c r="AE193" t="s">
        <v>50</v>
      </c>
      <c r="AF193" t="str">
        <f t="shared" si="27"/>
        <v>kothrud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tr">
        <f t="shared" si="28"/>
        <v/>
      </c>
      <c r="AM193" t="str">
        <f>IF(FC_Road___Aradhana5[[#This Row],[2nd Level Departure]]="",FC_Road___Aradhana5[[#This Row],[1st Level Departure]],FC_Road___Aradhana5[[#This Row],[2nd Level Departure]])</f>
        <v>kothrud</v>
      </c>
      <c r="AN193" t="s">
        <v>56</v>
      </c>
      <c r="AO193" t="s">
        <v>71</v>
      </c>
      <c r="AP193" t="s">
        <v>96</v>
      </c>
      <c r="AQ193" t="s">
        <v>50</v>
      </c>
      <c r="AR193" t="s">
        <v>50</v>
      </c>
      <c r="AS193" t="s">
        <v>50</v>
      </c>
      <c r="AT193" t="s">
        <v>50</v>
      </c>
      <c r="AU193" t="s">
        <v>50</v>
      </c>
      <c r="AV193" t="s">
        <v>144</v>
      </c>
      <c r="AW193" t="str">
        <f t="shared" si="29"/>
        <v>I was walking by and came in</v>
      </c>
      <c r="AX193" t="s">
        <v>61</v>
      </c>
      <c r="AY193" t="str">
        <f t="shared" si="30"/>
        <v>Casual Meal</v>
      </c>
      <c r="AZ193" t="s">
        <v>168</v>
      </c>
      <c r="BA193" t="s">
        <v>125</v>
      </c>
      <c r="BB193" t="s">
        <v>65</v>
      </c>
      <c r="BC193" t="s">
        <v>104</v>
      </c>
      <c r="BD193" t="s">
        <v>75</v>
      </c>
      <c r="BE193" t="s">
        <v>67</v>
      </c>
      <c r="BF193" t="s">
        <v>89</v>
      </c>
      <c r="BG193" t="s">
        <v>100</v>
      </c>
      <c r="BH193" t="s">
        <v>78</v>
      </c>
      <c r="BI193" t="s">
        <v>122</v>
      </c>
      <c r="BJ193" t="s">
        <v>189</v>
      </c>
      <c r="BK193" t="s">
        <v>153</v>
      </c>
      <c r="BL193" t="s">
        <v>382</v>
      </c>
    </row>
    <row r="194" spans="1:64" x14ac:dyDescent="0.3">
      <c r="A194">
        <v>202</v>
      </c>
      <c r="B194" s="1">
        <v>45836.908333333333</v>
      </c>
      <c r="C194" s="6">
        <v>45836.911111111112</v>
      </c>
      <c r="D194" s="2">
        <f>INT(FC_Road___Aradhana5[[#This Row],[Completion time]])</f>
        <v>45836</v>
      </c>
      <c r="E194" s="2" t="str">
        <f>TEXT(FC_Road___Aradhana5[[#This Row],[Date]],"dddd")</f>
        <v>Saturday</v>
      </c>
      <c r="F194" s="2" t="str">
        <f>IF(WEEKDAY(FC_Road___Aradhana5[[#This Row],[Date]],2)&gt;5,"Weekend","Weekday")</f>
        <v>Weekend</v>
      </c>
      <c r="G19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4" t="s">
        <v>49</v>
      </c>
      <c r="I194" t="s">
        <v>50</v>
      </c>
      <c r="J194" t="s">
        <v>51</v>
      </c>
      <c r="K194" t="s">
        <v>52</v>
      </c>
      <c r="L194" t="s">
        <v>119</v>
      </c>
      <c r="M194" t="s">
        <v>50</v>
      </c>
      <c r="N194" t="s">
        <v>50</v>
      </c>
      <c r="O194" t="s">
        <v>50</v>
      </c>
      <c r="P194" t="s">
        <v>50</v>
      </c>
      <c r="Q194" t="s">
        <v>127</v>
      </c>
      <c r="R194" t="str">
        <f t="shared" si="24"/>
        <v>Old City</v>
      </c>
      <c r="S194" t="s">
        <v>50</v>
      </c>
      <c r="T194" t="s">
        <v>50</v>
      </c>
      <c r="U194" t="s">
        <v>50</v>
      </c>
      <c r="V194" t="s">
        <v>50</v>
      </c>
      <c r="W194" t="s">
        <v>226</v>
      </c>
      <c r="X194" t="str">
        <f t="shared" si="25"/>
        <v xml:space="preserve">Swargate </v>
      </c>
      <c r="Y194" t="str">
        <f t="shared" si="26"/>
        <v xml:space="preserve">Swargate </v>
      </c>
      <c r="Z194" t="s">
        <v>163</v>
      </c>
      <c r="AA194" t="s">
        <v>54</v>
      </c>
      <c r="AB194" t="s">
        <v>50</v>
      </c>
      <c r="AC194" t="s">
        <v>50</v>
      </c>
      <c r="AD194" t="s">
        <v>50</v>
      </c>
      <c r="AE194" t="s">
        <v>50</v>
      </c>
      <c r="AF194" t="str">
        <f t="shared" si="27"/>
        <v>Deccan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tr">
        <f t="shared" si="28"/>
        <v/>
      </c>
      <c r="AM194" t="str">
        <f>IF(FC_Road___Aradhana5[[#This Row],[2nd Level Departure]]="",FC_Road___Aradhana5[[#This Row],[1st Level Departure]],FC_Road___Aradhana5[[#This Row],[2nd Level Departure]])</f>
        <v>Deccan</v>
      </c>
      <c r="AN194" t="s">
        <v>128</v>
      </c>
      <c r="AO194" t="s">
        <v>109</v>
      </c>
      <c r="AP194" t="s">
        <v>96</v>
      </c>
      <c r="AQ194" t="s">
        <v>50</v>
      </c>
      <c r="AR194" t="s">
        <v>50</v>
      </c>
      <c r="AS194" t="s">
        <v>50</v>
      </c>
      <c r="AT194" t="s">
        <v>50</v>
      </c>
      <c r="AU194" t="s">
        <v>50</v>
      </c>
      <c r="AV194" t="s">
        <v>149</v>
      </c>
      <c r="AW194" t="str">
        <f t="shared" si="29"/>
        <v>A friend told me</v>
      </c>
      <c r="AX194" t="s">
        <v>111</v>
      </c>
      <c r="AY194" t="str">
        <f t="shared" si="30"/>
        <v>Hangout with friends</v>
      </c>
      <c r="AZ194" t="s">
        <v>98</v>
      </c>
      <c r="BA194" t="s">
        <v>62</v>
      </c>
      <c r="BB194" t="s">
        <v>74</v>
      </c>
      <c r="BC194" t="s">
        <v>108</v>
      </c>
      <c r="BD194" t="s">
        <v>88</v>
      </c>
      <c r="BE194" t="s">
        <v>76</v>
      </c>
      <c r="BF194" t="s">
        <v>50</v>
      </c>
      <c r="BG194" t="s">
        <v>114</v>
      </c>
      <c r="BH194" t="s">
        <v>50</v>
      </c>
      <c r="BI194" t="s">
        <v>50</v>
      </c>
      <c r="BJ194" t="s">
        <v>69</v>
      </c>
      <c r="BK194" t="s">
        <v>530</v>
      </c>
      <c r="BL194" t="s">
        <v>369</v>
      </c>
    </row>
    <row r="195" spans="1:64" x14ac:dyDescent="0.3">
      <c r="A195">
        <v>203</v>
      </c>
      <c r="B195" s="1">
        <v>45836.910416666666</v>
      </c>
      <c r="C195" s="6">
        <v>45836.913888888892</v>
      </c>
      <c r="D195" s="2">
        <f>INT(FC_Road___Aradhana5[[#This Row],[Completion time]])</f>
        <v>45836</v>
      </c>
      <c r="E195" s="2" t="str">
        <f>TEXT(FC_Road___Aradhana5[[#This Row],[Date]],"dddd")</f>
        <v>Saturday</v>
      </c>
      <c r="F195" s="2" t="str">
        <f>IF(WEEKDAY(FC_Road___Aradhana5[[#This Row],[Date]],2)&gt;5,"Weekend","Weekday")</f>
        <v>Weekend</v>
      </c>
      <c r="G19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5" t="s">
        <v>49</v>
      </c>
      <c r="I195" t="s">
        <v>50</v>
      </c>
      <c r="J195" t="s">
        <v>79</v>
      </c>
      <c r="K195" t="s">
        <v>52</v>
      </c>
      <c r="L195" t="s">
        <v>80</v>
      </c>
      <c r="M195" t="s">
        <v>50</v>
      </c>
      <c r="N195" t="s">
        <v>50</v>
      </c>
      <c r="O195" t="s">
        <v>50</v>
      </c>
      <c r="P195" t="s">
        <v>50</v>
      </c>
      <c r="Q195" t="s">
        <v>54</v>
      </c>
      <c r="R195" t="str">
        <f t="shared" si="24"/>
        <v>Deccan</v>
      </c>
      <c r="S195" t="s">
        <v>54</v>
      </c>
      <c r="T195" t="s">
        <v>50</v>
      </c>
      <c r="U195" t="s">
        <v>50</v>
      </c>
      <c r="V195" t="s">
        <v>50</v>
      </c>
      <c r="W195" t="s">
        <v>50</v>
      </c>
      <c r="X195" t="str">
        <f t="shared" si="25"/>
        <v>Deccan</v>
      </c>
      <c r="Y195" t="str">
        <f t="shared" si="26"/>
        <v>Deccan</v>
      </c>
      <c r="Z195" t="s">
        <v>83</v>
      </c>
      <c r="AA195" t="s">
        <v>54</v>
      </c>
      <c r="AB195" t="s">
        <v>50</v>
      </c>
      <c r="AC195" t="s">
        <v>50</v>
      </c>
      <c r="AD195" t="s">
        <v>50</v>
      </c>
      <c r="AE195" t="s">
        <v>50</v>
      </c>
      <c r="AF195" t="str">
        <f t="shared" si="27"/>
        <v>Deccan</v>
      </c>
      <c r="AG195" t="s">
        <v>54</v>
      </c>
      <c r="AH195" t="s">
        <v>50</v>
      </c>
      <c r="AI195" t="s">
        <v>50</v>
      </c>
      <c r="AJ195" t="s">
        <v>50</v>
      </c>
      <c r="AK195" t="s">
        <v>50</v>
      </c>
      <c r="AL195" t="str">
        <f t="shared" si="28"/>
        <v>Deccan</v>
      </c>
      <c r="AM195" t="str">
        <f>IF(FC_Road___Aradhana5[[#This Row],[2nd Level Departure]]="",FC_Road___Aradhana5[[#This Row],[1st Level Departure]],FC_Road___Aradhana5[[#This Row],[2nd Level Departure]])</f>
        <v>Deccan</v>
      </c>
      <c r="AN195" t="s">
        <v>85</v>
      </c>
      <c r="AO195" t="s">
        <v>71</v>
      </c>
      <c r="AP195" t="s">
        <v>58</v>
      </c>
      <c r="AQ195" t="s">
        <v>59</v>
      </c>
      <c r="AR195" t="s">
        <v>73</v>
      </c>
      <c r="AS195" t="s">
        <v>61</v>
      </c>
      <c r="AT195" t="s">
        <v>62</v>
      </c>
      <c r="AU195" t="s">
        <v>63</v>
      </c>
      <c r="AV195" t="s">
        <v>50</v>
      </c>
      <c r="AW195" t="str">
        <f t="shared" si="29"/>
        <v>Word of Mouth/ Recommendation</v>
      </c>
      <c r="AX195" t="s">
        <v>50</v>
      </c>
      <c r="AY195" t="str">
        <f t="shared" si="30"/>
        <v>Casual Meal</v>
      </c>
      <c r="AZ195" t="s">
        <v>50</v>
      </c>
      <c r="BA195" t="str">
        <f t="shared" si="31"/>
        <v>I wanted to try Sourdough Pizza</v>
      </c>
      <c r="BB195" t="s">
        <v>74</v>
      </c>
      <c r="BC195" t="s">
        <v>64</v>
      </c>
      <c r="BD195" t="s">
        <v>66</v>
      </c>
      <c r="BE195" t="s">
        <v>76</v>
      </c>
      <c r="BF195" t="s">
        <v>131</v>
      </c>
      <c r="BG195" t="s">
        <v>100</v>
      </c>
      <c r="BH195" t="s">
        <v>78</v>
      </c>
      <c r="BI195" t="s">
        <v>122</v>
      </c>
      <c r="BJ195" t="s">
        <v>69</v>
      </c>
      <c r="BK195" t="s">
        <v>153</v>
      </c>
      <c r="BL195" t="s">
        <v>369</v>
      </c>
    </row>
    <row r="196" spans="1:64" x14ac:dyDescent="0.3">
      <c r="A196">
        <v>204</v>
      </c>
      <c r="B196" s="1">
        <v>45836.912499999999</v>
      </c>
      <c r="C196" s="6">
        <v>45836.916666666664</v>
      </c>
      <c r="D196" s="2">
        <f>INT(FC_Road___Aradhana5[[#This Row],[Completion time]])</f>
        <v>45836</v>
      </c>
      <c r="E196" s="2" t="str">
        <f>TEXT(FC_Road___Aradhana5[[#This Row],[Date]],"dddd")</f>
        <v>Saturday</v>
      </c>
      <c r="F196" s="2" t="str">
        <f>IF(WEEKDAY(FC_Road___Aradhana5[[#This Row],[Date]],2)&gt;5,"Weekend","Weekday")</f>
        <v>Weekend</v>
      </c>
      <c r="G19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6" t="s">
        <v>49</v>
      </c>
      <c r="I196" t="s">
        <v>50</v>
      </c>
      <c r="J196" t="s">
        <v>51</v>
      </c>
      <c r="K196" t="s">
        <v>140</v>
      </c>
      <c r="L196" t="s">
        <v>93</v>
      </c>
      <c r="M196" t="s">
        <v>50</v>
      </c>
      <c r="N196" t="s">
        <v>54</v>
      </c>
      <c r="O196" t="s">
        <v>50</v>
      </c>
      <c r="P196" t="s">
        <v>50</v>
      </c>
      <c r="Q196" t="s">
        <v>50</v>
      </c>
      <c r="R196" t="str">
        <f t="shared" si="24"/>
        <v>Deccan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tr">
        <f t="shared" si="25"/>
        <v/>
      </c>
      <c r="Y196" t="str">
        <f t="shared" si="26"/>
        <v>Deccan</v>
      </c>
      <c r="Z196" t="s">
        <v>83</v>
      </c>
      <c r="AA196" t="s">
        <v>135</v>
      </c>
      <c r="AB196" t="s">
        <v>50</v>
      </c>
      <c r="AC196" t="s">
        <v>50</v>
      </c>
      <c r="AD196" t="s">
        <v>50</v>
      </c>
      <c r="AE196" t="s">
        <v>50</v>
      </c>
      <c r="AF196" t="str">
        <f t="shared" si="27"/>
        <v>Erandawne</v>
      </c>
      <c r="AG196" t="s">
        <v>50</v>
      </c>
      <c r="AH196" t="s">
        <v>181</v>
      </c>
      <c r="AI196" t="s">
        <v>50</v>
      </c>
      <c r="AJ196" t="s">
        <v>50</v>
      </c>
      <c r="AK196" t="s">
        <v>50</v>
      </c>
      <c r="AL196" t="str">
        <f t="shared" si="28"/>
        <v>Law College Road</v>
      </c>
      <c r="AM196" t="str">
        <f>IF(FC_Road___Aradhana5[[#This Row],[2nd Level Departure]]="",FC_Road___Aradhana5[[#This Row],[1st Level Departure]],FC_Road___Aradhana5[[#This Row],[2nd Level Departure]])</f>
        <v>Law College Road</v>
      </c>
      <c r="AN196" t="s">
        <v>85</v>
      </c>
      <c r="AO196" t="s">
        <v>71</v>
      </c>
      <c r="AP196" t="s">
        <v>96</v>
      </c>
      <c r="AQ196" t="s">
        <v>50</v>
      </c>
      <c r="AR196" t="s">
        <v>50</v>
      </c>
      <c r="AS196" t="s">
        <v>50</v>
      </c>
      <c r="AT196" t="s">
        <v>50</v>
      </c>
      <c r="AU196" t="s">
        <v>50</v>
      </c>
      <c r="AV196" t="s">
        <v>149</v>
      </c>
      <c r="AW196" t="str">
        <f t="shared" si="29"/>
        <v>A friend told me</v>
      </c>
      <c r="AX196" t="s">
        <v>61</v>
      </c>
      <c r="AY196" t="str">
        <f t="shared" si="30"/>
        <v>Casual Meal</v>
      </c>
      <c r="AZ196" t="s">
        <v>98</v>
      </c>
      <c r="BA196" t="s">
        <v>62</v>
      </c>
      <c r="BB196" t="s">
        <v>104</v>
      </c>
      <c r="BC196" t="s">
        <v>104</v>
      </c>
      <c r="BD196" t="s">
        <v>75</v>
      </c>
      <c r="BE196" t="s">
        <v>76</v>
      </c>
      <c r="BF196" t="s">
        <v>50</v>
      </c>
      <c r="BG196" t="s">
        <v>68</v>
      </c>
      <c r="BH196" t="s">
        <v>50</v>
      </c>
      <c r="BI196" t="s">
        <v>50</v>
      </c>
      <c r="BJ196" t="s">
        <v>69</v>
      </c>
      <c r="BK196" t="s">
        <v>93</v>
      </c>
      <c r="BL196" t="s">
        <v>369</v>
      </c>
    </row>
    <row r="197" spans="1:64" x14ac:dyDescent="0.3">
      <c r="A197">
        <v>205</v>
      </c>
      <c r="B197" s="1">
        <v>45836.919444444444</v>
      </c>
      <c r="C197" s="6">
        <v>45836.92083333333</v>
      </c>
      <c r="D197" s="2">
        <f>INT(FC_Road___Aradhana5[[#This Row],[Completion time]])</f>
        <v>45836</v>
      </c>
      <c r="E197" s="2" t="str">
        <f>TEXT(FC_Road___Aradhana5[[#This Row],[Date]],"dddd")</f>
        <v>Saturday</v>
      </c>
      <c r="F197" s="2" t="str">
        <f>IF(WEEKDAY(FC_Road___Aradhana5[[#This Row],[Date]],2)&gt;5,"Weekend","Weekday")</f>
        <v>Weekend</v>
      </c>
      <c r="G19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7" t="s">
        <v>49</v>
      </c>
      <c r="I197" t="s">
        <v>50</v>
      </c>
      <c r="J197" t="s">
        <v>79</v>
      </c>
      <c r="K197" t="s">
        <v>52</v>
      </c>
      <c r="L197" t="s">
        <v>156</v>
      </c>
      <c r="M197" t="s">
        <v>157</v>
      </c>
      <c r="N197" t="s">
        <v>50</v>
      </c>
      <c r="O197" t="s">
        <v>50</v>
      </c>
      <c r="P197" t="s">
        <v>50</v>
      </c>
      <c r="Q197" t="s">
        <v>50</v>
      </c>
      <c r="R197" t="str">
        <f t="shared" si="24"/>
        <v>R Deccan</v>
      </c>
      <c r="S197" t="s">
        <v>50</v>
      </c>
      <c r="T197" t="s">
        <v>50</v>
      </c>
      <c r="U197" t="s">
        <v>50</v>
      </c>
      <c r="V197" t="s">
        <v>50</v>
      </c>
      <c r="W197" t="s">
        <v>50</v>
      </c>
      <c r="X197" t="str">
        <f t="shared" si="25"/>
        <v/>
      </c>
      <c r="Y197" t="str">
        <f t="shared" si="26"/>
        <v>R Deccan</v>
      </c>
      <c r="Z197" t="s">
        <v>83</v>
      </c>
      <c r="AA197" t="s">
        <v>84</v>
      </c>
      <c r="AB197" t="s">
        <v>50</v>
      </c>
      <c r="AC197" t="s">
        <v>50</v>
      </c>
      <c r="AD197" t="s">
        <v>50</v>
      </c>
      <c r="AE197" t="s">
        <v>50</v>
      </c>
      <c r="AF197" t="str">
        <f t="shared" si="27"/>
        <v>kothrud</v>
      </c>
      <c r="AG197" t="s">
        <v>50</v>
      </c>
      <c r="AH197" t="s">
        <v>50</v>
      </c>
      <c r="AI197" t="s">
        <v>148</v>
      </c>
      <c r="AJ197" t="s">
        <v>50</v>
      </c>
      <c r="AK197" t="s">
        <v>50</v>
      </c>
      <c r="AL197" t="str">
        <f t="shared" si="28"/>
        <v>MIT College / Anand Nagar</v>
      </c>
      <c r="AM197" t="str">
        <f>IF(FC_Road___Aradhana5[[#This Row],[2nd Level Departure]]="",FC_Road___Aradhana5[[#This Row],[1st Level Departure]],FC_Road___Aradhana5[[#This Row],[2nd Level Departure]])</f>
        <v>MIT College / Anand Nagar</v>
      </c>
      <c r="AN197" t="s">
        <v>128</v>
      </c>
      <c r="AO197" t="s">
        <v>95</v>
      </c>
      <c r="AP197" t="s">
        <v>96</v>
      </c>
      <c r="AQ197" t="s">
        <v>50</v>
      </c>
      <c r="AR197" t="s">
        <v>50</v>
      </c>
      <c r="AS197" t="s">
        <v>50</v>
      </c>
      <c r="AT197" t="s">
        <v>50</v>
      </c>
      <c r="AU197" t="s">
        <v>50</v>
      </c>
      <c r="AV197" t="s">
        <v>97</v>
      </c>
      <c r="AW197" t="str">
        <f t="shared" si="29"/>
        <v>Social Media Ad (Instagram/ Facebook)</v>
      </c>
      <c r="AX197" t="s">
        <v>167</v>
      </c>
      <c r="AY197" t="str">
        <f t="shared" si="30"/>
        <v>Special Celebration (Birthday, Anniversary, etc.)</v>
      </c>
      <c r="AZ197" t="s">
        <v>98</v>
      </c>
      <c r="BA197" t="s">
        <v>62</v>
      </c>
      <c r="BB197" t="s">
        <v>87</v>
      </c>
      <c r="BC197" t="s">
        <v>64</v>
      </c>
      <c r="BD197" t="s">
        <v>75</v>
      </c>
      <c r="BE197" t="s">
        <v>76</v>
      </c>
      <c r="BF197" t="s">
        <v>89</v>
      </c>
      <c r="BG197" t="s">
        <v>68</v>
      </c>
      <c r="BH197" t="s">
        <v>101</v>
      </c>
      <c r="BI197" t="s">
        <v>122</v>
      </c>
      <c r="BJ197" t="s">
        <v>69</v>
      </c>
      <c r="BK197" t="s">
        <v>531</v>
      </c>
      <c r="BL197" t="s">
        <v>387</v>
      </c>
    </row>
    <row r="198" spans="1:64" x14ac:dyDescent="0.3">
      <c r="A198">
        <v>206</v>
      </c>
      <c r="B198" s="1">
        <v>45836.917361111111</v>
      </c>
      <c r="C198" s="6">
        <v>45836.92083333333</v>
      </c>
      <c r="D198" s="2">
        <f>INT(FC_Road___Aradhana5[[#This Row],[Completion time]])</f>
        <v>45836</v>
      </c>
      <c r="E198" s="2" t="str">
        <f>TEXT(FC_Road___Aradhana5[[#This Row],[Date]],"dddd")</f>
        <v>Saturday</v>
      </c>
      <c r="F198" s="2" t="str">
        <f>IF(WEEKDAY(FC_Road___Aradhana5[[#This Row],[Date]],2)&gt;5,"Weekend","Weekday")</f>
        <v>Weekend</v>
      </c>
      <c r="G19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8" t="s">
        <v>49</v>
      </c>
      <c r="I198" t="s">
        <v>50</v>
      </c>
      <c r="J198" t="s">
        <v>51</v>
      </c>
      <c r="K198" t="s">
        <v>52</v>
      </c>
      <c r="L198" t="s">
        <v>80</v>
      </c>
      <c r="M198" t="s">
        <v>50</v>
      </c>
      <c r="N198" t="s">
        <v>50</v>
      </c>
      <c r="O198" t="s">
        <v>50</v>
      </c>
      <c r="P198" t="s">
        <v>50</v>
      </c>
      <c r="Q198" t="s">
        <v>81</v>
      </c>
      <c r="R198" t="str">
        <f t="shared" si="24"/>
        <v>Kothrud</v>
      </c>
      <c r="S198" t="s">
        <v>50</v>
      </c>
      <c r="T198" t="s">
        <v>50</v>
      </c>
      <c r="U198" t="s">
        <v>120</v>
      </c>
      <c r="V198" t="s">
        <v>50</v>
      </c>
      <c r="W198" t="s">
        <v>50</v>
      </c>
      <c r="X198" t="str">
        <f t="shared" si="25"/>
        <v>Mayur Colony / Ideal Colony</v>
      </c>
      <c r="Y198" t="str">
        <f t="shared" si="26"/>
        <v>Mayur Colony / Ideal Colony</v>
      </c>
      <c r="Z198" t="s">
        <v>83</v>
      </c>
      <c r="AA198" t="s">
        <v>84</v>
      </c>
      <c r="AB198" t="s">
        <v>50</v>
      </c>
      <c r="AC198" t="s">
        <v>50</v>
      </c>
      <c r="AD198" t="s">
        <v>50</v>
      </c>
      <c r="AE198" t="s">
        <v>50</v>
      </c>
      <c r="AF198" t="str">
        <f t="shared" si="27"/>
        <v>kothrud</v>
      </c>
      <c r="AG198" t="s">
        <v>50</v>
      </c>
      <c r="AH198" t="s">
        <v>50</v>
      </c>
      <c r="AI198" t="s">
        <v>120</v>
      </c>
      <c r="AJ198" t="s">
        <v>50</v>
      </c>
      <c r="AK198" t="s">
        <v>50</v>
      </c>
      <c r="AL198" t="str">
        <f t="shared" si="28"/>
        <v>Mayur Colony / Ideal Colony</v>
      </c>
      <c r="AM198" t="str">
        <f>IF(FC_Road___Aradhana5[[#This Row],[2nd Level Departure]]="",FC_Road___Aradhana5[[#This Row],[1st Level Departure]],FC_Road___Aradhana5[[#This Row],[2nd Level Departure]])</f>
        <v>Mayur Colony / Ideal Colony</v>
      </c>
      <c r="AN198" t="s">
        <v>94</v>
      </c>
      <c r="AO198" t="s">
        <v>71</v>
      </c>
      <c r="AP198" t="s">
        <v>96</v>
      </c>
      <c r="AQ198" t="s">
        <v>50</v>
      </c>
      <c r="AR198" t="s">
        <v>50</v>
      </c>
      <c r="AS198" t="s">
        <v>50</v>
      </c>
      <c r="AT198" t="s">
        <v>50</v>
      </c>
      <c r="AU198" t="s">
        <v>50</v>
      </c>
      <c r="AV198" t="s">
        <v>149</v>
      </c>
      <c r="AW198" t="str">
        <f t="shared" si="29"/>
        <v>A friend told me</v>
      </c>
      <c r="AX198" t="s">
        <v>61</v>
      </c>
      <c r="AY198" t="str">
        <f t="shared" si="30"/>
        <v>Casual Meal</v>
      </c>
      <c r="AZ198" t="s">
        <v>98</v>
      </c>
      <c r="BA198" t="s">
        <v>62</v>
      </c>
      <c r="BB198" t="s">
        <v>74</v>
      </c>
      <c r="BC198" t="s">
        <v>104</v>
      </c>
      <c r="BD198" t="s">
        <v>75</v>
      </c>
      <c r="BE198" t="s">
        <v>76</v>
      </c>
      <c r="BF198" t="s">
        <v>89</v>
      </c>
      <c r="BG198" t="s">
        <v>68</v>
      </c>
      <c r="BH198" t="s">
        <v>118</v>
      </c>
      <c r="BI198" t="s">
        <v>115</v>
      </c>
      <c r="BJ198" t="s">
        <v>69</v>
      </c>
      <c r="BK198" t="s">
        <v>153</v>
      </c>
      <c r="BL198" t="s">
        <v>375</v>
      </c>
    </row>
    <row r="199" spans="1:64" x14ac:dyDescent="0.3">
      <c r="A199">
        <v>207</v>
      </c>
      <c r="B199" s="1">
        <v>45836.92083333333</v>
      </c>
      <c r="C199" s="6">
        <v>45836.923611111109</v>
      </c>
      <c r="D199" s="2">
        <f>INT(FC_Road___Aradhana5[[#This Row],[Completion time]])</f>
        <v>45836</v>
      </c>
      <c r="E199" s="2" t="str">
        <f>TEXT(FC_Road___Aradhana5[[#This Row],[Date]],"dddd")</f>
        <v>Saturday</v>
      </c>
      <c r="F199" s="2" t="str">
        <f>IF(WEEKDAY(FC_Road___Aradhana5[[#This Row],[Date]],2)&gt;5,"Weekend","Weekday")</f>
        <v>Weekend</v>
      </c>
      <c r="G19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199" t="s">
        <v>49</v>
      </c>
      <c r="I199" t="s">
        <v>50</v>
      </c>
      <c r="J199" t="s">
        <v>79</v>
      </c>
      <c r="K199" t="s">
        <v>52</v>
      </c>
      <c r="L199" t="s">
        <v>93</v>
      </c>
      <c r="M199" t="s">
        <v>50</v>
      </c>
      <c r="N199" t="s">
        <v>165</v>
      </c>
      <c r="O199" t="s">
        <v>50</v>
      </c>
      <c r="P199" t="s">
        <v>50</v>
      </c>
      <c r="Q199" t="s">
        <v>50</v>
      </c>
      <c r="R199" t="str">
        <f t="shared" si="24"/>
        <v>Pavillion Mall</v>
      </c>
      <c r="S199" t="s">
        <v>50</v>
      </c>
      <c r="T199" t="s">
        <v>50</v>
      </c>
      <c r="U199" t="s">
        <v>50</v>
      </c>
      <c r="V199" t="s">
        <v>50</v>
      </c>
      <c r="W199" t="s">
        <v>50</v>
      </c>
      <c r="X199" t="str">
        <f t="shared" si="25"/>
        <v/>
      </c>
      <c r="Y199" t="str">
        <f t="shared" si="26"/>
        <v>Pavillion Mall</v>
      </c>
      <c r="Z199" t="s">
        <v>83</v>
      </c>
      <c r="AA199" t="s">
        <v>84</v>
      </c>
      <c r="AB199" t="s">
        <v>50</v>
      </c>
      <c r="AC199" t="s">
        <v>50</v>
      </c>
      <c r="AD199" t="s">
        <v>50</v>
      </c>
      <c r="AE199" t="s">
        <v>50</v>
      </c>
      <c r="AF199" t="str">
        <f t="shared" si="27"/>
        <v>kothrud</v>
      </c>
      <c r="AG199" t="s">
        <v>50</v>
      </c>
      <c r="AH199" t="s">
        <v>50</v>
      </c>
      <c r="AI199" t="s">
        <v>82</v>
      </c>
      <c r="AJ199" t="s">
        <v>50</v>
      </c>
      <c r="AK199" t="s">
        <v>50</v>
      </c>
      <c r="AL199" t="str">
        <f t="shared" si="28"/>
        <v>Bhusari Colony / Kothrud Depot</v>
      </c>
      <c r="AM199" t="str">
        <f>IF(FC_Road___Aradhana5[[#This Row],[2nd Level Departure]]="",FC_Road___Aradhana5[[#This Row],[1st Level Departure]],FC_Road___Aradhana5[[#This Row],[2nd Level Departure]])</f>
        <v>Bhusari Colony / Kothrud Depot</v>
      </c>
      <c r="AN199" t="s">
        <v>147</v>
      </c>
      <c r="AO199" t="s">
        <v>109</v>
      </c>
      <c r="AP199" t="s">
        <v>96</v>
      </c>
      <c r="AQ199" t="s">
        <v>50</v>
      </c>
      <c r="AR199" t="s">
        <v>50</v>
      </c>
      <c r="AS199" t="s">
        <v>50</v>
      </c>
      <c r="AT199" t="s">
        <v>50</v>
      </c>
      <c r="AU199" t="s">
        <v>50</v>
      </c>
      <c r="AV199" t="s">
        <v>149</v>
      </c>
      <c r="AW199" t="str">
        <f t="shared" si="29"/>
        <v>A friend told me</v>
      </c>
      <c r="AX199" t="s">
        <v>111</v>
      </c>
      <c r="AY199" t="str">
        <f t="shared" si="30"/>
        <v>Hangout with friends</v>
      </c>
      <c r="AZ199" t="s">
        <v>168</v>
      </c>
      <c r="BA199" t="s">
        <v>125</v>
      </c>
      <c r="BB199" t="s">
        <v>64</v>
      </c>
      <c r="BC199" t="s">
        <v>64</v>
      </c>
      <c r="BD199" t="s">
        <v>75</v>
      </c>
      <c r="BE199" t="s">
        <v>76</v>
      </c>
      <c r="BF199" t="s">
        <v>89</v>
      </c>
      <c r="BG199" t="s">
        <v>68</v>
      </c>
      <c r="BH199" t="s">
        <v>118</v>
      </c>
      <c r="BI199" t="s">
        <v>115</v>
      </c>
      <c r="BJ199" t="s">
        <v>69</v>
      </c>
      <c r="BK199" t="s">
        <v>93</v>
      </c>
      <c r="BL199" t="s">
        <v>390</v>
      </c>
    </row>
    <row r="200" spans="1:64" x14ac:dyDescent="0.3">
      <c r="A200">
        <v>208</v>
      </c>
      <c r="B200" s="1">
        <v>45836.92083333333</v>
      </c>
      <c r="C200" s="6">
        <v>45836.923611111109</v>
      </c>
      <c r="D200" s="2">
        <f>INT(FC_Road___Aradhana5[[#This Row],[Completion time]])</f>
        <v>45836</v>
      </c>
      <c r="E200" s="2" t="str">
        <f>TEXT(FC_Road___Aradhana5[[#This Row],[Date]],"dddd")</f>
        <v>Saturday</v>
      </c>
      <c r="F200" s="2" t="str">
        <f>IF(WEEKDAY(FC_Road___Aradhana5[[#This Row],[Date]],2)&gt;5,"Weekend","Weekday")</f>
        <v>Weekend</v>
      </c>
      <c r="G20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0" t="s">
        <v>49</v>
      </c>
      <c r="I200" t="s">
        <v>50</v>
      </c>
      <c r="J200" t="s">
        <v>51</v>
      </c>
      <c r="K200" t="s">
        <v>52</v>
      </c>
      <c r="L200" t="s">
        <v>93</v>
      </c>
      <c r="M200" t="s">
        <v>50</v>
      </c>
      <c r="N200" t="s">
        <v>204</v>
      </c>
      <c r="O200" t="s">
        <v>50</v>
      </c>
      <c r="P200" t="s">
        <v>50</v>
      </c>
      <c r="Q200" t="s">
        <v>50</v>
      </c>
      <c r="R200" t="str">
        <f t="shared" si="24"/>
        <v>JM Road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tr">
        <f t="shared" si="25"/>
        <v/>
      </c>
      <c r="Y200" t="str">
        <f t="shared" si="26"/>
        <v>JM Road</v>
      </c>
      <c r="Z200" t="s">
        <v>83</v>
      </c>
      <c r="AA200" t="s">
        <v>235</v>
      </c>
      <c r="AB200" t="s">
        <v>50</v>
      </c>
      <c r="AC200" t="s">
        <v>50</v>
      </c>
      <c r="AD200" t="s">
        <v>50</v>
      </c>
      <c r="AE200" t="s">
        <v>50</v>
      </c>
      <c r="AF200" t="str">
        <f t="shared" si="27"/>
        <v>Sinhgad Road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tr">
        <f t="shared" si="28"/>
        <v/>
      </c>
      <c r="AM200" t="str">
        <f>IF(FC_Road___Aradhana5[[#This Row],[2nd Level Departure]]="",FC_Road___Aradhana5[[#This Row],[1st Level Departure]],FC_Road___Aradhana5[[#This Row],[2nd Level Departure]])</f>
        <v>Sinhgad Road</v>
      </c>
      <c r="AN200" t="s">
        <v>147</v>
      </c>
      <c r="AO200" t="s">
        <v>109</v>
      </c>
      <c r="AP200" t="s">
        <v>96</v>
      </c>
      <c r="AQ200" t="s">
        <v>50</v>
      </c>
      <c r="AR200" t="s">
        <v>50</v>
      </c>
      <c r="AS200" t="s">
        <v>50</v>
      </c>
      <c r="AT200" t="s">
        <v>50</v>
      </c>
      <c r="AU200" t="s">
        <v>50</v>
      </c>
      <c r="AV200" t="s">
        <v>149</v>
      </c>
      <c r="AW200" t="str">
        <f t="shared" si="29"/>
        <v>A friend told me</v>
      </c>
      <c r="AX200" t="s">
        <v>61</v>
      </c>
      <c r="AY200" t="str">
        <f t="shared" si="30"/>
        <v>Casual Meal</v>
      </c>
      <c r="AZ200" t="s">
        <v>168</v>
      </c>
      <c r="BA200" t="s">
        <v>125</v>
      </c>
      <c r="BB200" t="s">
        <v>104</v>
      </c>
      <c r="BC200" t="s">
        <v>104</v>
      </c>
      <c r="BD200" t="s">
        <v>66</v>
      </c>
      <c r="BE200" t="s">
        <v>76</v>
      </c>
      <c r="BF200" t="s">
        <v>131</v>
      </c>
      <c r="BG200" t="s">
        <v>68</v>
      </c>
      <c r="BH200" t="s">
        <v>78</v>
      </c>
      <c r="BI200" t="s">
        <v>122</v>
      </c>
      <c r="BJ200" t="s">
        <v>69</v>
      </c>
      <c r="BK200" t="s">
        <v>93</v>
      </c>
      <c r="BL200" t="s">
        <v>411</v>
      </c>
    </row>
    <row r="201" spans="1:64" x14ac:dyDescent="0.3">
      <c r="A201">
        <v>209</v>
      </c>
      <c r="B201" s="1">
        <v>45836.924305555556</v>
      </c>
      <c r="C201" s="6">
        <v>45836.926388888889</v>
      </c>
      <c r="D201" s="2">
        <f>INT(FC_Road___Aradhana5[[#This Row],[Completion time]])</f>
        <v>45836</v>
      </c>
      <c r="E201" s="2" t="str">
        <f>TEXT(FC_Road___Aradhana5[[#This Row],[Date]],"dddd")</f>
        <v>Saturday</v>
      </c>
      <c r="F201" s="2" t="str">
        <f>IF(WEEKDAY(FC_Road___Aradhana5[[#This Row],[Date]],2)&gt;5,"Weekend","Weekday")</f>
        <v>Weekend</v>
      </c>
      <c r="G20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1" t="s">
        <v>49</v>
      </c>
      <c r="I201" t="s">
        <v>50</v>
      </c>
      <c r="J201" t="s">
        <v>79</v>
      </c>
      <c r="K201" t="s">
        <v>52</v>
      </c>
      <c r="L201" t="s">
        <v>80</v>
      </c>
      <c r="M201" t="s">
        <v>50</v>
      </c>
      <c r="N201" t="s">
        <v>50</v>
      </c>
      <c r="O201" t="s">
        <v>50</v>
      </c>
      <c r="P201" t="s">
        <v>50</v>
      </c>
      <c r="Q201" t="s">
        <v>135</v>
      </c>
      <c r="R201" t="str">
        <f t="shared" si="24"/>
        <v>Erandawne</v>
      </c>
      <c r="S201" t="s">
        <v>50</v>
      </c>
      <c r="T201" t="s">
        <v>150</v>
      </c>
      <c r="U201" t="s">
        <v>50</v>
      </c>
      <c r="V201" t="s">
        <v>50</v>
      </c>
      <c r="W201" t="s">
        <v>50</v>
      </c>
      <c r="X201" t="str">
        <f t="shared" si="25"/>
        <v>Karve Road</v>
      </c>
      <c r="Y201" t="str">
        <f t="shared" si="26"/>
        <v>Karve Road</v>
      </c>
      <c r="Z201" t="s">
        <v>83</v>
      </c>
      <c r="AA201" t="s">
        <v>135</v>
      </c>
      <c r="AB201" t="s">
        <v>50</v>
      </c>
      <c r="AC201" t="s">
        <v>50</v>
      </c>
      <c r="AD201" t="s">
        <v>50</v>
      </c>
      <c r="AE201" t="s">
        <v>50</v>
      </c>
      <c r="AF201" t="str">
        <f t="shared" si="27"/>
        <v>Erandawne</v>
      </c>
      <c r="AG201" t="s">
        <v>50</v>
      </c>
      <c r="AH201" t="s">
        <v>150</v>
      </c>
      <c r="AI201" t="s">
        <v>50</v>
      </c>
      <c r="AJ201" t="s">
        <v>50</v>
      </c>
      <c r="AK201" t="s">
        <v>50</v>
      </c>
      <c r="AL201" t="str">
        <f t="shared" si="28"/>
        <v>Karve Road</v>
      </c>
      <c r="AM201" t="str">
        <f>IF(FC_Road___Aradhana5[[#This Row],[2nd Level Departure]]="",FC_Road___Aradhana5[[#This Row],[1st Level Departure]],FC_Road___Aradhana5[[#This Row],[2nd Level Departure]])</f>
        <v>Karve Road</v>
      </c>
      <c r="AN201" t="s">
        <v>147</v>
      </c>
      <c r="AO201" t="s">
        <v>109</v>
      </c>
      <c r="AP201" t="s">
        <v>58</v>
      </c>
      <c r="AQ201" t="s">
        <v>59</v>
      </c>
      <c r="AR201" t="s">
        <v>60</v>
      </c>
      <c r="AS201" t="s">
        <v>129</v>
      </c>
      <c r="AT201" t="s">
        <v>62</v>
      </c>
      <c r="AU201" t="s">
        <v>63</v>
      </c>
      <c r="AV201" t="s">
        <v>50</v>
      </c>
      <c r="AW201" t="str">
        <f t="shared" si="29"/>
        <v>Word of Mouth/ Recommendation</v>
      </c>
      <c r="AX201" t="s">
        <v>50</v>
      </c>
      <c r="AY201" t="str">
        <f t="shared" si="30"/>
        <v>Family Outing</v>
      </c>
      <c r="AZ201" t="s">
        <v>50</v>
      </c>
      <c r="BA201" t="str">
        <f t="shared" si="31"/>
        <v>I wanted to try Sourdough Pizza</v>
      </c>
      <c r="BB201" t="s">
        <v>87</v>
      </c>
      <c r="BC201" t="s">
        <v>104</v>
      </c>
      <c r="BD201" t="s">
        <v>75</v>
      </c>
      <c r="BE201" t="s">
        <v>76</v>
      </c>
      <c r="BF201" t="s">
        <v>89</v>
      </c>
      <c r="BG201" t="s">
        <v>68</v>
      </c>
      <c r="BH201" t="s">
        <v>78</v>
      </c>
      <c r="BI201" t="s">
        <v>115</v>
      </c>
      <c r="BJ201" t="s">
        <v>69</v>
      </c>
      <c r="BK201" t="s">
        <v>153</v>
      </c>
      <c r="BL201" t="s">
        <v>383</v>
      </c>
    </row>
    <row r="202" spans="1:64" x14ac:dyDescent="0.3">
      <c r="A202">
        <v>210</v>
      </c>
      <c r="B202" s="1">
        <v>45836.928472222222</v>
      </c>
      <c r="C202" s="6">
        <v>45836.935416666667</v>
      </c>
      <c r="D202" s="2">
        <f>INT(FC_Road___Aradhana5[[#This Row],[Completion time]])</f>
        <v>45836</v>
      </c>
      <c r="E202" s="2" t="str">
        <f>TEXT(FC_Road___Aradhana5[[#This Row],[Date]],"dddd")</f>
        <v>Saturday</v>
      </c>
      <c r="F202" s="2" t="str">
        <f>IF(WEEKDAY(FC_Road___Aradhana5[[#This Row],[Date]],2)&gt;5,"Weekend","Weekday")</f>
        <v>Weekend</v>
      </c>
      <c r="G20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2" t="s">
        <v>49</v>
      </c>
      <c r="I202" t="s">
        <v>50</v>
      </c>
      <c r="J202" t="s">
        <v>51</v>
      </c>
      <c r="K202" t="s">
        <v>52</v>
      </c>
      <c r="L202" t="s">
        <v>119</v>
      </c>
      <c r="M202" t="s">
        <v>50</v>
      </c>
      <c r="N202" t="s">
        <v>50</v>
      </c>
      <c r="O202" t="s">
        <v>50</v>
      </c>
      <c r="P202" t="s">
        <v>50</v>
      </c>
      <c r="Q202" t="s">
        <v>70</v>
      </c>
      <c r="R202" t="str">
        <f t="shared" si="24"/>
        <v>Shivajinagar</v>
      </c>
      <c r="S202" t="s">
        <v>50</v>
      </c>
      <c r="T202" t="s">
        <v>50</v>
      </c>
      <c r="U202" t="s">
        <v>50</v>
      </c>
      <c r="V202" t="s">
        <v>186</v>
      </c>
      <c r="W202" t="s">
        <v>50</v>
      </c>
      <c r="X202" t="str">
        <f t="shared" si="25"/>
        <v>Modern College</v>
      </c>
      <c r="Y202" t="str">
        <f t="shared" si="26"/>
        <v>Modern College</v>
      </c>
      <c r="Z202" t="s">
        <v>83</v>
      </c>
      <c r="AA202" t="s">
        <v>70</v>
      </c>
      <c r="AB202" t="s">
        <v>50</v>
      </c>
      <c r="AC202" t="s">
        <v>50</v>
      </c>
      <c r="AD202" t="s">
        <v>50</v>
      </c>
      <c r="AE202" t="s">
        <v>50</v>
      </c>
      <c r="AF202" t="str">
        <f t="shared" si="27"/>
        <v>Shivajinagar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tr">
        <f t="shared" si="28"/>
        <v/>
      </c>
      <c r="AM202" t="str">
        <f>IF(FC_Road___Aradhana5[[#This Row],[2nd Level Departure]]="",FC_Road___Aradhana5[[#This Row],[1st Level Departure]],FC_Road___Aradhana5[[#This Row],[2nd Level Departure]])</f>
        <v>Shivajinagar</v>
      </c>
      <c r="AN202" t="s">
        <v>94</v>
      </c>
      <c r="AO202" t="s">
        <v>71</v>
      </c>
      <c r="AP202" t="s">
        <v>58</v>
      </c>
      <c r="AQ202" t="s">
        <v>72</v>
      </c>
      <c r="AR202" t="s">
        <v>87</v>
      </c>
      <c r="AS202" t="s">
        <v>61</v>
      </c>
      <c r="AT202" t="s">
        <v>62</v>
      </c>
      <c r="AU202" t="s">
        <v>103</v>
      </c>
      <c r="AV202" t="s">
        <v>50</v>
      </c>
      <c r="AW202" t="str">
        <f t="shared" si="29"/>
        <v>Walk-in/ Saw it while passing by</v>
      </c>
      <c r="AX202" t="s">
        <v>50</v>
      </c>
      <c r="AY202" t="str">
        <f t="shared" si="30"/>
        <v>Casual Meal</v>
      </c>
      <c r="AZ202" t="s">
        <v>50</v>
      </c>
      <c r="BA202" t="str">
        <f t="shared" si="31"/>
        <v>I wanted to try Sourdough Pizza</v>
      </c>
      <c r="BB202" t="s">
        <v>87</v>
      </c>
      <c r="BC202" t="s">
        <v>74</v>
      </c>
      <c r="BD202" t="s">
        <v>75</v>
      </c>
      <c r="BE202" t="s">
        <v>76</v>
      </c>
      <c r="BF202" t="s">
        <v>99</v>
      </c>
      <c r="BG202" t="s">
        <v>68</v>
      </c>
      <c r="BH202" t="s">
        <v>78</v>
      </c>
      <c r="BI202" t="s">
        <v>115</v>
      </c>
      <c r="BJ202" t="s">
        <v>69</v>
      </c>
      <c r="BK202" t="s">
        <v>530</v>
      </c>
      <c r="BL202" t="s">
        <v>403</v>
      </c>
    </row>
    <row r="203" spans="1:64" x14ac:dyDescent="0.3">
      <c r="A203">
        <v>211</v>
      </c>
      <c r="B203" s="1">
        <v>45836.933333333334</v>
      </c>
      <c r="C203" s="6">
        <v>45836.936805555553</v>
      </c>
      <c r="D203" s="2">
        <f>INT(FC_Road___Aradhana5[[#This Row],[Completion time]])</f>
        <v>45836</v>
      </c>
      <c r="E203" s="2" t="str">
        <f>TEXT(FC_Road___Aradhana5[[#This Row],[Date]],"dddd")</f>
        <v>Saturday</v>
      </c>
      <c r="F203" s="2" t="str">
        <f>IF(WEEKDAY(FC_Road___Aradhana5[[#This Row],[Date]],2)&gt;5,"Weekend","Weekday")</f>
        <v>Weekend</v>
      </c>
      <c r="G20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3" t="s">
        <v>49</v>
      </c>
      <c r="I203" t="s">
        <v>50</v>
      </c>
      <c r="J203" t="s">
        <v>79</v>
      </c>
      <c r="K203" t="s">
        <v>92</v>
      </c>
      <c r="L203" t="s">
        <v>80</v>
      </c>
      <c r="M203" t="s">
        <v>50</v>
      </c>
      <c r="N203" t="s">
        <v>50</v>
      </c>
      <c r="O203" t="s">
        <v>50</v>
      </c>
      <c r="P203" t="s">
        <v>50</v>
      </c>
      <c r="Q203" t="s">
        <v>70</v>
      </c>
      <c r="R203" t="str">
        <f t="shared" si="24"/>
        <v>Shivajinagar</v>
      </c>
      <c r="S203" t="s">
        <v>50</v>
      </c>
      <c r="T203" t="s">
        <v>50</v>
      </c>
      <c r="U203" t="s">
        <v>50</v>
      </c>
      <c r="V203" t="s">
        <v>173</v>
      </c>
      <c r="W203" t="s">
        <v>236</v>
      </c>
      <c r="X203" t="str">
        <f t="shared" si="25"/>
        <v>Senapati Bapat Road</v>
      </c>
      <c r="Y203" t="str">
        <f t="shared" si="26"/>
        <v>Senapati Bapat Road</v>
      </c>
      <c r="Z203" t="s">
        <v>83</v>
      </c>
      <c r="AA203" t="s">
        <v>70</v>
      </c>
      <c r="AB203" t="s">
        <v>50</v>
      </c>
      <c r="AC203" t="s">
        <v>50</v>
      </c>
      <c r="AD203" t="s">
        <v>50</v>
      </c>
      <c r="AE203" t="s">
        <v>50</v>
      </c>
      <c r="AF203" t="str">
        <f t="shared" si="27"/>
        <v>Shivajinagar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tr">
        <f t="shared" si="28"/>
        <v/>
      </c>
      <c r="AM203" t="str">
        <f>IF(FC_Road___Aradhana5[[#This Row],[2nd Level Departure]]="",FC_Road___Aradhana5[[#This Row],[1st Level Departure]],FC_Road___Aradhana5[[#This Row],[2nd Level Departure]])</f>
        <v>Shivajinagar</v>
      </c>
      <c r="AN203" t="s">
        <v>56</v>
      </c>
      <c r="AO203" t="s">
        <v>71</v>
      </c>
      <c r="AP203" t="s">
        <v>58</v>
      </c>
      <c r="AQ203" t="s">
        <v>59</v>
      </c>
      <c r="AR203" t="s">
        <v>73</v>
      </c>
      <c r="AS203" t="s">
        <v>139</v>
      </c>
      <c r="AT203" t="s">
        <v>125</v>
      </c>
      <c r="AU203" t="s">
        <v>73</v>
      </c>
      <c r="AV203" t="s">
        <v>50</v>
      </c>
      <c r="AW203" t="str">
        <f t="shared" si="29"/>
        <v>Word of Mouth/ Recommendation</v>
      </c>
      <c r="AX203" t="s">
        <v>50</v>
      </c>
      <c r="AY203" t="s">
        <v>167</v>
      </c>
      <c r="AZ203" t="s">
        <v>50</v>
      </c>
      <c r="BA203" t="str">
        <f t="shared" si="31"/>
        <v>Pizza with Drinks sounded like a good combo</v>
      </c>
      <c r="BB203" t="s">
        <v>113</v>
      </c>
      <c r="BC203" t="s">
        <v>74</v>
      </c>
      <c r="BD203" t="s">
        <v>88</v>
      </c>
      <c r="BE203" t="s">
        <v>76</v>
      </c>
      <c r="BF203" t="s">
        <v>89</v>
      </c>
      <c r="BG203" t="s">
        <v>68</v>
      </c>
      <c r="BH203" t="s">
        <v>90</v>
      </c>
      <c r="BI203" t="s">
        <v>115</v>
      </c>
      <c r="BJ203" t="s">
        <v>69</v>
      </c>
      <c r="BK203" t="s">
        <v>153</v>
      </c>
      <c r="BL203" t="s">
        <v>377</v>
      </c>
    </row>
    <row r="204" spans="1:64" x14ac:dyDescent="0.3">
      <c r="A204">
        <v>212</v>
      </c>
      <c r="B204" s="1">
        <v>45836.936805555553</v>
      </c>
      <c r="C204" s="6">
        <v>45836.940972222219</v>
      </c>
      <c r="D204" s="2">
        <f>INT(FC_Road___Aradhana5[[#This Row],[Completion time]])</f>
        <v>45836</v>
      </c>
      <c r="E204" s="2" t="str">
        <f>TEXT(FC_Road___Aradhana5[[#This Row],[Date]],"dddd")</f>
        <v>Saturday</v>
      </c>
      <c r="F204" s="2" t="str">
        <f>IF(WEEKDAY(FC_Road___Aradhana5[[#This Row],[Date]],2)&gt;5,"Weekend","Weekday")</f>
        <v>Weekend</v>
      </c>
      <c r="G20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4" t="s">
        <v>49</v>
      </c>
      <c r="I204" t="s">
        <v>50</v>
      </c>
      <c r="J204" t="s">
        <v>79</v>
      </c>
      <c r="K204" t="s">
        <v>52</v>
      </c>
      <c r="L204" t="s">
        <v>156</v>
      </c>
      <c r="M204" t="s">
        <v>165</v>
      </c>
      <c r="N204" t="s">
        <v>50</v>
      </c>
      <c r="O204" t="s">
        <v>50</v>
      </c>
      <c r="P204" t="s">
        <v>50</v>
      </c>
      <c r="Q204" t="s">
        <v>50</v>
      </c>
      <c r="R204" t="str">
        <f t="shared" si="24"/>
        <v>Pavillion Mall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tr">
        <f t="shared" si="25"/>
        <v/>
      </c>
      <c r="Y204" t="str">
        <f t="shared" si="26"/>
        <v>Pavillion Mall</v>
      </c>
      <c r="Z204" t="s">
        <v>83</v>
      </c>
      <c r="AA204" t="s">
        <v>84</v>
      </c>
      <c r="AB204" t="s">
        <v>50</v>
      </c>
      <c r="AC204" t="s">
        <v>50</v>
      </c>
      <c r="AD204" t="s">
        <v>50</v>
      </c>
      <c r="AE204" t="s">
        <v>50</v>
      </c>
      <c r="AF204" t="str">
        <f t="shared" si="27"/>
        <v>kothrud</v>
      </c>
      <c r="AG204" t="s">
        <v>50</v>
      </c>
      <c r="AH204" t="s">
        <v>50</v>
      </c>
      <c r="AI204" t="s">
        <v>120</v>
      </c>
      <c r="AJ204" t="s">
        <v>50</v>
      </c>
      <c r="AK204" t="s">
        <v>50</v>
      </c>
      <c r="AL204" t="str">
        <f t="shared" si="28"/>
        <v>Mayur Colony / Ideal Colony</v>
      </c>
      <c r="AM204" t="str">
        <f>IF(FC_Road___Aradhana5[[#This Row],[2nd Level Departure]]="",FC_Road___Aradhana5[[#This Row],[1st Level Departure]],FC_Road___Aradhana5[[#This Row],[2nd Level Departure]])</f>
        <v>Mayur Colony / Ideal Colony</v>
      </c>
      <c r="AN204" t="s">
        <v>85</v>
      </c>
      <c r="AO204" t="s">
        <v>71</v>
      </c>
      <c r="AP204" t="s">
        <v>96</v>
      </c>
      <c r="AQ204" t="s">
        <v>50</v>
      </c>
      <c r="AR204" t="s">
        <v>50</v>
      </c>
      <c r="AS204" t="s">
        <v>50</v>
      </c>
      <c r="AT204" t="s">
        <v>50</v>
      </c>
      <c r="AU204" t="s">
        <v>50</v>
      </c>
      <c r="AV204" t="s">
        <v>97</v>
      </c>
      <c r="AW204" t="str">
        <f t="shared" si="29"/>
        <v>Social Media Ad (Instagram/ Facebook)</v>
      </c>
      <c r="AX204" t="s">
        <v>61</v>
      </c>
      <c r="AY204" t="str">
        <f t="shared" si="30"/>
        <v>Casual Meal</v>
      </c>
      <c r="AZ204" t="s">
        <v>180</v>
      </c>
      <c r="BA204" t="s">
        <v>107</v>
      </c>
      <c r="BB204" t="s">
        <v>104</v>
      </c>
      <c r="BC204" t="s">
        <v>104</v>
      </c>
      <c r="BD204" t="s">
        <v>75</v>
      </c>
      <c r="BE204" t="s">
        <v>67</v>
      </c>
      <c r="BF204" t="s">
        <v>99</v>
      </c>
      <c r="BG204" t="s">
        <v>68</v>
      </c>
      <c r="BH204" t="s">
        <v>78</v>
      </c>
      <c r="BI204" t="s">
        <v>115</v>
      </c>
      <c r="BJ204" t="s">
        <v>69</v>
      </c>
      <c r="BK204" t="s">
        <v>531</v>
      </c>
      <c r="BL204" t="s">
        <v>390</v>
      </c>
    </row>
    <row r="205" spans="1:64" x14ac:dyDescent="0.3">
      <c r="A205">
        <v>213</v>
      </c>
      <c r="B205" s="1">
        <v>45836.935416666667</v>
      </c>
      <c r="C205" s="6">
        <v>45836.941666666666</v>
      </c>
      <c r="D205" s="2">
        <f>INT(FC_Road___Aradhana5[[#This Row],[Completion time]])</f>
        <v>45836</v>
      </c>
      <c r="E205" s="2" t="str">
        <f>TEXT(FC_Road___Aradhana5[[#This Row],[Date]],"dddd")</f>
        <v>Saturday</v>
      </c>
      <c r="F205" s="2" t="str">
        <f>IF(WEEKDAY(FC_Road___Aradhana5[[#This Row],[Date]],2)&gt;5,"Weekend","Weekday")</f>
        <v>Weekend</v>
      </c>
      <c r="G20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5" t="s">
        <v>49</v>
      </c>
      <c r="I205" t="s">
        <v>50</v>
      </c>
      <c r="J205" t="s">
        <v>51</v>
      </c>
      <c r="K205" t="s">
        <v>52</v>
      </c>
      <c r="L205" t="s">
        <v>80</v>
      </c>
      <c r="M205" t="s">
        <v>50</v>
      </c>
      <c r="N205" t="s">
        <v>50</v>
      </c>
      <c r="O205" t="s">
        <v>50</v>
      </c>
      <c r="P205" t="s">
        <v>50</v>
      </c>
      <c r="Q205" t="s">
        <v>81</v>
      </c>
      <c r="R205" t="str">
        <f t="shared" si="24"/>
        <v>Kothrud</v>
      </c>
      <c r="S205" t="s">
        <v>50</v>
      </c>
      <c r="T205" t="s">
        <v>50</v>
      </c>
      <c r="V205" t="s">
        <v>50</v>
      </c>
      <c r="W205" t="s">
        <v>50</v>
      </c>
      <c r="X205" t="str">
        <f>IF(S205&lt;&gt;"",S205,IF(T205&lt;&gt;"",T205,IF(U205&lt;&gt;"",U205,IF(V205&lt;&gt;"",V205,IF(W205&lt;&gt;"",W205,"")))))</f>
        <v/>
      </c>
      <c r="Y205" t="str">
        <f t="shared" si="26"/>
        <v>Kothrud</v>
      </c>
      <c r="Z205" t="s">
        <v>83</v>
      </c>
      <c r="AA205" t="s">
        <v>84</v>
      </c>
      <c r="AB205" t="s">
        <v>50</v>
      </c>
      <c r="AC205" t="s">
        <v>50</v>
      </c>
      <c r="AD205" t="s">
        <v>50</v>
      </c>
      <c r="AE205" t="s">
        <v>50</v>
      </c>
      <c r="AF205" t="str">
        <f t="shared" si="27"/>
        <v>kothrud</v>
      </c>
      <c r="AG205" t="s">
        <v>50</v>
      </c>
      <c r="AH205" t="s">
        <v>50</v>
      </c>
      <c r="AJ205" t="s">
        <v>50</v>
      </c>
      <c r="AK205" t="s">
        <v>50</v>
      </c>
      <c r="AL205" t="str">
        <f t="shared" si="28"/>
        <v/>
      </c>
      <c r="AM205" t="str">
        <f>IF(FC_Road___Aradhana5[[#This Row],[2nd Level Departure]]="",FC_Road___Aradhana5[[#This Row],[1st Level Departure]],FC_Road___Aradhana5[[#This Row],[2nd Level Departure]])</f>
        <v>kothrud</v>
      </c>
      <c r="AN205" t="s">
        <v>56</v>
      </c>
      <c r="AO205" t="s">
        <v>109</v>
      </c>
      <c r="AP205" t="s">
        <v>96</v>
      </c>
      <c r="AQ205" t="s">
        <v>50</v>
      </c>
      <c r="AR205" t="s">
        <v>50</v>
      </c>
      <c r="AS205" t="s">
        <v>50</v>
      </c>
      <c r="AT205" t="s">
        <v>50</v>
      </c>
      <c r="AU205" t="s">
        <v>50</v>
      </c>
      <c r="AV205" t="s">
        <v>149</v>
      </c>
      <c r="AW205" t="str">
        <f t="shared" si="29"/>
        <v>A friend told me</v>
      </c>
      <c r="AX205" t="s">
        <v>129</v>
      </c>
      <c r="AY205" t="str">
        <f t="shared" si="30"/>
        <v>Family Outing</v>
      </c>
      <c r="AZ205" t="s">
        <v>98</v>
      </c>
      <c r="BA205" t="s">
        <v>62</v>
      </c>
      <c r="BB205" t="s">
        <v>104</v>
      </c>
      <c r="BC205" t="s">
        <v>64</v>
      </c>
      <c r="BD205" t="s">
        <v>66</v>
      </c>
      <c r="BE205" t="s">
        <v>76</v>
      </c>
      <c r="BF205" t="s">
        <v>131</v>
      </c>
      <c r="BG205" t="s">
        <v>68</v>
      </c>
      <c r="BH205" t="s">
        <v>101</v>
      </c>
      <c r="BI205" t="s">
        <v>115</v>
      </c>
      <c r="BJ205" t="s">
        <v>69</v>
      </c>
      <c r="BK205" t="s">
        <v>153</v>
      </c>
      <c r="BL205" t="s">
        <v>401</v>
      </c>
    </row>
    <row r="206" spans="1:64" x14ac:dyDescent="0.3">
      <c r="A206">
        <v>214</v>
      </c>
      <c r="B206" s="1">
        <v>45836.941666666666</v>
      </c>
      <c r="C206" s="6">
        <v>45836.945138888892</v>
      </c>
      <c r="D206" s="2">
        <f>INT(FC_Road___Aradhana5[[#This Row],[Completion time]])</f>
        <v>45836</v>
      </c>
      <c r="E206" s="2" t="str">
        <f>TEXT(FC_Road___Aradhana5[[#This Row],[Date]],"dddd")</f>
        <v>Saturday</v>
      </c>
      <c r="F206" s="2" t="str">
        <f>IF(WEEKDAY(FC_Road___Aradhana5[[#This Row],[Date]],2)&gt;5,"Weekend","Weekday")</f>
        <v>Weekend</v>
      </c>
      <c r="G20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6" t="s">
        <v>49</v>
      </c>
      <c r="I206" t="s">
        <v>50</v>
      </c>
      <c r="J206" t="s">
        <v>79</v>
      </c>
      <c r="K206" t="s">
        <v>52</v>
      </c>
      <c r="L206" t="s">
        <v>80</v>
      </c>
      <c r="M206" t="s">
        <v>50</v>
      </c>
      <c r="N206" t="s">
        <v>50</v>
      </c>
      <c r="O206" t="s">
        <v>50</v>
      </c>
      <c r="P206" t="s">
        <v>50</v>
      </c>
      <c r="Q206" t="s">
        <v>237</v>
      </c>
      <c r="R206" t="str">
        <f t="shared" si="24"/>
        <v xml:space="preserve">Katraj village 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tr">
        <f t="shared" si="25"/>
        <v/>
      </c>
      <c r="Y206" t="str">
        <f t="shared" si="26"/>
        <v xml:space="preserve">Katraj village </v>
      </c>
      <c r="Z206" t="s">
        <v>83</v>
      </c>
      <c r="AA206" t="s">
        <v>238</v>
      </c>
      <c r="AB206" t="s">
        <v>50</v>
      </c>
      <c r="AC206" t="s">
        <v>50</v>
      </c>
      <c r="AD206" t="s">
        <v>50</v>
      </c>
      <c r="AE206" t="s">
        <v>50</v>
      </c>
      <c r="AF206" t="str">
        <f t="shared" si="27"/>
        <v>Katraj town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tr">
        <f t="shared" si="28"/>
        <v/>
      </c>
      <c r="AM206" t="str">
        <f>IF(FC_Road___Aradhana5[[#This Row],[2nd Level Departure]]="",FC_Road___Aradhana5[[#This Row],[1st Level Departure]],FC_Road___Aradhana5[[#This Row],[2nd Level Departure]])</f>
        <v>Katraj town</v>
      </c>
      <c r="AN206" t="s">
        <v>85</v>
      </c>
      <c r="AO206" t="s">
        <v>71</v>
      </c>
      <c r="AP206" t="s">
        <v>96</v>
      </c>
      <c r="AQ206" t="s">
        <v>50</v>
      </c>
      <c r="AR206" t="s">
        <v>50</v>
      </c>
      <c r="AS206" t="s">
        <v>50</v>
      </c>
      <c r="AT206" t="s">
        <v>50</v>
      </c>
      <c r="AU206" t="s">
        <v>50</v>
      </c>
      <c r="AV206" t="s">
        <v>110</v>
      </c>
      <c r="AW206" t="str">
        <f t="shared" si="29"/>
        <v>Reservation Apps - DineOut/ Zomato Gold</v>
      </c>
      <c r="AX206" t="s">
        <v>86</v>
      </c>
      <c r="AY206" t="str">
        <f t="shared" si="30"/>
        <v>Date</v>
      </c>
      <c r="AZ206" t="s">
        <v>180</v>
      </c>
      <c r="BA206" t="s">
        <v>107</v>
      </c>
      <c r="BB206" t="s">
        <v>74</v>
      </c>
      <c r="BC206" t="s">
        <v>64</v>
      </c>
      <c r="BD206" t="s">
        <v>159</v>
      </c>
      <c r="BE206" t="s">
        <v>188</v>
      </c>
      <c r="BF206" t="s">
        <v>131</v>
      </c>
      <c r="BG206" t="s">
        <v>239</v>
      </c>
      <c r="BH206" t="s">
        <v>90</v>
      </c>
      <c r="BI206" t="s">
        <v>240</v>
      </c>
      <c r="BJ206" t="s">
        <v>69</v>
      </c>
      <c r="BK206" t="s">
        <v>153</v>
      </c>
      <c r="BL206" t="s">
        <v>412</v>
      </c>
    </row>
    <row r="207" spans="1:64" x14ac:dyDescent="0.3">
      <c r="A207">
        <v>215</v>
      </c>
      <c r="B207" s="1">
        <v>45836.942361111112</v>
      </c>
      <c r="C207" s="6">
        <v>45836.945138888892</v>
      </c>
      <c r="D207" s="2">
        <f>INT(FC_Road___Aradhana5[[#This Row],[Completion time]])</f>
        <v>45836</v>
      </c>
      <c r="E207" s="2" t="str">
        <f>TEXT(FC_Road___Aradhana5[[#This Row],[Date]],"dddd")</f>
        <v>Saturday</v>
      </c>
      <c r="F207" s="2" t="str">
        <f>IF(WEEKDAY(FC_Road___Aradhana5[[#This Row],[Date]],2)&gt;5,"Weekend","Weekday")</f>
        <v>Weekend</v>
      </c>
      <c r="G20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7" t="s">
        <v>49</v>
      </c>
      <c r="I207" t="s">
        <v>50</v>
      </c>
      <c r="J207" t="s">
        <v>51</v>
      </c>
      <c r="K207" t="s">
        <v>52</v>
      </c>
      <c r="L207" t="s">
        <v>156</v>
      </c>
      <c r="M207" t="s">
        <v>241</v>
      </c>
      <c r="N207" t="s">
        <v>50</v>
      </c>
      <c r="O207" t="s">
        <v>50</v>
      </c>
      <c r="P207" t="s">
        <v>50</v>
      </c>
      <c r="Q207" t="s">
        <v>50</v>
      </c>
      <c r="R207" t="str">
        <f t="shared" si="24"/>
        <v xml:space="preserve">Phoenix millennium Wakad 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tr">
        <f t="shared" si="25"/>
        <v/>
      </c>
      <c r="Y207" t="str">
        <f t="shared" si="26"/>
        <v xml:space="preserve">Phoenix millennium Wakad </v>
      </c>
      <c r="Z207" t="s">
        <v>83</v>
      </c>
      <c r="AA207" t="s">
        <v>242</v>
      </c>
      <c r="AB207" t="s">
        <v>50</v>
      </c>
      <c r="AC207" t="s">
        <v>50</v>
      </c>
      <c r="AD207" t="s">
        <v>50</v>
      </c>
      <c r="AE207" t="s">
        <v>50</v>
      </c>
      <c r="AF207" t="str">
        <f t="shared" si="27"/>
        <v>Bopodi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tr">
        <f t="shared" si="28"/>
        <v/>
      </c>
      <c r="AM207" t="str">
        <f>IF(FC_Road___Aradhana5[[#This Row],[2nd Level Departure]]="",FC_Road___Aradhana5[[#This Row],[1st Level Departure]],FC_Road___Aradhana5[[#This Row],[2nd Level Departure]])</f>
        <v>Bopodi</v>
      </c>
      <c r="AN207" t="s">
        <v>56</v>
      </c>
      <c r="AO207" t="s">
        <v>71</v>
      </c>
      <c r="AP207" t="s">
        <v>96</v>
      </c>
      <c r="AQ207" t="s">
        <v>50</v>
      </c>
      <c r="AR207" t="s">
        <v>50</v>
      </c>
      <c r="AS207" t="s">
        <v>50</v>
      </c>
      <c r="AT207" t="s">
        <v>50</v>
      </c>
      <c r="AU207" t="s">
        <v>50</v>
      </c>
      <c r="AV207" t="s">
        <v>144</v>
      </c>
      <c r="AW207" t="str">
        <f t="shared" si="29"/>
        <v>I was walking by and came in</v>
      </c>
      <c r="AX207" t="s">
        <v>111</v>
      </c>
      <c r="AY207" t="str">
        <f t="shared" si="30"/>
        <v>Hangout with friends</v>
      </c>
      <c r="AZ207" t="s">
        <v>98</v>
      </c>
      <c r="BA207" t="s">
        <v>62</v>
      </c>
      <c r="BB207" t="s">
        <v>74</v>
      </c>
      <c r="BC207" t="s">
        <v>64</v>
      </c>
      <c r="BD207" t="s">
        <v>75</v>
      </c>
      <c r="BE207" t="s">
        <v>67</v>
      </c>
      <c r="BF207" t="s">
        <v>99</v>
      </c>
      <c r="BG207" t="s">
        <v>68</v>
      </c>
      <c r="BH207" t="s">
        <v>101</v>
      </c>
      <c r="BI207" t="s">
        <v>115</v>
      </c>
      <c r="BJ207" t="s">
        <v>69</v>
      </c>
      <c r="BK207" t="s">
        <v>153</v>
      </c>
      <c r="BL207" t="s">
        <v>505</v>
      </c>
    </row>
    <row r="208" spans="1:64" x14ac:dyDescent="0.3">
      <c r="A208">
        <v>216</v>
      </c>
      <c r="B208" s="1">
        <v>45836.945833333331</v>
      </c>
      <c r="C208" s="6">
        <v>45836.947222222225</v>
      </c>
      <c r="D208" s="2">
        <f>INT(FC_Road___Aradhana5[[#This Row],[Completion time]])</f>
        <v>45836</v>
      </c>
      <c r="E208" s="2" t="str">
        <f>TEXT(FC_Road___Aradhana5[[#This Row],[Date]],"dddd")</f>
        <v>Saturday</v>
      </c>
      <c r="F208" s="2" t="str">
        <f>IF(WEEKDAY(FC_Road___Aradhana5[[#This Row],[Date]],2)&gt;5,"Weekend","Weekday")</f>
        <v>Weekend</v>
      </c>
      <c r="G20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8" t="s">
        <v>49</v>
      </c>
      <c r="I208" t="s">
        <v>50</v>
      </c>
      <c r="J208" t="s">
        <v>79</v>
      </c>
      <c r="K208" t="s">
        <v>52</v>
      </c>
      <c r="L208" t="s">
        <v>80</v>
      </c>
      <c r="M208" t="s">
        <v>50</v>
      </c>
      <c r="N208" t="s">
        <v>50</v>
      </c>
      <c r="O208" t="s">
        <v>50</v>
      </c>
      <c r="P208" t="s">
        <v>50</v>
      </c>
      <c r="Q208" t="s">
        <v>81</v>
      </c>
      <c r="R208" t="str">
        <f t="shared" si="24"/>
        <v>Kothrud</v>
      </c>
      <c r="S208" t="s">
        <v>50</v>
      </c>
      <c r="T208" t="s">
        <v>50</v>
      </c>
      <c r="U208" t="s">
        <v>148</v>
      </c>
      <c r="V208" t="s">
        <v>50</v>
      </c>
      <c r="W208" t="s">
        <v>50</v>
      </c>
      <c r="X208" t="str">
        <f t="shared" si="25"/>
        <v>MIT College / Anand Nagar</v>
      </c>
      <c r="Y208" t="str">
        <f t="shared" si="26"/>
        <v>MIT College / Anand Nagar</v>
      </c>
      <c r="Z208" t="s">
        <v>83</v>
      </c>
      <c r="AA208" t="s">
        <v>84</v>
      </c>
      <c r="AB208" t="s">
        <v>50</v>
      </c>
      <c r="AC208" t="s">
        <v>50</v>
      </c>
      <c r="AD208" t="s">
        <v>50</v>
      </c>
      <c r="AE208" t="s">
        <v>50</v>
      </c>
      <c r="AF208" t="str">
        <f t="shared" si="27"/>
        <v>kothrud</v>
      </c>
      <c r="AG208" t="s">
        <v>50</v>
      </c>
      <c r="AH208" t="s">
        <v>50</v>
      </c>
      <c r="AI208" t="s">
        <v>148</v>
      </c>
      <c r="AJ208" t="s">
        <v>50</v>
      </c>
      <c r="AK208" t="s">
        <v>50</v>
      </c>
      <c r="AL208" t="str">
        <f t="shared" si="28"/>
        <v>MIT College / Anand Nagar</v>
      </c>
      <c r="AM208" t="str">
        <f>IF(FC_Road___Aradhana5[[#This Row],[2nd Level Departure]]="",FC_Road___Aradhana5[[#This Row],[1st Level Departure]],FC_Road___Aradhana5[[#This Row],[2nd Level Departure]])</f>
        <v>MIT College / Anand Nagar</v>
      </c>
      <c r="AN208" t="s">
        <v>147</v>
      </c>
      <c r="AO208" t="s">
        <v>109</v>
      </c>
      <c r="AP208" t="s">
        <v>96</v>
      </c>
      <c r="AQ208" t="s">
        <v>50</v>
      </c>
      <c r="AR208" t="s">
        <v>50</v>
      </c>
      <c r="AS208" t="s">
        <v>50</v>
      </c>
      <c r="AT208" t="s">
        <v>50</v>
      </c>
      <c r="AU208" t="s">
        <v>50</v>
      </c>
      <c r="AV208" t="s">
        <v>149</v>
      </c>
      <c r="AW208" t="str">
        <f t="shared" si="29"/>
        <v>A friend told me</v>
      </c>
      <c r="AX208" t="s">
        <v>111</v>
      </c>
      <c r="AY208" t="str">
        <f t="shared" si="30"/>
        <v>Hangout with friends</v>
      </c>
      <c r="AZ208" t="s">
        <v>180</v>
      </c>
      <c r="BA208" t="s">
        <v>107</v>
      </c>
      <c r="BB208" t="s">
        <v>104</v>
      </c>
      <c r="BC208" t="s">
        <v>64</v>
      </c>
      <c r="BD208" t="s">
        <v>75</v>
      </c>
      <c r="BE208" t="s">
        <v>67</v>
      </c>
      <c r="BF208" t="s">
        <v>89</v>
      </c>
      <c r="BG208" t="s">
        <v>100</v>
      </c>
      <c r="BH208" t="s">
        <v>101</v>
      </c>
      <c r="BI208" t="s">
        <v>243</v>
      </c>
      <c r="BJ208" t="s">
        <v>69</v>
      </c>
      <c r="BK208" t="s">
        <v>153</v>
      </c>
      <c r="BL208" t="s">
        <v>382</v>
      </c>
    </row>
    <row r="209" spans="1:64" x14ac:dyDescent="0.3">
      <c r="A209">
        <v>217</v>
      </c>
      <c r="B209" s="1">
        <v>45836.947222222225</v>
      </c>
      <c r="C209" s="6">
        <v>45836.951388888891</v>
      </c>
      <c r="D209" s="2">
        <f>INT(FC_Road___Aradhana5[[#This Row],[Completion time]])</f>
        <v>45836</v>
      </c>
      <c r="E209" s="2" t="str">
        <f>TEXT(FC_Road___Aradhana5[[#This Row],[Date]],"dddd")</f>
        <v>Saturday</v>
      </c>
      <c r="F209" s="2" t="str">
        <f>IF(WEEKDAY(FC_Road___Aradhana5[[#This Row],[Date]],2)&gt;5,"Weekend","Weekday")</f>
        <v>Weekend</v>
      </c>
      <c r="G20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09" t="s">
        <v>49</v>
      </c>
      <c r="I209" t="s">
        <v>50</v>
      </c>
      <c r="J209" t="s">
        <v>51</v>
      </c>
      <c r="K209" t="s">
        <v>52</v>
      </c>
      <c r="L209" t="s">
        <v>119</v>
      </c>
      <c r="M209" t="s">
        <v>50</v>
      </c>
      <c r="N209" t="s">
        <v>50</v>
      </c>
      <c r="O209" t="s">
        <v>50</v>
      </c>
      <c r="P209" t="s">
        <v>50</v>
      </c>
      <c r="Q209" t="s">
        <v>205</v>
      </c>
      <c r="R209" t="str">
        <f t="shared" si="24"/>
        <v>Katraj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tr">
        <f t="shared" si="25"/>
        <v/>
      </c>
      <c r="Y209" t="str">
        <f t="shared" si="26"/>
        <v>Katraj</v>
      </c>
      <c r="Z209" t="s">
        <v>83</v>
      </c>
      <c r="AA209" t="s">
        <v>205</v>
      </c>
      <c r="AB209" t="s">
        <v>50</v>
      </c>
      <c r="AC209" t="s">
        <v>50</v>
      </c>
      <c r="AD209" t="s">
        <v>50</v>
      </c>
      <c r="AE209" t="s">
        <v>50</v>
      </c>
      <c r="AF209" t="str">
        <f t="shared" si="27"/>
        <v>Katraj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tr">
        <f t="shared" si="28"/>
        <v/>
      </c>
      <c r="AM209" t="str">
        <f>IF(FC_Road___Aradhana5[[#This Row],[2nd Level Departure]]="",FC_Road___Aradhana5[[#This Row],[1st Level Departure]],FC_Road___Aradhana5[[#This Row],[2nd Level Departure]])</f>
        <v>Katraj</v>
      </c>
      <c r="AN209" t="s">
        <v>56</v>
      </c>
      <c r="AO209" t="s">
        <v>57</v>
      </c>
      <c r="AP209" t="s">
        <v>96</v>
      </c>
      <c r="AQ209" t="s">
        <v>50</v>
      </c>
      <c r="AR209" t="s">
        <v>50</v>
      </c>
      <c r="AS209" t="s">
        <v>50</v>
      </c>
      <c r="AT209" t="s">
        <v>50</v>
      </c>
      <c r="AU209" t="s">
        <v>50</v>
      </c>
      <c r="AV209" t="s">
        <v>105</v>
      </c>
      <c r="AW209" t="str">
        <f t="shared" si="29"/>
        <v>Food Blogger/ Influencer</v>
      </c>
      <c r="AX209" t="s">
        <v>61</v>
      </c>
      <c r="AY209" t="str">
        <f t="shared" si="30"/>
        <v>Casual Meal</v>
      </c>
      <c r="AZ209" t="s">
        <v>98</v>
      </c>
      <c r="BA209" t="s">
        <v>62</v>
      </c>
      <c r="BB209" t="s">
        <v>104</v>
      </c>
      <c r="BC209" t="s">
        <v>104</v>
      </c>
      <c r="BD209" t="s">
        <v>75</v>
      </c>
      <c r="BE209" t="s">
        <v>67</v>
      </c>
      <c r="BF209" t="s">
        <v>99</v>
      </c>
      <c r="BG209" t="s">
        <v>68</v>
      </c>
      <c r="BH209" t="s">
        <v>78</v>
      </c>
      <c r="BI209" t="s">
        <v>115</v>
      </c>
      <c r="BJ209" t="s">
        <v>69</v>
      </c>
      <c r="BK209" t="s">
        <v>153</v>
      </c>
      <c r="BL209" t="s">
        <v>412</v>
      </c>
    </row>
    <row r="210" spans="1:64" x14ac:dyDescent="0.3">
      <c r="A210">
        <v>218</v>
      </c>
      <c r="B210" s="1">
        <v>45836.947916666664</v>
      </c>
      <c r="C210" s="6">
        <v>45836.95208333333</v>
      </c>
      <c r="D210" s="2">
        <f>INT(FC_Road___Aradhana5[[#This Row],[Completion time]])</f>
        <v>45836</v>
      </c>
      <c r="E210" s="2" t="str">
        <f>TEXT(FC_Road___Aradhana5[[#This Row],[Date]],"dddd")</f>
        <v>Saturday</v>
      </c>
      <c r="F210" s="2" t="str">
        <f>IF(WEEKDAY(FC_Road___Aradhana5[[#This Row],[Date]],2)&gt;5,"Weekend","Weekday")</f>
        <v>Weekend</v>
      </c>
      <c r="G21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0" t="s">
        <v>49</v>
      </c>
      <c r="I210" t="s">
        <v>50</v>
      </c>
      <c r="J210" t="s">
        <v>79</v>
      </c>
      <c r="K210" t="s">
        <v>52</v>
      </c>
      <c r="L210" t="s">
        <v>80</v>
      </c>
      <c r="M210" t="s">
        <v>50</v>
      </c>
      <c r="N210" t="s">
        <v>50</v>
      </c>
      <c r="O210" t="s">
        <v>50</v>
      </c>
      <c r="P210" t="s">
        <v>50</v>
      </c>
      <c r="Q210" t="s">
        <v>127</v>
      </c>
      <c r="R210" t="str">
        <f t="shared" si="24"/>
        <v>Old City</v>
      </c>
      <c r="S210" t="s">
        <v>50</v>
      </c>
      <c r="T210" t="s">
        <v>50</v>
      </c>
      <c r="U210" t="s">
        <v>50</v>
      </c>
      <c r="V210" t="s">
        <v>50</v>
      </c>
      <c r="W210" t="s">
        <v>134</v>
      </c>
      <c r="X210" t="str">
        <f t="shared" si="25"/>
        <v>Narayan Peth</v>
      </c>
      <c r="Y210" t="str">
        <f t="shared" si="26"/>
        <v>Narayan Peth</v>
      </c>
      <c r="Z210" t="s">
        <v>83</v>
      </c>
      <c r="AA210" t="s">
        <v>127</v>
      </c>
      <c r="AB210" t="s">
        <v>50</v>
      </c>
      <c r="AC210" t="s">
        <v>50</v>
      </c>
      <c r="AD210" t="s">
        <v>50</v>
      </c>
      <c r="AE210" t="s">
        <v>50</v>
      </c>
      <c r="AF210" t="str">
        <f t="shared" si="27"/>
        <v>Old City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tr">
        <f t="shared" si="28"/>
        <v/>
      </c>
      <c r="AM210" t="str">
        <f>IF(FC_Road___Aradhana5[[#This Row],[2nd Level Departure]]="",FC_Road___Aradhana5[[#This Row],[1st Level Departure]],FC_Road___Aradhana5[[#This Row],[2nd Level Departure]])</f>
        <v>Old City</v>
      </c>
      <c r="AN210" t="s">
        <v>85</v>
      </c>
      <c r="AO210" t="s">
        <v>95</v>
      </c>
      <c r="AP210" t="s">
        <v>96</v>
      </c>
      <c r="AQ210" t="s">
        <v>50</v>
      </c>
      <c r="AR210" t="s">
        <v>50</v>
      </c>
      <c r="AS210" t="s">
        <v>50</v>
      </c>
      <c r="AT210" t="s">
        <v>50</v>
      </c>
      <c r="AU210" t="s">
        <v>50</v>
      </c>
      <c r="AV210" t="s">
        <v>149</v>
      </c>
      <c r="AW210" t="str">
        <f t="shared" si="29"/>
        <v>A friend told me</v>
      </c>
      <c r="AX210" t="s">
        <v>86</v>
      </c>
      <c r="AY210" t="str">
        <f t="shared" si="30"/>
        <v>Date</v>
      </c>
      <c r="AZ210" t="s">
        <v>98</v>
      </c>
      <c r="BA210" t="s">
        <v>62</v>
      </c>
      <c r="BB210" t="s">
        <v>104</v>
      </c>
      <c r="BC210" t="s">
        <v>104</v>
      </c>
      <c r="BD210" t="s">
        <v>75</v>
      </c>
      <c r="BE210" t="s">
        <v>76</v>
      </c>
      <c r="BF210" t="s">
        <v>89</v>
      </c>
      <c r="BG210" t="s">
        <v>114</v>
      </c>
      <c r="BH210" t="s">
        <v>101</v>
      </c>
      <c r="BI210" t="s">
        <v>91</v>
      </c>
      <c r="BJ210" t="s">
        <v>69</v>
      </c>
      <c r="BK210" t="s">
        <v>153</v>
      </c>
      <c r="BL210" t="s">
        <v>378</v>
      </c>
    </row>
    <row r="211" spans="1:64" x14ac:dyDescent="0.3">
      <c r="A211">
        <v>219</v>
      </c>
      <c r="B211" s="1">
        <v>45836.951388888891</v>
      </c>
      <c r="C211" s="6">
        <v>45836.95416666667</v>
      </c>
      <c r="D211" s="2">
        <f>INT(FC_Road___Aradhana5[[#This Row],[Completion time]])</f>
        <v>45836</v>
      </c>
      <c r="E211" s="2" t="str">
        <f>TEXT(FC_Road___Aradhana5[[#This Row],[Date]],"dddd")</f>
        <v>Saturday</v>
      </c>
      <c r="F211" s="2" t="str">
        <f>IF(WEEKDAY(FC_Road___Aradhana5[[#This Row],[Date]],2)&gt;5,"Weekend","Weekday")</f>
        <v>Weekend</v>
      </c>
      <c r="G21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1" t="s">
        <v>49</v>
      </c>
      <c r="I211" t="s">
        <v>50</v>
      </c>
      <c r="J211" t="s">
        <v>79</v>
      </c>
      <c r="K211" t="s">
        <v>52</v>
      </c>
      <c r="L211" t="s">
        <v>80</v>
      </c>
      <c r="M211" t="s">
        <v>50</v>
      </c>
      <c r="N211" t="s">
        <v>50</v>
      </c>
      <c r="O211" t="s">
        <v>50</v>
      </c>
      <c r="P211" t="s">
        <v>50</v>
      </c>
      <c r="Q211" t="s">
        <v>135</v>
      </c>
      <c r="R211" t="str">
        <f t="shared" si="24"/>
        <v>Erandawne</v>
      </c>
      <c r="S211" t="s">
        <v>50</v>
      </c>
      <c r="T211" t="s">
        <v>181</v>
      </c>
      <c r="U211" t="s">
        <v>50</v>
      </c>
      <c r="V211" t="s">
        <v>50</v>
      </c>
      <c r="W211" t="s">
        <v>50</v>
      </c>
      <c r="X211" t="str">
        <f t="shared" si="25"/>
        <v>Law College Road</v>
      </c>
      <c r="Y211" t="str">
        <f t="shared" si="26"/>
        <v>Law College Road</v>
      </c>
      <c r="Z211" t="s">
        <v>163</v>
      </c>
      <c r="AA211" t="s">
        <v>235</v>
      </c>
      <c r="AB211" t="s">
        <v>50</v>
      </c>
      <c r="AC211" t="s">
        <v>50</v>
      </c>
      <c r="AD211" t="s">
        <v>50</v>
      </c>
      <c r="AE211" t="s">
        <v>50</v>
      </c>
      <c r="AF211" t="str">
        <f t="shared" si="27"/>
        <v>Sinhgad Road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tr">
        <f t="shared" si="28"/>
        <v/>
      </c>
      <c r="AM211" t="str">
        <f>IF(FC_Road___Aradhana5[[#This Row],[2nd Level Departure]]="",FC_Road___Aradhana5[[#This Row],[1st Level Departure]],FC_Road___Aradhana5[[#This Row],[2nd Level Departure]])</f>
        <v>Sinhgad Road</v>
      </c>
      <c r="AN211" t="s">
        <v>56</v>
      </c>
      <c r="AO211" t="s">
        <v>109</v>
      </c>
      <c r="AP211" t="s">
        <v>96</v>
      </c>
      <c r="AQ211" t="s">
        <v>50</v>
      </c>
      <c r="AR211" t="s">
        <v>50</v>
      </c>
      <c r="AS211" t="s">
        <v>50</v>
      </c>
      <c r="AT211" t="s">
        <v>50</v>
      </c>
      <c r="AU211" t="s">
        <v>50</v>
      </c>
      <c r="AV211" t="s">
        <v>149</v>
      </c>
      <c r="AW211" t="str">
        <f t="shared" si="29"/>
        <v>A friend told me</v>
      </c>
      <c r="AX211" t="s">
        <v>111</v>
      </c>
      <c r="AY211" t="str">
        <f t="shared" si="30"/>
        <v>Hangout with friends</v>
      </c>
      <c r="AZ211" t="s">
        <v>121</v>
      </c>
      <c r="BA211" t="str">
        <f t="shared" si="31"/>
        <v>I saw a good offer at Nonna's</v>
      </c>
      <c r="BB211" t="s">
        <v>87</v>
      </c>
      <c r="BC211" t="s">
        <v>64</v>
      </c>
      <c r="BD211" t="s">
        <v>75</v>
      </c>
      <c r="BE211" t="s">
        <v>76</v>
      </c>
      <c r="BF211" t="s">
        <v>89</v>
      </c>
      <c r="BG211" t="s">
        <v>68</v>
      </c>
      <c r="BH211" t="s">
        <v>118</v>
      </c>
      <c r="BI211" t="s">
        <v>91</v>
      </c>
      <c r="BJ211" t="s">
        <v>69</v>
      </c>
      <c r="BK211" t="s">
        <v>153</v>
      </c>
      <c r="BL211" t="s">
        <v>425</v>
      </c>
    </row>
    <row r="212" spans="1:64" x14ac:dyDescent="0.3">
      <c r="A212">
        <v>220</v>
      </c>
      <c r="B212" s="1">
        <v>45836.952777777777</v>
      </c>
      <c r="C212" s="6">
        <v>45836.955555555556</v>
      </c>
      <c r="D212" s="2">
        <f>INT(FC_Road___Aradhana5[[#This Row],[Completion time]])</f>
        <v>45836</v>
      </c>
      <c r="E212" s="2" t="str">
        <f>TEXT(FC_Road___Aradhana5[[#This Row],[Date]],"dddd")</f>
        <v>Saturday</v>
      </c>
      <c r="F212" s="2" t="str">
        <f>IF(WEEKDAY(FC_Road___Aradhana5[[#This Row],[Date]],2)&gt;5,"Weekend","Weekday")</f>
        <v>Weekend</v>
      </c>
      <c r="G21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2" t="s">
        <v>49</v>
      </c>
      <c r="I212" t="s">
        <v>50</v>
      </c>
      <c r="J212" t="s">
        <v>51</v>
      </c>
      <c r="K212" t="s">
        <v>140</v>
      </c>
      <c r="L212" t="s">
        <v>53</v>
      </c>
      <c r="M212" t="s">
        <v>50</v>
      </c>
      <c r="N212" t="s">
        <v>50</v>
      </c>
      <c r="O212" t="s">
        <v>70</v>
      </c>
      <c r="P212" t="s">
        <v>50</v>
      </c>
      <c r="Q212" t="s">
        <v>50</v>
      </c>
      <c r="R212" t="str">
        <f t="shared" si="24"/>
        <v>Shivajinagar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tr">
        <f t="shared" si="25"/>
        <v/>
      </c>
      <c r="Y212" t="str">
        <f t="shared" si="26"/>
        <v>Shivajinagar</v>
      </c>
      <c r="Z212" t="s">
        <v>83</v>
      </c>
      <c r="AA212" t="s">
        <v>127</v>
      </c>
      <c r="AB212" t="s">
        <v>50</v>
      </c>
      <c r="AC212" t="s">
        <v>50</v>
      </c>
      <c r="AD212" t="s">
        <v>50</v>
      </c>
      <c r="AE212" t="s">
        <v>50</v>
      </c>
      <c r="AF212" t="str">
        <f t="shared" si="27"/>
        <v>Old City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tr">
        <f t="shared" si="28"/>
        <v/>
      </c>
      <c r="AM212" t="str">
        <f>IF(FC_Road___Aradhana5[[#This Row],[2nd Level Departure]]="",FC_Road___Aradhana5[[#This Row],[1st Level Departure]],FC_Road___Aradhana5[[#This Row],[2nd Level Departure]])</f>
        <v>Old City</v>
      </c>
      <c r="AN212" t="s">
        <v>147</v>
      </c>
      <c r="AO212" t="s">
        <v>109</v>
      </c>
      <c r="AP212" t="s">
        <v>96</v>
      </c>
      <c r="AQ212" t="s">
        <v>50</v>
      </c>
      <c r="AR212" t="s">
        <v>50</v>
      </c>
      <c r="AS212" t="s">
        <v>50</v>
      </c>
      <c r="AT212" t="s">
        <v>50</v>
      </c>
      <c r="AU212" t="s">
        <v>50</v>
      </c>
      <c r="AV212" t="s">
        <v>144</v>
      </c>
      <c r="AW212" t="str">
        <f t="shared" si="29"/>
        <v>I was walking by and came in</v>
      </c>
      <c r="AX212" t="s">
        <v>61</v>
      </c>
      <c r="AY212" t="str">
        <f t="shared" si="30"/>
        <v>Casual Meal</v>
      </c>
      <c r="AZ212" t="s">
        <v>168</v>
      </c>
      <c r="BA212" t="s">
        <v>125</v>
      </c>
      <c r="BB212" t="s">
        <v>87</v>
      </c>
      <c r="BC212" t="s">
        <v>108</v>
      </c>
      <c r="BD212" t="s">
        <v>66</v>
      </c>
      <c r="BE212" t="s">
        <v>67</v>
      </c>
      <c r="BF212" t="s">
        <v>99</v>
      </c>
      <c r="BG212" t="s">
        <v>100</v>
      </c>
      <c r="BH212" t="s">
        <v>101</v>
      </c>
      <c r="BI212" t="s">
        <v>122</v>
      </c>
      <c r="BJ212" t="s">
        <v>189</v>
      </c>
      <c r="BK212" t="s">
        <v>529</v>
      </c>
      <c r="BL212" t="s">
        <v>370</v>
      </c>
    </row>
    <row r="213" spans="1:64" x14ac:dyDescent="0.3">
      <c r="A213">
        <v>222</v>
      </c>
      <c r="B213" s="1">
        <v>45836.956250000003</v>
      </c>
      <c r="C213" s="6">
        <v>45836.959027777775</v>
      </c>
      <c r="D213" s="2">
        <f>INT(FC_Road___Aradhana5[[#This Row],[Completion time]])</f>
        <v>45836</v>
      </c>
      <c r="E213" s="2" t="str">
        <f>TEXT(FC_Road___Aradhana5[[#This Row],[Date]],"dddd")</f>
        <v>Saturday</v>
      </c>
      <c r="F213" s="2" t="str">
        <f>IF(WEEKDAY(FC_Road___Aradhana5[[#This Row],[Date]],2)&gt;5,"Weekend","Weekday")</f>
        <v>Weekend</v>
      </c>
      <c r="G21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3" t="s">
        <v>49</v>
      </c>
      <c r="I213" t="s">
        <v>50</v>
      </c>
      <c r="J213" t="s">
        <v>51</v>
      </c>
      <c r="K213" t="s">
        <v>52</v>
      </c>
      <c r="L213" t="s">
        <v>93</v>
      </c>
      <c r="M213" t="s">
        <v>50</v>
      </c>
      <c r="N213" t="s">
        <v>165</v>
      </c>
      <c r="O213" t="s">
        <v>50</v>
      </c>
      <c r="P213" t="s">
        <v>50</v>
      </c>
      <c r="Q213" t="s">
        <v>50</v>
      </c>
      <c r="R213" t="str">
        <f t="shared" si="24"/>
        <v>Pavillion Mall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tr">
        <f t="shared" si="25"/>
        <v/>
      </c>
      <c r="Y213" t="str">
        <f t="shared" si="26"/>
        <v>Pavillion Mall</v>
      </c>
      <c r="Z213" t="s">
        <v>83</v>
      </c>
      <c r="AA213" t="s">
        <v>84</v>
      </c>
      <c r="AB213" t="s">
        <v>50</v>
      </c>
      <c r="AC213" t="s">
        <v>50</v>
      </c>
      <c r="AD213" t="s">
        <v>50</v>
      </c>
      <c r="AE213" t="s">
        <v>50</v>
      </c>
      <c r="AF213" t="str">
        <f t="shared" si="27"/>
        <v>kothrud</v>
      </c>
      <c r="AG213" t="s">
        <v>50</v>
      </c>
      <c r="AH213" t="s">
        <v>50</v>
      </c>
      <c r="AI213" t="s">
        <v>82</v>
      </c>
      <c r="AJ213" t="s">
        <v>50</v>
      </c>
      <c r="AK213" t="s">
        <v>50</v>
      </c>
      <c r="AL213" t="str">
        <f t="shared" si="28"/>
        <v>Bhusari Colony / Kothrud Depot</v>
      </c>
      <c r="AM213" t="str">
        <f>IF(FC_Road___Aradhana5[[#This Row],[2nd Level Departure]]="",FC_Road___Aradhana5[[#This Row],[1st Level Departure]],FC_Road___Aradhana5[[#This Row],[2nd Level Departure]])</f>
        <v>Bhusari Colony / Kothrud Depot</v>
      </c>
      <c r="AN213" t="s">
        <v>56</v>
      </c>
      <c r="AO213" t="s">
        <v>71</v>
      </c>
      <c r="AP213" t="s">
        <v>58</v>
      </c>
      <c r="AQ213" t="s">
        <v>72</v>
      </c>
      <c r="AR213" t="s">
        <v>103</v>
      </c>
      <c r="AS213" t="s">
        <v>61</v>
      </c>
      <c r="AT213" t="s">
        <v>62</v>
      </c>
      <c r="AU213" t="s">
        <v>73</v>
      </c>
      <c r="AV213" t="s">
        <v>50</v>
      </c>
      <c r="AW213" t="str">
        <f t="shared" si="29"/>
        <v>Walk-in/ Saw it while passing by</v>
      </c>
      <c r="AX213" t="s">
        <v>50</v>
      </c>
      <c r="AY213" t="str">
        <f t="shared" si="30"/>
        <v>Casual Meal</v>
      </c>
      <c r="AZ213" t="s">
        <v>50</v>
      </c>
      <c r="BA213" t="str">
        <f t="shared" si="31"/>
        <v>I wanted to try Sourdough Pizza</v>
      </c>
      <c r="BB213" t="s">
        <v>87</v>
      </c>
      <c r="BC213" t="s">
        <v>104</v>
      </c>
      <c r="BD213" t="s">
        <v>75</v>
      </c>
      <c r="BE213" t="s">
        <v>76</v>
      </c>
      <c r="BF213" t="s">
        <v>99</v>
      </c>
      <c r="BG213" t="s">
        <v>68</v>
      </c>
      <c r="BH213" t="s">
        <v>78</v>
      </c>
      <c r="BI213" t="s">
        <v>115</v>
      </c>
      <c r="BJ213" t="s">
        <v>69</v>
      </c>
      <c r="BK213" t="s">
        <v>93</v>
      </c>
      <c r="BL213" t="s">
        <v>390</v>
      </c>
    </row>
    <row r="214" spans="1:64" x14ac:dyDescent="0.3">
      <c r="A214">
        <v>223</v>
      </c>
      <c r="B214" s="1">
        <v>45836.956944444442</v>
      </c>
      <c r="C214" s="6">
        <v>45836.961805555555</v>
      </c>
      <c r="D214" s="2">
        <f>INT(FC_Road___Aradhana5[[#This Row],[Completion time]])</f>
        <v>45836</v>
      </c>
      <c r="E214" s="2" t="str">
        <f>TEXT(FC_Road___Aradhana5[[#This Row],[Date]],"dddd")</f>
        <v>Saturday</v>
      </c>
      <c r="F214" s="2" t="str">
        <f>IF(WEEKDAY(FC_Road___Aradhana5[[#This Row],[Date]],2)&gt;5,"Weekend","Weekday")</f>
        <v>Weekend</v>
      </c>
      <c r="G21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4" t="s">
        <v>49</v>
      </c>
      <c r="I214" t="s">
        <v>50</v>
      </c>
      <c r="J214" t="s">
        <v>51</v>
      </c>
      <c r="K214" t="s">
        <v>52</v>
      </c>
      <c r="L214" t="s">
        <v>156</v>
      </c>
      <c r="M214" t="s">
        <v>244</v>
      </c>
      <c r="N214" t="s">
        <v>50</v>
      </c>
      <c r="O214" t="s">
        <v>50</v>
      </c>
      <c r="P214" t="s">
        <v>50</v>
      </c>
      <c r="Q214" t="s">
        <v>50</v>
      </c>
      <c r="R214" t="str">
        <f t="shared" si="24"/>
        <v>Karve nagar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tr">
        <f t="shared" si="25"/>
        <v/>
      </c>
      <c r="Y214" t="str">
        <f t="shared" si="26"/>
        <v>Karve nagar</v>
      </c>
      <c r="Z214" t="s">
        <v>83</v>
      </c>
      <c r="AA214" t="s">
        <v>84</v>
      </c>
      <c r="AB214" t="s">
        <v>50</v>
      </c>
      <c r="AC214" t="s">
        <v>50</v>
      </c>
      <c r="AD214" t="s">
        <v>50</v>
      </c>
      <c r="AE214" t="s">
        <v>50</v>
      </c>
      <c r="AF214" t="str">
        <f t="shared" si="27"/>
        <v>kothrud</v>
      </c>
      <c r="AG214" t="s">
        <v>50</v>
      </c>
      <c r="AH214" t="s">
        <v>50</v>
      </c>
      <c r="AI214" t="s">
        <v>162</v>
      </c>
      <c r="AJ214" t="s">
        <v>50</v>
      </c>
      <c r="AK214" t="s">
        <v>50</v>
      </c>
      <c r="AL214" t="str">
        <f t="shared" si="28"/>
        <v>Dahanukar Colony / Kothrud Bus Stand</v>
      </c>
      <c r="AM214" t="str">
        <f>IF(FC_Road___Aradhana5[[#This Row],[2nd Level Departure]]="",FC_Road___Aradhana5[[#This Row],[1st Level Departure]],FC_Road___Aradhana5[[#This Row],[2nd Level Departure]])</f>
        <v>Dahanukar Colony / Kothrud Bus Stand</v>
      </c>
      <c r="AN214" t="s">
        <v>56</v>
      </c>
      <c r="AO214" t="s">
        <v>71</v>
      </c>
      <c r="AP214" t="s">
        <v>96</v>
      </c>
      <c r="AQ214" t="s">
        <v>50</v>
      </c>
      <c r="AR214" t="s">
        <v>50</v>
      </c>
      <c r="AS214" t="s">
        <v>50</v>
      </c>
      <c r="AT214" t="s">
        <v>50</v>
      </c>
      <c r="AU214" t="s">
        <v>50</v>
      </c>
      <c r="AV214" t="s">
        <v>144</v>
      </c>
      <c r="AW214" t="str">
        <f t="shared" si="29"/>
        <v>I was walking by and came in</v>
      </c>
      <c r="AX214" t="s">
        <v>61</v>
      </c>
      <c r="AY214" t="str">
        <f t="shared" si="30"/>
        <v>Casual Meal</v>
      </c>
      <c r="AZ214" t="s">
        <v>98</v>
      </c>
      <c r="BA214" t="s">
        <v>62</v>
      </c>
      <c r="BB214" t="s">
        <v>104</v>
      </c>
      <c r="BC214" t="s">
        <v>65</v>
      </c>
      <c r="BD214" t="s">
        <v>75</v>
      </c>
      <c r="BE214" t="s">
        <v>67</v>
      </c>
      <c r="BF214" t="s">
        <v>89</v>
      </c>
      <c r="BG214" t="s">
        <v>68</v>
      </c>
      <c r="BH214" t="s">
        <v>118</v>
      </c>
      <c r="BI214" t="s">
        <v>122</v>
      </c>
      <c r="BJ214" t="s">
        <v>189</v>
      </c>
      <c r="BK214" t="s">
        <v>153</v>
      </c>
      <c r="BL214" t="s">
        <v>389</v>
      </c>
    </row>
    <row r="215" spans="1:64" x14ac:dyDescent="0.3">
      <c r="A215">
        <v>224</v>
      </c>
      <c r="B215" s="1">
        <v>45836.961805555555</v>
      </c>
      <c r="C215" s="6">
        <v>45836.963888888888</v>
      </c>
      <c r="D215" s="2">
        <f>INT(FC_Road___Aradhana5[[#This Row],[Completion time]])</f>
        <v>45836</v>
      </c>
      <c r="E215" s="2" t="str">
        <f>TEXT(FC_Road___Aradhana5[[#This Row],[Date]],"dddd")</f>
        <v>Saturday</v>
      </c>
      <c r="F215" s="2" t="str">
        <f>IF(WEEKDAY(FC_Road___Aradhana5[[#This Row],[Date]],2)&gt;5,"Weekend","Weekday")</f>
        <v>Weekend</v>
      </c>
      <c r="G21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5" t="s">
        <v>49</v>
      </c>
      <c r="I215" t="s">
        <v>50</v>
      </c>
      <c r="J215" t="s">
        <v>79</v>
      </c>
      <c r="K215" t="s">
        <v>52</v>
      </c>
      <c r="L215" t="s">
        <v>80</v>
      </c>
      <c r="M215" t="s">
        <v>50</v>
      </c>
      <c r="N215" t="s">
        <v>50</v>
      </c>
      <c r="O215" t="s">
        <v>50</v>
      </c>
      <c r="P215" t="s">
        <v>50</v>
      </c>
      <c r="Q215" t="s">
        <v>81</v>
      </c>
      <c r="R215" t="str">
        <f t="shared" si="24"/>
        <v>Kothrud</v>
      </c>
      <c r="S215" t="s">
        <v>50</v>
      </c>
      <c r="T215" t="s">
        <v>50</v>
      </c>
      <c r="U215" t="s">
        <v>162</v>
      </c>
      <c r="V215" t="s">
        <v>50</v>
      </c>
      <c r="W215" t="s">
        <v>50</v>
      </c>
      <c r="X215" t="str">
        <f t="shared" si="25"/>
        <v>Dahanukar Colony / Kothrud Bus Stand</v>
      </c>
      <c r="Y215" t="str">
        <f t="shared" si="26"/>
        <v>Dahanukar Colony / Kothrud Bus Stand</v>
      </c>
      <c r="Z215" t="s">
        <v>83</v>
      </c>
      <c r="AA215" t="s">
        <v>84</v>
      </c>
      <c r="AB215" t="s">
        <v>50</v>
      </c>
      <c r="AC215" t="s">
        <v>50</v>
      </c>
      <c r="AD215" t="s">
        <v>50</v>
      </c>
      <c r="AE215" t="s">
        <v>50</v>
      </c>
      <c r="AF215" t="str">
        <f t="shared" si="27"/>
        <v>kothrud</v>
      </c>
      <c r="AG215" t="s">
        <v>50</v>
      </c>
      <c r="AH215" t="s">
        <v>50</v>
      </c>
      <c r="AI215" t="s">
        <v>162</v>
      </c>
      <c r="AJ215" t="s">
        <v>50</v>
      </c>
      <c r="AK215" t="s">
        <v>50</v>
      </c>
      <c r="AL215" t="str">
        <f t="shared" si="28"/>
        <v>Dahanukar Colony / Kothrud Bus Stand</v>
      </c>
      <c r="AM215" t="str">
        <f>IF(FC_Road___Aradhana5[[#This Row],[2nd Level Departure]]="",FC_Road___Aradhana5[[#This Row],[1st Level Departure]],FC_Road___Aradhana5[[#This Row],[2nd Level Departure]])</f>
        <v>Dahanukar Colony / Kothrud Bus Stand</v>
      </c>
      <c r="AN215" t="s">
        <v>94</v>
      </c>
      <c r="AO215" t="s">
        <v>95</v>
      </c>
      <c r="AP215" t="s">
        <v>96</v>
      </c>
      <c r="AQ215" t="s">
        <v>50</v>
      </c>
      <c r="AR215" t="s">
        <v>50</v>
      </c>
      <c r="AS215" t="s">
        <v>50</v>
      </c>
      <c r="AT215" t="s">
        <v>50</v>
      </c>
      <c r="AU215" t="s">
        <v>50</v>
      </c>
      <c r="AV215" t="s">
        <v>149</v>
      </c>
      <c r="AW215" t="str">
        <f t="shared" si="29"/>
        <v>A friend told me</v>
      </c>
      <c r="AX215" t="s">
        <v>61</v>
      </c>
      <c r="AY215" t="str">
        <f t="shared" si="30"/>
        <v>Casual Meal</v>
      </c>
      <c r="AZ215" t="s">
        <v>180</v>
      </c>
      <c r="BA215" t="s">
        <v>107</v>
      </c>
      <c r="BB215" t="s">
        <v>87</v>
      </c>
      <c r="BC215" t="s">
        <v>64</v>
      </c>
      <c r="BD215" t="s">
        <v>75</v>
      </c>
      <c r="BE215" t="s">
        <v>188</v>
      </c>
      <c r="BF215" t="s">
        <v>89</v>
      </c>
      <c r="BG215" t="s">
        <v>68</v>
      </c>
      <c r="BH215" t="s">
        <v>78</v>
      </c>
      <c r="BI215" t="s">
        <v>122</v>
      </c>
      <c r="BJ215" t="s">
        <v>69</v>
      </c>
      <c r="BK215" t="s">
        <v>153</v>
      </c>
      <c r="BL215" t="s">
        <v>389</v>
      </c>
    </row>
    <row r="216" spans="1:64" x14ac:dyDescent="0.3">
      <c r="A216">
        <v>225</v>
      </c>
      <c r="B216" s="1">
        <v>45836.959027777775</v>
      </c>
      <c r="C216" s="6">
        <v>45836.96597222222</v>
      </c>
      <c r="D216" s="2">
        <f>INT(FC_Road___Aradhana5[[#This Row],[Completion time]])</f>
        <v>45836</v>
      </c>
      <c r="E216" s="2" t="str">
        <f>TEXT(FC_Road___Aradhana5[[#This Row],[Date]],"dddd")</f>
        <v>Saturday</v>
      </c>
      <c r="F216" s="2" t="str">
        <f>IF(WEEKDAY(FC_Road___Aradhana5[[#This Row],[Date]],2)&gt;5,"Weekend","Weekday")</f>
        <v>Weekend</v>
      </c>
      <c r="G21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6" t="s">
        <v>49</v>
      </c>
      <c r="I216" t="s">
        <v>50</v>
      </c>
      <c r="J216" t="s">
        <v>51</v>
      </c>
      <c r="K216" t="s">
        <v>52</v>
      </c>
      <c r="L216" t="s">
        <v>156</v>
      </c>
      <c r="M216" t="s">
        <v>165</v>
      </c>
      <c r="N216" t="s">
        <v>50</v>
      </c>
      <c r="O216" t="s">
        <v>50</v>
      </c>
      <c r="P216" t="s">
        <v>50</v>
      </c>
      <c r="Q216" t="s">
        <v>50</v>
      </c>
      <c r="R216" t="str">
        <f t="shared" si="24"/>
        <v>Pavillion Mall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tr">
        <f t="shared" si="25"/>
        <v/>
      </c>
      <c r="Y216" t="str">
        <f t="shared" si="26"/>
        <v>Pavillion Mall</v>
      </c>
      <c r="Z216" t="s">
        <v>83</v>
      </c>
      <c r="AA216" t="s">
        <v>54</v>
      </c>
      <c r="AB216" t="s">
        <v>50</v>
      </c>
      <c r="AC216" t="s">
        <v>50</v>
      </c>
      <c r="AD216" t="s">
        <v>50</v>
      </c>
      <c r="AE216" t="s">
        <v>50</v>
      </c>
      <c r="AF216" t="str">
        <f t="shared" si="27"/>
        <v>Deccan</v>
      </c>
      <c r="AG216" t="s">
        <v>132</v>
      </c>
      <c r="AH216" t="s">
        <v>50</v>
      </c>
      <c r="AI216" t="s">
        <v>50</v>
      </c>
      <c r="AJ216" t="s">
        <v>50</v>
      </c>
      <c r="AK216" t="s">
        <v>50</v>
      </c>
      <c r="AL216" t="str">
        <f t="shared" si="28"/>
        <v>Prabhat Road/Bhandarkar Road</v>
      </c>
      <c r="AM216" t="str">
        <f>IF(FC_Road___Aradhana5[[#This Row],[2nd Level Departure]]="",FC_Road___Aradhana5[[#This Row],[1st Level Departure]],FC_Road___Aradhana5[[#This Row],[2nd Level Departure]])</f>
        <v>Prabhat Road/Bhandarkar Road</v>
      </c>
      <c r="AN216" t="s">
        <v>56</v>
      </c>
      <c r="AO216" t="s">
        <v>109</v>
      </c>
      <c r="AP216" t="s">
        <v>58</v>
      </c>
      <c r="AQ216" t="s">
        <v>97</v>
      </c>
      <c r="AR216" t="s">
        <v>60</v>
      </c>
      <c r="AS216" t="s">
        <v>61</v>
      </c>
      <c r="AT216" t="s">
        <v>107</v>
      </c>
      <c r="AU216" t="s">
        <v>63</v>
      </c>
      <c r="AV216" t="s">
        <v>50</v>
      </c>
      <c r="AW216" t="str">
        <f t="shared" si="29"/>
        <v>Social Media Ad (Instagram/ Facebook)</v>
      </c>
      <c r="AX216" t="s">
        <v>50</v>
      </c>
      <c r="AY216" t="str">
        <f t="shared" si="30"/>
        <v>Casual Meal</v>
      </c>
      <c r="AZ216" t="s">
        <v>50</v>
      </c>
      <c r="BA216" t="str">
        <f t="shared" si="31"/>
        <v>Nonna's famous Tiramisu </v>
      </c>
      <c r="BB216" t="s">
        <v>87</v>
      </c>
      <c r="BC216" t="s">
        <v>104</v>
      </c>
      <c r="BD216" t="s">
        <v>88</v>
      </c>
      <c r="BE216" t="s">
        <v>67</v>
      </c>
      <c r="BF216" t="s">
        <v>89</v>
      </c>
      <c r="BG216" t="s">
        <v>114</v>
      </c>
      <c r="BH216" t="s">
        <v>78</v>
      </c>
      <c r="BI216" t="s">
        <v>193</v>
      </c>
      <c r="BJ216" t="s">
        <v>69</v>
      </c>
      <c r="BK216" t="s">
        <v>153</v>
      </c>
      <c r="BL216" t="s">
        <v>496</v>
      </c>
    </row>
    <row r="217" spans="1:64" x14ac:dyDescent="0.3">
      <c r="A217">
        <v>226</v>
      </c>
      <c r="B217" s="1">
        <v>45836.966666666667</v>
      </c>
      <c r="C217" s="6">
        <v>45836.967361111114</v>
      </c>
      <c r="D217" s="2">
        <f>INT(FC_Road___Aradhana5[[#This Row],[Completion time]])</f>
        <v>45836</v>
      </c>
      <c r="E217" s="2" t="str">
        <f>TEXT(FC_Road___Aradhana5[[#This Row],[Date]],"dddd")</f>
        <v>Saturday</v>
      </c>
      <c r="F217" s="2" t="str">
        <f>IF(WEEKDAY(FC_Road___Aradhana5[[#This Row],[Date]],2)&gt;5,"Weekend","Weekday")</f>
        <v>Weekend</v>
      </c>
      <c r="G21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7" t="s">
        <v>49</v>
      </c>
      <c r="I217" t="s">
        <v>50</v>
      </c>
      <c r="J217" t="s">
        <v>51</v>
      </c>
      <c r="K217" t="s">
        <v>52</v>
      </c>
      <c r="L217" t="s">
        <v>156</v>
      </c>
      <c r="M217" t="s">
        <v>227</v>
      </c>
      <c r="N217" t="s">
        <v>50</v>
      </c>
      <c r="O217" t="s">
        <v>50</v>
      </c>
      <c r="P217" t="s">
        <v>50</v>
      </c>
      <c r="Q217" t="s">
        <v>50</v>
      </c>
      <c r="R217" t="str">
        <f t="shared" si="24"/>
        <v>Sambhaji Park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tr">
        <f t="shared" si="25"/>
        <v/>
      </c>
      <c r="Y217" t="str">
        <f t="shared" si="26"/>
        <v>Sambhaji Park</v>
      </c>
      <c r="Z217" t="s">
        <v>83</v>
      </c>
      <c r="AA217" t="s">
        <v>70</v>
      </c>
      <c r="AB217" t="s">
        <v>50</v>
      </c>
      <c r="AC217" t="s">
        <v>50</v>
      </c>
      <c r="AD217" t="s">
        <v>50</v>
      </c>
      <c r="AE217" t="s">
        <v>50</v>
      </c>
      <c r="AF217" t="str">
        <f t="shared" si="27"/>
        <v>Shivajinagar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tr">
        <f t="shared" si="28"/>
        <v/>
      </c>
      <c r="AM217" t="str">
        <f>IF(FC_Road___Aradhana5[[#This Row],[2nd Level Departure]]="",FC_Road___Aradhana5[[#This Row],[1st Level Departure]],FC_Road___Aradhana5[[#This Row],[2nd Level Departure]])</f>
        <v>Shivajinagar</v>
      </c>
      <c r="AN217" t="s">
        <v>56</v>
      </c>
      <c r="AO217" t="s">
        <v>71</v>
      </c>
      <c r="AP217" t="s">
        <v>58</v>
      </c>
      <c r="AQ217" t="s">
        <v>59</v>
      </c>
      <c r="AR217" t="s">
        <v>87</v>
      </c>
      <c r="AS217" t="s">
        <v>61</v>
      </c>
      <c r="AT217" t="s">
        <v>62</v>
      </c>
      <c r="AU217" t="s">
        <v>103</v>
      </c>
      <c r="AV217" t="s">
        <v>50</v>
      </c>
      <c r="AW217" t="str">
        <f t="shared" si="29"/>
        <v>Word of Mouth/ Recommendation</v>
      </c>
      <c r="AX217" t="s">
        <v>50</v>
      </c>
      <c r="AY217" t="str">
        <f t="shared" si="30"/>
        <v>Casual Meal</v>
      </c>
      <c r="AZ217" t="s">
        <v>50</v>
      </c>
      <c r="BA217" t="str">
        <f t="shared" si="31"/>
        <v>I wanted to try Sourdough Pizza</v>
      </c>
      <c r="BB217" t="s">
        <v>113</v>
      </c>
      <c r="BC217" t="s">
        <v>108</v>
      </c>
      <c r="BD217" t="s">
        <v>75</v>
      </c>
      <c r="BE217" t="s">
        <v>76</v>
      </c>
      <c r="BF217" t="s">
        <v>184</v>
      </c>
      <c r="BG217" t="s">
        <v>68</v>
      </c>
      <c r="BH217" t="s">
        <v>78</v>
      </c>
      <c r="BI217" t="s">
        <v>115</v>
      </c>
      <c r="BJ217" t="s">
        <v>69</v>
      </c>
      <c r="BK217" t="s">
        <v>153</v>
      </c>
      <c r="BL217" t="s">
        <v>370</v>
      </c>
    </row>
    <row r="218" spans="1:64" x14ac:dyDescent="0.3">
      <c r="A218">
        <v>227</v>
      </c>
      <c r="B218" s="1">
        <v>45836.967361111114</v>
      </c>
      <c r="C218" s="6">
        <v>45836.970833333333</v>
      </c>
      <c r="D218" s="2">
        <f>INT(FC_Road___Aradhana5[[#This Row],[Completion time]])</f>
        <v>45836</v>
      </c>
      <c r="E218" s="2" t="str">
        <f>TEXT(FC_Road___Aradhana5[[#This Row],[Date]],"dddd")</f>
        <v>Saturday</v>
      </c>
      <c r="F218" s="2" t="str">
        <f>IF(WEEKDAY(FC_Road___Aradhana5[[#This Row],[Date]],2)&gt;5,"Weekend","Weekday")</f>
        <v>Weekend</v>
      </c>
      <c r="G21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8" t="s">
        <v>49</v>
      </c>
      <c r="I218" t="s">
        <v>50</v>
      </c>
      <c r="J218" t="s">
        <v>51</v>
      </c>
      <c r="K218" t="s">
        <v>92</v>
      </c>
      <c r="L218" t="s">
        <v>80</v>
      </c>
      <c r="M218" t="s">
        <v>50</v>
      </c>
      <c r="N218" t="s">
        <v>50</v>
      </c>
      <c r="O218" t="s">
        <v>50</v>
      </c>
      <c r="P218" t="s">
        <v>50</v>
      </c>
      <c r="Q218" t="s">
        <v>70</v>
      </c>
      <c r="R218" t="str">
        <f t="shared" si="24"/>
        <v>Shivajinagar</v>
      </c>
      <c r="S218" t="s">
        <v>50</v>
      </c>
      <c r="T218" t="s">
        <v>50</v>
      </c>
      <c r="U218" t="s">
        <v>50</v>
      </c>
      <c r="V218" t="s">
        <v>146</v>
      </c>
      <c r="W218" t="s">
        <v>50</v>
      </c>
      <c r="X218" t="str">
        <f t="shared" si="25"/>
        <v>Model Colony</v>
      </c>
      <c r="Y218" t="str">
        <f t="shared" si="26"/>
        <v>Model Colony</v>
      </c>
      <c r="Z218" t="s">
        <v>83</v>
      </c>
      <c r="AA218" t="s">
        <v>70</v>
      </c>
      <c r="AB218" t="s">
        <v>50</v>
      </c>
      <c r="AC218" t="s">
        <v>50</v>
      </c>
      <c r="AD218" t="s">
        <v>50</v>
      </c>
      <c r="AE218" t="s">
        <v>50</v>
      </c>
      <c r="AF218" t="str">
        <f t="shared" si="27"/>
        <v>Shivajinagar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tr">
        <f t="shared" si="28"/>
        <v/>
      </c>
      <c r="AM218" t="str">
        <f>IF(FC_Road___Aradhana5[[#This Row],[2nd Level Departure]]="",FC_Road___Aradhana5[[#This Row],[1st Level Departure]],FC_Road___Aradhana5[[#This Row],[2nd Level Departure]])</f>
        <v>Shivajinagar</v>
      </c>
      <c r="AN218" t="s">
        <v>56</v>
      </c>
      <c r="AO218" t="s">
        <v>71</v>
      </c>
      <c r="AP218" t="s">
        <v>58</v>
      </c>
      <c r="AQ218" t="s">
        <v>72</v>
      </c>
      <c r="AR218" t="s">
        <v>103</v>
      </c>
      <c r="AS218" t="s">
        <v>61</v>
      </c>
      <c r="AT218" t="s">
        <v>62</v>
      </c>
      <c r="AU218" t="s">
        <v>73</v>
      </c>
      <c r="AV218" t="s">
        <v>50</v>
      </c>
      <c r="AW218" t="str">
        <f t="shared" si="29"/>
        <v>Walk-in/ Saw it while passing by</v>
      </c>
      <c r="AX218" t="s">
        <v>50</v>
      </c>
      <c r="AY218" t="str">
        <f t="shared" si="30"/>
        <v>Casual Meal</v>
      </c>
      <c r="AZ218" t="s">
        <v>50</v>
      </c>
      <c r="BA218" t="str">
        <f t="shared" si="31"/>
        <v>I wanted to try Sourdough Pizza</v>
      </c>
      <c r="BB218" t="s">
        <v>74</v>
      </c>
      <c r="BC218" t="s">
        <v>104</v>
      </c>
      <c r="BD218" t="s">
        <v>88</v>
      </c>
      <c r="BE218" t="s">
        <v>76</v>
      </c>
      <c r="BF218" t="s">
        <v>99</v>
      </c>
      <c r="BG218" t="s">
        <v>68</v>
      </c>
      <c r="BH218" t="s">
        <v>78</v>
      </c>
      <c r="BI218" t="s">
        <v>122</v>
      </c>
      <c r="BJ218" t="s">
        <v>69</v>
      </c>
      <c r="BK218" t="s">
        <v>153</v>
      </c>
      <c r="BL218" t="s">
        <v>381</v>
      </c>
    </row>
    <row r="219" spans="1:64" x14ac:dyDescent="0.3">
      <c r="A219">
        <v>228</v>
      </c>
      <c r="B219" s="1">
        <v>45836.963888888888</v>
      </c>
      <c r="C219" s="6">
        <v>45836.970833333333</v>
      </c>
      <c r="D219" s="2">
        <f>INT(FC_Road___Aradhana5[[#This Row],[Completion time]])</f>
        <v>45836</v>
      </c>
      <c r="E219" s="2" t="str">
        <f>TEXT(FC_Road___Aradhana5[[#This Row],[Date]],"dddd")</f>
        <v>Saturday</v>
      </c>
      <c r="F219" s="2" t="str">
        <f>IF(WEEKDAY(FC_Road___Aradhana5[[#This Row],[Date]],2)&gt;5,"Weekend","Weekday")</f>
        <v>Weekend</v>
      </c>
      <c r="G21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19" t="s">
        <v>49</v>
      </c>
      <c r="I219" t="s">
        <v>50</v>
      </c>
      <c r="J219" t="s">
        <v>79</v>
      </c>
      <c r="K219" t="s">
        <v>52</v>
      </c>
      <c r="L219" t="s">
        <v>156</v>
      </c>
      <c r="M219" t="s">
        <v>165</v>
      </c>
      <c r="N219" t="s">
        <v>50</v>
      </c>
      <c r="O219" t="s">
        <v>50</v>
      </c>
      <c r="P219" t="s">
        <v>50</v>
      </c>
      <c r="Q219" t="s">
        <v>50</v>
      </c>
      <c r="R219" t="str">
        <f t="shared" si="24"/>
        <v>Pavillion Mall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tr">
        <f t="shared" si="25"/>
        <v/>
      </c>
      <c r="Y219" t="str">
        <f t="shared" si="26"/>
        <v>Pavillion Mall</v>
      </c>
      <c r="Z219" t="s">
        <v>83</v>
      </c>
      <c r="AA219" t="s">
        <v>54</v>
      </c>
      <c r="AB219" t="s">
        <v>50</v>
      </c>
      <c r="AC219" t="s">
        <v>50</v>
      </c>
      <c r="AD219" t="s">
        <v>50</v>
      </c>
      <c r="AE219" t="s">
        <v>50</v>
      </c>
      <c r="AF219" t="str">
        <f t="shared" si="27"/>
        <v>Deccan</v>
      </c>
      <c r="AG219" t="s">
        <v>132</v>
      </c>
      <c r="AH219" t="s">
        <v>50</v>
      </c>
      <c r="AI219" t="s">
        <v>50</v>
      </c>
      <c r="AJ219" t="s">
        <v>50</v>
      </c>
      <c r="AK219" t="s">
        <v>50</v>
      </c>
      <c r="AL219" t="str">
        <f t="shared" si="28"/>
        <v>Prabhat Road/Bhandarkar Road</v>
      </c>
      <c r="AM219" t="str">
        <f>IF(FC_Road___Aradhana5[[#This Row],[2nd Level Departure]]="",FC_Road___Aradhana5[[#This Row],[1st Level Departure]],FC_Road___Aradhana5[[#This Row],[2nd Level Departure]])</f>
        <v>Prabhat Road/Bhandarkar Road</v>
      </c>
      <c r="AN219" t="s">
        <v>85</v>
      </c>
      <c r="AO219" t="s">
        <v>71</v>
      </c>
      <c r="AP219" t="s">
        <v>96</v>
      </c>
      <c r="AQ219" t="s">
        <v>50</v>
      </c>
      <c r="AR219" t="s">
        <v>50</v>
      </c>
      <c r="AS219" t="s">
        <v>50</v>
      </c>
      <c r="AT219" t="s">
        <v>50</v>
      </c>
      <c r="AU219" t="s">
        <v>50</v>
      </c>
      <c r="AV219" t="s">
        <v>144</v>
      </c>
      <c r="AW219" t="str">
        <f t="shared" si="29"/>
        <v>I was walking by and came in</v>
      </c>
      <c r="AX219" t="s">
        <v>61</v>
      </c>
      <c r="AY219" t="str">
        <f t="shared" si="30"/>
        <v>Casual Meal</v>
      </c>
      <c r="AZ219" t="s">
        <v>98</v>
      </c>
      <c r="BA219" t="s">
        <v>62</v>
      </c>
      <c r="BB219" t="s">
        <v>74</v>
      </c>
      <c r="BC219" t="s">
        <v>74</v>
      </c>
      <c r="BD219" t="s">
        <v>75</v>
      </c>
      <c r="BE219" t="s">
        <v>76</v>
      </c>
      <c r="BF219" t="s">
        <v>89</v>
      </c>
      <c r="BG219" t="s">
        <v>100</v>
      </c>
      <c r="BH219" t="s">
        <v>101</v>
      </c>
      <c r="BI219" t="s">
        <v>203</v>
      </c>
      <c r="BJ219" t="s">
        <v>69</v>
      </c>
      <c r="BK219" t="s">
        <v>153</v>
      </c>
      <c r="BL219" t="s">
        <v>496</v>
      </c>
    </row>
    <row r="220" spans="1:64" x14ac:dyDescent="0.3">
      <c r="A220">
        <v>229</v>
      </c>
      <c r="B220" s="1">
        <v>45836.970833333333</v>
      </c>
      <c r="C220" s="6">
        <v>45836.972916666666</v>
      </c>
      <c r="D220" s="2">
        <f>INT(FC_Road___Aradhana5[[#This Row],[Completion time]])</f>
        <v>45836</v>
      </c>
      <c r="E220" s="2" t="str">
        <f>TEXT(FC_Road___Aradhana5[[#This Row],[Date]],"dddd")</f>
        <v>Saturday</v>
      </c>
      <c r="F220" s="2" t="str">
        <f>IF(WEEKDAY(FC_Road___Aradhana5[[#This Row],[Date]],2)&gt;5,"Weekend","Weekday")</f>
        <v>Weekend</v>
      </c>
      <c r="G22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20" t="s">
        <v>49</v>
      </c>
      <c r="I220" t="s">
        <v>50</v>
      </c>
      <c r="J220" t="s">
        <v>51</v>
      </c>
      <c r="K220" t="s">
        <v>52</v>
      </c>
      <c r="L220" t="s">
        <v>156</v>
      </c>
      <c r="M220" t="s">
        <v>346</v>
      </c>
      <c r="N220" t="s">
        <v>50</v>
      </c>
      <c r="O220" t="s">
        <v>50</v>
      </c>
      <c r="P220" t="s">
        <v>50</v>
      </c>
      <c r="Q220" t="s">
        <v>50</v>
      </c>
      <c r="R220" t="str">
        <f t="shared" si="24"/>
        <v>JM road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tr">
        <f t="shared" si="25"/>
        <v/>
      </c>
      <c r="Y220" t="str">
        <f t="shared" si="26"/>
        <v>JM road</v>
      </c>
      <c r="Z220" t="s">
        <v>83</v>
      </c>
      <c r="AA220" t="s">
        <v>297</v>
      </c>
      <c r="AB220" t="s">
        <v>50</v>
      </c>
      <c r="AC220" t="s">
        <v>50</v>
      </c>
      <c r="AD220" t="s">
        <v>50</v>
      </c>
      <c r="AE220" t="s">
        <v>50</v>
      </c>
      <c r="AF220" t="str">
        <f t="shared" si="27"/>
        <v>Pimpri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tr">
        <f t="shared" si="28"/>
        <v/>
      </c>
      <c r="AM220" t="str">
        <f>IF(FC_Road___Aradhana5[[#This Row],[2nd Level Departure]]="",FC_Road___Aradhana5[[#This Row],[1st Level Departure]],FC_Road___Aradhana5[[#This Row],[2nd Level Departure]])</f>
        <v>Pimpri</v>
      </c>
      <c r="AN220" t="s">
        <v>56</v>
      </c>
      <c r="AO220" t="s">
        <v>109</v>
      </c>
      <c r="AP220" t="s">
        <v>58</v>
      </c>
      <c r="AQ220" t="s">
        <v>59</v>
      </c>
      <c r="AR220" t="s">
        <v>133</v>
      </c>
      <c r="AS220" t="s">
        <v>61</v>
      </c>
      <c r="AT220" t="s">
        <v>107</v>
      </c>
      <c r="AU220" t="s">
        <v>63</v>
      </c>
      <c r="AV220" t="s">
        <v>50</v>
      </c>
      <c r="AW220" t="str">
        <f t="shared" si="29"/>
        <v>Word of Mouth/ Recommendation</v>
      </c>
      <c r="AX220" t="s">
        <v>50</v>
      </c>
      <c r="AY220" t="str">
        <f t="shared" si="30"/>
        <v>Casual Meal</v>
      </c>
      <c r="AZ220" t="s">
        <v>50</v>
      </c>
      <c r="BA220" t="str">
        <f t="shared" si="31"/>
        <v>Nonna's famous Tiramisu </v>
      </c>
      <c r="BB220" t="s">
        <v>74</v>
      </c>
      <c r="BC220" t="s">
        <v>65</v>
      </c>
      <c r="BD220" t="s">
        <v>75</v>
      </c>
      <c r="BE220" t="s">
        <v>76</v>
      </c>
      <c r="BF220" t="s">
        <v>89</v>
      </c>
      <c r="BG220" t="s">
        <v>100</v>
      </c>
      <c r="BH220" t="s">
        <v>101</v>
      </c>
      <c r="BI220" t="s">
        <v>203</v>
      </c>
      <c r="BJ220" t="s">
        <v>69</v>
      </c>
      <c r="BK220" t="s">
        <v>531</v>
      </c>
      <c r="BL220" t="s">
        <v>432</v>
      </c>
    </row>
    <row r="221" spans="1:64" x14ac:dyDescent="0.3">
      <c r="A221">
        <v>230</v>
      </c>
      <c r="B221" s="1">
        <v>45836.972916666666</v>
      </c>
      <c r="C221" s="6">
        <v>45837.57708333333</v>
      </c>
      <c r="D221" s="2">
        <f>INT(FC_Road___Aradhana5[[#This Row],[Completion time]])</f>
        <v>45837</v>
      </c>
      <c r="E221" s="2" t="str">
        <f>TEXT(FC_Road___Aradhana5[[#This Row],[Date]],"dddd")</f>
        <v>Sunday</v>
      </c>
      <c r="F221" s="2" t="str">
        <f>IF(WEEKDAY(FC_Road___Aradhana5[[#This Row],[Date]],2)&gt;5,"Weekend","Weekday")</f>
        <v>Weekend</v>
      </c>
      <c r="G22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1" t="s">
        <v>49</v>
      </c>
      <c r="I221" t="s">
        <v>50</v>
      </c>
      <c r="J221" t="s">
        <v>51</v>
      </c>
      <c r="K221" t="s">
        <v>52</v>
      </c>
      <c r="L221" t="s">
        <v>80</v>
      </c>
      <c r="M221" t="s">
        <v>50</v>
      </c>
      <c r="N221" t="s">
        <v>50</v>
      </c>
      <c r="O221" t="s">
        <v>50</v>
      </c>
      <c r="P221" t="s">
        <v>50</v>
      </c>
      <c r="Q221" t="s">
        <v>70</v>
      </c>
      <c r="R221" t="str">
        <f t="shared" si="24"/>
        <v>Shivajinagar</v>
      </c>
      <c r="S221" t="s">
        <v>50</v>
      </c>
      <c r="T221" t="s">
        <v>50</v>
      </c>
      <c r="U221" t="s">
        <v>50</v>
      </c>
      <c r="V221" t="s">
        <v>146</v>
      </c>
      <c r="W221" t="s">
        <v>50</v>
      </c>
      <c r="X221" t="str">
        <f t="shared" si="25"/>
        <v>Model Colony</v>
      </c>
      <c r="Y221" t="str">
        <f t="shared" si="26"/>
        <v>Model Colony</v>
      </c>
      <c r="Z221" t="s">
        <v>83</v>
      </c>
      <c r="AA221" t="s">
        <v>70</v>
      </c>
      <c r="AB221" t="s">
        <v>50</v>
      </c>
      <c r="AC221" t="s">
        <v>50</v>
      </c>
      <c r="AD221" t="s">
        <v>50</v>
      </c>
      <c r="AE221" t="s">
        <v>50</v>
      </c>
      <c r="AF221" t="str">
        <f t="shared" si="27"/>
        <v>Shivajinagar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tr">
        <f t="shared" si="28"/>
        <v/>
      </c>
      <c r="AM221" t="str">
        <f>IF(FC_Road___Aradhana5[[#This Row],[2nd Level Departure]]="",FC_Road___Aradhana5[[#This Row],[1st Level Departure]],FC_Road___Aradhana5[[#This Row],[2nd Level Departure]])</f>
        <v>Shivajinagar</v>
      </c>
      <c r="AN221" t="s">
        <v>56</v>
      </c>
      <c r="AO221" t="s">
        <v>71</v>
      </c>
      <c r="AP221" t="s">
        <v>96</v>
      </c>
      <c r="AQ221" t="s">
        <v>50</v>
      </c>
      <c r="AR221" t="s">
        <v>50</v>
      </c>
      <c r="AS221" t="s">
        <v>50</v>
      </c>
      <c r="AT221" t="s">
        <v>50</v>
      </c>
      <c r="AU221" t="s">
        <v>50</v>
      </c>
      <c r="AV221" t="s">
        <v>110</v>
      </c>
      <c r="AW221" t="str">
        <f t="shared" si="29"/>
        <v>Reservation Apps - DineOut/ Zomato Gold</v>
      </c>
      <c r="AX221" t="s">
        <v>129</v>
      </c>
      <c r="AY221" t="str">
        <f t="shared" si="30"/>
        <v>Family Outing</v>
      </c>
      <c r="AZ221" t="s">
        <v>98</v>
      </c>
      <c r="BA221" t="s">
        <v>62</v>
      </c>
      <c r="BB221" t="s">
        <v>104</v>
      </c>
      <c r="BC221" t="s">
        <v>104</v>
      </c>
      <c r="BD221" t="s">
        <v>88</v>
      </c>
      <c r="BE221" t="s">
        <v>76</v>
      </c>
      <c r="BF221" t="s">
        <v>89</v>
      </c>
      <c r="BG221" t="s">
        <v>114</v>
      </c>
      <c r="BH221" t="s">
        <v>101</v>
      </c>
      <c r="BI221" t="s">
        <v>122</v>
      </c>
      <c r="BJ221" t="s">
        <v>69</v>
      </c>
      <c r="BK221" t="s">
        <v>153</v>
      </c>
      <c r="BL221" t="s">
        <v>381</v>
      </c>
    </row>
    <row r="222" spans="1:64" x14ac:dyDescent="0.3">
      <c r="A222">
        <v>231</v>
      </c>
      <c r="B222" s="1">
        <v>45837.57708333333</v>
      </c>
      <c r="C222" s="6">
        <v>45837.587500000001</v>
      </c>
      <c r="D222" s="2">
        <f>INT(FC_Road___Aradhana5[[#This Row],[Completion time]])</f>
        <v>45837</v>
      </c>
      <c r="E222" s="2" t="str">
        <f>TEXT(FC_Road___Aradhana5[[#This Row],[Date]],"dddd")</f>
        <v>Sunday</v>
      </c>
      <c r="F222" s="2" t="str">
        <f>IF(WEEKDAY(FC_Road___Aradhana5[[#This Row],[Date]],2)&gt;5,"Weekend","Weekday")</f>
        <v>Weekend</v>
      </c>
      <c r="G22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2" t="s">
        <v>49</v>
      </c>
      <c r="I222" t="s">
        <v>50</v>
      </c>
      <c r="J222" t="s">
        <v>51</v>
      </c>
      <c r="K222" t="s">
        <v>52</v>
      </c>
      <c r="L222" t="s">
        <v>93</v>
      </c>
      <c r="M222" t="s">
        <v>50</v>
      </c>
      <c r="N222" t="s">
        <v>165</v>
      </c>
      <c r="O222" t="s">
        <v>50</v>
      </c>
      <c r="P222" t="s">
        <v>50</v>
      </c>
      <c r="Q222" t="s">
        <v>50</v>
      </c>
      <c r="R222" t="str">
        <f t="shared" si="24"/>
        <v>Pavillion Mall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tr">
        <f t="shared" si="25"/>
        <v/>
      </c>
      <c r="Y222" t="str">
        <f t="shared" si="26"/>
        <v>Pavillion Mall</v>
      </c>
      <c r="Z222" t="s">
        <v>336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tr">
        <f t="shared" si="27"/>
        <v/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tr">
        <f t="shared" si="28"/>
        <v/>
      </c>
      <c r="AM222" t="str">
        <f>IF(FC_Road___Aradhana5[[#This Row],[2nd Level Departure]]="",FC_Road___Aradhana5[[#This Row],[1st Level Departure]],FC_Road___Aradhana5[[#This Row],[2nd Level Departure]])</f>
        <v/>
      </c>
      <c r="AN222" t="s">
        <v>56</v>
      </c>
      <c r="AO222" t="s">
        <v>57</v>
      </c>
      <c r="AP222" t="s">
        <v>58</v>
      </c>
      <c r="AQ222" t="s">
        <v>105</v>
      </c>
      <c r="AR222" t="s">
        <v>103</v>
      </c>
      <c r="AS222" t="s">
        <v>61</v>
      </c>
      <c r="AT222" t="s">
        <v>62</v>
      </c>
      <c r="AU222" t="s">
        <v>63</v>
      </c>
      <c r="AV222" t="s">
        <v>50</v>
      </c>
      <c r="AW222" t="str">
        <f t="shared" si="29"/>
        <v>Food Blogger/ Influencer</v>
      </c>
      <c r="AX222" t="s">
        <v>50</v>
      </c>
      <c r="AY222" t="str">
        <f t="shared" si="30"/>
        <v>Casual Meal</v>
      </c>
      <c r="AZ222" t="s">
        <v>50</v>
      </c>
      <c r="BA222" t="str">
        <f t="shared" si="31"/>
        <v>I wanted to try Sourdough Pizza</v>
      </c>
      <c r="BB222" t="s">
        <v>74</v>
      </c>
      <c r="BC222" t="s">
        <v>64</v>
      </c>
      <c r="BD222" t="s">
        <v>75</v>
      </c>
      <c r="BE222" t="s">
        <v>67</v>
      </c>
      <c r="BF222" t="s">
        <v>89</v>
      </c>
      <c r="BG222" t="s">
        <v>100</v>
      </c>
      <c r="BH222" t="s">
        <v>78</v>
      </c>
      <c r="BI222" t="s">
        <v>115</v>
      </c>
      <c r="BJ222" t="s">
        <v>69</v>
      </c>
      <c r="BK222" t="s">
        <v>93</v>
      </c>
      <c r="BL222" t="s">
        <v>390</v>
      </c>
    </row>
    <row r="223" spans="1:64" x14ac:dyDescent="0.3">
      <c r="A223">
        <v>232</v>
      </c>
      <c r="B223" s="1">
        <v>45837.592361111114</v>
      </c>
      <c r="C223" s="6">
        <v>45837.598611111112</v>
      </c>
      <c r="D223" s="2">
        <f>INT(FC_Road___Aradhana5[[#This Row],[Completion time]])</f>
        <v>45837</v>
      </c>
      <c r="E223" s="2" t="str">
        <f>TEXT(FC_Road___Aradhana5[[#This Row],[Date]],"dddd")</f>
        <v>Sunday</v>
      </c>
      <c r="F223" s="2" t="str">
        <f>IF(WEEKDAY(FC_Road___Aradhana5[[#This Row],[Date]],2)&gt;5,"Weekend","Weekday")</f>
        <v>Weekend</v>
      </c>
      <c r="G22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3" t="s">
        <v>49</v>
      </c>
      <c r="I223" t="s">
        <v>50</v>
      </c>
      <c r="J223" t="s">
        <v>51</v>
      </c>
      <c r="K223" t="s">
        <v>52</v>
      </c>
      <c r="L223" t="s">
        <v>119</v>
      </c>
      <c r="M223" t="s">
        <v>50</v>
      </c>
      <c r="N223" t="s">
        <v>50</v>
      </c>
      <c r="O223" t="s">
        <v>50</v>
      </c>
      <c r="P223" t="s">
        <v>50</v>
      </c>
      <c r="Q223" t="s">
        <v>233</v>
      </c>
      <c r="R223" t="str">
        <f t="shared" si="24"/>
        <v>Magarpatta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tr">
        <f t="shared" si="25"/>
        <v/>
      </c>
      <c r="Y223" t="str">
        <f t="shared" si="26"/>
        <v>Magarpatta</v>
      </c>
      <c r="Z223" t="s">
        <v>83</v>
      </c>
      <c r="AA223" t="s">
        <v>233</v>
      </c>
      <c r="AB223" t="s">
        <v>50</v>
      </c>
      <c r="AC223" t="s">
        <v>50</v>
      </c>
      <c r="AD223" t="s">
        <v>50</v>
      </c>
      <c r="AE223" t="s">
        <v>50</v>
      </c>
      <c r="AF223" t="str">
        <f t="shared" si="27"/>
        <v>Magarpatta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tr">
        <f t="shared" si="28"/>
        <v/>
      </c>
      <c r="AM223" t="str">
        <f>IF(FC_Road___Aradhana5[[#This Row],[2nd Level Departure]]="",FC_Road___Aradhana5[[#This Row],[1st Level Departure]],FC_Road___Aradhana5[[#This Row],[2nd Level Departure]])</f>
        <v>Magarpatta</v>
      </c>
      <c r="AN223" t="s">
        <v>56</v>
      </c>
      <c r="AO223" t="s">
        <v>95</v>
      </c>
      <c r="AP223" t="s">
        <v>58</v>
      </c>
      <c r="AQ223" t="s">
        <v>59</v>
      </c>
      <c r="AR223" t="s">
        <v>103</v>
      </c>
      <c r="AS223" t="s">
        <v>129</v>
      </c>
      <c r="AT223" t="s">
        <v>125</v>
      </c>
      <c r="AU223" t="s">
        <v>63</v>
      </c>
      <c r="AV223" t="s">
        <v>50</v>
      </c>
      <c r="AW223" t="str">
        <f t="shared" si="29"/>
        <v>Word of Mouth/ Recommendation</v>
      </c>
      <c r="AX223" t="s">
        <v>50</v>
      </c>
      <c r="AY223" t="str">
        <f t="shared" si="30"/>
        <v>Family Outing</v>
      </c>
      <c r="AZ223" t="s">
        <v>50</v>
      </c>
      <c r="BA223" t="str">
        <f t="shared" si="31"/>
        <v>Pizza with Drinks sounded like a good combo</v>
      </c>
      <c r="BB223" t="s">
        <v>87</v>
      </c>
      <c r="BC223" t="s">
        <v>64</v>
      </c>
      <c r="BD223" t="s">
        <v>88</v>
      </c>
      <c r="BE223" t="s">
        <v>67</v>
      </c>
      <c r="BF223" t="s">
        <v>50</v>
      </c>
      <c r="BG223" t="s">
        <v>114</v>
      </c>
      <c r="BH223" t="s">
        <v>50</v>
      </c>
      <c r="BI223" t="s">
        <v>50</v>
      </c>
      <c r="BJ223" t="s">
        <v>69</v>
      </c>
      <c r="BK223" t="s">
        <v>153</v>
      </c>
      <c r="BL223" t="s">
        <v>426</v>
      </c>
    </row>
    <row r="224" spans="1:64" x14ac:dyDescent="0.3">
      <c r="A224">
        <v>234</v>
      </c>
      <c r="B224" s="1">
        <v>45837.54791666667</v>
      </c>
      <c r="C224" s="6">
        <v>45837.60833333333</v>
      </c>
      <c r="D224" s="2">
        <f>INT(FC_Road___Aradhana5[[#This Row],[Completion time]])</f>
        <v>45837</v>
      </c>
      <c r="E224" s="2" t="str">
        <f>TEXT(FC_Road___Aradhana5[[#This Row],[Date]],"dddd")</f>
        <v>Sunday</v>
      </c>
      <c r="F224" s="2" t="str">
        <f>IF(WEEKDAY(FC_Road___Aradhana5[[#This Row],[Date]],2)&gt;5,"Weekend","Weekday")</f>
        <v>Weekend</v>
      </c>
      <c r="G22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4" t="s">
        <v>49</v>
      </c>
      <c r="I224" t="s">
        <v>50</v>
      </c>
      <c r="J224" t="s">
        <v>79</v>
      </c>
      <c r="K224" t="s">
        <v>52</v>
      </c>
      <c r="L224" t="s">
        <v>80</v>
      </c>
      <c r="M224" t="s">
        <v>50</v>
      </c>
      <c r="N224" t="s">
        <v>50</v>
      </c>
      <c r="O224" t="s">
        <v>50</v>
      </c>
      <c r="P224" t="s">
        <v>50</v>
      </c>
      <c r="Q224" t="s">
        <v>70</v>
      </c>
      <c r="R224" t="str">
        <f t="shared" si="24"/>
        <v>Shivajinagar</v>
      </c>
      <c r="S224" t="s">
        <v>50</v>
      </c>
      <c r="T224" t="s">
        <v>50</v>
      </c>
      <c r="U224" t="s">
        <v>50</v>
      </c>
      <c r="V224" t="s">
        <v>146</v>
      </c>
      <c r="W224" t="s">
        <v>50</v>
      </c>
      <c r="X224" t="str">
        <f t="shared" si="25"/>
        <v>Model Colony</v>
      </c>
      <c r="Y224" t="str">
        <f t="shared" si="26"/>
        <v>Model Colony</v>
      </c>
      <c r="Z224" t="s">
        <v>83</v>
      </c>
      <c r="AA224" t="s">
        <v>70</v>
      </c>
      <c r="AB224" t="s">
        <v>50</v>
      </c>
      <c r="AC224" t="s">
        <v>50</v>
      </c>
      <c r="AD224" t="s">
        <v>50</v>
      </c>
      <c r="AE224" t="s">
        <v>50</v>
      </c>
      <c r="AF224" t="str">
        <f t="shared" si="27"/>
        <v>Shivajinagar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tr">
        <f t="shared" si="28"/>
        <v/>
      </c>
      <c r="AM224" t="str">
        <f>IF(FC_Road___Aradhana5[[#This Row],[2nd Level Departure]]="",FC_Road___Aradhana5[[#This Row],[1st Level Departure]],FC_Road___Aradhana5[[#This Row],[2nd Level Departure]])</f>
        <v>Shivajinagar</v>
      </c>
      <c r="AN224" t="s">
        <v>56</v>
      </c>
      <c r="AO224" t="s">
        <v>109</v>
      </c>
      <c r="AP224" t="s">
        <v>58</v>
      </c>
      <c r="AQ224" t="s">
        <v>59</v>
      </c>
      <c r="AR224" t="s">
        <v>60</v>
      </c>
      <c r="AS224" t="s">
        <v>61</v>
      </c>
      <c r="AT224" t="s">
        <v>125</v>
      </c>
      <c r="AU224" t="s">
        <v>63</v>
      </c>
      <c r="AV224" t="s">
        <v>50</v>
      </c>
      <c r="AW224" t="str">
        <f t="shared" si="29"/>
        <v>Word of Mouth/ Recommendation</v>
      </c>
      <c r="AX224" t="s">
        <v>50</v>
      </c>
      <c r="AY224" t="str">
        <f t="shared" si="30"/>
        <v>Casual Meal</v>
      </c>
      <c r="AZ224" t="s">
        <v>50</v>
      </c>
      <c r="BA224" t="str">
        <f t="shared" si="31"/>
        <v>Pizza with Drinks sounded like a good combo</v>
      </c>
      <c r="BB224" t="s">
        <v>74</v>
      </c>
      <c r="BC224" t="s">
        <v>108</v>
      </c>
      <c r="BD224" t="s">
        <v>88</v>
      </c>
      <c r="BE224" t="s">
        <v>67</v>
      </c>
      <c r="BF224" t="s">
        <v>89</v>
      </c>
      <c r="BG224" t="s">
        <v>114</v>
      </c>
      <c r="BH224" t="s">
        <v>78</v>
      </c>
      <c r="BI224" t="s">
        <v>122</v>
      </c>
      <c r="BJ224" t="s">
        <v>69</v>
      </c>
      <c r="BK224" t="s">
        <v>153</v>
      </c>
      <c r="BL224" t="s">
        <v>381</v>
      </c>
    </row>
    <row r="225" spans="1:64" x14ac:dyDescent="0.3">
      <c r="A225">
        <v>235</v>
      </c>
      <c r="B225" s="1">
        <v>45837.606249999997</v>
      </c>
      <c r="C225" s="6">
        <v>45837.613194444442</v>
      </c>
      <c r="D225" s="2">
        <f>INT(FC_Road___Aradhana5[[#This Row],[Completion time]])</f>
        <v>45837</v>
      </c>
      <c r="E225" s="2" t="str">
        <f>TEXT(FC_Road___Aradhana5[[#This Row],[Date]],"dddd")</f>
        <v>Sunday</v>
      </c>
      <c r="F225" s="2" t="str">
        <f>IF(WEEKDAY(FC_Road___Aradhana5[[#This Row],[Date]],2)&gt;5,"Weekend","Weekday")</f>
        <v>Weekend</v>
      </c>
      <c r="G22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5" t="s">
        <v>49</v>
      </c>
      <c r="I225" t="s">
        <v>50</v>
      </c>
      <c r="J225" t="s">
        <v>51</v>
      </c>
      <c r="K225" t="s">
        <v>52</v>
      </c>
      <c r="L225" t="s">
        <v>80</v>
      </c>
      <c r="M225" t="s">
        <v>50</v>
      </c>
      <c r="N225" t="s">
        <v>50</v>
      </c>
      <c r="O225" t="s">
        <v>50</v>
      </c>
      <c r="P225" t="s">
        <v>50</v>
      </c>
      <c r="Q225" t="s">
        <v>210</v>
      </c>
      <c r="R225" t="str">
        <f t="shared" si="24"/>
        <v>Koregaon park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tr">
        <f t="shared" si="25"/>
        <v/>
      </c>
      <c r="Y225" t="str">
        <f t="shared" si="26"/>
        <v>Koregaon park</v>
      </c>
      <c r="Z225" t="s">
        <v>93</v>
      </c>
      <c r="AA225" t="s">
        <v>50</v>
      </c>
      <c r="AB225" t="s">
        <v>50</v>
      </c>
      <c r="AC225" t="s">
        <v>102</v>
      </c>
      <c r="AD225" t="s">
        <v>50</v>
      </c>
      <c r="AE225" t="s">
        <v>50</v>
      </c>
      <c r="AF225" t="str">
        <f t="shared" si="27"/>
        <v>FC Road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tr">
        <f t="shared" si="28"/>
        <v/>
      </c>
      <c r="AM225" t="str">
        <f>IF(FC_Road___Aradhana5[[#This Row],[2nd Level Departure]]="",FC_Road___Aradhana5[[#This Row],[1st Level Departure]],FC_Road___Aradhana5[[#This Row],[2nd Level Departure]])</f>
        <v>FC Road</v>
      </c>
      <c r="AN225" t="s">
        <v>94</v>
      </c>
      <c r="AO225" t="s">
        <v>109</v>
      </c>
      <c r="AP225" t="s">
        <v>58</v>
      </c>
      <c r="AQ225" t="s">
        <v>72</v>
      </c>
      <c r="AR225" t="s">
        <v>60</v>
      </c>
      <c r="AS225" t="s">
        <v>129</v>
      </c>
      <c r="AT225" t="s">
        <v>62</v>
      </c>
      <c r="AU225" t="s">
        <v>60</v>
      </c>
      <c r="AV225" t="s">
        <v>50</v>
      </c>
      <c r="AW225" t="str">
        <f t="shared" si="29"/>
        <v>Walk-in/ Saw it while passing by</v>
      </c>
      <c r="AX225" t="s">
        <v>50</v>
      </c>
      <c r="AY225" t="str">
        <f t="shared" si="30"/>
        <v>Family Outing</v>
      </c>
      <c r="AZ225" t="s">
        <v>50</v>
      </c>
      <c r="BA225" t="str">
        <f t="shared" si="31"/>
        <v>I wanted to try Sourdough Pizza</v>
      </c>
      <c r="BB225" t="s">
        <v>87</v>
      </c>
      <c r="BC225" t="s">
        <v>64</v>
      </c>
      <c r="BD225" t="s">
        <v>88</v>
      </c>
      <c r="BE225" t="s">
        <v>76</v>
      </c>
      <c r="BF225" t="s">
        <v>89</v>
      </c>
      <c r="BG225" t="s">
        <v>100</v>
      </c>
      <c r="BH225" t="s">
        <v>101</v>
      </c>
      <c r="BI225" t="s">
        <v>122</v>
      </c>
      <c r="BJ225" t="s">
        <v>69</v>
      </c>
      <c r="BK225" t="s">
        <v>93</v>
      </c>
      <c r="BL225" t="s">
        <v>372</v>
      </c>
    </row>
    <row r="226" spans="1:64" x14ac:dyDescent="0.3">
      <c r="A226">
        <v>236</v>
      </c>
      <c r="B226" s="1">
        <v>45837.611805555556</v>
      </c>
      <c r="C226" s="6">
        <v>45837.616666666669</v>
      </c>
      <c r="D226" s="2">
        <f>INT(FC_Road___Aradhana5[[#This Row],[Completion time]])</f>
        <v>45837</v>
      </c>
      <c r="E226" s="2" t="str">
        <f>TEXT(FC_Road___Aradhana5[[#This Row],[Date]],"dddd")</f>
        <v>Sunday</v>
      </c>
      <c r="F226" s="2" t="str">
        <f>IF(WEEKDAY(FC_Road___Aradhana5[[#This Row],[Date]],2)&gt;5,"Weekend","Weekday")</f>
        <v>Weekend</v>
      </c>
      <c r="G22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6" t="s">
        <v>49</v>
      </c>
      <c r="I226" t="s">
        <v>50</v>
      </c>
      <c r="J226" t="s">
        <v>79</v>
      </c>
      <c r="K226" t="s">
        <v>52</v>
      </c>
      <c r="L226" t="s">
        <v>80</v>
      </c>
      <c r="M226" t="s">
        <v>50</v>
      </c>
      <c r="N226" t="s">
        <v>50</v>
      </c>
      <c r="O226" t="s">
        <v>50</v>
      </c>
      <c r="P226" t="s">
        <v>50</v>
      </c>
      <c r="Q226" t="s">
        <v>135</v>
      </c>
      <c r="R226" t="str">
        <f t="shared" si="24"/>
        <v>Erandawne</v>
      </c>
      <c r="S226" t="s">
        <v>50</v>
      </c>
      <c r="T226" t="s">
        <v>183</v>
      </c>
      <c r="U226" t="s">
        <v>50</v>
      </c>
      <c r="V226" t="s">
        <v>50</v>
      </c>
      <c r="W226" t="s">
        <v>50</v>
      </c>
      <c r="X226" t="str">
        <f t="shared" si="25"/>
        <v>Deenanath Mangeshkar Hospital / Patwardhan Bag</v>
      </c>
      <c r="Y226" t="str">
        <f t="shared" si="26"/>
        <v>Deenanath Mangeshkar Hospital / Patwardhan Bag</v>
      </c>
      <c r="Z226" t="s">
        <v>83</v>
      </c>
      <c r="AA226" t="s">
        <v>135</v>
      </c>
      <c r="AB226" t="s">
        <v>50</v>
      </c>
      <c r="AC226" t="s">
        <v>50</v>
      </c>
      <c r="AD226" t="s">
        <v>50</v>
      </c>
      <c r="AE226" t="s">
        <v>50</v>
      </c>
      <c r="AF226" t="str">
        <f t="shared" si="27"/>
        <v>Erandawne</v>
      </c>
      <c r="AG226" t="s">
        <v>50</v>
      </c>
      <c r="AH226" t="s">
        <v>183</v>
      </c>
      <c r="AI226" t="s">
        <v>50</v>
      </c>
      <c r="AJ226" t="s">
        <v>50</v>
      </c>
      <c r="AK226" t="s">
        <v>50</v>
      </c>
      <c r="AL226" t="str">
        <f t="shared" si="28"/>
        <v>Deenanath Mangeshkar Hospital / Patwardhan Bag</v>
      </c>
      <c r="AM226" t="str">
        <f>IF(FC_Road___Aradhana5[[#This Row],[2nd Level Departure]]="",FC_Road___Aradhana5[[#This Row],[1st Level Departure]],FC_Road___Aradhana5[[#This Row],[2nd Level Departure]])</f>
        <v>Deenanath Mangeshkar Hospital / Patwardhan Bag</v>
      </c>
      <c r="AN226" t="s">
        <v>56</v>
      </c>
      <c r="AO226" t="s">
        <v>71</v>
      </c>
      <c r="AP226" t="s">
        <v>58</v>
      </c>
      <c r="AQ226" t="s">
        <v>72</v>
      </c>
      <c r="AR226" t="s">
        <v>60</v>
      </c>
      <c r="AS226" t="s">
        <v>129</v>
      </c>
      <c r="AT226" t="s">
        <v>224</v>
      </c>
      <c r="AU226" t="s">
        <v>63</v>
      </c>
      <c r="AV226" t="s">
        <v>50</v>
      </c>
      <c r="AW226" t="str">
        <f t="shared" si="29"/>
        <v>Walk-in/ Saw it while passing by</v>
      </c>
      <c r="AX226" t="s">
        <v>50</v>
      </c>
      <c r="AY226" t="str">
        <f t="shared" si="30"/>
        <v>Family Outing</v>
      </c>
      <c r="AZ226" t="s">
        <v>50</v>
      </c>
      <c r="BA226" t="str">
        <f t="shared" si="31"/>
        <v>I like si nonna's pizza</v>
      </c>
      <c r="BB226" t="s">
        <v>87</v>
      </c>
      <c r="BC226" t="s">
        <v>104</v>
      </c>
      <c r="BD226" t="s">
        <v>66</v>
      </c>
      <c r="BE226" t="s">
        <v>67</v>
      </c>
      <c r="BF226" t="s">
        <v>184</v>
      </c>
      <c r="BG226" t="s">
        <v>100</v>
      </c>
      <c r="BH226" t="s">
        <v>101</v>
      </c>
      <c r="BI226" t="s">
        <v>203</v>
      </c>
      <c r="BJ226" t="s">
        <v>69</v>
      </c>
      <c r="BK226" t="s">
        <v>153</v>
      </c>
      <c r="BL226" t="s">
        <v>400</v>
      </c>
    </row>
    <row r="227" spans="1:64" x14ac:dyDescent="0.3">
      <c r="A227">
        <v>237</v>
      </c>
      <c r="B227" s="1">
        <v>45837.613888888889</v>
      </c>
      <c r="C227" s="6">
        <v>45837.618750000001</v>
      </c>
      <c r="D227" s="2">
        <f>INT(FC_Road___Aradhana5[[#This Row],[Completion time]])</f>
        <v>45837</v>
      </c>
      <c r="E227" s="2" t="str">
        <f>TEXT(FC_Road___Aradhana5[[#This Row],[Date]],"dddd")</f>
        <v>Sunday</v>
      </c>
      <c r="F227" s="2" t="str">
        <f>IF(WEEKDAY(FC_Road___Aradhana5[[#This Row],[Date]],2)&gt;5,"Weekend","Weekday")</f>
        <v>Weekend</v>
      </c>
      <c r="G22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7" t="s">
        <v>49</v>
      </c>
      <c r="I227" t="s">
        <v>50</v>
      </c>
      <c r="J227" t="s">
        <v>51</v>
      </c>
      <c r="K227" t="s">
        <v>52</v>
      </c>
      <c r="L227" t="s">
        <v>80</v>
      </c>
      <c r="M227" t="s">
        <v>50</v>
      </c>
      <c r="N227" t="s">
        <v>50</v>
      </c>
      <c r="O227" t="s">
        <v>50</v>
      </c>
      <c r="P227" t="s">
        <v>50</v>
      </c>
      <c r="Q227" t="s">
        <v>81</v>
      </c>
      <c r="R227" t="str">
        <f t="shared" si="24"/>
        <v>Kothrud</v>
      </c>
      <c r="S227" t="s">
        <v>50</v>
      </c>
      <c r="T227" t="s">
        <v>50</v>
      </c>
      <c r="U227" t="s">
        <v>82</v>
      </c>
      <c r="V227" t="s">
        <v>50</v>
      </c>
      <c r="W227" t="s">
        <v>50</v>
      </c>
      <c r="X227" t="str">
        <f t="shared" si="25"/>
        <v>Bhusari Colony / Kothrud Depot</v>
      </c>
      <c r="Y227" t="str">
        <f t="shared" si="26"/>
        <v>Bhusari Colony / Kothrud Depot</v>
      </c>
      <c r="Z227" t="s">
        <v>163</v>
      </c>
      <c r="AA227" t="s">
        <v>84</v>
      </c>
      <c r="AB227" t="s">
        <v>50</v>
      </c>
      <c r="AC227" t="s">
        <v>50</v>
      </c>
      <c r="AD227" t="s">
        <v>50</v>
      </c>
      <c r="AE227" t="s">
        <v>50</v>
      </c>
      <c r="AF227" t="str">
        <f t="shared" si="27"/>
        <v>kothrud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tr">
        <f t="shared" si="28"/>
        <v/>
      </c>
      <c r="AM227" t="str">
        <f>IF(FC_Road___Aradhana5[[#This Row],[2nd Level Departure]]="",FC_Road___Aradhana5[[#This Row],[1st Level Departure]],FC_Road___Aradhana5[[#This Row],[2nd Level Departure]])</f>
        <v>kothrud</v>
      </c>
      <c r="AN227" t="s">
        <v>56</v>
      </c>
      <c r="AO227" t="s">
        <v>71</v>
      </c>
      <c r="AP227" t="s">
        <v>58</v>
      </c>
      <c r="AQ227" t="s">
        <v>59</v>
      </c>
      <c r="AR227" t="s">
        <v>103</v>
      </c>
      <c r="AS227" t="s">
        <v>61</v>
      </c>
      <c r="AT227" t="s">
        <v>62</v>
      </c>
      <c r="AU227" t="s">
        <v>103</v>
      </c>
      <c r="AV227" t="s">
        <v>50</v>
      </c>
      <c r="AW227" t="str">
        <f t="shared" si="29"/>
        <v>Word of Mouth/ Recommendation</v>
      </c>
      <c r="AX227" t="s">
        <v>50</v>
      </c>
      <c r="AY227" t="str">
        <f t="shared" si="30"/>
        <v>Casual Meal</v>
      </c>
      <c r="AZ227" t="s">
        <v>50</v>
      </c>
      <c r="BA227" t="str">
        <f t="shared" si="31"/>
        <v>I wanted to try Sourdough Pizza</v>
      </c>
      <c r="BB227" t="s">
        <v>64</v>
      </c>
      <c r="BC227" t="s">
        <v>64</v>
      </c>
      <c r="BD227" t="s">
        <v>88</v>
      </c>
      <c r="BE227" t="s">
        <v>67</v>
      </c>
      <c r="BF227" t="s">
        <v>89</v>
      </c>
      <c r="BG227" t="s">
        <v>114</v>
      </c>
      <c r="BH227" t="s">
        <v>78</v>
      </c>
      <c r="BI227" t="s">
        <v>115</v>
      </c>
      <c r="BJ227" t="s">
        <v>69</v>
      </c>
      <c r="BK227" t="s">
        <v>530</v>
      </c>
      <c r="BL227" t="s">
        <v>401</v>
      </c>
    </row>
    <row r="228" spans="1:64" x14ac:dyDescent="0.3">
      <c r="A228">
        <v>238</v>
      </c>
      <c r="B228" s="1">
        <v>45837.618055555555</v>
      </c>
      <c r="C228" s="6">
        <v>45837.636111111111</v>
      </c>
      <c r="D228" s="2">
        <f>INT(FC_Road___Aradhana5[[#This Row],[Completion time]])</f>
        <v>45837</v>
      </c>
      <c r="E228" s="2" t="str">
        <f>TEXT(FC_Road___Aradhana5[[#This Row],[Date]],"dddd")</f>
        <v>Sunday</v>
      </c>
      <c r="F228" s="2" t="str">
        <f>IF(WEEKDAY(FC_Road___Aradhana5[[#This Row],[Date]],2)&gt;5,"Weekend","Weekday")</f>
        <v>Weekend</v>
      </c>
      <c r="G22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8" t="s">
        <v>49</v>
      </c>
      <c r="I228" t="s">
        <v>50</v>
      </c>
      <c r="J228" t="s">
        <v>79</v>
      </c>
      <c r="K228" t="s">
        <v>52</v>
      </c>
      <c r="L228" t="s">
        <v>80</v>
      </c>
      <c r="M228" t="s">
        <v>50</v>
      </c>
      <c r="N228" t="s">
        <v>50</v>
      </c>
      <c r="O228" t="s">
        <v>50</v>
      </c>
      <c r="P228" t="s">
        <v>50</v>
      </c>
      <c r="Q228" t="s">
        <v>135</v>
      </c>
      <c r="R228" t="str">
        <f t="shared" si="24"/>
        <v>Erandawne</v>
      </c>
      <c r="S228" t="s">
        <v>50</v>
      </c>
      <c r="T228" t="s">
        <v>183</v>
      </c>
      <c r="U228" t="s">
        <v>50</v>
      </c>
      <c r="V228" t="s">
        <v>50</v>
      </c>
      <c r="W228" t="s">
        <v>50</v>
      </c>
      <c r="X228" t="str">
        <f t="shared" si="25"/>
        <v>Deenanath Mangeshkar Hospital / Patwardhan Bag</v>
      </c>
      <c r="Y228" t="str">
        <f t="shared" si="26"/>
        <v>Deenanath Mangeshkar Hospital / Patwardhan Bag</v>
      </c>
      <c r="Z228" t="s">
        <v>93</v>
      </c>
      <c r="AA228" t="s">
        <v>50</v>
      </c>
      <c r="AB228" t="s">
        <v>50</v>
      </c>
      <c r="AC228" t="s">
        <v>271</v>
      </c>
      <c r="AD228" t="s">
        <v>50</v>
      </c>
      <c r="AE228" t="s">
        <v>50</v>
      </c>
      <c r="AF228" t="str">
        <f t="shared" si="27"/>
        <v>Aundh</v>
      </c>
      <c r="AG228" t="s">
        <v>50</v>
      </c>
      <c r="AH228" t="s">
        <v>50</v>
      </c>
      <c r="AI228" t="s">
        <v>50</v>
      </c>
      <c r="AJ228" t="s">
        <v>50</v>
      </c>
      <c r="AK228" t="s">
        <v>50</v>
      </c>
      <c r="AL228" t="str">
        <f t="shared" si="28"/>
        <v/>
      </c>
      <c r="AM228" t="str">
        <f>IF(FC_Road___Aradhana5[[#This Row],[2nd Level Departure]]="",FC_Road___Aradhana5[[#This Row],[1st Level Departure]],FC_Road___Aradhana5[[#This Row],[2nd Level Departure]])</f>
        <v>Aundh</v>
      </c>
      <c r="AN228" t="s">
        <v>56</v>
      </c>
      <c r="AO228" t="s">
        <v>71</v>
      </c>
      <c r="AP228" t="s">
        <v>96</v>
      </c>
      <c r="AQ228" t="s">
        <v>50</v>
      </c>
      <c r="AR228" t="s">
        <v>50</v>
      </c>
      <c r="AS228" t="s">
        <v>50</v>
      </c>
      <c r="AT228" t="s">
        <v>50</v>
      </c>
      <c r="AU228" t="s">
        <v>50</v>
      </c>
      <c r="AV228" t="s">
        <v>149</v>
      </c>
      <c r="AW228" t="str">
        <f t="shared" si="29"/>
        <v>A friend told me</v>
      </c>
      <c r="AX228" t="s">
        <v>61</v>
      </c>
      <c r="AY228" t="str">
        <f t="shared" si="30"/>
        <v>Casual Meal</v>
      </c>
      <c r="AZ228" t="s">
        <v>98</v>
      </c>
      <c r="BA228" t="s">
        <v>62</v>
      </c>
      <c r="BB228" t="s">
        <v>87</v>
      </c>
      <c r="BC228" t="s">
        <v>104</v>
      </c>
      <c r="BD228" t="s">
        <v>130</v>
      </c>
      <c r="BE228" t="s">
        <v>76</v>
      </c>
      <c r="BF228" t="s">
        <v>131</v>
      </c>
      <c r="BG228" t="s">
        <v>100</v>
      </c>
      <c r="BH228" t="s">
        <v>101</v>
      </c>
      <c r="BI228" t="s">
        <v>122</v>
      </c>
      <c r="BJ228" t="s">
        <v>69</v>
      </c>
      <c r="BK228" t="s">
        <v>153</v>
      </c>
      <c r="BL228" t="s">
        <v>400</v>
      </c>
    </row>
    <row r="229" spans="1:64" x14ac:dyDescent="0.3">
      <c r="A229">
        <v>239</v>
      </c>
      <c r="B229" s="1">
        <v>45837.618750000001</v>
      </c>
      <c r="C229" s="6">
        <v>45837.638194444444</v>
      </c>
      <c r="D229" s="2">
        <f>INT(FC_Road___Aradhana5[[#This Row],[Completion time]])</f>
        <v>45837</v>
      </c>
      <c r="E229" s="2" t="str">
        <f>TEXT(FC_Road___Aradhana5[[#This Row],[Date]],"dddd")</f>
        <v>Sunday</v>
      </c>
      <c r="F229" s="2" t="str">
        <f>IF(WEEKDAY(FC_Road___Aradhana5[[#This Row],[Date]],2)&gt;5,"Weekend","Weekday")</f>
        <v>Weekend</v>
      </c>
      <c r="G22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29" t="s">
        <v>49</v>
      </c>
      <c r="I229" t="s">
        <v>50</v>
      </c>
      <c r="J229" t="s">
        <v>51</v>
      </c>
      <c r="K229" t="s">
        <v>52</v>
      </c>
      <c r="L229" t="s">
        <v>80</v>
      </c>
      <c r="M229" t="s">
        <v>50</v>
      </c>
      <c r="N229" t="s">
        <v>50</v>
      </c>
      <c r="O229" t="s">
        <v>50</v>
      </c>
      <c r="P229" t="s">
        <v>50</v>
      </c>
      <c r="Q229" t="s">
        <v>245</v>
      </c>
      <c r="R229" t="str">
        <f t="shared" si="24"/>
        <v>Vadgaonsheri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tr">
        <f t="shared" si="25"/>
        <v/>
      </c>
      <c r="Y229" t="str">
        <f t="shared" si="26"/>
        <v>Vadgaonsheri</v>
      </c>
      <c r="Z229" t="s">
        <v>166</v>
      </c>
      <c r="AA229" t="s">
        <v>50</v>
      </c>
      <c r="AB229" t="s">
        <v>227</v>
      </c>
      <c r="AC229" t="s">
        <v>50</v>
      </c>
      <c r="AD229" t="s">
        <v>50</v>
      </c>
      <c r="AE229" t="s">
        <v>50</v>
      </c>
      <c r="AF229" t="str">
        <f t="shared" si="27"/>
        <v>Sambhaji Park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tr">
        <f t="shared" si="28"/>
        <v/>
      </c>
      <c r="AM229" t="str">
        <f>IF(FC_Road___Aradhana5[[#This Row],[2nd Level Departure]]="",FC_Road___Aradhana5[[#This Row],[1st Level Departure]],FC_Road___Aradhana5[[#This Row],[2nd Level Departure]])</f>
        <v>Sambhaji Park</v>
      </c>
      <c r="AN229" t="s">
        <v>94</v>
      </c>
      <c r="AO229" t="s">
        <v>95</v>
      </c>
      <c r="AP229" t="s">
        <v>58</v>
      </c>
      <c r="AQ229" t="s">
        <v>59</v>
      </c>
      <c r="AR229" t="s">
        <v>103</v>
      </c>
      <c r="AS229" t="s">
        <v>112</v>
      </c>
      <c r="AT229" t="s">
        <v>125</v>
      </c>
      <c r="AU229" t="s">
        <v>63</v>
      </c>
      <c r="AV229" t="s">
        <v>50</v>
      </c>
      <c r="AW229" t="str">
        <f t="shared" si="29"/>
        <v>Word of Mouth/ Recommendation</v>
      </c>
      <c r="AX229" t="s">
        <v>50</v>
      </c>
      <c r="AY229" t="str">
        <f t="shared" si="30"/>
        <v>Hangout with Friends</v>
      </c>
      <c r="AZ229" t="s">
        <v>50</v>
      </c>
      <c r="BA229" t="str">
        <f t="shared" si="31"/>
        <v>Pizza with Drinks sounded like a good combo</v>
      </c>
      <c r="BB229" t="s">
        <v>104</v>
      </c>
      <c r="BC229" t="s">
        <v>104</v>
      </c>
      <c r="BD229" t="s">
        <v>75</v>
      </c>
      <c r="BE229" t="s">
        <v>67</v>
      </c>
      <c r="BF229" t="s">
        <v>89</v>
      </c>
      <c r="BG229" t="s">
        <v>114</v>
      </c>
      <c r="BH229" t="s">
        <v>78</v>
      </c>
      <c r="BI229" t="s">
        <v>203</v>
      </c>
      <c r="BJ229" t="s">
        <v>69</v>
      </c>
      <c r="BK229" t="s">
        <v>531</v>
      </c>
      <c r="BL229" t="s">
        <v>431</v>
      </c>
    </row>
    <row r="230" spans="1:64" x14ac:dyDescent="0.3">
      <c r="A230">
        <v>240</v>
      </c>
      <c r="B230" s="1">
        <v>45837.636805555558</v>
      </c>
      <c r="C230" s="6">
        <v>45837.63958333333</v>
      </c>
      <c r="D230" s="2">
        <f>INT(FC_Road___Aradhana5[[#This Row],[Completion time]])</f>
        <v>45837</v>
      </c>
      <c r="E230" s="2" t="str">
        <f>TEXT(FC_Road___Aradhana5[[#This Row],[Date]],"dddd")</f>
        <v>Sunday</v>
      </c>
      <c r="F230" s="2" t="str">
        <f>IF(WEEKDAY(FC_Road___Aradhana5[[#This Row],[Date]],2)&gt;5,"Weekend","Weekday")</f>
        <v>Weekend</v>
      </c>
      <c r="G23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30" t="s">
        <v>49</v>
      </c>
      <c r="I230" t="s">
        <v>50</v>
      </c>
      <c r="J230" t="s">
        <v>79</v>
      </c>
      <c r="K230" t="s">
        <v>52</v>
      </c>
      <c r="L230" t="s">
        <v>80</v>
      </c>
      <c r="M230" t="s">
        <v>50</v>
      </c>
      <c r="N230" t="s">
        <v>50</v>
      </c>
      <c r="O230" t="s">
        <v>50</v>
      </c>
      <c r="P230" t="s">
        <v>50</v>
      </c>
      <c r="Q230" t="s">
        <v>127</v>
      </c>
      <c r="R230" t="str">
        <f t="shared" si="24"/>
        <v>Old City</v>
      </c>
      <c r="S230" t="s">
        <v>50</v>
      </c>
      <c r="T230" t="s">
        <v>50</v>
      </c>
      <c r="U230" t="s">
        <v>50</v>
      </c>
      <c r="V230" t="s">
        <v>50</v>
      </c>
      <c r="W230" t="s">
        <v>134</v>
      </c>
      <c r="X230" t="str">
        <f t="shared" si="25"/>
        <v>Narayan Peth</v>
      </c>
      <c r="Y230" t="str">
        <f t="shared" si="26"/>
        <v>Narayan Peth</v>
      </c>
      <c r="Z230" t="s">
        <v>166</v>
      </c>
      <c r="AA230" t="s">
        <v>50</v>
      </c>
      <c r="AB230" t="s">
        <v>165</v>
      </c>
      <c r="AC230" t="s">
        <v>50</v>
      </c>
      <c r="AD230" t="s">
        <v>50</v>
      </c>
      <c r="AE230" t="s">
        <v>50</v>
      </c>
      <c r="AF230" t="str">
        <f t="shared" si="27"/>
        <v>Pavillion Mall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tr">
        <f t="shared" si="28"/>
        <v/>
      </c>
      <c r="AM230" t="str">
        <f>IF(FC_Road___Aradhana5[[#This Row],[2nd Level Departure]]="",FC_Road___Aradhana5[[#This Row],[1st Level Departure]],FC_Road___Aradhana5[[#This Row],[2nd Level Departure]])</f>
        <v>Pavillion Mall</v>
      </c>
      <c r="AN230" t="s">
        <v>56</v>
      </c>
      <c r="AO230" t="s">
        <v>71</v>
      </c>
      <c r="AP230" t="s">
        <v>96</v>
      </c>
      <c r="AQ230" t="s">
        <v>50</v>
      </c>
      <c r="AR230" t="s">
        <v>50</v>
      </c>
      <c r="AS230" t="s">
        <v>50</v>
      </c>
      <c r="AT230" t="s">
        <v>50</v>
      </c>
      <c r="AU230" t="s">
        <v>50</v>
      </c>
      <c r="AV230" t="s">
        <v>97</v>
      </c>
      <c r="AW230" t="str">
        <f t="shared" si="29"/>
        <v>Social Media Ad (Instagram/ Facebook)</v>
      </c>
      <c r="AX230" t="s">
        <v>86</v>
      </c>
      <c r="AY230" t="str">
        <f t="shared" si="30"/>
        <v>Date</v>
      </c>
      <c r="AZ230" t="s">
        <v>98</v>
      </c>
      <c r="BA230" t="s">
        <v>62</v>
      </c>
      <c r="BB230" t="s">
        <v>87</v>
      </c>
      <c r="BC230" t="s">
        <v>104</v>
      </c>
      <c r="BD230" t="s">
        <v>88</v>
      </c>
      <c r="BE230" t="s">
        <v>76</v>
      </c>
      <c r="BF230" t="s">
        <v>89</v>
      </c>
      <c r="BG230" t="s">
        <v>114</v>
      </c>
      <c r="BH230" t="s">
        <v>78</v>
      </c>
      <c r="BI230" t="s">
        <v>115</v>
      </c>
      <c r="BJ230" t="s">
        <v>189</v>
      </c>
      <c r="BK230" t="s">
        <v>531</v>
      </c>
      <c r="BL230" t="s">
        <v>390</v>
      </c>
    </row>
    <row r="231" spans="1:64" x14ac:dyDescent="0.3">
      <c r="A231">
        <v>241</v>
      </c>
      <c r="B231" s="1">
        <v>45837.638888888891</v>
      </c>
      <c r="C231" s="6">
        <v>45837.646527777775</v>
      </c>
      <c r="D231" s="2">
        <f>INT(FC_Road___Aradhana5[[#This Row],[Completion time]])</f>
        <v>45837</v>
      </c>
      <c r="E231" s="2" t="str">
        <f>TEXT(FC_Road___Aradhana5[[#This Row],[Date]],"dddd")</f>
        <v>Sunday</v>
      </c>
      <c r="F231" s="2" t="str">
        <f>IF(WEEKDAY(FC_Road___Aradhana5[[#This Row],[Date]],2)&gt;5,"Weekend","Weekday")</f>
        <v>Weekend</v>
      </c>
      <c r="G23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31" t="s">
        <v>49</v>
      </c>
      <c r="I231" t="s">
        <v>50</v>
      </c>
      <c r="J231" t="s">
        <v>79</v>
      </c>
      <c r="K231" t="s">
        <v>52</v>
      </c>
      <c r="L231" t="s">
        <v>156</v>
      </c>
      <c r="M231" t="s">
        <v>165</v>
      </c>
      <c r="N231" t="s">
        <v>50</v>
      </c>
      <c r="O231" t="s">
        <v>50</v>
      </c>
      <c r="P231" t="s">
        <v>50</v>
      </c>
      <c r="Q231" t="s">
        <v>50</v>
      </c>
      <c r="R231" t="str">
        <f t="shared" si="24"/>
        <v>Pavillion Mall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tr">
        <f t="shared" si="25"/>
        <v/>
      </c>
      <c r="Y231" t="str">
        <f t="shared" si="26"/>
        <v>Pavillion Mall</v>
      </c>
      <c r="Z231" t="s">
        <v>83</v>
      </c>
      <c r="AA231" t="s">
        <v>246</v>
      </c>
      <c r="AB231" t="s">
        <v>50</v>
      </c>
      <c r="AC231" t="s">
        <v>50</v>
      </c>
      <c r="AD231" t="s">
        <v>50</v>
      </c>
      <c r="AE231" t="s">
        <v>50</v>
      </c>
      <c r="AF231" t="str">
        <f t="shared" si="27"/>
        <v xml:space="preserve">Magarpatta </v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tr">
        <f t="shared" si="28"/>
        <v/>
      </c>
      <c r="AM231" t="str">
        <f>IF(FC_Road___Aradhana5[[#This Row],[2nd Level Departure]]="",FC_Road___Aradhana5[[#This Row],[1st Level Departure]],FC_Road___Aradhana5[[#This Row],[2nd Level Departure]])</f>
        <v xml:space="preserve">Magarpatta </v>
      </c>
      <c r="AN231" t="s">
        <v>56</v>
      </c>
      <c r="AO231" t="s">
        <v>71</v>
      </c>
      <c r="AP231" t="s">
        <v>96</v>
      </c>
      <c r="AQ231" t="s">
        <v>50</v>
      </c>
      <c r="AR231" t="s">
        <v>50</v>
      </c>
      <c r="AS231" t="s">
        <v>50</v>
      </c>
      <c r="AT231" t="s">
        <v>50</v>
      </c>
      <c r="AU231" t="s">
        <v>50</v>
      </c>
      <c r="AV231" t="s">
        <v>149</v>
      </c>
      <c r="AW231" t="str">
        <f t="shared" si="29"/>
        <v>A friend told me</v>
      </c>
      <c r="AX231" t="s">
        <v>167</v>
      </c>
      <c r="AY231" t="str">
        <f t="shared" si="30"/>
        <v>Special Celebration (Birthday, Anniversary, etc.)</v>
      </c>
      <c r="AZ231" t="s">
        <v>180</v>
      </c>
      <c r="BA231" t="s">
        <v>107</v>
      </c>
      <c r="BB231" t="s">
        <v>87</v>
      </c>
      <c r="BC231" t="s">
        <v>104</v>
      </c>
      <c r="BD231" t="s">
        <v>75</v>
      </c>
      <c r="BE231" t="s">
        <v>67</v>
      </c>
      <c r="BF231" t="s">
        <v>89</v>
      </c>
      <c r="BG231" t="s">
        <v>68</v>
      </c>
      <c r="BH231" t="s">
        <v>118</v>
      </c>
      <c r="BI231" t="s">
        <v>91</v>
      </c>
      <c r="BJ231" t="s">
        <v>69</v>
      </c>
      <c r="BK231" t="s">
        <v>531</v>
      </c>
      <c r="BL231" t="s">
        <v>390</v>
      </c>
    </row>
    <row r="232" spans="1:64" x14ac:dyDescent="0.3">
      <c r="A232">
        <v>242</v>
      </c>
      <c r="B232" s="1">
        <v>45837.640972222223</v>
      </c>
      <c r="C232" s="6">
        <v>45837.646527777775</v>
      </c>
      <c r="D232" s="2">
        <f>INT(FC_Road___Aradhana5[[#This Row],[Completion time]])</f>
        <v>45837</v>
      </c>
      <c r="E232" s="2" t="str">
        <f>TEXT(FC_Road___Aradhana5[[#This Row],[Date]],"dddd")</f>
        <v>Sunday</v>
      </c>
      <c r="F232" s="2" t="str">
        <f>IF(WEEKDAY(FC_Road___Aradhana5[[#This Row],[Date]],2)&gt;5,"Weekend","Weekday")</f>
        <v>Weekend</v>
      </c>
      <c r="G23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32" t="s">
        <v>49</v>
      </c>
      <c r="I232" t="s">
        <v>50</v>
      </c>
      <c r="J232" t="s">
        <v>79</v>
      </c>
      <c r="K232" t="s">
        <v>140</v>
      </c>
      <c r="L232" t="s">
        <v>93</v>
      </c>
      <c r="M232" t="s">
        <v>50</v>
      </c>
      <c r="N232" t="s">
        <v>102</v>
      </c>
      <c r="O232" t="s">
        <v>50</v>
      </c>
      <c r="P232" t="s">
        <v>50</v>
      </c>
      <c r="Q232" t="s">
        <v>50</v>
      </c>
      <c r="R232" t="str">
        <f t="shared" si="24"/>
        <v>FC Road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tr">
        <f t="shared" si="25"/>
        <v/>
      </c>
      <c r="Y232" t="str">
        <f t="shared" si="26"/>
        <v>FC Road</v>
      </c>
      <c r="Z232" t="s">
        <v>83</v>
      </c>
      <c r="AA232" t="s">
        <v>221</v>
      </c>
      <c r="AB232" t="s">
        <v>50</v>
      </c>
      <c r="AC232" t="s">
        <v>50</v>
      </c>
      <c r="AD232" t="s">
        <v>50</v>
      </c>
      <c r="AE232" t="s">
        <v>50</v>
      </c>
      <c r="AF232" t="str">
        <f t="shared" si="27"/>
        <v>Wakad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tr">
        <f t="shared" si="28"/>
        <v/>
      </c>
      <c r="AM232" t="str">
        <f>IF(FC_Road___Aradhana5[[#This Row],[2nd Level Departure]]="",FC_Road___Aradhana5[[#This Row],[1st Level Departure]],FC_Road___Aradhana5[[#This Row],[2nd Level Departure]])</f>
        <v>Wakad</v>
      </c>
      <c r="AN232" t="s">
        <v>85</v>
      </c>
      <c r="AO232" t="s">
        <v>71</v>
      </c>
      <c r="AP232" t="s">
        <v>58</v>
      </c>
      <c r="AQ232" t="s">
        <v>72</v>
      </c>
      <c r="AR232" t="s">
        <v>103</v>
      </c>
      <c r="AS232" t="s">
        <v>129</v>
      </c>
      <c r="AT232" t="s">
        <v>125</v>
      </c>
      <c r="AU232" t="s">
        <v>63</v>
      </c>
      <c r="AV232" t="s">
        <v>50</v>
      </c>
      <c r="AW232" t="str">
        <f t="shared" si="29"/>
        <v>Walk-in/ Saw it while passing by</v>
      </c>
      <c r="AX232" t="s">
        <v>50</v>
      </c>
      <c r="AY232" t="str">
        <f t="shared" si="30"/>
        <v>Family Outing</v>
      </c>
      <c r="AZ232" t="s">
        <v>50</v>
      </c>
      <c r="BA232" t="str">
        <f t="shared" si="31"/>
        <v>Pizza with Drinks sounded like a good combo</v>
      </c>
      <c r="BB232" t="s">
        <v>74</v>
      </c>
      <c r="BC232" t="s">
        <v>104</v>
      </c>
      <c r="BD232" t="s">
        <v>75</v>
      </c>
      <c r="BE232" t="s">
        <v>76</v>
      </c>
      <c r="BF232" t="s">
        <v>89</v>
      </c>
      <c r="BG232" t="s">
        <v>68</v>
      </c>
      <c r="BH232" t="s">
        <v>78</v>
      </c>
      <c r="BI232" t="s">
        <v>115</v>
      </c>
      <c r="BJ232" t="s">
        <v>69</v>
      </c>
      <c r="BK232" t="s">
        <v>93</v>
      </c>
      <c r="BL232" t="s">
        <v>372</v>
      </c>
    </row>
    <row r="233" spans="1:64" x14ac:dyDescent="0.3">
      <c r="A233">
        <v>243</v>
      </c>
      <c r="B233" s="1">
        <v>45837.65347222222</v>
      </c>
      <c r="C233" s="6">
        <v>45837.654861111114</v>
      </c>
      <c r="D233" s="2">
        <f>INT(FC_Road___Aradhana5[[#This Row],[Completion time]])</f>
        <v>45837</v>
      </c>
      <c r="E233" s="2" t="str">
        <f>TEXT(FC_Road___Aradhana5[[#This Row],[Date]],"dddd")</f>
        <v>Sunday</v>
      </c>
      <c r="F233" s="2" t="str">
        <f>IF(WEEKDAY(FC_Road___Aradhana5[[#This Row],[Date]],2)&gt;5,"Weekend","Weekday")</f>
        <v>Weekend</v>
      </c>
      <c r="G23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33" t="s">
        <v>49</v>
      </c>
      <c r="I233" t="s">
        <v>50</v>
      </c>
      <c r="J233" t="s">
        <v>79</v>
      </c>
      <c r="K233" t="s">
        <v>52</v>
      </c>
      <c r="L233" t="s">
        <v>119</v>
      </c>
      <c r="M233" t="s">
        <v>50</v>
      </c>
      <c r="N233" t="s">
        <v>50</v>
      </c>
      <c r="O233" t="s">
        <v>50</v>
      </c>
      <c r="P233" t="s">
        <v>50</v>
      </c>
      <c r="Q233" t="s">
        <v>247</v>
      </c>
      <c r="R233" t="str">
        <f t="shared" si="24"/>
        <v xml:space="preserve">Vishrantwadi 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tr">
        <f t="shared" si="25"/>
        <v/>
      </c>
      <c r="Y233" t="str">
        <f t="shared" si="26"/>
        <v xml:space="preserve">Vishrantwadi </v>
      </c>
      <c r="Z233" t="s">
        <v>83</v>
      </c>
      <c r="AA233" t="s">
        <v>247</v>
      </c>
      <c r="AB233" t="s">
        <v>50</v>
      </c>
      <c r="AC233" t="s">
        <v>50</v>
      </c>
      <c r="AD233" t="s">
        <v>50</v>
      </c>
      <c r="AE233" t="s">
        <v>50</v>
      </c>
      <c r="AF233" t="str">
        <f t="shared" si="27"/>
        <v xml:space="preserve">Vishrantwadi 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tr">
        <f t="shared" si="28"/>
        <v/>
      </c>
      <c r="AM233" t="str">
        <f>IF(FC_Road___Aradhana5[[#This Row],[2nd Level Departure]]="",FC_Road___Aradhana5[[#This Row],[1st Level Departure]],FC_Road___Aradhana5[[#This Row],[2nd Level Departure]])</f>
        <v xml:space="preserve">Vishrantwadi </v>
      </c>
      <c r="AN233" t="s">
        <v>94</v>
      </c>
      <c r="AO233" t="s">
        <v>57</v>
      </c>
      <c r="AP233" t="s">
        <v>96</v>
      </c>
      <c r="AQ233" t="s">
        <v>50</v>
      </c>
      <c r="AR233" t="s">
        <v>50</v>
      </c>
      <c r="AS233" t="s">
        <v>50</v>
      </c>
      <c r="AT233" t="s">
        <v>50</v>
      </c>
      <c r="AU233" t="s">
        <v>50</v>
      </c>
      <c r="AV233" t="s">
        <v>149</v>
      </c>
      <c r="AW233" t="str">
        <f t="shared" si="29"/>
        <v>A friend told me</v>
      </c>
      <c r="AX233" t="s">
        <v>61</v>
      </c>
      <c r="AY233" t="str">
        <f t="shared" si="30"/>
        <v>Casual Meal</v>
      </c>
      <c r="AZ233" t="s">
        <v>98</v>
      </c>
      <c r="BA233" t="s">
        <v>62</v>
      </c>
      <c r="BB233" t="s">
        <v>87</v>
      </c>
      <c r="BC233" t="s">
        <v>108</v>
      </c>
      <c r="BD233" t="s">
        <v>66</v>
      </c>
      <c r="BE233" t="s">
        <v>67</v>
      </c>
      <c r="BF233" t="s">
        <v>184</v>
      </c>
      <c r="BG233" t="s">
        <v>137</v>
      </c>
      <c r="BH233" t="s">
        <v>101</v>
      </c>
      <c r="BI233" t="s">
        <v>115</v>
      </c>
      <c r="BJ233" t="s">
        <v>69</v>
      </c>
      <c r="BK233" t="s">
        <v>153</v>
      </c>
      <c r="BL233" t="s">
        <v>434</v>
      </c>
    </row>
    <row r="234" spans="1:64" x14ac:dyDescent="0.3">
      <c r="A234">
        <v>244</v>
      </c>
      <c r="B234" s="1">
        <v>45837.654861111114</v>
      </c>
      <c r="C234" s="6">
        <v>45837.65625</v>
      </c>
      <c r="D234" s="2">
        <f>INT(FC_Road___Aradhana5[[#This Row],[Completion time]])</f>
        <v>45837</v>
      </c>
      <c r="E234" s="2" t="str">
        <f>TEXT(FC_Road___Aradhana5[[#This Row],[Date]],"dddd")</f>
        <v>Sunday</v>
      </c>
      <c r="F234" s="2" t="str">
        <f>IF(WEEKDAY(FC_Road___Aradhana5[[#This Row],[Date]],2)&gt;5,"Weekend","Weekday")</f>
        <v>Weekend</v>
      </c>
      <c r="G23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34" t="s">
        <v>49</v>
      </c>
      <c r="I234" t="s">
        <v>50</v>
      </c>
      <c r="J234" t="s">
        <v>51</v>
      </c>
      <c r="K234" t="s">
        <v>92</v>
      </c>
      <c r="L234" t="s">
        <v>93</v>
      </c>
      <c r="M234" t="s">
        <v>50</v>
      </c>
      <c r="N234" t="s">
        <v>102</v>
      </c>
      <c r="O234" t="s">
        <v>50</v>
      </c>
      <c r="P234" t="s">
        <v>50</v>
      </c>
      <c r="Q234" t="s">
        <v>50</v>
      </c>
      <c r="R234" t="str">
        <f t="shared" si="24"/>
        <v>FC Road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tr">
        <f t="shared" si="25"/>
        <v/>
      </c>
      <c r="Y234" t="str">
        <f t="shared" si="26"/>
        <v>FC Road</v>
      </c>
      <c r="Z234" t="s">
        <v>83</v>
      </c>
      <c r="AA234" t="s">
        <v>54</v>
      </c>
      <c r="AB234" t="s">
        <v>50</v>
      </c>
      <c r="AC234" t="s">
        <v>50</v>
      </c>
      <c r="AD234" t="s">
        <v>50</v>
      </c>
      <c r="AE234" t="s">
        <v>50</v>
      </c>
      <c r="AF234" t="str">
        <f t="shared" si="27"/>
        <v>Deccan</v>
      </c>
      <c r="AG234" t="s">
        <v>54</v>
      </c>
      <c r="AH234" t="s">
        <v>50</v>
      </c>
      <c r="AI234" t="s">
        <v>50</v>
      </c>
      <c r="AJ234" t="s">
        <v>50</v>
      </c>
      <c r="AK234" t="s">
        <v>50</v>
      </c>
      <c r="AL234" t="str">
        <f t="shared" si="28"/>
        <v>Deccan</v>
      </c>
      <c r="AM234" t="str">
        <f>IF(FC_Road___Aradhana5[[#This Row],[2nd Level Departure]]="",FC_Road___Aradhana5[[#This Row],[1st Level Departure]],FC_Road___Aradhana5[[#This Row],[2nd Level Departure]])</f>
        <v>Deccan</v>
      </c>
      <c r="AN234" t="s">
        <v>85</v>
      </c>
      <c r="AO234" t="s">
        <v>71</v>
      </c>
      <c r="AP234" t="s">
        <v>58</v>
      </c>
      <c r="AQ234" t="s">
        <v>72</v>
      </c>
      <c r="AR234" t="s">
        <v>103</v>
      </c>
      <c r="AS234" t="s">
        <v>61</v>
      </c>
      <c r="AT234" t="s">
        <v>62</v>
      </c>
      <c r="AU234" t="s">
        <v>103</v>
      </c>
      <c r="AV234" t="s">
        <v>50</v>
      </c>
      <c r="AW234" t="str">
        <f t="shared" si="29"/>
        <v>Walk-in/ Saw it while passing by</v>
      </c>
      <c r="AX234" t="s">
        <v>50</v>
      </c>
      <c r="AY234" t="str">
        <f t="shared" si="30"/>
        <v>Casual Meal</v>
      </c>
      <c r="AZ234" t="s">
        <v>50</v>
      </c>
      <c r="BA234" t="str">
        <f t="shared" si="31"/>
        <v>I wanted to try Sourdough Pizza</v>
      </c>
      <c r="BB234" t="s">
        <v>74</v>
      </c>
      <c r="BC234" t="s">
        <v>104</v>
      </c>
      <c r="BD234" t="s">
        <v>75</v>
      </c>
      <c r="BE234" t="s">
        <v>76</v>
      </c>
      <c r="BF234" t="s">
        <v>89</v>
      </c>
      <c r="BG234" t="s">
        <v>68</v>
      </c>
      <c r="BH234" t="s">
        <v>90</v>
      </c>
      <c r="BI234" t="s">
        <v>115</v>
      </c>
      <c r="BJ234" t="s">
        <v>69</v>
      </c>
      <c r="BK234" t="s">
        <v>93</v>
      </c>
      <c r="BL234" t="s">
        <v>372</v>
      </c>
    </row>
    <row r="235" spans="1:64" x14ac:dyDescent="0.3">
      <c r="A235">
        <v>245</v>
      </c>
      <c r="B235" s="1">
        <v>45837.647222222222</v>
      </c>
      <c r="C235" s="6">
        <v>45837.656944444447</v>
      </c>
      <c r="D235" s="2">
        <f>INT(FC_Road___Aradhana5[[#This Row],[Completion time]])</f>
        <v>45837</v>
      </c>
      <c r="E235" s="2" t="str">
        <f>TEXT(FC_Road___Aradhana5[[#This Row],[Date]],"dddd")</f>
        <v>Sunday</v>
      </c>
      <c r="F235" s="2" t="str">
        <f>IF(WEEKDAY(FC_Road___Aradhana5[[#This Row],[Date]],2)&gt;5,"Weekend","Weekday")</f>
        <v>Weekend</v>
      </c>
      <c r="G23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35" t="s">
        <v>49</v>
      </c>
      <c r="I235" t="s">
        <v>50</v>
      </c>
      <c r="J235" t="s">
        <v>51</v>
      </c>
      <c r="K235" t="s">
        <v>52</v>
      </c>
      <c r="L235" t="s">
        <v>80</v>
      </c>
      <c r="M235" t="s">
        <v>50</v>
      </c>
      <c r="N235" t="s">
        <v>50</v>
      </c>
      <c r="O235" t="s">
        <v>50</v>
      </c>
      <c r="P235" t="s">
        <v>50</v>
      </c>
      <c r="Q235" t="s">
        <v>54</v>
      </c>
      <c r="R235" t="str">
        <f t="shared" si="24"/>
        <v>Deccan</v>
      </c>
      <c r="S235" t="s">
        <v>164</v>
      </c>
      <c r="T235" t="s">
        <v>50</v>
      </c>
      <c r="U235" t="s">
        <v>50</v>
      </c>
      <c r="V235" t="s">
        <v>50</v>
      </c>
      <c r="W235" t="s">
        <v>50</v>
      </c>
      <c r="X235" t="str">
        <f t="shared" si="25"/>
        <v>Apte Road / JM Road</v>
      </c>
      <c r="Y235" t="str">
        <f t="shared" si="26"/>
        <v>Apte Road / JM Road</v>
      </c>
      <c r="Z235" t="s">
        <v>55</v>
      </c>
      <c r="AA235" t="s">
        <v>50</v>
      </c>
      <c r="AB235" t="s">
        <v>50</v>
      </c>
      <c r="AC235" t="s">
        <v>50</v>
      </c>
      <c r="AD235" t="s">
        <v>248</v>
      </c>
      <c r="AE235" t="s">
        <v>50</v>
      </c>
      <c r="AF235" t="str">
        <f>IF(AA235&lt;&gt;"",AA235,IF(AB235&lt;&gt;"",AB235,IF(AC235&lt;&gt;"",AC235,IF(AD235&lt;&gt;"",AD235,IF(AE235&lt;&gt;"",AE235,"")))))</f>
        <v>ICC / Senapati Bapat Road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tr">
        <f t="shared" si="28"/>
        <v/>
      </c>
      <c r="AM235" t="str">
        <f>IF(FC_Road___Aradhana5[[#This Row],[2nd Level Departure]]="",FC_Road___Aradhana5[[#This Row],[1st Level Departure]],FC_Road___Aradhana5[[#This Row],[2nd Level Departure]])</f>
        <v>ICC / Senapati Bapat Road</v>
      </c>
      <c r="AN235" t="s">
        <v>56</v>
      </c>
      <c r="AO235" t="s">
        <v>71</v>
      </c>
      <c r="AP235" t="s">
        <v>96</v>
      </c>
      <c r="AQ235" t="s">
        <v>50</v>
      </c>
      <c r="AR235" t="s">
        <v>50</v>
      </c>
      <c r="AS235" t="s">
        <v>50</v>
      </c>
      <c r="AT235" t="s">
        <v>50</v>
      </c>
      <c r="AU235" t="s">
        <v>50</v>
      </c>
      <c r="AV235" t="s">
        <v>144</v>
      </c>
      <c r="AW235" t="str">
        <f t="shared" si="29"/>
        <v>I was walking by and came in</v>
      </c>
      <c r="AX235" t="s">
        <v>111</v>
      </c>
      <c r="AY235" t="str">
        <f t="shared" si="30"/>
        <v>Hangout with friends</v>
      </c>
      <c r="AZ235" t="s">
        <v>168</v>
      </c>
      <c r="BA235" t="s">
        <v>125</v>
      </c>
      <c r="BB235" t="s">
        <v>104</v>
      </c>
      <c r="BC235" t="s">
        <v>64</v>
      </c>
      <c r="BD235" t="s">
        <v>88</v>
      </c>
      <c r="BE235" t="s">
        <v>67</v>
      </c>
      <c r="BF235" t="s">
        <v>50</v>
      </c>
      <c r="BG235" t="s">
        <v>114</v>
      </c>
      <c r="BH235" t="s">
        <v>50</v>
      </c>
      <c r="BI235" t="s">
        <v>50</v>
      </c>
      <c r="BJ235" t="s">
        <v>69</v>
      </c>
      <c r="BK235" t="s">
        <v>153</v>
      </c>
      <c r="BL235" t="s">
        <v>402</v>
      </c>
    </row>
    <row r="236" spans="1:64" x14ac:dyDescent="0.3">
      <c r="A236">
        <v>246</v>
      </c>
      <c r="B236" s="1">
        <v>45837.657638888886</v>
      </c>
      <c r="C236" s="6">
        <v>45837.65902777778</v>
      </c>
      <c r="D236" s="2">
        <f>INT(FC_Road___Aradhana5[[#This Row],[Completion time]])</f>
        <v>45837</v>
      </c>
      <c r="E236" s="2" t="str">
        <f>TEXT(FC_Road___Aradhana5[[#This Row],[Date]],"dddd")</f>
        <v>Sunday</v>
      </c>
      <c r="F236" s="2" t="str">
        <f>IF(WEEKDAY(FC_Road___Aradhana5[[#This Row],[Date]],2)&gt;5,"Weekend","Weekday")</f>
        <v>Weekend</v>
      </c>
      <c r="G23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36" t="s">
        <v>49</v>
      </c>
      <c r="I236" t="s">
        <v>50</v>
      </c>
      <c r="J236" t="s">
        <v>79</v>
      </c>
      <c r="K236" t="s">
        <v>213</v>
      </c>
      <c r="L236" t="s">
        <v>119</v>
      </c>
      <c r="M236" t="s">
        <v>50</v>
      </c>
      <c r="N236" t="s">
        <v>50</v>
      </c>
      <c r="O236" t="s">
        <v>50</v>
      </c>
      <c r="P236" t="s">
        <v>50</v>
      </c>
      <c r="Q236" t="s">
        <v>70</v>
      </c>
      <c r="R236" t="str">
        <f t="shared" si="24"/>
        <v>Shivajinagar</v>
      </c>
      <c r="S236" t="s">
        <v>50</v>
      </c>
      <c r="T236" t="s">
        <v>50</v>
      </c>
      <c r="U236" t="s">
        <v>50</v>
      </c>
      <c r="V236" t="s">
        <v>173</v>
      </c>
      <c r="W236" t="s">
        <v>174</v>
      </c>
      <c r="X236" t="str">
        <f t="shared" si="25"/>
        <v>Senapati Bapat Road</v>
      </c>
      <c r="Y236" t="str">
        <f t="shared" si="26"/>
        <v>Senapati Bapat Road</v>
      </c>
      <c r="Z236" t="s">
        <v>83</v>
      </c>
      <c r="AA236" t="s">
        <v>54</v>
      </c>
      <c r="AB236" t="s">
        <v>50</v>
      </c>
      <c r="AC236" t="s">
        <v>50</v>
      </c>
      <c r="AD236" t="s">
        <v>50</v>
      </c>
      <c r="AE236" t="s">
        <v>50</v>
      </c>
      <c r="AF236" t="str">
        <f t="shared" si="27"/>
        <v>Deccan</v>
      </c>
      <c r="AG236" t="s">
        <v>132</v>
      </c>
      <c r="AH236" t="s">
        <v>50</v>
      </c>
      <c r="AI236" t="s">
        <v>50</v>
      </c>
      <c r="AJ236" t="s">
        <v>50</v>
      </c>
      <c r="AK236" t="s">
        <v>50</v>
      </c>
      <c r="AL236" t="str">
        <f t="shared" si="28"/>
        <v>Prabhat Road/Bhandarkar Road</v>
      </c>
      <c r="AM236" t="str">
        <f>IF(FC_Road___Aradhana5[[#This Row],[2nd Level Departure]]="",FC_Road___Aradhana5[[#This Row],[1st Level Departure]],FC_Road___Aradhana5[[#This Row],[2nd Level Departure]])</f>
        <v>Prabhat Road/Bhandarkar Road</v>
      </c>
      <c r="AN236" t="s">
        <v>85</v>
      </c>
      <c r="AO236" t="s">
        <v>57</v>
      </c>
      <c r="AP236" t="s">
        <v>96</v>
      </c>
      <c r="AQ236" t="s">
        <v>50</v>
      </c>
      <c r="AR236" t="s">
        <v>50</v>
      </c>
      <c r="AS236" t="s">
        <v>50</v>
      </c>
      <c r="AT236" t="s">
        <v>50</v>
      </c>
      <c r="AU236" t="s">
        <v>50</v>
      </c>
      <c r="AV236" t="s">
        <v>97</v>
      </c>
      <c r="AW236" t="str">
        <f t="shared" si="29"/>
        <v>Social Media Ad (Instagram/ Facebook)</v>
      </c>
      <c r="AX236" t="s">
        <v>61</v>
      </c>
      <c r="AY236" t="str">
        <f t="shared" si="30"/>
        <v>Casual Meal</v>
      </c>
      <c r="AZ236" t="s">
        <v>180</v>
      </c>
      <c r="BA236" t="s">
        <v>107</v>
      </c>
      <c r="BB236" t="s">
        <v>65</v>
      </c>
      <c r="BC236" t="s">
        <v>65</v>
      </c>
      <c r="BD236" t="s">
        <v>159</v>
      </c>
      <c r="BE236" t="s">
        <v>67</v>
      </c>
      <c r="BF236" t="s">
        <v>131</v>
      </c>
      <c r="BG236" t="s">
        <v>114</v>
      </c>
      <c r="BH236" t="s">
        <v>90</v>
      </c>
      <c r="BI236" t="s">
        <v>50</v>
      </c>
      <c r="BJ236" t="s">
        <v>189</v>
      </c>
      <c r="BK236" t="s">
        <v>153</v>
      </c>
      <c r="BL236" t="s">
        <v>496</v>
      </c>
    </row>
    <row r="237" spans="1:64" x14ac:dyDescent="0.3">
      <c r="A237">
        <v>247</v>
      </c>
      <c r="B237" s="1">
        <v>45837.65902777778</v>
      </c>
      <c r="C237" s="6">
        <v>45837.667361111111</v>
      </c>
      <c r="D237" s="2">
        <f>INT(FC_Road___Aradhana5[[#This Row],[Completion time]])</f>
        <v>45837</v>
      </c>
      <c r="E237" s="2" t="str">
        <f>TEXT(FC_Road___Aradhana5[[#This Row],[Date]],"dddd")</f>
        <v>Sunday</v>
      </c>
      <c r="F237" s="2" t="str">
        <f>IF(WEEKDAY(FC_Road___Aradhana5[[#This Row],[Date]],2)&gt;5,"Weekend","Weekday")</f>
        <v>Weekend</v>
      </c>
      <c r="G23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37" t="s">
        <v>49</v>
      </c>
      <c r="I237" t="s">
        <v>50</v>
      </c>
      <c r="J237" t="s">
        <v>79</v>
      </c>
      <c r="K237" t="s">
        <v>92</v>
      </c>
      <c r="L237" t="s">
        <v>93</v>
      </c>
      <c r="M237" t="s">
        <v>50</v>
      </c>
      <c r="N237" t="s">
        <v>102</v>
      </c>
      <c r="O237" t="s">
        <v>50</v>
      </c>
      <c r="P237" t="s">
        <v>50</v>
      </c>
      <c r="Q237" t="s">
        <v>50</v>
      </c>
      <c r="R237" t="str">
        <f t="shared" si="24"/>
        <v>FC Road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tr">
        <f t="shared" si="25"/>
        <v/>
      </c>
      <c r="Y237" t="str">
        <f t="shared" si="26"/>
        <v>FC Road</v>
      </c>
      <c r="Z237" t="s">
        <v>83</v>
      </c>
      <c r="AA237" t="s">
        <v>84</v>
      </c>
      <c r="AB237" t="s">
        <v>50</v>
      </c>
      <c r="AC237" t="s">
        <v>50</v>
      </c>
      <c r="AD237" t="s">
        <v>50</v>
      </c>
      <c r="AE237" t="s">
        <v>50</v>
      </c>
      <c r="AF237" t="str">
        <f t="shared" si="27"/>
        <v>kothrud</v>
      </c>
      <c r="AG237" t="s">
        <v>50</v>
      </c>
      <c r="AH237" t="s">
        <v>50</v>
      </c>
      <c r="AI237" t="s">
        <v>148</v>
      </c>
      <c r="AJ237" t="s">
        <v>50</v>
      </c>
      <c r="AK237" t="s">
        <v>50</v>
      </c>
      <c r="AL237" t="str">
        <f t="shared" si="28"/>
        <v>MIT College / Anand Nagar</v>
      </c>
      <c r="AM237" t="str">
        <f>IF(FC_Road___Aradhana5[[#This Row],[2nd Level Departure]]="",FC_Road___Aradhana5[[#This Row],[1st Level Departure]],FC_Road___Aradhana5[[#This Row],[2nd Level Departure]])</f>
        <v>MIT College / Anand Nagar</v>
      </c>
      <c r="AN237" t="s">
        <v>147</v>
      </c>
      <c r="AO237" t="s">
        <v>95</v>
      </c>
      <c r="AP237" t="s">
        <v>96</v>
      </c>
      <c r="AQ237" t="s">
        <v>50</v>
      </c>
      <c r="AR237" t="s">
        <v>50</v>
      </c>
      <c r="AS237" t="s">
        <v>50</v>
      </c>
      <c r="AT237" t="s">
        <v>50</v>
      </c>
      <c r="AU237" t="s">
        <v>50</v>
      </c>
      <c r="AV237" t="s">
        <v>149</v>
      </c>
      <c r="AW237" t="str">
        <f t="shared" si="29"/>
        <v>A friend told me</v>
      </c>
      <c r="AX237" t="s">
        <v>129</v>
      </c>
      <c r="AY237" t="str">
        <f t="shared" si="30"/>
        <v>Family Outing</v>
      </c>
      <c r="AZ237" t="s">
        <v>180</v>
      </c>
      <c r="BA237" t="s">
        <v>107</v>
      </c>
      <c r="BB237" t="s">
        <v>104</v>
      </c>
      <c r="BC237" t="s">
        <v>64</v>
      </c>
      <c r="BD237" t="s">
        <v>88</v>
      </c>
      <c r="BE237" t="s">
        <v>67</v>
      </c>
      <c r="BF237" t="s">
        <v>89</v>
      </c>
      <c r="BG237" t="s">
        <v>114</v>
      </c>
      <c r="BH237" t="s">
        <v>78</v>
      </c>
      <c r="BI237" t="s">
        <v>122</v>
      </c>
      <c r="BJ237" t="s">
        <v>69</v>
      </c>
      <c r="BK237" t="s">
        <v>93</v>
      </c>
      <c r="BL237" t="s">
        <v>372</v>
      </c>
    </row>
    <row r="238" spans="1:64" x14ac:dyDescent="0.3">
      <c r="A238">
        <v>248</v>
      </c>
      <c r="B238" s="1">
        <v>45837.65625</v>
      </c>
      <c r="C238" s="6">
        <v>45837.668749999997</v>
      </c>
      <c r="D238" s="2">
        <f>INT(FC_Road___Aradhana5[[#This Row],[Completion time]])</f>
        <v>45837</v>
      </c>
      <c r="E238" s="2" t="str">
        <f>TEXT(FC_Road___Aradhana5[[#This Row],[Date]],"dddd")</f>
        <v>Sunday</v>
      </c>
      <c r="F238" s="2" t="str">
        <f>IF(WEEKDAY(FC_Road___Aradhana5[[#This Row],[Date]],2)&gt;5,"Weekend","Weekday")</f>
        <v>Weekend</v>
      </c>
      <c r="G23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38" t="s">
        <v>49</v>
      </c>
      <c r="I238" t="s">
        <v>50</v>
      </c>
      <c r="J238" t="s">
        <v>51</v>
      </c>
      <c r="K238" t="s">
        <v>52</v>
      </c>
      <c r="L238" t="s">
        <v>80</v>
      </c>
      <c r="M238" t="s">
        <v>50</v>
      </c>
      <c r="N238" t="s">
        <v>50</v>
      </c>
      <c r="O238" t="s">
        <v>50</v>
      </c>
      <c r="P238" t="s">
        <v>50</v>
      </c>
      <c r="Q238" t="s">
        <v>127</v>
      </c>
      <c r="R238" t="str">
        <f t="shared" si="24"/>
        <v>Old City</v>
      </c>
      <c r="S238" t="s">
        <v>50</v>
      </c>
      <c r="T238" t="s">
        <v>50</v>
      </c>
      <c r="U238" t="s">
        <v>50</v>
      </c>
      <c r="V238" t="s">
        <v>50</v>
      </c>
      <c r="W238" t="s">
        <v>249</v>
      </c>
      <c r="X238" t="str">
        <f t="shared" si="25"/>
        <v>Guruwar peth</v>
      </c>
      <c r="Y238" t="str">
        <f t="shared" si="26"/>
        <v>Guruwar peth</v>
      </c>
      <c r="Z238" t="s">
        <v>166</v>
      </c>
      <c r="AA238" t="s">
        <v>50</v>
      </c>
      <c r="AB238" t="s">
        <v>165</v>
      </c>
      <c r="AC238" t="s">
        <v>50</v>
      </c>
      <c r="AD238" t="s">
        <v>50</v>
      </c>
      <c r="AE238" t="s">
        <v>50</v>
      </c>
      <c r="AF238" t="str">
        <f t="shared" si="27"/>
        <v>Pavillion Mall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tr">
        <f t="shared" si="28"/>
        <v/>
      </c>
      <c r="AM238" t="str">
        <f>IF(FC_Road___Aradhana5[[#This Row],[2nd Level Departure]]="",FC_Road___Aradhana5[[#This Row],[1st Level Departure]],FC_Road___Aradhana5[[#This Row],[2nd Level Departure]])</f>
        <v>Pavillion Mall</v>
      </c>
      <c r="AN238" t="s">
        <v>147</v>
      </c>
      <c r="AO238" t="s">
        <v>109</v>
      </c>
      <c r="AP238" t="s">
        <v>58</v>
      </c>
      <c r="AQ238" t="s">
        <v>59</v>
      </c>
      <c r="AR238" t="s">
        <v>133</v>
      </c>
      <c r="AS238" t="s">
        <v>112</v>
      </c>
      <c r="AT238" t="s">
        <v>125</v>
      </c>
      <c r="AU238" t="s">
        <v>63</v>
      </c>
      <c r="AV238" t="s">
        <v>50</v>
      </c>
      <c r="AW238" t="str">
        <f t="shared" si="29"/>
        <v>Word of Mouth/ Recommendation</v>
      </c>
      <c r="AX238" t="s">
        <v>50</v>
      </c>
      <c r="AY238" t="str">
        <f t="shared" si="30"/>
        <v>Hangout with Friends</v>
      </c>
      <c r="AZ238" t="s">
        <v>50</v>
      </c>
      <c r="BA238" t="str">
        <f t="shared" si="31"/>
        <v>Pizza with Drinks sounded like a good combo</v>
      </c>
      <c r="BB238" t="s">
        <v>74</v>
      </c>
      <c r="BC238" t="s">
        <v>104</v>
      </c>
      <c r="BD238" t="s">
        <v>88</v>
      </c>
      <c r="BE238" t="s">
        <v>67</v>
      </c>
      <c r="BF238" t="s">
        <v>89</v>
      </c>
      <c r="BG238" t="s">
        <v>114</v>
      </c>
      <c r="BH238" t="s">
        <v>50</v>
      </c>
      <c r="BI238" t="s">
        <v>50</v>
      </c>
      <c r="BJ238" t="s">
        <v>69</v>
      </c>
      <c r="BK238" t="s">
        <v>531</v>
      </c>
      <c r="BL238" t="s">
        <v>390</v>
      </c>
    </row>
    <row r="239" spans="1:64" x14ac:dyDescent="0.3">
      <c r="A239">
        <v>249</v>
      </c>
      <c r="B239" s="1">
        <v>45837.668749999997</v>
      </c>
      <c r="C239" s="6">
        <v>45837.673611111109</v>
      </c>
      <c r="D239" s="2">
        <f>INT(FC_Road___Aradhana5[[#This Row],[Completion time]])</f>
        <v>45837</v>
      </c>
      <c r="E239" s="2" t="str">
        <f>TEXT(FC_Road___Aradhana5[[#This Row],[Date]],"dddd")</f>
        <v>Sunday</v>
      </c>
      <c r="F239" s="2" t="str">
        <f>IF(WEEKDAY(FC_Road___Aradhana5[[#This Row],[Date]],2)&gt;5,"Weekend","Weekday")</f>
        <v>Weekend</v>
      </c>
      <c r="G23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39" t="s">
        <v>49</v>
      </c>
      <c r="I239" t="s">
        <v>50</v>
      </c>
      <c r="J239" t="s">
        <v>79</v>
      </c>
      <c r="K239" t="s">
        <v>92</v>
      </c>
      <c r="L239" t="s">
        <v>93</v>
      </c>
      <c r="M239" t="s">
        <v>50</v>
      </c>
      <c r="N239" t="s">
        <v>102</v>
      </c>
      <c r="O239" t="s">
        <v>50</v>
      </c>
      <c r="P239" t="s">
        <v>50</v>
      </c>
      <c r="Q239" t="s">
        <v>50</v>
      </c>
      <c r="R239" t="str">
        <f t="shared" si="24"/>
        <v>FC Road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tr">
        <f t="shared" si="25"/>
        <v/>
      </c>
      <c r="Y239" t="str">
        <f t="shared" si="26"/>
        <v>FC Road</v>
      </c>
      <c r="Z239" t="s">
        <v>83</v>
      </c>
      <c r="AA239" t="s">
        <v>127</v>
      </c>
      <c r="AB239" t="s">
        <v>50</v>
      </c>
      <c r="AC239" t="s">
        <v>50</v>
      </c>
      <c r="AD239" t="s">
        <v>50</v>
      </c>
      <c r="AE239" t="s">
        <v>50</v>
      </c>
      <c r="AF239" t="str">
        <f t="shared" si="27"/>
        <v>Old City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tr">
        <f t="shared" si="28"/>
        <v/>
      </c>
      <c r="AM239" t="str">
        <f>IF(FC_Road___Aradhana5[[#This Row],[2nd Level Departure]]="",FC_Road___Aradhana5[[#This Row],[1st Level Departure]],FC_Road___Aradhana5[[#This Row],[2nd Level Departure]])</f>
        <v>Old City</v>
      </c>
      <c r="AN239" t="s">
        <v>56</v>
      </c>
      <c r="AO239" t="s">
        <v>57</v>
      </c>
      <c r="AP239" t="s">
        <v>58</v>
      </c>
      <c r="AQ239" t="s">
        <v>97</v>
      </c>
      <c r="AR239" t="s">
        <v>103</v>
      </c>
      <c r="AS239" t="s">
        <v>112</v>
      </c>
      <c r="AT239" t="s">
        <v>62</v>
      </c>
      <c r="AU239" t="s">
        <v>63</v>
      </c>
      <c r="AV239" t="s">
        <v>50</v>
      </c>
      <c r="AW239" t="str">
        <f t="shared" si="29"/>
        <v>Social Media Ad (Instagram/ Facebook)</v>
      </c>
      <c r="AX239" t="s">
        <v>50</v>
      </c>
      <c r="AY239" t="str">
        <f t="shared" si="30"/>
        <v>Hangout with Friends</v>
      </c>
      <c r="AZ239" t="s">
        <v>50</v>
      </c>
      <c r="BA239" t="str">
        <f t="shared" si="31"/>
        <v>I wanted to try Sourdough Pizza</v>
      </c>
      <c r="BB239" t="s">
        <v>64</v>
      </c>
      <c r="BC239" t="s">
        <v>65</v>
      </c>
      <c r="BD239" t="s">
        <v>75</v>
      </c>
      <c r="BE239" t="s">
        <v>67</v>
      </c>
      <c r="BF239" t="s">
        <v>89</v>
      </c>
      <c r="BG239" t="s">
        <v>68</v>
      </c>
      <c r="BH239" t="s">
        <v>118</v>
      </c>
      <c r="BI239" t="s">
        <v>115</v>
      </c>
      <c r="BJ239" t="s">
        <v>69</v>
      </c>
      <c r="BK239" t="s">
        <v>93</v>
      </c>
      <c r="BL239" t="s">
        <v>372</v>
      </c>
    </row>
    <row r="240" spans="1:64" x14ac:dyDescent="0.3">
      <c r="A240">
        <v>250</v>
      </c>
      <c r="B240" s="1">
        <v>45837.668055555558</v>
      </c>
      <c r="C240" s="6">
        <v>45837.679166666669</v>
      </c>
      <c r="D240" s="2">
        <f>INT(FC_Road___Aradhana5[[#This Row],[Completion time]])</f>
        <v>45837</v>
      </c>
      <c r="E240" s="2" t="str">
        <f>TEXT(FC_Road___Aradhana5[[#This Row],[Date]],"dddd")</f>
        <v>Sunday</v>
      </c>
      <c r="F240" s="2" t="str">
        <f>IF(WEEKDAY(FC_Road___Aradhana5[[#This Row],[Date]],2)&gt;5,"Weekend","Weekday")</f>
        <v>Weekend</v>
      </c>
      <c r="G24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0" t="s">
        <v>49</v>
      </c>
      <c r="I240" t="s">
        <v>50</v>
      </c>
      <c r="J240" t="s">
        <v>79</v>
      </c>
      <c r="K240" t="s">
        <v>52</v>
      </c>
      <c r="L240" t="s">
        <v>80</v>
      </c>
      <c r="M240" t="s">
        <v>50</v>
      </c>
      <c r="N240" t="s">
        <v>50</v>
      </c>
      <c r="O240" t="s">
        <v>50</v>
      </c>
      <c r="P240" t="s">
        <v>50</v>
      </c>
      <c r="Q240" t="s">
        <v>81</v>
      </c>
      <c r="R240" t="str">
        <f t="shared" si="24"/>
        <v>Kothrud</v>
      </c>
      <c r="S240" t="s">
        <v>50</v>
      </c>
      <c r="T240" t="s">
        <v>50</v>
      </c>
      <c r="U240" t="s">
        <v>120</v>
      </c>
      <c r="V240" t="s">
        <v>50</v>
      </c>
      <c r="W240" t="s">
        <v>50</v>
      </c>
      <c r="X240" t="str">
        <f t="shared" si="25"/>
        <v>Mayur Colony / Ideal Colony</v>
      </c>
      <c r="Y240" t="str">
        <f t="shared" si="26"/>
        <v>Mayur Colony / Ideal Colony</v>
      </c>
      <c r="Z240" t="s">
        <v>83</v>
      </c>
      <c r="AA240" t="s">
        <v>84</v>
      </c>
      <c r="AB240" t="s">
        <v>50</v>
      </c>
      <c r="AC240" t="s">
        <v>50</v>
      </c>
      <c r="AD240" t="s">
        <v>50</v>
      </c>
      <c r="AE240" t="s">
        <v>50</v>
      </c>
      <c r="AF240" t="str">
        <f t="shared" si="27"/>
        <v>kothrud</v>
      </c>
      <c r="AG240" t="s">
        <v>50</v>
      </c>
      <c r="AH240" t="s">
        <v>50</v>
      </c>
      <c r="AI240" t="s">
        <v>120</v>
      </c>
      <c r="AJ240" t="s">
        <v>50</v>
      </c>
      <c r="AK240" t="s">
        <v>50</v>
      </c>
      <c r="AL240" t="str">
        <f t="shared" si="28"/>
        <v>Mayur Colony / Ideal Colony</v>
      </c>
      <c r="AM240" t="str">
        <f>IF(FC_Road___Aradhana5[[#This Row],[2nd Level Departure]]="",FC_Road___Aradhana5[[#This Row],[1st Level Departure]],FC_Road___Aradhana5[[#This Row],[2nd Level Departure]])</f>
        <v>Mayur Colony / Ideal Colony</v>
      </c>
      <c r="AN240" t="s">
        <v>147</v>
      </c>
      <c r="AO240" t="s">
        <v>71</v>
      </c>
      <c r="AP240" t="s">
        <v>58</v>
      </c>
      <c r="AQ240" t="s">
        <v>72</v>
      </c>
      <c r="AR240" t="s">
        <v>73</v>
      </c>
      <c r="AS240" t="s">
        <v>112</v>
      </c>
      <c r="AT240" t="s">
        <v>107</v>
      </c>
      <c r="AU240" t="s">
        <v>87</v>
      </c>
      <c r="AV240" t="s">
        <v>50</v>
      </c>
      <c r="AW240" t="str">
        <f t="shared" si="29"/>
        <v>Walk-in/ Saw it while passing by</v>
      </c>
      <c r="AX240" t="s">
        <v>50</v>
      </c>
      <c r="AY240" t="str">
        <f t="shared" si="30"/>
        <v>Hangout with Friends</v>
      </c>
      <c r="AZ240" t="s">
        <v>50</v>
      </c>
      <c r="BA240" t="str">
        <f t="shared" si="31"/>
        <v>Nonna's famous Tiramisu </v>
      </c>
      <c r="BB240" t="s">
        <v>113</v>
      </c>
      <c r="BC240" t="s">
        <v>64</v>
      </c>
      <c r="BD240" t="s">
        <v>75</v>
      </c>
      <c r="BE240" t="s">
        <v>76</v>
      </c>
      <c r="BF240" t="s">
        <v>99</v>
      </c>
      <c r="BG240" t="s">
        <v>77</v>
      </c>
      <c r="BH240" t="s">
        <v>101</v>
      </c>
      <c r="BI240" t="s">
        <v>115</v>
      </c>
      <c r="BJ240" t="s">
        <v>69</v>
      </c>
      <c r="BK240" t="s">
        <v>153</v>
      </c>
      <c r="BL240" t="s">
        <v>375</v>
      </c>
    </row>
    <row r="241" spans="1:64" x14ac:dyDescent="0.3">
      <c r="A241">
        <v>251</v>
      </c>
      <c r="B241" s="1">
        <v>45837.682638888888</v>
      </c>
      <c r="C241" s="6">
        <v>45837.685416666667</v>
      </c>
      <c r="D241" s="2">
        <f>INT(FC_Road___Aradhana5[[#This Row],[Completion time]])</f>
        <v>45837</v>
      </c>
      <c r="E241" s="2" t="str">
        <f>TEXT(FC_Road___Aradhana5[[#This Row],[Date]],"dddd")</f>
        <v>Sunday</v>
      </c>
      <c r="F241" s="2" t="str">
        <f>IF(WEEKDAY(FC_Road___Aradhana5[[#This Row],[Date]],2)&gt;5,"Weekend","Weekday")</f>
        <v>Weekend</v>
      </c>
      <c r="G24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1" t="s">
        <v>49</v>
      </c>
      <c r="I241" t="s">
        <v>50</v>
      </c>
      <c r="J241" t="s">
        <v>79</v>
      </c>
      <c r="K241" t="s">
        <v>52</v>
      </c>
      <c r="L241" t="s">
        <v>80</v>
      </c>
      <c r="M241" t="s">
        <v>50</v>
      </c>
      <c r="N241" t="s">
        <v>50</v>
      </c>
      <c r="O241" t="s">
        <v>50</v>
      </c>
      <c r="P241" t="s">
        <v>50</v>
      </c>
      <c r="Q241" t="s">
        <v>197</v>
      </c>
      <c r="R241" t="str">
        <f t="shared" si="24"/>
        <v>Hinjewadi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tr">
        <f t="shared" si="25"/>
        <v/>
      </c>
      <c r="Y241" t="str">
        <f t="shared" si="26"/>
        <v>Hinjewadi</v>
      </c>
      <c r="Z241" t="s">
        <v>83</v>
      </c>
      <c r="AA241" t="s">
        <v>488</v>
      </c>
      <c r="AB241" t="s">
        <v>50</v>
      </c>
      <c r="AC241" t="s">
        <v>50</v>
      </c>
      <c r="AD241" t="s">
        <v>50</v>
      </c>
      <c r="AE241" t="s">
        <v>50</v>
      </c>
      <c r="AF241" t="str">
        <f>IF(AA241&lt;&gt;"",AA241,IF(AB241&lt;&gt;"",AB241,IF(AC241&lt;&gt;"",AC241,IF(AD241&lt;&gt;"",AD241,IF(AE241&lt;&gt;"",AE241,"")))))</f>
        <v xml:space="preserve">Katraj 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tr">
        <f t="shared" si="28"/>
        <v/>
      </c>
      <c r="AM241" t="str">
        <f>IF(FC_Road___Aradhana5[[#This Row],[2nd Level Departure]]="",FC_Road___Aradhana5[[#This Row],[1st Level Departure]],FC_Road___Aradhana5[[#This Row],[2nd Level Departure]])</f>
        <v xml:space="preserve">Katraj </v>
      </c>
      <c r="AN241" t="s">
        <v>94</v>
      </c>
      <c r="AO241" t="s">
        <v>109</v>
      </c>
      <c r="AP241" t="s">
        <v>58</v>
      </c>
      <c r="AQ241" t="s">
        <v>59</v>
      </c>
      <c r="AR241" t="s">
        <v>60</v>
      </c>
      <c r="AS241" t="s">
        <v>129</v>
      </c>
      <c r="AT241" t="s">
        <v>62</v>
      </c>
      <c r="AU241" t="s">
        <v>63</v>
      </c>
      <c r="AV241" t="s">
        <v>50</v>
      </c>
      <c r="AW241" t="str">
        <f t="shared" si="29"/>
        <v>Word of Mouth/ Recommendation</v>
      </c>
      <c r="AX241" t="s">
        <v>50</v>
      </c>
      <c r="AY241" t="str">
        <f t="shared" si="30"/>
        <v>Family Outing</v>
      </c>
      <c r="AZ241" t="s">
        <v>50</v>
      </c>
      <c r="BA241" t="str">
        <f t="shared" si="31"/>
        <v>I wanted to try Sourdough Pizza</v>
      </c>
      <c r="BB241" t="s">
        <v>87</v>
      </c>
      <c r="BC241" t="s">
        <v>64</v>
      </c>
      <c r="BD241" t="s">
        <v>75</v>
      </c>
      <c r="BE241" t="s">
        <v>76</v>
      </c>
      <c r="BF241" t="s">
        <v>99</v>
      </c>
      <c r="BG241" t="s">
        <v>68</v>
      </c>
      <c r="BH241" t="s">
        <v>78</v>
      </c>
      <c r="BI241" t="s">
        <v>115</v>
      </c>
      <c r="BJ241" t="s">
        <v>69</v>
      </c>
      <c r="BK241" t="s">
        <v>153</v>
      </c>
      <c r="BL241" t="s">
        <v>412</v>
      </c>
    </row>
    <row r="242" spans="1:64" x14ac:dyDescent="0.3">
      <c r="A242">
        <v>252</v>
      </c>
      <c r="B242" s="1">
        <v>45837.681250000001</v>
      </c>
      <c r="C242" s="6">
        <v>45837.688194444447</v>
      </c>
      <c r="D242" s="2">
        <f>INT(FC_Road___Aradhana5[[#This Row],[Completion time]])</f>
        <v>45837</v>
      </c>
      <c r="E242" s="2" t="str">
        <f>TEXT(FC_Road___Aradhana5[[#This Row],[Date]],"dddd")</f>
        <v>Sunday</v>
      </c>
      <c r="F242" s="2" t="str">
        <f>IF(WEEKDAY(FC_Road___Aradhana5[[#This Row],[Date]],2)&gt;5,"Weekend","Weekday")</f>
        <v>Weekend</v>
      </c>
      <c r="G24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2" t="s">
        <v>49</v>
      </c>
      <c r="I242" t="s">
        <v>50</v>
      </c>
      <c r="J242" t="s">
        <v>51</v>
      </c>
      <c r="K242" t="s">
        <v>52</v>
      </c>
      <c r="L242" t="s">
        <v>156</v>
      </c>
      <c r="M242" t="s">
        <v>165</v>
      </c>
      <c r="N242" t="s">
        <v>50</v>
      </c>
      <c r="O242" t="s">
        <v>50</v>
      </c>
      <c r="P242" t="s">
        <v>50</v>
      </c>
      <c r="Q242" t="s">
        <v>50</v>
      </c>
      <c r="R242" t="str">
        <f t="shared" si="24"/>
        <v>Pavillion Mall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tr">
        <f t="shared" si="25"/>
        <v/>
      </c>
      <c r="Y242" t="str">
        <f t="shared" si="26"/>
        <v>Pavillion Mall</v>
      </c>
      <c r="Z242" t="s">
        <v>83</v>
      </c>
      <c r="AA242" t="s">
        <v>84</v>
      </c>
      <c r="AB242" t="s">
        <v>50</v>
      </c>
      <c r="AC242" t="s">
        <v>50</v>
      </c>
      <c r="AD242" t="s">
        <v>50</v>
      </c>
      <c r="AE242" t="s">
        <v>50</v>
      </c>
      <c r="AF242" t="str">
        <f t="shared" si="27"/>
        <v>kothrud</v>
      </c>
      <c r="AG242" t="s">
        <v>50</v>
      </c>
      <c r="AH242" t="s">
        <v>50</v>
      </c>
      <c r="AI242" t="s">
        <v>82</v>
      </c>
      <c r="AJ242" t="s">
        <v>50</v>
      </c>
      <c r="AK242" t="s">
        <v>50</v>
      </c>
      <c r="AL242" t="str">
        <f t="shared" si="28"/>
        <v>Bhusari Colony / Kothrud Depot</v>
      </c>
      <c r="AM242" t="str">
        <f>IF(FC_Road___Aradhana5[[#This Row],[2nd Level Departure]]="",FC_Road___Aradhana5[[#This Row],[1st Level Departure]],FC_Road___Aradhana5[[#This Row],[2nd Level Departure]])</f>
        <v>Bhusari Colony / Kothrud Depot</v>
      </c>
      <c r="AN242" t="s">
        <v>94</v>
      </c>
      <c r="AO242" t="s">
        <v>71</v>
      </c>
      <c r="AP242" t="s">
        <v>58</v>
      </c>
      <c r="AQ242" t="s">
        <v>59</v>
      </c>
      <c r="AR242" t="s">
        <v>103</v>
      </c>
      <c r="AS242" t="s">
        <v>61</v>
      </c>
      <c r="AT242" t="s">
        <v>62</v>
      </c>
      <c r="AU242" t="s">
        <v>103</v>
      </c>
      <c r="AV242" t="s">
        <v>50</v>
      </c>
      <c r="AW242" t="str">
        <f t="shared" si="29"/>
        <v>Word of Mouth/ Recommendation</v>
      </c>
      <c r="AX242" t="s">
        <v>50</v>
      </c>
      <c r="AY242" t="str">
        <f t="shared" si="30"/>
        <v>Casual Meal</v>
      </c>
      <c r="AZ242" t="s">
        <v>50</v>
      </c>
      <c r="BA242" t="str">
        <f t="shared" si="31"/>
        <v>I wanted to try Sourdough Pizza</v>
      </c>
      <c r="BB242" t="s">
        <v>104</v>
      </c>
      <c r="BC242" t="s">
        <v>104</v>
      </c>
      <c r="BD242" t="s">
        <v>75</v>
      </c>
      <c r="BE242" t="s">
        <v>76</v>
      </c>
      <c r="BF242" t="s">
        <v>89</v>
      </c>
      <c r="BG242" t="s">
        <v>68</v>
      </c>
      <c r="BH242" t="s">
        <v>78</v>
      </c>
      <c r="BI242" t="s">
        <v>115</v>
      </c>
      <c r="BJ242" t="s">
        <v>69</v>
      </c>
      <c r="BK242" t="s">
        <v>531</v>
      </c>
      <c r="BL242" t="s">
        <v>390</v>
      </c>
    </row>
    <row r="243" spans="1:64" x14ac:dyDescent="0.3">
      <c r="A243">
        <v>253</v>
      </c>
      <c r="B243" s="1">
        <v>45837.6875</v>
      </c>
      <c r="C243" s="6">
        <v>45837.689583333333</v>
      </c>
      <c r="D243" s="2">
        <f>INT(FC_Road___Aradhana5[[#This Row],[Completion time]])</f>
        <v>45837</v>
      </c>
      <c r="E243" s="2" t="str">
        <f>TEXT(FC_Road___Aradhana5[[#This Row],[Date]],"dddd")</f>
        <v>Sunday</v>
      </c>
      <c r="F243" s="2" t="str">
        <f>IF(WEEKDAY(FC_Road___Aradhana5[[#This Row],[Date]],2)&gt;5,"Weekend","Weekday")</f>
        <v>Weekend</v>
      </c>
      <c r="G24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3" t="s">
        <v>49</v>
      </c>
      <c r="I243" t="s">
        <v>50</v>
      </c>
      <c r="J243" t="s">
        <v>250</v>
      </c>
      <c r="K243" t="s">
        <v>52</v>
      </c>
      <c r="L243" t="s">
        <v>93</v>
      </c>
      <c r="M243" t="s">
        <v>50</v>
      </c>
      <c r="N243" t="s">
        <v>165</v>
      </c>
      <c r="O243" t="s">
        <v>50</v>
      </c>
      <c r="P243" t="s">
        <v>50</v>
      </c>
      <c r="Q243" t="s">
        <v>50</v>
      </c>
      <c r="R243" t="str">
        <f t="shared" si="24"/>
        <v>Pavillion Mall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tr">
        <f t="shared" si="25"/>
        <v/>
      </c>
      <c r="Y243" t="str">
        <f t="shared" si="26"/>
        <v>Pavillion Mall</v>
      </c>
      <c r="Z243" t="s">
        <v>166</v>
      </c>
      <c r="AA243" t="s">
        <v>50</v>
      </c>
      <c r="AB243" t="s">
        <v>165</v>
      </c>
      <c r="AC243" t="s">
        <v>50</v>
      </c>
      <c r="AD243" t="s">
        <v>50</v>
      </c>
      <c r="AE243" t="s">
        <v>50</v>
      </c>
      <c r="AF243" t="str">
        <f t="shared" si="27"/>
        <v>Pavillion Mall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tr">
        <f t="shared" si="28"/>
        <v/>
      </c>
      <c r="AM243" t="str">
        <f>IF(FC_Road___Aradhana5[[#This Row],[2nd Level Departure]]="",FC_Road___Aradhana5[[#This Row],[1st Level Departure]],FC_Road___Aradhana5[[#This Row],[2nd Level Departure]])</f>
        <v>Pavillion Mall</v>
      </c>
      <c r="AN243" t="s">
        <v>85</v>
      </c>
      <c r="AO243" t="s">
        <v>95</v>
      </c>
      <c r="AP243" t="s">
        <v>96</v>
      </c>
      <c r="AQ243" t="s">
        <v>50</v>
      </c>
      <c r="AR243" t="s">
        <v>50</v>
      </c>
      <c r="AS243" t="s">
        <v>50</v>
      </c>
      <c r="AT243" t="s">
        <v>50</v>
      </c>
      <c r="AU243" t="s">
        <v>50</v>
      </c>
      <c r="AV243" t="s">
        <v>149</v>
      </c>
      <c r="AW243" t="str">
        <f t="shared" si="29"/>
        <v>A friend told me</v>
      </c>
      <c r="AX243" t="s">
        <v>61</v>
      </c>
      <c r="AY243" t="str">
        <f t="shared" si="30"/>
        <v>Casual Meal</v>
      </c>
      <c r="AZ243" t="s">
        <v>98</v>
      </c>
      <c r="BA243" t="s">
        <v>62</v>
      </c>
      <c r="BB243" t="s">
        <v>87</v>
      </c>
      <c r="BC243" t="s">
        <v>104</v>
      </c>
      <c r="BD243" t="s">
        <v>75</v>
      </c>
      <c r="BE243" t="s">
        <v>76</v>
      </c>
      <c r="BF243" t="s">
        <v>89</v>
      </c>
      <c r="BG243" t="s">
        <v>114</v>
      </c>
      <c r="BH243" t="s">
        <v>90</v>
      </c>
      <c r="BI243" t="s">
        <v>115</v>
      </c>
      <c r="BJ243" t="s">
        <v>69</v>
      </c>
      <c r="BK243" t="s">
        <v>531</v>
      </c>
      <c r="BL243" t="s">
        <v>390</v>
      </c>
    </row>
    <row r="244" spans="1:64" x14ac:dyDescent="0.3">
      <c r="A244">
        <v>254</v>
      </c>
      <c r="B244" s="1">
        <v>45837.688194444447</v>
      </c>
      <c r="C244" s="6">
        <v>45837.697916666664</v>
      </c>
      <c r="D244" s="2">
        <f>INT(FC_Road___Aradhana5[[#This Row],[Completion time]])</f>
        <v>45837</v>
      </c>
      <c r="E244" s="2" t="str">
        <f>TEXT(FC_Road___Aradhana5[[#This Row],[Date]],"dddd")</f>
        <v>Sunday</v>
      </c>
      <c r="F244" s="2" t="str">
        <f>IF(WEEKDAY(FC_Road___Aradhana5[[#This Row],[Date]],2)&gt;5,"Weekend","Weekday")</f>
        <v>Weekend</v>
      </c>
      <c r="G24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4" t="s">
        <v>49</v>
      </c>
      <c r="I244" t="s">
        <v>50</v>
      </c>
      <c r="J244" t="s">
        <v>51</v>
      </c>
      <c r="K244" t="s">
        <v>52</v>
      </c>
      <c r="L244" t="s">
        <v>119</v>
      </c>
      <c r="M244" t="s">
        <v>50</v>
      </c>
      <c r="N244" t="s">
        <v>50</v>
      </c>
      <c r="O244" t="s">
        <v>50</v>
      </c>
      <c r="P244" t="s">
        <v>50</v>
      </c>
      <c r="Q244" t="s">
        <v>70</v>
      </c>
      <c r="R244" t="str">
        <f t="shared" si="24"/>
        <v>Shivajinagar</v>
      </c>
      <c r="S244" t="s">
        <v>50</v>
      </c>
      <c r="T244" t="s">
        <v>50</v>
      </c>
      <c r="U244" t="s">
        <v>50</v>
      </c>
      <c r="V244" t="s">
        <v>225</v>
      </c>
      <c r="W244" t="s">
        <v>251</v>
      </c>
      <c r="X244" t="str">
        <f t="shared" si="25"/>
        <v>Range Hills</v>
      </c>
      <c r="Y244" t="str">
        <f t="shared" si="26"/>
        <v>Range Hills</v>
      </c>
      <c r="Z244" t="s">
        <v>83</v>
      </c>
      <c r="AA244" t="s">
        <v>70</v>
      </c>
      <c r="AB244" t="s">
        <v>50</v>
      </c>
      <c r="AC244" t="s">
        <v>50</v>
      </c>
      <c r="AD244" t="s">
        <v>50</v>
      </c>
      <c r="AE244" t="s">
        <v>50</v>
      </c>
      <c r="AF244" t="str">
        <f t="shared" si="27"/>
        <v>Shivajinagar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tr">
        <f t="shared" si="28"/>
        <v/>
      </c>
      <c r="AM244" t="str">
        <f>IF(FC_Road___Aradhana5[[#This Row],[2nd Level Departure]]="",FC_Road___Aradhana5[[#This Row],[1st Level Departure]],FC_Road___Aradhana5[[#This Row],[2nd Level Departure]])</f>
        <v>Shivajinagar</v>
      </c>
      <c r="AN244" t="s">
        <v>56</v>
      </c>
      <c r="AO244" t="s">
        <v>109</v>
      </c>
      <c r="AP244" t="s">
        <v>96</v>
      </c>
      <c r="AQ244" t="s">
        <v>50</v>
      </c>
      <c r="AR244" t="s">
        <v>50</v>
      </c>
      <c r="AS244" t="s">
        <v>50</v>
      </c>
      <c r="AT244" t="s">
        <v>50</v>
      </c>
      <c r="AU244" t="s">
        <v>50</v>
      </c>
      <c r="AV244" t="s">
        <v>144</v>
      </c>
      <c r="AW244" t="str">
        <f t="shared" si="29"/>
        <v>I was walking by and came in</v>
      </c>
      <c r="AX244" t="s">
        <v>61</v>
      </c>
      <c r="AY244" t="str">
        <f t="shared" si="30"/>
        <v>Casual Meal</v>
      </c>
      <c r="AZ244" t="s">
        <v>180</v>
      </c>
      <c r="BA244" t="s">
        <v>107</v>
      </c>
      <c r="BB244" t="s">
        <v>104</v>
      </c>
      <c r="BC244" t="s">
        <v>104</v>
      </c>
      <c r="BD244" t="s">
        <v>66</v>
      </c>
      <c r="BE244" t="s">
        <v>67</v>
      </c>
      <c r="BF244" t="s">
        <v>99</v>
      </c>
      <c r="BG244" t="s">
        <v>100</v>
      </c>
      <c r="BH244" t="s">
        <v>101</v>
      </c>
      <c r="BI244" t="s">
        <v>122</v>
      </c>
      <c r="BJ244" t="s">
        <v>69</v>
      </c>
      <c r="BK244" t="s">
        <v>153</v>
      </c>
      <c r="BL244" t="s">
        <v>370</v>
      </c>
    </row>
    <row r="245" spans="1:64" x14ac:dyDescent="0.3">
      <c r="A245">
        <v>255</v>
      </c>
      <c r="B245" s="1">
        <v>45837.690972222219</v>
      </c>
      <c r="C245" s="6">
        <v>45837.698611111111</v>
      </c>
      <c r="D245" s="2">
        <f>INT(FC_Road___Aradhana5[[#This Row],[Completion time]])</f>
        <v>45837</v>
      </c>
      <c r="E245" s="2" t="str">
        <f>TEXT(FC_Road___Aradhana5[[#This Row],[Date]],"dddd")</f>
        <v>Sunday</v>
      </c>
      <c r="F245" s="2" t="str">
        <f>IF(WEEKDAY(FC_Road___Aradhana5[[#This Row],[Date]],2)&gt;5,"Weekend","Weekday")</f>
        <v>Weekend</v>
      </c>
      <c r="G24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5" t="s">
        <v>49</v>
      </c>
      <c r="I245" t="s">
        <v>50</v>
      </c>
      <c r="J245" t="s">
        <v>79</v>
      </c>
      <c r="K245" t="s">
        <v>92</v>
      </c>
      <c r="L245" t="s">
        <v>119</v>
      </c>
      <c r="M245" t="s">
        <v>50</v>
      </c>
      <c r="N245" t="s">
        <v>50</v>
      </c>
      <c r="O245" t="s">
        <v>50</v>
      </c>
      <c r="P245" t="s">
        <v>50</v>
      </c>
      <c r="Q245" t="s">
        <v>247</v>
      </c>
      <c r="R245" t="str">
        <f t="shared" si="24"/>
        <v xml:space="preserve">Vishrantwadi 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tr">
        <f t="shared" si="25"/>
        <v/>
      </c>
      <c r="Y245" t="str">
        <f t="shared" si="26"/>
        <v xml:space="preserve">Vishrantwadi </v>
      </c>
      <c r="Z245" t="s">
        <v>83</v>
      </c>
      <c r="AA245" t="s">
        <v>247</v>
      </c>
      <c r="AB245" t="s">
        <v>50</v>
      </c>
      <c r="AC245" t="s">
        <v>50</v>
      </c>
      <c r="AD245" t="s">
        <v>50</v>
      </c>
      <c r="AE245" t="s">
        <v>50</v>
      </c>
      <c r="AF245" t="str">
        <f t="shared" si="27"/>
        <v xml:space="preserve">Vishrantwadi 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tr">
        <f t="shared" si="28"/>
        <v/>
      </c>
      <c r="AM245" t="str">
        <f>IF(FC_Road___Aradhana5[[#This Row],[2nd Level Departure]]="",FC_Road___Aradhana5[[#This Row],[1st Level Departure]],FC_Road___Aradhana5[[#This Row],[2nd Level Departure]])</f>
        <v xml:space="preserve">Vishrantwadi </v>
      </c>
      <c r="AN245" t="s">
        <v>56</v>
      </c>
      <c r="AO245" t="s">
        <v>71</v>
      </c>
      <c r="AP245" t="s">
        <v>58</v>
      </c>
      <c r="AQ245" t="s">
        <v>72</v>
      </c>
      <c r="AR245" t="s">
        <v>60</v>
      </c>
      <c r="AS245" t="s">
        <v>86</v>
      </c>
      <c r="AT245" t="s">
        <v>62</v>
      </c>
      <c r="AU245" t="s">
        <v>63</v>
      </c>
      <c r="AV245" t="s">
        <v>50</v>
      </c>
      <c r="AW245" t="str">
        <f t="shared" si="29"/>
        <v>Walk-in/ Saw it while passing by</v>
      </c>
      <c r="AX245" t="s">
        <v>50</v>
      </c>
      <c r="AY245" t="str">
        <f t="shared" si="30"/>
        <v>Date</v>
      </c>
      <c r="AZ245" t="s">
        <v>50</v>
      </c>
      <c r="BA245" t="str">
        <f t="shared" si="31"/>
        <v>I wanted to try Sourdough Pizza</v>
      </c>
      <c r="BB245" t="s">
        <v>74</v>
      </c>
      <c r="BC245" t="s">
        <v>104</v>
      </c>
      <c r="BD245" t="s">
        <v>75</v>
      </c>
      <c r="BE245" t="s">
        <v>76</v>
      </c>
      <c r="BF245" t="s">
        <v>89</v>
      </c>
      <c r="BG245" t="s">
        <v>68</v>
      </c>
      <c r="BH245" t="s">
        <v>118</v>
      </c>
      <c r="BI245" t="s">
        <v>122</v>
      </c>
      <c r="BJ245" t="s">
        <v>69</v>
      </c>
      <c r="BK245" t="s">
        <v>153</v>
      </c>
      <c r="BL245" t="s">
        <v>434</v>
      </c>
    </row>
    <row r="246" spans="1:64" x14ac:dyDescent="0.3">
      <c r="A246">
        <v>256</v>
      </c>
      <c r="B246" s="1">
        <v>45837.708333333336</v>
      </c>
      <c r="C246" s="6">
        <v>45837.76458333333</v>
      </c>
      <c r="D246" s="2">
        <f>INT(FC_Road___Aradhana5[[#This Row],[Completion time]])</f>
        <v>45837</v>
      </c>
      <c r="E246" s="2" t="str">
        <f>TEXT(FC_Road___Aradhana5[[#This Row],[Date]],"dddd")</f>
        <v>Sunday</v>
      </c>
      <c r="F246" s="2" t="str">
        <f>IF(WEEKDAY(FC_Road___Aradhana5[[#This Row],[Date]],2)&gt;5,"Weekend","Weekday")</f>
        <v>Weekend</v>
      </c>
      <c r="G24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6" t="s">
        <v>49</v>
      </c>
      <c r="I246" t="s">
        <v>50</v>
      </c>
      <c r="J246" t="s">
        <v>51</v>
      </c>
      <c r="K246" t="s">
        <v>52</v>
      </c>
      <c r="L246" t="s">
        <v>80</v>
      </c>
      <c r="M246" t="s">
        <v>50</v>
      </c>
      <c r="N246" t="s">
        <v>50</v>
      </c>
      <c r="O246" t="s">
        <v>50</v>
      </c>
      <c r="P246" t="s">
        <v>50</v>
      </c>
      <c r="Q246" t="s">
        <v>70</v>
      </c>
      <c r="R246" t="str">
        <f t="shared" si="24"/>
        <v>Shivajinagar</v>
      </c>
      <c r="S246" t="s">
        <v>50</v>
      </c>
      <c r="T246" t="s">
        <v>50</v>
      </c>
      <c r="U246" t="s">
        <v>50</v>
      </c>
      <c r="V246" t="s">
        <v>225</v>
      </c>
      <c r="W246" t="s">
        <v>50</v>
      </c>
      <c r="X246" t="str">
        <f t="shared" si="25"/>
        <v>Range Hills</v>
      </c>
      <c r="Y246" t="str">
        <f t="shared" si="26"/>
        <v>Range Hills</v>
      </c>
      <c r="Z246" t="s">
        <v>83</v>
      </c>
      <c r="AA246" t="s">
        <v>70</v>
      </c>
      <c r="AB246" t="s">
        <v>50</v>
      </c>
      <c r="AC246" t="s">
        <v>50</v>
      </c>
      <c r="AD246" t="s">
        <v>50</v>
      </c>
      <c r="AE246" t="s">
        <v>50</v>
      </c>
      <c r="AF246" t="str">
        <f t="shared" si="27"/>
        <v>Shivajinagar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tr">
        <f t="shared" si="28"/>
        <v/>
      </c>
      <c r="AM246" t="str">
        <f>IF(FC_Road___Aradhana5[[#This Row],[2nd Level Departure]]="",FC_Road___Aradhana5[[#This Row],[1st Level Departure]],FC_Road___Aradhana5[[#This Row],[2nd Level Departure]])</f>
        <v>Shivajinagar</v>
      </c>
      <c r="AN246" t="s">
        <v>56</v>
      </c>
      <c r="AO246" t="s">
        <v>109</v>
      </c>
      <c r="AP246" t="s">
        <v>58</v>
      </c>
      <c r="AQ246" t="s">
        <v>72</v>
      </c>
      <c r="AR246" t="s">
        <v>73</v>
      </c>
      <c r="AS246" t="s">
        <v>61</v>
      </c>
      <c r="AT246" t="s">
        <v>62</v>
      </c>
      <c r="AU246" t="s">
        <v>63</v>
      </c>
      <c r="AV246" t="s">
        <v>50</v>
      </c>
      <c r="AW246" t="str">
        <f t="shared" si="29"/>
        <v>Walk-in/ Saw it while passing by</v>
      </c>
      <c r="AX246" t="s">
        <v>50</v>
      </c>
      <c r="AY246" t="str">
        <f t="shared" si="30"/>
        <v>Casual Meal</v>
      </c>
      <c r="AZ246" t="s">
        <v>50</v>
      </c>
      <c r="BA246" t="str">
        <f t="shared" si="31"/>
        <v>I wanted to try Sourdough Pizza</v>
      </c>
      <c r="BB246" t="s">
        <v>64</v>
      </c>
      <c r="BC246" t="s">
        <v>104</v>
      </c>
      <c r="BD246" t="s">
        <v>75</v>
      </c>
      <c r="BE246" t="s">
        <v>76</v>
      </c>
      <c r="BF246" t="s">
        <v>50</v>
      </c>
      <c r="BG246" t="s">
        <v>68</v>
      </c>
      <c r="BH246" t="s">
        <v>50</v>
      </c>
      <c r="BI246" t="s">
        <v>115</v>
      </c>
      <c r="BJ246" t="s">
        <v>69</v>
      </c>
      <c r="BK246" t="s">
        <v>153</v>
      </c>
      <c r="BL246" t="s">
        <v>370</v>
      </c>
    </row>
    <row r="247" spans="1:64" x14ac:dyDescent="0.3">
      <c r="A247">
        <v>257</v>
      </c>
      <c r="B247" s="1">
        <v>45837.76458333333</v>
      </c>
      <c r="C247" s="6">
        <v>45837.772222222222</v>
      </c>
      <c r="D247" s="2">
        <f>INT(FC_Road___Aradhana5[[#This Row],[Completion time]])</f>
        <v>45837</v>
      </c>
      <c r="E247" s="2" t="str">
        <f>TEXT(FC_Road___Aradhana5[[#This Row],[Date]],"dddd")</f>
        <v>Sunday</v>
      </c>
      <c r="F247" s="2" t="str">
        <f>IF(WEEKDAY(FC_Road___Aradhana5[[#This Row],[Date]],2)&gt;5,"Weekend","Weekday")</f>
        <v>Weekend</v>
      </c>
      <c r="G24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7" t="s">
        <v>49</v>
      </c>
      <c r="I247" t="s">
        <v>50</v>
      </c>
      <c r="J247" t="s">
        <v>51</v>
      </c>
      <c r="K247" t="s">
        <v>52</v>
      </c>
      <c r="L247" t="s">
        <v>53</v>
      </c>
      <c r="M247" t="s">
        <v>50</v>
      </c>
      <c r="N247" t="s">
        <v>50</v>
      </c>
      <c r="O247" t="s">
        <v>70</v>
      </c>
      <c r="P247" t="s">
        <v>50</v>
      </c>
      <c r="Q247" t="s">
        <v>50</v>
      </c>
      <c r="R247" t="str">
        <f t="shared" si="24"/>
        <v>Shivajinagar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tr">
        <f t="shared" si="25"/>
        <v/>
      </c>
      <c r="Y247" t="str">
        <f t="shared" si="26"/>
        <v>Shivajinagar</v>
      </c>
      <c r="Z247" t="s">
        <v>166</v>
      </c>
      <c r="AA247" t="s">
        <v>50</v>
      </c>
      <c r="AB247" t="s">
        <v>165</v>
      </c>
      <c r="AC247" t="s">
        <v>50</v>
      </c>
      <c r="AD247" t="s">
        <v>50</v>
      </c>
      <c r="AE247" t="s">
        <v>50</v>
      </c>
      <c r="AF247" t="str">
        <f t="shared" si="27"/>
        <v>Pavillion Mall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tr">
        <f t="shared" si="28"/>
        <v/>
      </c>
      <c r="AM247" t="str">
        <f>IF(FC_Road___Aradhana5[[#This Row],[2nd Level Departure]]="",FC_Road___Aradhana5[[#This Row],[1st Level Departure]],FC_Road___Aradhana5[[#This Row],[2nd Level Departure]])</f>
        <v>Pavillion Mall</v>
      </c>
      <c r="AN247" t="s">
        <v>128</v>
      </c>
      <c r="AO247" t="s">
        <v>71</v>
      </c>
      <c r="AP247" t="s">
        <v>96</v>
      </c>
      <c r="AQ247" t="s">
        <v>50</v>
      </c>
      <c r="AR247" t="s">
        <v>50</v>
      </c>
      <c r="AS247" t="s">
        <v>50</v>
      </c>
      <c r="AT247" t="s">
        <v>50</v>
      </c>
      <c r="AU247" t="s">
        <v>50</v>
      </c>
      <c r="AV247" t="s">
        <v>149</v>
      </c>
      <c r="AW247" t="str">
        <f t="shared" si="29"/>
        <v>A friend told me</v>
      </c>
      <c r="AX247" t="s">
        <v>61</v>
      </c>
      <c r="AY247" t="str">
        <f t="shared" si="30"/>
        <v>Casual Meal</v>
      </c>
      <c r="AZ247" t="s">
        <v>98</v>
      </c>
      <c r="BA247" t="s">
        <v>62</v>
      </c>
      <c r="BB247" t="s">
        <v>87</v>
      </c>
      <c r="BC247" t="s">
        <v>64</v>
      </c>
      <c r="BD247" t="s">
        <v>88</v>
      </c>
      <c r="BE247" t="s">
        <v>76</v>
      </c>
      <c r="BF247" t="s">
        <v>89</v>
      </c>
      <c r="BG247" t="s">
        <v>100</v>
      </c>
      <c r="BH247" t="s">
        <v>50</v>
      </c>
      <c r="BI247" t="s">
        <v>50</v>
      </c>
      <c r="BJ247" t="s">
        <v>69</v>
      </c>
      <c r="BK247" t="s">
        <v>529</v>
      </c>
      <c r="BL247" t="s">
        <v>370</v>
      </c>
    </row>
    <row r="248" spans="1:64" x14ac:dyDescent="0.3">
      <c r="A248">
        <v>258</v>
      </c>
      <c r="B248" s="1">
        <v>45837.772916666669</v>
      </c>
      <c r="C248" s="6">
        <v>45837.79583333333</v>
      </c>
      <c r="D248" s="2">
        <f>INT(FC_Road___Aradhana5[[#This Row],[Completion time]])</f>
        <v>45837</v>
      </c>
      <c r="E248" s="2" t="str">
        <f>TEXT(FC_Road___Aradhana5[[#This Row],[Date]],"dddd")</f>
        <v>Sunday</v>
      </c>
      <c r="F248" s="2" t="str">
        <f>IF(WEEKDAY(FC_Road___Aradhana5[[#This Row],[Date]],2)&gt;5,"Weekend","Weekday")</f>
        <v>Weekend</v>
      </c>
      <c r="G24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8" t="s">
        <v>49</v>
      </c>
      <c r="I248" t="s">
        <v>50</v>
      </c>
      <c r="J248" t="s">
        <v>79</v>
      </c>
      <c r="K248" t="s">
        <v>52</v>
      </c>
      <c r="L248" t="s">
        <v>80</v>
      </c>
      <c r="M248" t="s">
        <v>50</v>
      </c>
      <c r="N248" t="s">
        <v>50</v>
      </c>
      <c r="O248" t="s">
        <v>50</v>
      </c>
      <c r="P248" t="s">
        <v>50</v>
      </c>
      <c r="Q248" t="s">
        <v>70</v>
      </c>
      <c r="R248" t="str">
        <f t="shared" ref="R248:R310" si="32">IF(M248&lt;&gt;"",M248,IF(N248&lt;&gt;"",N248,IF(O248&lt;&gt;"",O248,IF(P248&lt;&gt;"",P248,IF(Q248&lt;&gt;"",Q248,"")))))</f>
        <v>Shivajinagar</v>
      </c>
      <c r="S248" t="s">
        <v>50</v>
      </c>
      <c r="T248" t="s">
        <v>50</v>
      </c>
      <c r="U248" t="s">
        <v>50</v>
      </c>
      <c r="V248" t="s">
        <v>50</v>
      </c>
      <c r="W248" t="s">
        <v>50</v>
      </c>
      <c r="X248" t="str">
        <f t="shared" ref="X248:X310" si="33">IF(S248&lt;&gt;"",S248,IF(T248&lt;&gt;"",T248,IF(U248&lt;&gt;"",U248,IF(V248&lt;&gt;"",V248,IF(W248&lt;&gt;"",W248,"")))))</f>
        <v/>
      </c>
      <c r="Y248" t="str">
        <f t="shared" ref="Y248:Y310" si="34">IF(X248&lt;&gt;"",X248,IF(R248&lt;&gt;"",R248,""))</f>
        <v>Shivajinagar</v>
      </c>
      <c r="Z248" t="s">
        <v>163</v>
      </c>
      <c r="AA248" t="s">
        <v>70</v>
      </c>
      <c r="AB248" t="s">
        <v>50</v>
      </c>
      <c r="AC248" t="s">
        <v>50</v>
      </c>
      <c r="AD248" t="s">
        <v>50</v>
      </c>
      <c r="AE248" t="s">
        <v>50</v>
      </c>
      <c r="AF248" t="str">
        <f t="shared" ref="AF248:AF310" si="35">IF(AA248&lt;&gt;"",AA248,IF(AB248&lt;&gt;"",AB248,IF(AC248&lt;&gt;"",AC248,IF(AD248&lt;&gt;"",AD248,IF(AE248&lt;&gt;"",AE248,"")))))</f>
        <v>Shivajinagar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tr">
        <f t="shared" ref="AL248:AL310" si="36">IF(AG248&lt;&gt;"",AG248,IF(AH248&lt;&gt;"",AH248,IF(AI248&lt;&gt;"",AI248,IF(AJ248&lt;&gt;"",AJ248,IF(AK248&lt;&gt;"",AK248,"")))))</f>
        <v/>
      </c>
      <c r="AM248" t="str">
        <f>IF(FC_Road___Aradhana5[[#This Row],[2nd Level Departure]]="",FC_Road___Aradhana5[[#This Row],[1st Level Departure]],FC_Road___Aradhana5[[#This Row],[2nd Level Departure]])</f>
        <v>Shivajinagar</v>
      </c>
      <c r="AN248" t="s">
        <v>56</v>
      </c>
      <c r="AO248" t="s">
        <v>71</v>
      </c>
      <c r="AP248" t="s">
        <v>96</v>
      </c>
      <c r="AQ248" t="s">
        <v>50</v>
      </c>
      <c r="AR248" t="s">
        <v>50</v>
      </c>
      <c r="AS248" t="s">
        <v>50</v>
      </c>
      <c r="AT248" t="s">
        <v>50</v>
      </c>
      <c r="AU248" t="s">
        <v>50</v>
      </c>
      <c r="AV248" t="s">
        <v>149</v>
      </c>
      <c r="AW248" t="str">
        <f t="shared" ref="AW248:AW310" si="37">IF(AQ248="",AV248,AQ248)</f>
        <v>A friend told me</v>
      </c>
      <c r="AX248" t="s">
        <v>61</v>
      </c>
      <c r="AY248" t="str">
        <f t="shared" ref="AY248:AY310" si="38">IF(AS248="",AX248,AS248)</f>
        <v>Casual Meal</v>
      </c>
      <c r="AZ248" t="s">
        <v>98</v>
      </c>
      <c r="BA248" t="s">
        <v>62</v>
      </c>
      <c r="BB248" t="s">
        <v>87</v>
      </c>
      <c r="BC248" t="s">
        <v>104</v>
      </c>
      <c r="BD248" t="s">
        <v>88</v>
      </c>
      <c r="BE248" t="s">
        <v>76</v>
      </c>
      <c r="BF248" t="s">
        <v>89</v>
      </c>
      <c r="BG248" t="s">
        <v>114</v>
      </c>
      <c r="BH248" t="s">
        <v>50</v>
      </c>
      <c r="BI248" t="s">
        <v>50</v>
      </c>
      <c r="BJ248" t="s">
        <v>69</v>
      </c>
      <c r="BK248" t="s">
        <v>530</v>
      </c>
      <c r="BL248" t="s">
        <v>370</v>
      </c>
    </row>
    <row r="249" spans="1:64" x14ac:dyDescent="0.3">
      <c r="A249">
        <v>259</v>
      </c>
      <c r="B249" s="1">
        <v>45837.801388888889</v>
      </c>
      <c r="C249" s="6">
        <v>45837.805555555555</v>
      </c>
      <c r="D249" s="2">
        <f>INT(FC_Road___Aradhana5[[#This Row],[Completion time]])</f>
        <v>45837</v>
      </c>
      <c r="E249" s="2" t="str">
        <f>TEXT(FC_Road___Aradhana5[[#This Row],[Date]],"dddd")</f>
        <v>Sunday</v>
      </c>
      <c r="F249" s="2" t="str">
        <f>IF(WEEKDAY(FC_Road___Aradhana5[[#This Row],[Date]],2)&gt;5,"Weekend","Weekday")</f>
        <v>Weekend</v>
      </c>
      <c r="G24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49" t="s">
        <v>49</v>
      </c>
      <c r="I249" t="s">
        <v>50</v>
      </c>
      <c r="J249" t="s">
        <v>51</v>
      </c>
      <c r="K249" t="s">
        <v>92</v>
      </c>
      <c r="L249" t="s">
        <v>80</v>
      </c>
      <c r="M249" t="s">
        <v>50</v>
      </c>
      <c r="N249" t="s">
        <v>50</v>
      </c>
      <c r="O249" t="s">
        <v>50</v>
      </c>
      <c r="P249" t="s">
        <v>50</v>
      </c>
      <c r="Q249" t="s">
        <v>81</v>
      </c>
      <c r="R249" t="str">
        <f t="shared" si="32"/>
        <v>Kothrud</v>
      </c>
      <c r="S249" t="s">
        <v>50</v>
      </c>
      <c r="T249" t="s">
        <v>50</v>
      </c>
      <c r="U249" t="s">
        <v>120</v>
      </c>
      <c r="V249" t="s">
        <v>50</v>
      </c>
      <c r="W249" t="s">
        <v>50</v>
      </c>
      <c r="X249" t="str">
        <f t="shared" si="33"/>
        <v>Mayur Colony / Ideal Colony</v>
      </c>
      <c r="Y249" t="str">
        <f t="shared" si="34"/>
        <v>Mayur Colony / Ideal Colony</v>
      </c>
      <c r="Z249" t="s">
        <v>83</v>
      </c>
      <c r="AA249" t="s">
        <v>84</v>
      </c>
      <c r="AB249" t="s">
        <v>50</v>
      </c>
      <c r="AC249" t="s">
        <v>50</v>
      </c>
      <c r="AD249" t="s">
        <v>50</v>
      </c>
      <c r="AE249" t="s">
        <v>50</v>
      </c>
      <c r="AF249" t="str">
        <f t="shared" si="35"/>
        <v>kothrud</v>
      </c>
      <c r="AG249" t="s">
        <v>50</v>
      </c>
      <c r="AH249" t="s">
        <v>50</v>
      </c>
      <c r="AI249" t="s">
        <v>162</v>
      </c>
      <c r="AJ249" t="s">
        <v>50</v>
      </c>
      <c r="AK249" t="s">
        <v>50</v>
      </c>
      <c r="AL249" t="str">
        <f t="shared" si="36"/>
        <v>Dahanukar Colony / Kothrud Bus Stand</v>
      </c>
      <c r="AM249" t="str">
        <f>IF(FC_Road___Aradhana5[[#This Row],[2nd Level Departure]]="",FC_Road___Aradhana5[[#This Row],[1st Level Departure]],FC_Road___Aradhana5[[#This Row],[2nd Level Departure]])</f>
        <v>Dahanukar Colony / Kothrud Bus Stand</v>
      </c>
      <c r="AN249" t="s">
        <v>56</v>
      </c>
      <c r="AO249" t="s">
        <v>109</v>
      </c>
      <c r="AP249" t="s">
        <v>96</v>
      </c>
      <c r="AQ249" t="s">
        <v>50</v>
      </c>
      <c r="AR249" t="s">
        <v>50</v>
      </c>
      <c r="AS249" t="s">
        <v>50</v>
      </c>
      <c r="AT249" t="s">
        <v>50</v>
      </c>
      <c r="AU249" t="s">
        <v>50</v>
      </c>
      <c r="AV249" t="s">
        <v>97</v>
      </c>
      <c r="AW249" t="str">
        <f t="shared" si="37"/>
        <v>Social Media Ad (Instagram/ Facebook)</v>
      </c>
      <c r="AX249" t="s">
        <v>61</v>
      </c>
      <c r="AY249" t="str">
        <f t="shared" si="38"/>
        <v>Casual Meal</v>
      </c>
      <c r="AZ249" t="s">
        <v>98</v>
      </c>
      <c r="BA249" t="s">
        <v>62</v>
      </c>
      <c r="BB249" t="s">
        <v>64</v>
      </c>
      <c r="BC249" t="s">
        <v>65</v>
      </c>
      <c r="BD249" t="s">
        <v>66</v>
      </c>
      <c r="BE249" t="s">
        <v>76</v>
      </c>
      <c r="BF249" t="s">
        <v>131</v>
      </c>
      <c r="BG249" t="s">
        <v>68</v>
      </c>
      <c r="BH249" t="s">
        <v>101</v>
      </c>
      <c r="BI249" t="s">
        <v>115</v>
      </c>
      <c r="BJ249" t="s">
        <v>69</v>
      </c>
      <c r="BK249" t="s">
        <v>153</v>
      </c>
      <c r="BL249" t="s">
        <v>375</v>
      </c>
    </row>
    <row r="250" spans="1:64" x14ac:dyDescent="0.3">
      <c r="A250">
        <v>260</v>
      </c>
      <c r="B250" s="1">
        <v>45837.808333333334</v>
      </c>
      <c r="C250" s="6">
        <v>45837.80972222222</v>
      </c>
      <c r="D250" s="2">
        <f>INT(FC_Road___Aradhana5[[#This Row],[Completion time]])</f>
        <v>45837</v>
      </c>
      <c r="E250" s="2" t="str">
        <f>TEXT(FC_Road___Aradhana5[[#This Row],[Date]],"dddd")</f>
        <v>Sunday</v>
      </c>
      <c r="F250" s="2" t="str">
        <f>IF(WEEKDAY(FC_Road___Aradhana5[[#This Row],[Date]],2)&gt;5,"Weekend","Weekday")</f>
        <v>Weekend</v>
      </c>
      <c r="G25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50" t="s">
        <v>49</v>
      </c>
      <c r="I250" t="s">
        <v>50</v>
      </c>
      <c r="J250" t="s">
        <v>79</v>
      </c>
      <c r="K250" t="s">
        <v>52</v>
      </c>
      <c r="L250" t="s">
        <v>93</v>
      </c>
      <c r="M250" t="s">
        <v>50</v>
      </c>
      <c r="N250" t="s">
        <v>102</v>
      </c>
      <c r="O250" t="s">
        <v>50</v>
      </c>
      <c r="P250" t="s">
        <v>50</v>
      </c>
      <c r="Q250" t="s">
        <v>50</v>
      </c>
      <c r="R250" t="str">
        <f t="shared" si="32"/>
        <v>FC Road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tr">
        <f t="shared" si="33"/>
        <v/>
      </c>
      <c r="Y250" t="str">
        <f t="shared" si="34"/>
        <v>FC Road</v>
      </c>
      <c r="Z250" t="s">
        <v>83</v>
      </c>
      <c r="AA250" t="s">
        <v>84</v>
      </c>
      <c r="AB250" t="s">
        <v>50</v>
      </c>
      <c r="AC250" t="s">
        <v>50</v>
      </c>
      <c r="AD250" t="s">
        <v>50</v>
      </c>
      <c r="AE250" t="s">
        <v>50</v>
      </c>
      <c r="AF250" t="str">
        <f t="shared" si="35"/>
        <v>kothrud</v>
      </c>
      <c r="AG250" t="s">
        <v>50</v>
      </c>
      <c r="AH250" t="s">
        <v>50</v>
      </c>
      <c r="AI250" t="s">
        <v>120</v>
      </c>
      <c r="AJ250" t="s">
        <v>50</v>
      </c>
      <c r="AK250" t="s">
        <v>50</v>
      </c>
      <c r="AL250" t="str">
        <f t="shared" si="36"/>
        <v>Mayur Colony / Ideal Colony</v>
      </c>
      <c r="AM250" t="str">
        <f>IF(FC_Road___Aradhana5[[#This Row],[2nd Level Departure]]="",FC_Road___Aradhana5[[#This Row],[1st Level Departure]],FC_Road___Aradhana5[[#This Row],[2nd Level Departure]])</f>
        <v>Mayur Colony / Ideal Colony</v>
      </c>
      <c r="AN250" t="s">
        <v>94</v>
      </c>
      <c r="AO250" t="s">
        <v>71</v>
      </c>
      <c r="AP250" t="s">
        <v>96</v>
      </c>
      <c r="AQ250" t="s">
        <v>50</v>
      </c>
      <c r="AR250" t="s">
        <v>50</v>
      </c>
      <c r="AS250" t="s">
        <v>50</v>
      </c>
      <c r="AT250" t="s">
        <v>50</v>
      </c>
      <c r="AU250" t="s">
        <v>50</v>
      </c>
      <c r="AV250" t="s">
        <v>97</v>
      </c>
      <c r="AW250" t="str">
        <f t="shared" si="37"/>
        <v>Social Media Ad (Instagram/ Facebook)</v>
      </c>
      <c r="AX250" t="s">
        <v>61</v>
      </c>
      <c r="AY250" t="str">
        <f t="shared" si="38"/>
        <v>Casual Meal</v>
      </c>
      <c r="AZ250" t="s">
        <v>168</v>
      </c>
      <c r="BA250" t="s">
        <v>125</v>
      </c>
      <c r="BB250" t="s">
        <v>74</v>
      </c>
      <c r="BC250" t="s">
        <v>108</v>
      </c>
      <c r="BD250" t="s">
        <v>88</v>
      </c>
      <c r="BE250" t="s">
        <v>76</v>
      </c>
      <c r="BF250" t="s">
        <v>89</v>
      </c>
      <c r="BG250" t="s">
        <v>114</v>
      </c>
      <c r="BH250" t="s">
        <v>101</v>
      </c>
      <c r="BI250" t="s">
        <v>263</v>
      </c>
      <c r="BJ250" t="s">
        <v>69</v>
      </c>
      <c r="BK250" t="s">
        <v>93</v>
      </c>
      <c r="BL250" t="s">
        <v>372</v>
      </c>
    </row>
    <row r="251" spans="1:64" x14ac:dyDescent="0.3">
      <c r="A251">
        <v>261</v>
      </c>
      <c r="B251" s="1">
        <v>45837.775000000001</v>
      </c>
      <c r="C251" s="6">
        <v>45837.8125</v>
      </c>
      <c r="D251" s="2">
        <f>INT(FC_Road___Aradhana5[[#This Row],[Completion time]])</f>
        <v>45837</v>
      </c>
      <c r="E251" s="2" t="str">
        <f>TEXT(FC_Road___Aradhana5[[#This Row],[Date]],"dddd")</f>
        <v>Sunday</v>
      </c>
      <c r="F251" s="2" t="str">
        <f>IF(WEEKDAY(FC_Road___Aradhana5[[#This Row],[Date]],2)&gt;5,"Weekend","Weekday")</f>
        <v>Weekend</v>
      </c>
      <c r="G25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51" t="s">
        <v>49</v>
      </c>
      <c r="I251" t="s">
        <v>50</v>
      </c>
      <c r="J251" t="s">
        <v>51</v>
      </c>
      <c r="K251" t="s">
        <v>92</v>
      </c>
      <c r="L251" t="s">
        <v>93</v>
      </c>
      <c r="M251" t="s">
        <v>50</v>
      </c>
      <c r="N251" t="s">
        <v>165</v>
      </c>
      <c r="O251" t="s">
        <v>50</v>
      </c>
      <c r="P251" t="s">
        <v>50</v>
      </c>
      <c r="Q251" t="s">
        <v>50</v>
      </c>
      <c r="R251" t="str">
        <f t="shared" si="32"/>
        <v>Pavillion Mall</v>
      </c>
      <c r="S251" t="s">
        <v>50</v>
      </c>
      <c r="T251" t="s">
        <v>50</v>
      </c>
      <c r="U251" t="s">
        <v>50</v>
      </c>
      <c r="V251" t="s">
        <v>50</v>
      </c>
      <c r="W251" t="s">
        <v>50</v>
      </c>
      <c r="X251" t="str">
        <f t="shared" si="33"/>
        <v/>
      </c>
      <c r="Y251" t="str">
        <f t="shared" si="34"/>
        <v>Pavillion Mall</v>
      </c>
      <c r="Z251" t="s">
        <v>83</v>
      </c>
      <c r="AA251" t="s">
        <v>84</v>
      </c>
      <c r="AB251" t="s">
        <v>50</v>
      </c>
      <c r="AC251" t="s">
        <v>50</v>
      </c>
      <c r="AD251" t="s">
        <v>50</v>
      </c>
      <c r="AE251" t="s">
        <v>50</v>
      </c>
      <c r="AF251" t="str">
        <f t="shared" si="35"/>
        <v>kothrud</v>
      </c>
      <c r="AG251" t="s">
        <v>50</v>
      </c>
      <c r="AH251" t="s">
        <v>50</v>
      </c>
      <c r="AI251" t="s">
        <v>82</v>
      </c>
      <c r="AJ251" t="s">
        <v>50</v>
      </c>
      <c r="AK251" t="s">
        <v>50</v>
      </c>
      <c r="AL251" t="str">
        <f t="shared" si="36"/>
        <v>Bhusari Colony / Kothrud Depot</v>
      </c>
      <c r="AM251" t="str">
        <f>IF(FC_Road___Aradhana5[[#This Row],[2nd Level Departure]]="",FC_Road___Aradhana5[[#This Row],[1st Level Departure]],FC_Road___Aradhana5[[#This Row],[2nd Level Departure]])</f>
        <v>Bhusari Colony / Kothrud Depot</v>
      </c>
      <c r="AN251" t="s">
        <v>85</v>
      </c>
      <c r="AO251" t="s">
        <v>95</v>
      </c>
      <c r="AP251" t="s">
        <v>58</v>
      </c>
      <c r="AQ251" t="s">
        <v>97</v>
      </c>
      <c r="AR251" t="s">
        <v>60</v>
      </c>
      <c r="AS251" t="s">
        <v>129</v>
      </c>
      <c r="AT251" t="s">
        <v>62</v>
      </c>
      <c r="AU251" t="s">
        <v>63</v>
      </c>
      <c r="AV251" t="s">
        <v>50</v>
      </c>
      <c r="AW251" t="str">
        <f t="shared" si="37"/>
        <v>Social Media Ad (Instagram/ Facebook)</v>
      </c>
      <c r="AX251" t="s">
        <v>50</v>
      </c>
      <c r="AY251" t="str">
        <f t="shared" si="38"/>
        <v>Family Outing</v>
      </c>
      <c r="AZ251" t="s">
        <v>50</v>
      </c>
      <c r="BA251" t="str">
        <f t="shared" ref="BA251:BA307" si="39">IF(AT251="",AZ251,AT251)</f>
        <v>I wanted to try Sourdough Pizza</v>
      </c>
      <c r="BB251" t="s">
        <v>65</v>
      </c>
      <c r="BC251" t="s">
        <v>65</v>
      </c>
      <c r="BD251" t="s">
        <v>75</v>
      </c>
      <c r="BE251" t="s">
        <v>67</v>
      </c>
      <c r="BF251" t="s">
        <v>50</v>
      </c>
      <c r="BG251" t="s">
        <v>68</v>
      </c>
      <c r="BH251" t="s">
        <v>50</v>
      </c>
      <c r="BI251" t="s">
        <v>50</v>
      </c>
      <c r="BJ251" t="s">
        <v>69</v>
      </c>
      <c r="BK251" t="s">
        <v>93</v>
      </c>
      <c r="BL251" t="s">
        <v>390</v>
      </c>
    </row>
    <row r="252" spans="1:64" x14ac:dyDescent="0.3">
      <c r="A252">
        <v>262</v>
      </c>
      <c r="B252" s="1">
        <v>45837.813194444447</v>
      </c>
      <c r="C252" s="6">
        <v>45837.815972222219</v>
      </c>
      <c r="D252" s="2">
        <f>INT(FC_Road___Aradhana5[[#This Row],[Completion time]])</f>
        <v>45837</v>
      </c>
      <c r="E252" s="2" t="str">
        <f>TEXT(FC_Road___Aradhana5[[#This Row],[Date]],"dddd")</f>
        <v>Sunday</v>
      </c>
      <c r="F252" s="2" t="str">
        <f>IF(WEEKDAY(FC_Road___Aradhana5[[#This Row],[Date]],2)&gt;5,"Weekend","Weekday")</f>
        <v>Weekend</v>
      </c>
      <c r="G25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52" t="s">
        <v>49</v>
      </c>
      <c r="I252" t="s">
        <v>50</v>
      </c>
      <c r="J252" t="s">
        <v>51</v>
      </c>
      <c r="K252" t="s">
        <v>52</v>
      </c>
      <c r="L252" t="s">
        <v>80</v>
      </c>
      <c r="M252" t="s">
        <v>50</v>
      </c>
      <c r="N252" t="s">
        <v>50</v>
      </c>
      <c r="O252" t="s">
        <v>50</v>
      </c>
      <c r="P252" t="s">
        <v>50</v>
      </c>
      <c r="Q252" t="s">
        <v>70</v>
      </c>
      <c r="R252" t="str">
        <f t="shared" si="32"/>
        <v>Shivajinagar</v>
      </c>
      <c r="S252" t="s">
        <v>50</v>
      </c>
      <c r="T252" t="s">
        <v>50</v>
      </c>
      <c r="U252" t="s">
        <v>50</v>
      </c>
      <c r="V252" t="s">
        <v>173</v>
      </c>
      <c r="W252" t="s">
        <v>169</v>
      </c>
      <c r="X252" t="str">
        <f t="shared" si="33"/>
        <v>Senapati Bapat Road</v>
      </c>
      <c r="Y252" t="str">
        <f t="shared" si="34"/>
        <v>Senapati Bapat Road</v>
      </c>
      <c r="Z252" t="s">
        <v>166</v>
      </c>
      <c r="AA252" t="s">
        <v>50</v>
      </c>
      <c r="AB252" t="s">
        <v>157</v>
      </c>
      <c r="AC252" t="s">
        <v>50</v>
      </c>
      <c r="AD252" t="s">
        <v>50</v>
      </c>
      <c r="AE252" t="s">
        <v>50</v>
      </c>
      <c r="AF252" t="str">
        <f t="shared" si="35"/>
        <v>R Deccan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tr">
        <f t="shared" si="36"/>
        <v/>
      </c>
      <c r="AM252" t="str">
        <f>IF(FC_Road___Aradhana5[[#This Row],[2nd Level Departure]]="",FC_Road___Aradhana5[[#This Row],[1st Level Departure]],FC_Road___Aradhana5[[#This Row],[2nd Level Departure]])</f>
        <v>R Deccan</v>
      </c>
      <c r="AN252" t="s">
        <v>147</v>
      </c>
      <c r="AO252" t="s">
        <v>109</v>
      </c>
      <c r="AP252" t="s">
        <v>96</v>
      </c>
      <c r="AQ252" t="s">
        <v>50</v>
      </c>
      <c r="AR252" t="s">
        <v>50</v>
      </c>
      <c r="AS252" t="s">
        <v>50</v>
      </c>
      <c r="AT252" t="s">
        <v>50</v>
      </c>
      <c r="AU252" t="s">
        <v>50</v>
      </c>
      <c r="AV252" t="s">
        <v>97</v>
      </c>
      <c r="AW252" t="str">
        <f t="shared" si="37"/>
        <v>Social Media Ad (Instagram/ Facebook)</v>
      </c>
      <c r="AX252" t="s">
        <v>61</v>
      </c>
      <c r="AY252" t="str">
        <f t="shared" si="38"/>
        <v>Casual Meal</v>
      </c>
      <c r="AZ252" t="s">
        <v>98</v>
      </c>
      <c r="BA252" t="s">
        <v>62</v>
      </c>
      <c r="BB252" t="s">
        <v>87</v>
      </c>
      <c r="BC252" t="s">
        <v>104</v>
      </c>
      <c r="BD252" t="s">
        <v>75</v>
      </c>
      <c r="BE252" t="s">
        <v>76</v>
      </c>
      <c r="BF252" t="s">
        <v>89</v>
      </c>
      <c r="BG252" t="s">
        <v>68</v>
      </c>
      <c r="BH252" t="s">
        <v>90</v>
      </c>
      <c r="BI252" t="s">
        <v>91</v>
      </c>
      <c r="BJ252" t="s">
        <v>69</v>
      </c>
      <c r="BK252" t="s">
        <v>153</v>
      </c>
      <c r="BL252" t="s">
        <v>377</v>
      </c>
    </row>
    <row r="253" spans="1:64" x14ac:dyDescent="0.3">
      <c r="A253">
        <v>263</v>
      </c>
      <c r="B253" s="1">
        <v>45837.816666666666</v>
      </c>
      <c r="C253" s="6">
        <v>45837.818749999999</v>
      </c>
      <c r="D253" s="2">
        <f>INT(FC_Road___Aradhana5[[#This Row],[Completion time]])</f>
        <v>45837</v>
      </c>
      <c r="E253" s="2" t="str">
        <f>TEXT(FC_Road___Aradhana5[[#This Row],[Date]],"dddd")</f>
        <v>Sunday</v>
      </c>
      <c r="F253" s="2" t="str">
        <f>IF(WEEKDAY(FC_Road___Aradhana5[[#This Row],[Date]],2)&gt;5,"Weekend","Weekday")</f>
        <v>Weekend</v>
      </c>
      <c r="G25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53" t="s">
        <v>49</v>
      </c>
      <c r="I253" t="s">
        <v>50</v>
      </c>
      <c r="J253" t="s">
        <v>51</v>
      </c>
      <c r="K253" t="s">
        <v>52</v>
      </c>
      <c r="L253" t="s">
        <v>80</v>
      </c>
      <c r="M253" t="s">
        <v>50</v>
      </c>
      <c r="N253" t="s">
        <v>50</v>
      </c>
      <c r="O253" t="s">
        <v>50</v>
      </c>
      <c r="P253" t="s">
        <v>50</v>
      </c>
      <c r="Q253" t="s">
        <v>247</v>
      </c>
      <c r="R253" t="str">
        <f t="shared" si="32"/>
        <v xml:space="preserve">Vishrantwadi 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tr">
        <f t="shared" si="33"/>
        <v/>
      </c>
      <c r="Y253" t="str">
        <f t="shared" si="34"/>
        <v xml:space="preserve">Vishrantwadi </v>
      </c>
      <c r="Z253" t="s">
        <v>166</v>
      </c>
      <c r="AA253" t="s">
        <v>50</v>
      </c>
      <c r="AB253" t="s">
        <v>252</v>
      </c>
      <c r="AC253" t="s">
        <v>50</v>
      </c>
      <c r="AD253" t="s">
        <v>50</v>
      </c>
      <c r="AE253" t="s">
        <v>50</v>
      </c>
      <c r="AF253" t="str">
        <f t="shared" si="35"/>
        <v xml:space="preserve">Law college road 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tr">
        <f t="shared" si="36"/>
        <v/>
      </c>
      <c r="AM253" t="str">
        <f>IF(FC_Road___Aradhana5[[#This Row],[2nd Level Departure]]="",FC_Road___Aradhana5[[#This Row],[1st Level Departure]],FC_Road___Aradhana5[[#This Row],[2nd Level Departure]])</f>
        <v xml:space="preserve">Law college road </v>
      </c>
      <c r="AN253" t="s">
        <v>85</v>
      </c>
      <c r="AO253" t="s">
        <v>109</v>
      </c>
      <c r="AP253" t="s">
        <v>96</v>
      </c>
      <c r="AQ253" t="s">
        <v>50</v>
      </c>
      <c r="AR253" t="s">
        <v>50</v>
      </c>
      <c r="AS253" t="s">
        <v>50</v>
      </c>
      <c r="AT253" t="s">
        <v>50</v>
      </c>
      <c r="AU253" t="s">
        <v>50</v>
      </c>
      <c r="AV253" t="s">
        <v>144</v>
      </c>
      <c r="AW253" t="str">
        <f t="shared" si="37"/>
        <v>I was walking by and came in</v>
      </c>
      <c r="AX253" t="s">
        <v>86</v>
      </c>
      <c r="AY253" t="str">
        <f t="shared" si="38"/>
        <v>Date</v>
      </c>
      <c r="AZ253" t="s">
        <v>98</v>
      </c>
      <c r="BA253" t="s">
        <v>62</v>
      </c>
      <c r="BB253" t="s">
        <v>74</v>
      </c>
      <c r="BC253" t="s">
        <v>64</v>
      </c>
      <c r="BD253" t="s">
        <v>88</v>
      </c>
      <c r="BE253" t="s">
        <v>76</v>
      </c>
      <c r="BF253" t="s">
        <v>89</v>
      </c>
      <c r="BG253" t="s">
        <v>68</v>
      </c>
      <c r="BH253" t="s">
        <v>78</v>
      </c>
      <c r="BI253" t="s">
        <v>122</v>
      </c>
      <c r="BJ253" t="s">
        <v>69</v>
      </c>
      <c r="BK253" t="s">
        <v>531</v>
      </c>
      <c r="BL253" t="s">
        <v>463</v>
      </c>
    </row>
    <row r="254" spans="1:64" x14ac:dyDescent="0.3">
      <c r="A254">
        <v>264</v>
      </c>
      <c r="B254" s="1">
        <v>45837.821527777778</v>
      </c>
      <c r="C254" s="6">
        <v>45837.822916666664</v>
      </c>
      <c r="D254" s="2">
        <f>INT(FC_Road___Aradhana5[[#This Row],[Completion time]])</f>
        <v>45837</v>
      </c>
      <c r="E254" s="2" t="str">
        <f>TEXT(FC_Road___Aradhana5[[#This Row],[Date]],"dddd")</f>
        <v>Sunday</v>
      </c>
      <c r="F254" s="2" t="str">
        <f>IF(WEEKDAY(FC_Road___Aradhana5[[#This Row],[Date]],2)&gt;5,"Weekend","Weekday")</f>
        <v>Weekend</v>
      </c>
      <c r="G25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54" t="s">
        <v>49</v>
      </c>
      <c r="I254" t="s">
        <v>50</v>
      </c>
      <c r="J254" t="s">
        <v>79</v>
      </c>
      <c r="K254" t="s">
        <v>52</v>
      </c>
      <c r="L254" t="s">
        <v>119</v>
      </c>
      <c r="M254" t="s">
        <v>50</v>
      </c>
      <c r="N254" t="s">
        <v>50</v>
      </c>
      <c r="O254" t="s">
        <v>50</v>
      </c>
      <c r="P254" t="s">
        <v>50</v>
      </c>
      <c r="Q254" t="s">
        <v>190</v>
      </c>
      <c r="R254" t="str">
        <f t="shared" si="32"/>
        <v xml:space="preserve">Hadapsar 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tr">
        <f t="shared" si="33"/>
        <v/>
      </c>
      <c r="Y254" t="str">
        <f t="shared" si="34"/>
        <v xml:space="preserve">Hadapsar </v>
      </c>
      <c r="Z254" t="s">
        <v>83</v>
      </c>
      <c r="AA254" t="s">
        <v>190</v>
      </c>
      <c r="AB254" t="s">
        <v>50</v>
      </c>
      <c r="AC254" t="s">
        <v>50</v>
      </c>
      <c r="AD254" t="s">
        <v>50</v>
      </c>
      <c r="AE254" t="s">
        <v>50</v>
      </c>
      <c r="AF254" t="str">
        <f t="shared" si="35"/>
        <v xml:space="preserve">Hadapsar 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tr">
        <f t="shared" si="36"/>
        <v/>
      </c>
      <c r="AM254" t="str">
        <f>IF(FC_Road___Aradhana5[[#This Row],[2nd Level Departure]]="",FC_Road___Aradhana5[[#This Row],[1st Level Departure]],FC_Road___Aradhana5[[#This Row],[2nd Level Departure]])</f>
        <v xml:space="preserve">Hadapsar </v>
      </c>
      <c r="AN254" t="s">
        <v>56</v>
      </c>
      <c r="AO254" t="s">
        <v>57</v>
      </c>
      <c r="AP254" t="s">
        <v>96</v>
      </c>
      <c r="AQ254" t="s">
        <v>50</v>
      </c>
      <c r="AR254" t="s">
        <v>50</v>
      </c>
      <c r="AS254" t="s">
        <v>50</v>
      </c>
      <c r="AT254" t="s">
        <v>50</v>
      </c>
      <c r="AU254" t="s">
        <v>50</v>
      </c>
      <c r="AV254" t="s">
        <v>144</v>
      </c>
      <c r="AW254" t="str">
        <f t="shared" si="37"/>
        <v>I was walking by and came in</v>
      </c>
      <c r="AX254" t="s">
        <v>111</v>
      </c>
      <c r="AY254" t="str">
        <f t="shared" si="38"/>
        <v>Hangout with friends</v>
      </c>
      <c r="AZ254" t="s">
        <v>98</v>
      </c>
      <c r="BA254" t="s">
        <v>62</v>
      </c>
      <c r="BB254" t="s">
        <v>64</v>
      </c>
      <c r="BC254" t="s">
        <v>65</v>
      </c>
      <c r="BD254" t="s">
        <v>88</v>
      </c>
      <c r="BE254" t="s">
        <v>76</v>
      </c>
      <c r="BF254" t="s">
        <v>89</v>
      </c>
      <c r="BG254" t="s">
        <v>68</v>
      </c>
      <c r="BH254" t="s">
        <v>78</v>
      </c>
      <c r="BI254" t="s">
        <v>91</v>
      </c>
      <c r="BJ254" t="s">
        <v>69</v>
      </c>
      <c r="BK254" t="s">
        <v>153</v>
      </c>
      <c r="BL254" t="s">
        <v>404</v>
      </c>
    </row>
    <row r="255" spans="1:64" x14ac:dyDescent="0.3">
      <c r="A255">
        <v>265</v>
      </c>
      <c r="B255" s="1">
        <v>45837.80972222222</v>
      </c>
      <c r="C255" s="6">
        <v>45837.823611111111</v>
      </c>
      <c r="D255" s="2">
        <f>INT(FC_Road___Aradhana5[[#This Row],[Completion time]])</f>
        <v>45837</v>
      </c>
      <c r="E255" s="2" t="str">
        <f>TEXT(FC_Road___Aradhana5[[#This Row],[Date]],"dddd")</f>
        <v>Sunday</v>
      </c>
      <c r="F255" s="2" t="str">
        <f>IF(WEEKDAY(FC_Road___Aradhana5[[#This Row],[Date]],2)&gt;5,"Weekend","Weekday")</f>
        <v>Weekend</v>
      </c>
      <c r="G25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55" t="s">
        <v>49</v>
      </c>
      <c r="I255" t="s">
        <v>50</v>
      </c>
      <c r="J255" t="s">
        <v>79</v>
      </c>
      <c r="K255" t="s">
        <v>52</v>
      </c>
      <c r="L255" t="s">
        <v>119</v>
      </c>
      <c r="M255" t="s">
        <v>50</v>
      </c>
      <c r="N255" t="s">
        <v>50</v>
      </c>
      <c r="O255" t="s">
        <v>50</v>
      </c>
      <c r="P255" t="s">
        <v>50</v>
      </c>
      <c r="Q255" t="s">
        <v>253</v>
      </c>
      <c r="R255" t="str">
        <f t="shared" si="32"/>
        <v>Lohegoan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tr">
        <f t="shared" si="33"/>
        <v/>
      </c>
      <c r="Y255" t="str">
        <f t="shared" si="34"/>
        <v>Lohegoan</v>
      </c>
      <c r="Z255" t="s">
        <v>83</v>
      </c>
      <c r="AA255" t="s">
        <v>487</v>
      </c>
      <c r="AB255" t="s">
        <v>50</v>
      </c>
      <c r="AC255" t="s">
        <v>50</v>
      </c>
      <c r="AD255" t="s">
        <v>50</v>
      </c>
      <c r="AE255" t="s">
        <v>50</v>
      </c>
      <c r="AF255" t="str">
        <f t="shared" si="35"/>
        <v>Lohegaon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tr">
        <f t="shared" si="36"/>
        <v/>
      </c>
      <c r="AM255" t="str">
        <f>IF(FC_Road___Aradhana5[[#This Row],[2nd Level Departure]]="",FC_Road___Aradhana5[[#This Row],[1st Level Departure]],FC_Road___Aradhana5[[#This Row],[2nd Level Departure]])</f>
        <v>Lohegaon</v>
      </c>
      <c r="AN255" t="s">
        <v>56</v>
      </c>
      <c r="AO255" t="s">
        <v>71</v>
      </c>
      <c r="AP255" t="s">
        <v>96</v>
      </c>
      <c r="AQ255" t="s">
        <v>50</v>
      </c>
      <c r="AR255" t="s">
        <v>50</v>
      </c>
      <c r="AS255" t="s">
        <v>50</v>
      </c>
      <c r="AT255" t="s">
        <v>50</v>
      </c>
      <c r="AU255" t="s">
        <v>50</v>
      </c>
      <c r="AV255" t="s">
        <v>144</v>
      </c>
      <c r="AW255" t="str">
        <f t="shared" si="37"/>
        <v>I was walking by and came in</v>
      </c>
      <c r="AX255" t="s">
        <v>61</v>
      </c>
      <c r="AY255" t="str">
        <f t="shared" si="38"/>
        <v>Casual Meal</v>
      </c>
      <c r="AZ255" t="s">
        <v>98</v>
      </c>
      <c r="BA255" t="s">
        <v>62</v>
      </c>
      <c r="BB255" t="s">
        <v>74</v>
      </c>
      <c r="BC255" t="s">
        <v>108</v>
      </c>
      <c r="BD255" t="s">
        <v>75</v>
      </c>
      <c r="BE255" t="s">
        <v>67</v>
      </c>
      <c r="BF255" t="s">
        <v>89</v>
      </c>
      <c r="BG255" t="s">
        <v>68</v>
      </c>
      <c r="BH255" t="s">
        <v>78</v>
      </c>
      <c r="BI255" t="s">
        <v>263</v>
      </c>
      <c r="BJ255" t="s">
        <v>69</v>
      </c>
      <c r="BK255" t="s">
        <v>153</v>
      </c>
      <c r="BL255" t="s">
        <v>507</v>
      </c>
    </row>
    <row r="256" spans="1:64" x14ac:dyDescent="0.3">
      <c r="A256">
        <v>266</v>
      </c>
      <c r="B256" s="1">
        <v>45837.823611111111</v>
      </c>
      <c r="C256" s="6">
        <v>45837.828472222223</v>
      </c>
      <c r="D256" s="2">
        <f>INT(FC_Road___Aradhana5[[#This Row],[Completion time]])</f>
        <v>45837</v>
      </c>
      <c r="E256" s="2" t="str">
        <f>TEXT(FC_Road___Aradhana5[[#This Row],[Date]],"dddd")</f>
        <v>Sunday</v>
      </c>
      <c r="F256" s="2" t="str">
        <f>IF(WEEKDAY(FC_Road___Aradhana5[[#This Row],[Date]],2)&gt;5,"Weekend","Weekday")</f>
        <v>Weekend</v>
      </c>
      <c r="G25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56" t="s">
        <v>49</v>
      </c>
      <c r="I256" t="s">
        <v>50</v>
      </c>
      <c r="J256" t="s">
        <v>79</v>
      </c>
      <c r="K256" t="s">
        <v>52</v>
      </c>
      <c r="L256" t="s">
        <v>156</v>
      </c>
      <c r="M256" t="s">
        <v>157</v>
      </c>
      <c r="N256" t="s">
        <v>50</v>
      </c>
      <c r="O256" t="s">
        <v>50</v>
      </c>
      <c r="P256" t="s">
        <v>50</v>
      </c>
      <c r="Q256" t="s">
        <v>50</v>
      </c>
      <c r="R256" t="str">
        <f t="shared" si="32"/>
        <v>R Deccan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tr">
        <f t="shared" si="33"/>
        <v/>
      </c>
      <c r="Y256" t="str">
        <f t="shared" si="34"/>
        <v>R Deccan</v>
      </c>
      <c r="Z256" t="s">
        <v>83</v>
      </c>
      <c r="AA256" t="s">
        <v>54</v>
      </c>
      <c r="AB256" t="s">
        <v>50</v>
      </c>
      <c r="AC256" t="s">
        <v>50</v>
      </c>
      <c r="AD256" t="s">
        <v>50</v>
      </c>
      <c r="AE256" t="s">
        <v>50</v>
      </c>
      <c r="AF256" t="str">
        <f t="shared" si="35"/>
        <v>Deccan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tr">
        <f t="shared" si="36"/>
        <v/>
      </c>
      <c r="AM256" t="str">
        <f>IF(FC_Road___Aradhana5[[#This Row],[2nd Level Departure]]="",FC_Road___Aradhana5[[#This Row],[1st Level Departure]],FC_Road___Aradhana5[[#This Row],[2nd Level Departure]])</f>
        <v>Deccan</v>
      </c>
      <c r="AN256" t="s">
        <v>85</v>
      </c>
      <c r="AO256" t="s">
        <v>71</v>
      </c>
      <c r="AP256" t="s">
        <v>58</v>
      </c>
      <c r="AQ256" t="s">
        <v>59</v>
      </c>
      <c r="AR256" t="s">
        <v>60</v>
      </c>
      <c r="AS256" t="s">
        <v>61</v>
      </c>
      <c r="AT256" t="s">
        <v>62</v>
      </c>
      <c r="AU256" t="s">
        <v>63</v>
      </c>
      <c r="AV256" t="s">
        <v>50</v>
      </c>
      <c r="AW256" t="str">
        <f t="shared" si="37"/>
        <v>Word of Mouth/ Recommendation</v>
      </c>
      <c r="AX256" t="s">
        <v>50</v>
      </c>
      <c r="AY256" t="str">
        <f t="shared" si="38"/>
        <v>Casual Meal</v>
      </c>
      <c r="AZ256" t="s">
        <v>50</v>
      </c>
      <c r="BA256" t="str">
        <f t="shared" si="39"/>
        <v>I wanted to try Sourdough Pizza</v>
      </c>
      <c r="BB256" t="s">
        <v>104</v>
      </c>
      <c r="BC256" t="s">
        <v>64</v>
      </c>
      <c r="BD256" t="s">
        <v>75</v>
      </c>
      <c r="BE256" t="s">
        <v>76</v>
      </c>
      <c r="BF256" t="s">
        <v>89</v>
      </c>
      <c r="BG256" t="s">
        <v>68</v>
      </c>
      <c r="BH256" t="s">
        <v>118</v>
      </c>
      <c r="BI256" t="s">
        <v>115</v>
      </c>
      <c r="BJ256" t="s">
        <v>69</v>
      </c>
      <c r="BK256" t="s">
        <v>153</v>
      </c>
      <c r="BL256" t="s">
        <v>369</v>
      </c>
    </row>
    <row r="257" spans="1:64" x14ac:dyDescent="0.3">
      <c r="A257">
        <v>267</v>
      </c>
      <c r="B257" s="1">
        <v>45837.836805555555</v>
      </c>
      <c r="C257" s="6">
        <v>45837.836805555555</v>
      </c>
      <c r="D257" s="2">
        <f>INT(FC_Road___Aradhana5[[#This Row],[Completion time]])</f>
        <v>45837</v>
      </c>
      <c r="E257" s="2" t="str">
        <f>TEXT(FC_Road___Aradhana5[[#This Row],[Date]],"dddd")</f>
        <v>Sunday</v>
      </c>
      <c r="F257" s="2" t="str">
        <f>IF(WEEKDAY(FC_Road___Aradhana5[[#This Row],[Date]],2)&gt;5,"Weekend","Weekday")</f>
        <v>Weekend</v>
      </c>
      <c r="G25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57" t="s">
        <v>49</v>
      </c>
      <c r="I257" t="s">
        <v>50</v>
      </c>
      <c r="J257" t="s">
        <v>51</v>
      </c>
      <c r="K257" t="s">
        <v>52</v>
      </c>
      <c r="L257" t="s">
        <v>80</v>
      </c>
      <c r="M257" t="s">
        <v>50</v>
      </c>
      <c r="N257" t="s">
        <v>50</v>
      </c>
      <c r="O257" t="s">
        <v>50</v>
      </c>
      <c r="P257" t="s">
        <v>50</v>
      </c>
      <c r="Q257" t="s">
        <v>135</v>
      </c>
      <c r="R257" t="str">
        <f t="shared" si="32"/>
        <v>Erandawne</v>
      </c>
      <c r="S257" t="s">
        <v>50</v>
      </c>
      <c r="T257" t="s">
        <v>254</v>
      </c>
      <c r="U257" t="s">
        <v>50</v>
      </c>
      <c r="V257" t="s">
        <v>50</v>
      </c>
      <c r="W257" t="s">
        <v>50</v>
      </c>
      <c r="X257" t="str">
        <f t="shared" si="33"/>
        <v>Prabhat road</v>
      </c>
      <c r="Y257" t="str">
        <f t="shared" si="34"/>
        <v>Prabhat road</v>
      </c>
      <c r="Z257" t="s">
        <v>83</v>
      </c>
      <c r="AA257" t="s">
        <v>135</v>
      </c>
      <c r="AB257" t="s">
        <v>50</v>
      </c>
      <c r="AC257" t="s">
        <v>50</v>
      </c>
      <c r="AD257" t="s">
        <v>50</v>
      </c>
      <c r="AE257" t="s">
        <v>50</v>
      </c>
      <c r="AF257" t="str">
        <f t="shared" si="35"/>
        <v>Erandawne</v>
      </c>
      <c r="AG257" t="s">
        <v>50</v>
      </c>
      <c r="AH257" t="s">
        <v>255</v>
      </c>
      <c r="AI257" t="s">
        <v>50</v>
      </c>
      <c r="AJ257" t="s">
        <v>50</v>
      </c>
      <c r="AK257" t="s">
        <v>50</v>
      </c>
      <c r="AL257" t="str">
        <f t="shared" si="36"/>
        <v>PRABHAT ROAD</v>
      </c>
      <c r="AM257" t="str">
        <f>IF(FC_Road___Aradhana5[[#This Row],[2nd Level Departure]]="",FC_Road___Aradhana5[[#This Row],[1st Level Departure]],FC_Road___Aradhana5[[#This Row],[2nd Level Departure]])</f>
        <v>PRABHAT ROAD</v>
      </c>
      <c r="AN257" t="s">
        <v>147</v>
      </c>
      <c r="AO257" t="s">
        <v>109</v>
      </c>
      <c r="AP257" t="s">
        <v>58</v>
      </c>
      <c r="AQ257" t="s">
        <v>59</v>
      </c>
      <c r="AR257" t="s">
        <v>60</v>
      </c>
      <c r="AS257" t="s">
        <v>129</v>
      </c>
      <c r="AT257" t="s">
        <v>224</v>
      </c>
      <c r="AU257" t="s">
        <v>63</v>
      </c>
      <c r="AV257" t="s">
        <v>50</v>
      </c>
      <c r="AW257" t="str">
        <f t="shared" si="37"/>
        <v>Word of Mouth/ Recommendation</v>
      </c>
      <c r="AX257" t="s">
        <v>50</v>
      </c>
      <c r="AY257" t="str">
        <f t="shared" si="38"/>
        <v>Family Outing</v>
      </c>
      <c r="AZ257" t="s">
        <v>50</v>
      </c>
      <c r="BA257" t="str">
        <f t="shared" si="39"/>
        <v>I like si nonna's pizza</v>
      </c>
      <c r="BB257" t="s">
        <v>104</v>
      </c>
      <c r="BC257" t="s">
        <v>104</v>
      </c>
      <c r="BD257" t="s">
        <v>66</v>
      </c>
      <c r="BE257" t="s">
        <v>76</v>
      </c>
      <c r="BF257" t="s">
        <v>184</v>
      </c>
      <c r="BG257" t="s">
        <v>100</v>
      </c>
      <c r="BH257" t="s">
        <v>78</v>
      </c>
      <c r="BI257" t="s">
        <v>243</v>
      </c>
      <c r="BJ257" t="s">
        <v>69</v>
      </c>
      <c r="BK257" t="s">
        <v>153</v>
      </c>
      <c r="BL257" t="s">
        <v>508</v>
      </c>
    </row>
    <row r="258" spans="1:64" x14ac:dyDescent="0.3">
      <c r="A258">
        <v>268</v>
      </c>
      <c r="B258" s="1">
        <v>45837.822916666664</v>
      </c>
      <c r="C258" s="6">
        <v>45837.838194444441</v>
      </c>
      <c r="D258" s="2">
        <f>INT(FC_Road___Aradhana5[[#This Row],[Completion time]])</f>
        <v>45837</v>
      </c>
      <c r="E258" s="2" t="str">
        <f>TEXT(FC_Road___Aradhana5[[#This Row],[Date]],"dddd")</f>
        <v>Sunday</v>
      </c>
      <c r="F258" s="2" t="str">
        <f>IF(WEEKDAY(FC_Road___Aradhana5[[#This Row],[Date]],2)&gt;5,"Weekend","Weekday")</f>
        <v>Weekend</v>
      </c>
      <c r="G25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58" t="s">
        <v>49</v>
      </c>
      <c r="I258" t="s">
        <v>50</v>
      </c>
      <c r="J258" t="s">
        <v>51</v>
      </c>
      <c r="K258" t="s">
        <v>213</v>
      </c>
      <c r="L258" t="s">
        <v>80</v>
      </c>
      <c r="M258" t="s">
        <v>50</v>
      </c>
      <c r="N258" t="s">
        <v>50</v>
      </c>
      <c r="O258" t="s">
        <v>50</v>
      </c>
      <c r="P258" t="s">
        <v>50</v>
      </c>
      <c r="Q258" t="s">
        <v>201</v>
      </c>
      <c r="R258" t="str">
        <f t="shared" si="32"/>
        <v>Hadapsar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tr">
        <f t="shared" si="33"/>
        <v/>
      </c>
      <c r="Y258" t="str">
        <f t="shared" si="34"/>
        <v>Hadapsar</v>
      </c>
      <c r="Z258" t="s">
        <v>83</v>
      </c>
      <c r="AA258" t="s">
        <v>190</v>
      </c>
      <c r="AB258" t="s">
        <v>50</v>
      </c>
      <c r="AC258" t="s">
        <v>50</v>
      </c>
      <c r="AD258" t="s">
        <v>50</v>
      </c>
      <c r="AE258" t="s">
        <v>50</v>
      </c>
      <c r="AF258" t="str">
        <f t="shared" si="35"/>
        <v xml:space="preserve">Hadapsar 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tr">
        <f t="shared" si="36"/>
        <v/>
      </c>
      <c r="AM258" t="str">
        <f>IF(FC_Road___Aradhana5[[#This Row],[2nd Level Departure]]="",FC_Road___Aradhana5[[#This Row],[1st Level Departure]],FC_Road___Aradhana5[[#This Row],[2nd Level Departure]])</f>
        <v xml:space="preserve">Hadapsar </v>
      </c>
      <c r="AN258" t="s">
        <v>85</v>
      </c>
      <c r="AO258" t="s">
        <v>95</v>
      </c>
      <c r="AP258" t="s">
        <v>58</v>
      </c>
      <c r="AQ258" t="s">
        <v>59</v>
      </c>
      <c r="AR258" t="s">
        <v>60</v>
      </c>
      <c r="AS258" t="s">
        <v>86</v>
      </c>
      <c r="AT258" t="s">
        <v>62</v>
      </c>
      <c r="AU258" t="s">
        <v>60</v>
      </c>
      <c r="AV258" t="s">
        <v>50</v>
      </c>
      <c r="AW258" t="str">
        <f t="shared" si="37"/>
        <v>Word of Mouth/ Recommendation</v>
      </c>
      <c r="AX258" t="s">
        <v>50</v>
      </c>
      <c r="AY258" t="str">
        <f t="shared" si="38"/>
        <v>Date</v>
      </c>
      <c r="AZ258" t="s">
        <v>50</v>
      </c>
      <c r="BA258" t="str">
        <f t="shared" si="39"/>
        <v>I wanted to try Sourdough Pizza</v>
      </c>
      <c r="BB258" t="s">
        <v>64</v>
      </c>
      <c r="BC258" t="s">
        <v>64</v>
      </c>
      <c r="BD258" t="s">
        <v>75</v>
      </c>
      <c r="BE258" t="s">
        <v>67</v>
      </c>
      <c r="BF258" t="s">
        <v>99</v>
      </c>
      <c r="BG258" t="s">
        <v>68</v>
      </c>
      <c r="BH258" t="s">
        <v>118</v>
      </c>
      <c r="BI258" t="s">
        <v>115</v>
      </c>
      <c r="BJ258" t="s">
        <v>69</v>
      </c>
      <c r="BK258" t="s">
        <v>153</v>
      </c>
      <c r="BL258" t="s">
        <v>404</v>
      </c>
    </row>
    <row r="259" spans="1:64" x14ac:dyDescent="0.3">
      <c r="A259">
        <v>269</v>
      </c>
      <c r="B259" s="1">
        <v>45837.837500000001</v>
      </c>
      <c r="C259" s="6">
        <v>45837.847916666666</v>
      </c>
      <c r="D259" s="2">
        <f>INT(FC_Road___Aradhana5[[#This Row],[Completion time]])</f>
        <v>45837</v>
      </c>
      <c r="E259" s="2" t="str">
        <f>TEXT(FC_Road___Aradhana5[[#This Row],[Date]],"dddd")</f>
        <v>Sunday</v>
      </c>
      <c r="F259" s="2" t="str">
        <f>IF(WEEKDAY(FC_Road___Aradhana5[[#This Row],[Date]],2)&gt;5,"Weekend","Weekday")</f>
        <v>Weekend</v>
      </c>
      <c r="G25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59" t="s">
        <v>49</v>
      </c>
      <c r="I259" t="s">
        <v>50</v>
      </c>
      <c r="J259" t="s">
        <v>79</v>
      </c>
      <c r="K259" t="s">
        <v>92</v>
      </c>
      <c r="L259" t="s">
        <v>93</v>
      </c>
      <c r="M259" t="s">
        <v>50</v>
      </c>
      <c r="N259" t="s">
        <v>102</v>
      </c>
      <c r="O259" t="s">
        <v>50</v>
      </c>
      <c r="P259" t="s">
        <v>50</v>
      </c>
      <c r="Q259" t="s">
        <v>50</v>
      </c>
      <c r="R259" t="str">
        <f t="shared" si="32"/>
        <v>FC Road</v>
      </c>
      <c r="S259" t="s">
        <v>50</v>
      </c>
      <c r="T259" t="s">
        <v>50</v>
      </c>
      <c r="U259" t="s">
        <v>50</v>
      </c>
      <c r="V259" t="s">
        <v>50</v>
      </c>
      <c r="W259" t="s">
        <v>50</v>
      </c>
      <c r="X259" t="str">
        <f t="shared" si="33"/>
        <v/>
      </c>
      <c r="Y259" t="str">
        <f t="shared" si="34"/>
        <v>FC Road</v>
      </c>
      <c r="Z259" t="s">
        <v>93</v>
      </c>
      <c r="AA259" t="s">
        <v>50</v>
      </c>
      <c r="AB259" t="s">
        <v>50</v>
      </c>
      <c r="AC259" t="s">
        <v>102</v>
      </c>
      <c r="AD259" t="s">
        <v>50</v>
      </c>
      <c r="AE259" t="s">
        <v>50</v>
      </c>
      <c r="AF259" t="str">
        <f t="shared" si="35"/>
        <v>FC Road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tr">
        <f t="shared" si="36"/>
        <v/>
      </c>
      <c r="AM259" t="str">
        <f>IF(FC_Road___Aradhana5[[#This Row],[2nd Level Departure]]="",FC_Road___Aradhana5[[#This Row],[1st Level Departure]],FC_Road___Aradhana5[[#This Row],[2nd Level Departure]])</f>
        <v>FC Road</v>
      </c>
      <c r="AN259" t="s">
        <v>56</v>
      </c>
      <c r="AO259" t="s">
        <v>109</v>
      </c>
      <c r="AP259" t="s">
        <v>96</v>
      </c>
      <c r="AQ259" t="s">
        <v>50</v>
      </c>
      <c r="AR259" t="s">
        <v>50</v>
      </c>
      <c r="AS259" t="s">
        <v>50</v>
      </c>
      <c r="AT259" t="s">
        <v>50</v>
      </c>
      <c r="AU259" t="s">
        <v>50</v>
      </c>
      <c r="AV259" t="s">
        <v>149</v>
      </c>
      <c r="AW259" t="str">
        <f t="shared" si="37"/>
        <v>A friend told me</v>
      </c>
      <c r="AX259" t="s">
        <v>111</v>
      </c>
      <c r="AY259" t="str">
        <f t="shared" si="38"/>
        <v>Hangout with friends</v>
      </c>
      <c r="AZ259" t="s">
        <v>222</v>
      </c>
      <c r="BA259" t="str">
        <f t="shared" si="39"/>
        <v>I love the alcohol with Pizza offer at Nonna's</v>
      </c>
      <c r="BB259" t="s">
        <v>74</v>
      </c>
      <c r="BC259" t="s">
        <v>108</v>
      </c>
      <c r="BD259" t="s">
        <v>75</v>
      </c>
      <c r="BE259" t="s">
        <v>76</v>
      </c>
      <c r="BF259" t="s">
        <v>89</v>
      </c>
      <c r="BG259" t="s">
        <v>68</v>
      </c>
      <c r="BH259" t="s">
        <v>78</v>
      </c>
      <c r="BI259" t="s">
        <v>122</v>
      </c>
      <c r="BJ259" t="s">
        <v>69</v>
      </c>
      <c r="BK259" t="s">
        <v>93</v>
      </c>
      <c r="BL259" t="s">
        <v>372</v>
      </c>
    </row>
    <row r="260" spans="1:64" x14ac:dyDescent="0.3">
      <c r="A260">
        <v>270</v>
      </c>
      <c r="B260" s="1">
        <v>45837.852083333331</v>
      </c>
      <c r="C260" s="6">
        <v>45837.854861111111</v>
      </c>
      <c r="D260" s="2">
        <f>INT(FC_Road___Aradhana5[[#This Row],[Completion time]])</f>
        <v>45837</v>
      </c>
      <c r="E260" s="2" t="str">
        <f>TEXT(FC_Road___Aradhana5[[#This Row],[Date]],"dddd")</f>
        <v>Sunday</v>
      </c>
      <c r="F260" s="2" t="str">
        <f>IF(WEEKDAY(FC_Road___Aradhana5[[#This Row],[Date]],2)&gt;5,"Weekend","Weekday")</f>
        <v>Weekend</v>
      </c>
      <c r="G26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0" t="s">
        <v>49</v>
      </c>
      <c r="I260" t="s">
        <v>50</v>
      </c>
      <c r="J260" t="s">
        <v>79</v>
      </c>
      <c r="K260" t="s">
        <v>52</v>
      </c>
      <c r="L260" t="s">
        <v>80</v>
      </c>
      <c r="M260" t="s">
        <v>50</v>
      </c>
      <c r="N260" t="s">
        <v>50</v>
      </c>
      <c r="O260" t="s">
        <v>50</v>
      </c>
      <c r="P260" t="s">
        <v>50</v>
      </c>
      <c r="Q260" t="s">
        <v>54</v>
      </c>
      <c r="R260" t="str">
        <f t="shared" si="32"/>
        <v>Deccan</v>
      </c>
      <c r="S260" t="s">
        <v>132</v>
      </c>
      <c r="T260" t="s">
        <v>50</v>
      </c>
      <c r="U260" t="s">
        <v>50</v>
      </c>
      <c r="V260" t="s">
        <v>50</v>
      </c>
      <c r="W260" t="s">
        <v>50</v>
      </c>
      <c r="X260" t="str">
        <f t="shared" si="33"/>
        <v>Prabhat Road/Bhandarkar Road</v>
      </c>
      <c r="Y260" t="str">
        <f t="shared" si="34"/>
        <v>Prabhat Road/Bhandarkar Road</v>
      </c>
      <c r="Z260" t="s">
        <v>83</v>
      </c>
      <c r="AA260" t="s">
        <v>54</v>
      </c>
      <c r="AB260" t="s">
        <v>50</v>
      </c>
      <c r="AC260" t="s">
        <v>50</v>
      </c>
      <c r="AD260" t="s">
        <v>50</v>
      </c>
      <c r="AE260" t="s">
        <v>50</v>
      </c>
      <c r="AF260" t="str">
        <f t="shared" si="35"/>
        <v>Deccan</v>
      </c>
      <c r="AG260" t="s">
        <v>132</v>
      </c>
      <c r="AH260" t="s">
        <v>50</v>
      </c>
      <c r="AI260" t="s">
        <v>50</v>
      </c>
      <c r="AJ260" t="s">
        <v>50</v>
      </c>
      <c r="AK260" t="s">
        <v>50</v>
      </c>
      <c r="AL260" t="str">
        <f t="shared" si="36"/>
        <v>Prabhat Road/Bhandarkar Road</v>
      </c>
      <c r="AM260" t="str">
        <f>IF(FC_Road___Aradhana5[[#This Row],[2nd Level Departure]]="",FC_Road___Aradhana5[[#This Row],[1st Level Departure]],FC_Road___Aradhana5[[#This Row],[2nd Level Departure]])</f>
        <v>Prabhat Road/Bhandarkar Road</v>
      </c>
      <c r="AN260" t="s">
        <v>56</v>
      </c>
      <c r="AO260" t="s">
        <v>71</v>
      </c>
      <c r="AP260" t="s">
        <v>58</v>
      </c>
      <c r="AQ260" t="s">
        <v>72</v>
      </c>
      <c r="AR260" t="s">
        <v>103</v>
      </c>
      <c r="AS260" t="s">
        <v>61</v>
      </c>
      <c r="AT260" t="s">
        <v>62</v>
      </c>
      <c r="AU260" t="s">
        <v>63</v>
      </c>
      <c r="AV260" t="s">
        <v>50</v>
      </c>
      <c r="AW260" t="str">
        <f t="shared" si="37"/>
        <v>Walk-in/ Saw it while passing by</v>
      </c>
      <c r="AX260" t="s">
        <v>50</v>
      </c>
      <c r="AY260" t="str">
        <f t="shared" si="38"/>
        <v>Casual Meal</v>
      </c>
      <c r="AZ260" t="s">
        <v>50</v>
      </c>
      <c r="BA260" t="str">
        <f t="shared" si="39"/>
        <v>I wanted to try Sourdough Pizza</v>
      </c>
      <c r="BB260" t="s">
        <v>74</v>
      </c>
      <c r="BC260" t="s">
        <v>64</v>
      </c>
      <c r="BD260" t="s">
        <v>130</v>
      </c>
      <c r="BE260" t="s">
        <v>67</v>
      </c>
      <c r="BF260" t="s">
        <v>131</v>
      </c>
      <c r="BG260" t="s">
        <v>137</v>
      </c>
      <c r="BH260" t="s">
        <v>78</v>
      </c>
      <c r="BI260" t="s">
        <v>122</v>
      </c>
      <c r="BJ260" t="s">
        <v>69</v>
      </c>
      <c r="BK260" t="s">
        <v>153</v>
      </c>
      <c r="BL260" t="s">
        <v>496</v>
      </c>
    </row>
    <row r="261" spans="1:64" x14ac:dyDescent="0.3">
      <c r="A261">
        <v>271</v>
      </c>
      <c r="B261" s="1">
        <v>45837.838194444441</v>
      </c>
      <c r="C261" s="6">
        <v>45837.856249999997</v>
      </c>
      <c r="D261" s="2">
        <f>INT(FC_Road___Aradhana5[[#This Row],[Completion time]])</f>
        <v>45837</v>
      </c>
      <c r="E261" s="2" t="str">
        <f>TEXT(FC_Road___Aradhana5[[#This Row],[Date]],"dddd")</f>
        <v>Sunday</v>
      </c>
      <c r="F261" s="2" t="str">
        <f>IF(WEEKDAY(FC_Road___Aradhana5[[#This Row],[Date]],2)&gt;5,"Weekend","Weekday")</f>
        <v>Weekend</v>
      </c>
      <c r="G26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1" t="s">
        <v>49</v>
      </c>
      <c r="I261" t="s">
        <v>50</v>
      </c>
      <c r="J261" t="s">
        <v>51</v>
      </c>
      <c r="K261" t="s">
        <v>52</v>
      </c>
      <c r="L261" t="s">
        <v>156</v>
      </c>
      <c r="M261" t="s">
        <v>256</v>
      </c>
      <c r="N261" t="s">
        <v>50</v>
      </c>
      <c r="O261" t="s">
        <v>50</v>
      </c>
      <c r="P261" t="s">
        <v>50</v>
      </c>
      <c r="Q261" t="s">
        <v>50</v>
      </c>
      <c r="R261" t="str">
        <f t="shared" si="32"/>
        <v>City pride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tr">
        <f t="shared" si="33"/>
        <v/>
      </c>
      <c r="Y261" t="str">
        <f t="shared" si="34"/>
        <v>City pride</v>
      </c>
      <c r="Z261" t="s">
        <v>163</v>
      </c>
      <c r="AA261" t="s">
        <v>54</v>
      </c>
      <c r="AB261" t="s">
        <v>50</v>
      </c>
      <c r="AC261" t="s">
        <v>50</v>
      </c>
      <c r="AD261" t="s">
        <v>50</v>
      </c>
      <c r="AE261" t="s">
        <v>50</v>
      </c>
      <c r="AF261" t="str">
        <f t="shared" si="35"/>
        <v>Deccan</v>
      </c>
      <c r="AG261" t="s">
        <v>54</v>
      </c>
      <c r="AH261" t="s">
        <v>50</v>
      </c>
      <c r="AI261" t="s">
        <v>50</v>
      </c>
      <c r="AJ261" t="s">
        <v>50</v>
      </c>
      <c r="AK261" t="s">
        <v>50</v>
      </c>
      <c r="AL261" t="str">
        <f t="shared" si="36"/>
        <v>Deccan</v>
      </c>
      <c r="AM261" t="str">
        <f>IF(FC_Road___Aradhana5[[#This Row],[2nd Level Departure]]="",FC_Road___Aradhana5[[#This Row],[1st Level Departure]],FC_Road___Aradhana5[[#This Row],[2nd Level Departure]])</f>
        <v>Deccan</v>
      </c>
      <c r="AN261" t="s">
        <v>147</v>
      </c>
      <c r="AO261" t="s">
        <v>109</v>
      </c>
      <c r="AP261" t="s">
        <v>96</v>
      </c>
      <c r="AQ261" t="s">
        <v>50</v>
      </c>
      <c r="AR261" t="s">
        <v>50</v>
      </c>
      <c r="AS261" t="s">
        <v>50</v>
      </c>
      <c r="AT261" t="s">
        <v>50</v>
      </c>
      <c r="AU261" t="s">
        <v>50</v>
      </c>
      <c r="AV261" t="s">
        <v>144</v>
      </c>
      <c r="AW261" t="str">
        <f t="shared" si="37"/>
        <v>I was walking by and came in</v>
      </c>
      <c r="AX261" t="s">
        <v>129</v>
      </c>
      <c r="AY261" t="str">
        <f t="shared" si="38"/>
        <v>Family Outing</v>
      </c>
      <c r="AZ261" t="s">
        <v>98</v>
      </c>
      <c r="BA261" t="s">
        <v>62</v>
      </c>
      <c r="BB261" t="s">
        <v>104</v>
      </c>
      <c r="BC261" t="s">
        <v>64</v>
      </c>
      <c r="BD261" t="s">
        <v>75</v>
      </c>
      <c r="BE261" t="s">
        <v>67</v>
      </c>
      <c r="BF261" t="s">
        <v>99</v>
      </c>
      <c r="BG261" t="s">
        <v>68</v>
      </c>
      <c r="BH261" t="s">
        <v>118</v>
      </c>
      <c r="BI261" t="s">
        <v>115</v>
      </c>
      <c r="BJ261" t="s">
        <v>69</v>
      </c>
      <c r="BK261" t="s">
        <v>530</v>
      </c>
      <c r="BL261" t="s">
        <v>369</v>
      </c>
    </row>
    <row r="262" spans="1:64" x14ac:dyDescent="0.3">
      <c r="A262">
        <v>272</v>
      </c>
      <c r="B262" s="1">
        <v>45837.854861111111</v>
      </c>
      <c r="C262" s="6">
        <v>45837.856944444444</v>
      </c>
      <c r="D262" s="2">
        <f>INT(FC_Road___Aradhana5[[#This Row],[Completion time]])</f>
        <v>45837</v>
      </c>
      <c r="E262" s="2" t="str">
        <f>TEXT(FC_Road___Aradhana5[[#This Row],[Date]],"dddd")</f>
        <v>Sunday</v>
      </c>
      <c r="F262" s="2" t="str">
        <f>IF(WEEKDAY(FC_Road___Aradhana5[[#This Row],[Date]],2)&gt;5,"Weekend","Weekday")</f>
        <v>Weekend</v>
      </c>
      <c r="G26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2" t="s">
        <v>49</v>
      </c>
      <c r="I262" t="s">
        <v>50</v>
      </c>
      <c r="J262" t="s">
        <v>51</v>
      </c>
      <c r="K262" t="s">
        <v>92</v>
      </c>
      <c r="L262" t="s">
        <v>80</v>
      </c>
      <c r="M262" t="s">
        <v>50</v>
      </c>
      <c r="N262" t="s">
        <v>50</v>
      </c>
      <c r="O262" t="s">
        <v>50</v>
      </c>
      <c r="P262" t="s">
        <v>50</v>
      </c>
      <c r="Q262" t="s">
        <v>70</v>
      </c>
      <c r="R262" t="str">
        <f t="shared" si="32"/>
        <v>Shivajinagar</v>
      </c>
      <c r="S262" t="s">
        <v>50</v>
      </c>
      <c r="T262" t="s">
        <v>50</v>
      </c>
      <c r="U262" t="s">
        <v>50</v>
      </c>
      <c r="V262" t="s">
        <v>173</v>
      </c>
      <c r="W262" t="s">
        <v>174</v>
      </c>
      <c r="X262" t="str">
        <f t="shared" si="33"/>
        <v>Senapati Bapat Road</v>
      </c>
      <c r="Y262" t="str">
        <f t="shared" si="34"/>
        <v>Senapati Bapat Road</v>
      </c>
      <c r="Z262" t="s">
        <v>83</v>
      </c>
      <c r="AA262" t="s">
        <v>84</v>
      </c>
      <c r="AB262" t="s">
        <v>50</v>
      </c>
      <c r="AC262" t="s">
        <v>50</v>
      </c>
      <c r="AD262" t="s">
        <v>50</v>
      </c>
      <c r="AE262" t="s">
        <v>50</v>
      </c>
      <c r="AF262" t="str">
        <f t="shared" si="35"/>
        <v>kothrud</v>
      </c>
      <c r="AG262" t="s">
        <v>50</v>
      </c>
      <c r="AH262" t="s">
        <v>50</v>
      </c>
      <c r="AI262" t="s">
        <v>162</v>
      </c>
      <c r="AJ262" t="s">
        <v>50</v>
      </c>
      <c r="AK262" t="s">
        <v>50</v>
      </c>
      <c r="AL262" t="str">
        <f t="shared" si="36"/>
        <v>Dahanukar Colony / Kothrud Bus Stand</v>
      </c>
      <c r="AM262" t="str">
        <f>IF(FC_Road___Aradhana5[[#This Row],[2nd Level Departure]]="",FC_Road___Aradhana5[[#This Row],[1st Level Departure]],FC_Road___Aradhana5[[#This Row],[2nd Level Departure]])</f>
        <v>Dahanukar Colony / Kothrud Bus Stand</v>
      </c>
      <c r="AN262" t="s">
        <v>85</v>
      </c>
      <c r="AO262" t="s">
        <v>71</v>
      </c>
      <c r="AP262" t="s">
        <v>58</v>
      </c>
      <c r="AQ262" t="s">
        <v>72</v>
      </c>
      <c r="AR262" t="s">
        <v>103</v>
      </c>
      <c r="AS262" t="s">
        <v>86</v>
      </c>
      <c r="AT262" t="s">
        <v>125</v>
      </c>
      <c r="AU262" t="s">
        <v>63</v>
      </c>
      <c r="AV262" t="s">
        <v>50</v>
      </c>
      <c r="AW262" t="str">
        <f t="shared" si="37"/>
        <v>Walk-in/ Saw it while passing by</v>
      </c>
      <c r="AX262" t="s">
        <v>50</v>
      </c>
      <c r="AY262" t="str">
        <f t="shared" si="38"/>
        <v>Date</v>
      </c>
      <c r="AZ262" t="s">
        <v>50</v>
      </c>
      <c r="BA262" t="str">
        <f t="shared" si="39"/>
        <v>Pizza with Drinks sounded like a good combo</v>
      </c>
      <c r="BB262" t="s">
        <v>87</v>
      </c>
      <c r="BC262" t="s">
        <v>104</v>
      </c>
      <c r="BD262" t="s">
        <v>88</v>
      </c>
      <c r="BE262" t="s">
        <v>67</v>
      </c>
      <c r="BF262" t="s">
        <v>89</v>
      </c>
      <c r="BG262" t="s">
        <v>114</v>
      </c>
      <c r="BH262" t="s">
        <v>90</v>
      </c>
      <c r="BI262" t="s">
        <v>115</v>
      </c>
      <c r="BJ262" t="s">
        <v>69</v>
      </c>
      <c r="BK262" t="s">
        <v>153</v>
      </c>
      <c r="BL262" t="s">
        <v>377</v>
      </c>
    </row>
    <row r="263" spans="1:64" x14ac:dyDescent="0.3">
      <c r="A263">
        <v>273</v>
      </c>
      <c r="B263" s="1">
        <v>45837.857638888891</v>
      </c>
      <c r="C263" s="6">
        <v>45837.862500000003</v>
      </c>
      <c r="D263" s="2">
        <f>INT(FC_Road___Aradhana5[[#This Row],[Completion time]])</f>
        <v>45837</v>
      </c>
      <c r="E263" s="2" t="str">
        <f>TEXT(FC_Road___Aradhana5[[#This Row],[Date]],"dddd")</f>
        <v>Sunday</v>
      </c>
      <c r="F263" s="2" t="str">
        <f>IF(WEEKDAY(FC_Road___Aradhana5[[#This Row],[Date]],2)&gt;5,"Weekend","Weekday")</f>
        <v>Weekend</v>
      </c>
      <c r="G26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3" t="s">
        <v>49</v>
      </c>
      <c r="I263" t="s">
        <v>50</v>
      </c>
      <c r="J263" t="s">
        <v>79</v>
      </c>
      <c r="K263" t="s">
        <v>92</v>
      </c>
      <c r="L263" t="s">
        <v>93</v>
      </c>
      <c r="M263" t="s">
        <v>50</v>
      </c>
      <c r="N263" t="s">
        <v>102</v>
      </c>
      <c r="O263" t="s">
        <v>50</v>
      </c>
      <c r="P263" t="s">
        <v>50</v>
      </c>
      <c r="Q263" t="s">
        <v>50</v>
      </c>
      <c r="R263" t="str">
        <f t="shared" si="32"/>
        <v>FC Road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tr">
        <f t="shared" si="33"/>
        <v/>
      </c>
      <c r="Y263" t="str">
        <f t="shared" si="34"/>
        <v>FC Road</v>
      </c>
      <c r="Z263" t="s">
        <v>83</v>
      </c>
      <c r="AA263" t="s">
        <v>549</v>
      </c>
      <c r="AB263" t="s">
        <v>50</v>
      </c>
      <c r="AC263" t="s">
        <v>50</v>
      </c>
      <c r="AD263" t="s">
        <v>50</v>
      </c>
      <c r="AE263" t="s">
        <v>50</v>
      </c>
      <c r="AF263" t="str">
        <f t="shared" si="35"/>
        <v>PImpri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tr">
        <f t="shared" si="36"/>
        <v/>
      </c>
      <c r="AM263" t="str">
        <f>IF(FC_Road___Aradhana5[[#This Row],[2nd Level Departure]]="",FC_Road___Aradhana5[[#This Row],[1st Level Departure]],FC_Road___Aradhana5[[#This Row],[2nd Level Departure]])</f>
        <v>PImpri</v>
      </c>
      <c r="AN263" t="s">
        <v>85</v>
      </c>
      <c r="AO263" t="s">
        <v>57</v>
      </c>
      <c r="AP263" t="s">
        <v>96</v>
      </c>
      <c r="AQ263" t="s">
        <v>50</v>
      </c>
      <c r="AR263" t="s">
        <v>50</v>
      </c>
      <c r="AS263" t="s">
        <v>50</v>
      </c>
      <c r="AT263" t="s">
        <v>50</v>
      </c>
      <c r="AU263" t="s">
        <v>50</v>
      </c>
      <c r="AV263" t="s">
        <v>149</v>
      </c>
      <c r="AW263" t="str">
        <f t="shared" si="37"/>
        <v>A friend told me</v>
      </c>
      <c r="AX263" t="s">
        <v>86</v>
      </c>
      <c r="AY263" t="str">
        <f t="shared" si="38"/>
        <v>Date</v>
      </c>
      <c r="AZ263" t="s">
        <v>98</v>
      </c>
      <c r="BA263" t="s">
        <v>62</v>
      </c>
      <c r="BB263" t="s">
        <v>87</v>
      </c>
      <c r="BC263" t="s">
        <v>108</v>
      </c>
      <c r="BD263" t="s">
        <v>75</v>
      </c>
      <c r="BE263" t="s">
        <v>67</v>
      </c>
      <c r="BF263" t="s">
        <v>89</v>
      </c>
      <c r="BG263" t="s">
        <v>68</v>
      </c>
      <c r="BH263" t="s">
        <v>90</v>
      </c>
      <c r="BI263" t="s">
        <v>91</v>
      </c>
      <c r="BJ263" t="s">
        <v>69</v>
      </c>
      <c r="BK263" t="s">
        <v>93</v>
      </c>
      <c r="BL263" t="s">
        <v>372</v>
      </c>
    </row>
    <row r="264" spans="1:64" x14ac:dyDescent="0.3">
      <c r="A264">
        <v>274</v>
      </c>
      <c r="B264" s="1">
        <v>45837.856249999997</v>
      </c>
      <c r="C264" s="6">
        <v>45837.863888888889</v>
      </c>
      <c r="D264" s="2">
        <f>INT(FC_Road___Aradhana5[[#This Row],[Completion time]])</f>
        <v>45837</v>
      </c>
      <c r="E264" s="2" t="str">
        <f>TEXT(FC_Road___Aradhana5[[#This Row],[Date]],"dddd")</f>
        <v>Sunday</v>
      </c>
      <c r="F264" s="2" t="str">
        <f>IF(WEEKDAY(FC_Road___Aradhana5[[#This Row],[Date]],2)&gt;5,"Weekend","Weekday")</f>
        <v>Weekend</v>
      </c>
      <c r="G26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4" t="s">
        <v>49</v>
      </c>
      <c r="I264" t="s">
        <v>50</v>
      </c>
      <c r="J264" t="s">
        <v>51</v>
      </c>
      <c r="K264" t="s">
        <v>52</v>
      </c>
      <c r="L264" t="s">
        <v>93</v>
      </c>
      <c r="M264" t="s">
        <v>50</v>
      </c>
      <c r="N264" t="s">
        <v>165</v>
      </c>
      <c r="O264" t="s">
        <v>50</v>
      </c>
      <c r="P264" t="s">
        <v>50</v>
      </c>
      <c r="Q264" t="s">
        <v>50</v>
      </c>
      <c r="R264" t="str">
        <f t="shared" si="32"/>
        <v>Pavillion Mall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tr">
        <f t="shared" si="33"/>
        <v/>
      </c>
      <c r="Y264" t="str">
        <f t="shared" si="34"/>
        <v>Pavillion Mall</v>
      </c>
      <c r="Z264" t="s">
        <v>83</v>
      </c>
      <c r="AA264" t="s">
        <v>127</v>
      </c>
      <c r="AB264" t="s">
        <v>50</v>
      </c>
      <c r="AC264" t="s">
        <v>50</v>
      </c>
      <c r="AD264" t="s">
        <v>50</v>
      </c>
      <c r="AE264" t="s">
        <v>50</v>
      </c>
      <c r="AF264" t="str">
        <f t="shared" si="35"/>
        <v>Old City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tr">
        <f t="shared" si="36"/>
        <v/>
      </c>
      <c r="AM264" t="str">
        <f>IF(FC_Road___Aradhana5[[#This Row],[2nd Level Departure]]="",FC_Road___Aradhana5[[#This Row],[1st Level Departure]],FC_Road___Aradhana5[[#This Row],[2nd Level Departure]])</f>
        <v>Old City</v>
      </c>
      <c r="AN264" t="s">
        <v>85</v>
      </c>
      <c r="AO264" t="s">
        <v>71</v>
      </c>
      <c r="AP264" t="s">
        <v>96</v>
      </c>
      <c r="AQ264" t="s">
        <v>50</v>
      </c>
      <c r="AR264" t="s">
        <v>50</v>
      </c>
      <c r="AS264" t="s">
        <v>50</v>
      </c>
      <c r="AT264" t="s">
        <v>50</v>
      </c>
      <c r="AU264" t="s">
        <v>50</v>
      </c>
      <c r="AV264" t="s">
        <v>149</v>
      </c>
      <c r="AW264" t="str">
        <f t="shared" si="37"/>
        <v>A friend told me</v>
      </c>
      <c r="AX264" t="s">
        <v>129</v>
      </c>
      <c r="AY264" t="str">
        <f t="shared" si="38"/>
        <v>Family Outing</v>
      </c>
      <c r="AZ264" t="s">
        <v>222</v>
      </c>
      <c r="BA264" t="str">
        <f t="shared" si="39"/>
        <v>I love the alcohol with Pizza offer at Nonna's</v>
      </c>
      <c r="BB264" t="s">
        <v>87</v>
      </c>
      <c r="BC264" t="s">
        <v>64</v>
      </c>
      <c r="BD264" t="s">
        <v>88</v>
      </c>
      <c r="BE264" t="s">
        <v>76</v>
      </c>
      <c r="BF264" t="s">
        <v>89</v>
      </c>
      <c r="BG264" t="s">
        <v>114</v>
      </c>
      <c r="BH264" t="s">
        <v>78</v>
      </c>
      <c r="BI264" t="s">
        <v>122</v>
      </c>
      <c r="BJ264" t="s">
        <v>69</v>
      </c>
      <c r="BK264" t="s">
        <v>93</v>
      </c>
      <c r="BL264" t="s">
        <v>390</v>
      </c>
    </row>
    <row r="265" spans="1:64" x14ac:dyDescent="0.3">
      <c r="A265">
        <v>275</v>
      </c>
      <c r="B265" s="1">
        <v>45837.862500000003</v>
      </c>
      <c r="C265" s="6">
        <v>45837.870138888888</v>
      </c>
      <c r="D265" s="2">
        <f>INT(FC_Road___Aradhana5[[#This Row],[Completion time]])</f>
        <v>45837</v>
      </c>
      <c r="E265" s="2" t="str">
        <f>TEXT(FC_Road___Aradhana5[[#This Row],[Date]],"dddd")</f>
        <v>Sunday</v>
      </c>
      <c r="F265" s="2" t="str">
        <f>IF(WEEKDAY(FC_Road___Aradhana5[[#This Row],[Date]],2)&gt;5,"Weekend","Weekday")</f>
        <v>Weekend</v>
      </c>
      <c r="G26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5" t="s">
        <v>49</v>
      </c>
      <c r="I265" t="s">
        <v>50</v>
      </c>
      <c r="J265" t="s">
        <v>79</v>
      </c>
      <c r="K265" t="s">
        <v>52</v>
      </c>
      <c r="L265" t="s">
        <v>80</v>
      </c>
      <c r="M265" t="s">
        <v>50</v>
      </c>
      <c r="N265" t="s">
        <v>50</v>
      </c>
      <c r="O265" t="s">
        <v>50</v>
      </c>
      <c r="P265" t="s">
        <v>50</v>
      </c>
      <c r="Q265" t="s">
        <v>235</v>
      </c>
      <c r="R265" t="str">
        <f t="shared" si="32"/>
        <v>Sinhgad Road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tr">
        <f t="shared" si="33"/>
        <v/>
      </c>
      <c r="Y265" t="str">
        <f t="shared" si="34"/>
        <v>Sinhgad Road</v>
      </c>
      <c r="Z265" t="s">
        <v>83</v>
      </c>
      <c r="AA265" t="s">
        <v>257</v>
      </c>
      <c r="AB265" t="s">
        <v>50</v>
      </c>
      <c r="AC265" t="s">
        <v>50</v>
      </c>
      <c r="AD265" t="s">
        <v>50</v>
      </c>
      <c r="AE265" t="s">
        <v>50</v>
      </c>
      <c r="AF265" t="str">
        <f t="shared" si="35"/>
        <v xml:space="preserve">Sinhgad Road 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tr">
        <f t="shared" si="36"/>
        <v/>
      </c>
      <c r="AM265" t="str">
        <f>IF(FC_Road___Aradhana5[[#This Row],[2nd Level Departure]]="",FC_Road___Aradhana5[[#This Row],[1st Level Departure]],FC_Road___Aradhana5[[#This Row],[2nd Level Departure]])</f>
        <v xml:space="preserve">Sinhgad Road </v>
      </c>
      <c r="AN265" t="s">
        <v>56</v>
      </c>
      <c r="AO265" t="s">
        <v>71</v>
      </c>
      <c r="AP265" t="s">
        <v>96</v>
      </c>
      <c r="AQ265" t="s">
        <v>50</v>
      </c>
      <c r="AR265" t="s">
        <v>50</v>
      </c>
      <c r="AS265" t="s">
        <v>50</v>
      </c>
      <c r="AT265" t="s">
        <v>50</v>
      </c>
      <c r="AU265" t="s">
        <v>50</v>
      </c>
      <c r="AV265" t="s">
        <v>149</v>
      </c>
      <c r="AW265" t="str">
        <f t="shared" si="37"/>
        <v>A friend told me</v>
      </c>
      <c r="AX265" t="s">
        <v>61</v>
      </c>
      <c r="AY265" t="str">
        <f t="shared" si="38"/>
        <v>Casual Meal</v>
      </c>
      <c r="AZ265" t="s">
        <v>98</v>
      </c>
      <c r="BA265" t="s">
        <v>62</v>
      </c>
      <c r="BB265" t="s">
        <v>74</v>
      </c>
      <c r="BC265" t="s">
        <v>104</v>
      </c>
      <c r="BD265" t="s">
        <v>75</v>
      </c>
      <c r="BE265" t="s">
        <v>76</v>
      </c>
      <c r="BF265" t="s">
        <v>99</v>
      </c>
      <c r="BG265" t="s">
        <v>68</v>
      </c>
      <c r="BH265" t="s">
        <v>118</v>
      </c>
      <c r="BI265" t="s">
        <v>115</v>
      </c>
      <c r="BJ265" t="s">
        <v>69</v>
      </c>
      <c r="BK265" t="s">
        <v>153</v>
      </c>
      <c r="BL265" t="s">
        <v>419</v>
      </c>
    </row>
    <row r="266" spans="1:64" x14ac:dyDescent="0.3">
      <c r="A266">
        <v>276</v>
      </c>
      <c r="B266" s="1">
        <v>45837.863888888889</v>
      </c>
      <c r="C266" s="6">
        <v>45837.874305555553</v>
      </c>
      <c r="D266" s="2">
        <f>INT(FC_Road___Aradhana5[[#This Row],[Completion time]])</f>
        <v>45837</v>
      </c>
      <c r="E266" s="2" t="str">
        <f>TEXT(FC_Road___Aradhana5[[#This Row],[Date]],"dddd")</f>
        <v>Sunday</v>
      </c>
      <c r="F266" s="2" t="str">
        <f>IF(WEEKDAY(FC_Road___Aradhana5[[#This Row],[Date]],2)&gt;5,"Weekend","Weekday")</f>
        <v>Weekend</v>
      </c>
      <c r="G26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6" t="s">
        <v>49</v>
      </c>
      <c r="I266" t="s">
        <v>50</v>
      </c>
      <c r="J266" t="s">
        <v>51</v>
      </c>
      <c r="K266" t="s">
        <v>52</v>
      </c>
      <c r="L266" t="s">
        <v>80</v>
      </c>
      <c r="M266" t="s">
        <v>50</v>
      </c>
      <c r="N266" t="s">
        <v>50</v>
      </c>
      <c r="O266" t="s">
        <v>50</v>
      </c>
      <c r="P266" t="s">
        <v>50</v>
      </c>
      <c r="Q266" t="s">
        <v>81</v>
      </c>
      <c r="R266" t="str">
        <f t="shared" si="32"/>
        <v>Kothrud</v>
      </c>
      <c r="S266" t="s">
        <v>50</v>
      </c>
      <c r="T266" t="s">
        <v>50</v>
      </c>
      <c r="U266" t="s">
        <v>82</v>
      </c>
      <c r="V266" t="s">
        <v>50</v>
      </c>
      <c r="W266" t="s">
        <v>50</v>
      </c>
      <c r="X266" t="str">
        <f t="shared" si="33"/>
        <v>Bhusari Colony / Kothrud Depot</v>
      </c>
      <c r="Y266" t="str">
        <f t="shared" si="34"/>
        <v>Bhusari Colony / Kothrud Depot</v>
      </c>
      <c r="Z266" t="s">
        <v>83</v>
      </c>
      <c r="AA266" t="s">
        <v>84</v>
      </c>
      <c r="AB266" t="s">
        <v>50</v>
      </c>
      <c r="AC266" t="s">
        <v>50</v>
      </c>
      <c r="AD266" t="s">
        <v>50</v>
      </c>
      <c r="AE266" t="s">
        <v>50</v>
      </c>
      <c r="AF266" t="str">
        <f t="shared" si="35"/>
        <v>kothrud</v>
      </c>
      <c r="AG266" t="s">
        <v>50</v>
      </c>
      <c r="AH266" t="s">
        <v>50</v>
      </c>
      <c r="AI266" t="s">
        <v>82</v>
      </c>
      <c r="AJ266" t="s">
        <v>50</v>
      </c>
      <c r="AK266" t="s">
        <v>50</v>
      </c>
      <c r="AL266" t="str">
        <f t="shared" si="36"/>
        <v>Bhusari Colony / Kothrud Depot</v>
      </c>
      <c r="AM266" t="str">
        <f>IF(FC_Road___Aradhana5[[#This Row],[2nd Level Departure]]="",FC_Road___Aradhana5[[#This Row],[1st Level Departure]],FC_Road___Aradhana5[[#This Row],[2nd Level Departure]])</f>
        <v>Bhusari Colony / Kothrud Depot</v>
      </c>
      <c r="AN266" t="s">
        <v>94</v>
      </c>
      <c r="AO266" t="s">
        <v>109</v>
      </c>
      <c r="AP266" t="s">
        <v>58</v>
      </c>
      <c r="AQ266" t="s">
        <v>97</v>
      </c>
      <c r="AR266" t="s">
        <v>103</v>
      </c>
      <c r="AS266" t="s">
        <v>61</v>
      </c>
      <c r="AT266" t="s">
        <v>224</v>
      </c>
      <c r="AU266" t="s">
        <v>60</v>
      </c>
      <c r="AV266" t="s">
        <v>50</v>
      </c>
      <c r="AW266" t="str">
        <f t="shared" si="37"/>
        <v>Social Media Ad (Instagram/ Facebook)</v>
      </c>
      <c r="AX266" t="s">
        <v>50</v>
      </c>
      <c r="AY266" t="str">
        <f t="shared" si="38"/>
        <v>Casual Meal</v>
      </c>
      <c r="AZ266" t="s">
        <v>50</v>
      </c>
      <c r="BA266" t="str">
        <f t="shared" si="39"/>
        <v>I like si nonna's pizza</v>
      </c>
      <c r="BB266" t="s">
        <v>104</v>
      </c>
      <c r="BC266" t="s">
        <v>104</v>
      </c>
      <c r="BD266" t="s">
        <v>75</v>
      </c>
      <c r="BE266" t="s">
        <v>76</v>
      </c>
      <c r="BF266" t="s">
        <v>99</v>
      </c>
      <c r="BG266" t="s">
        <v>68</v>
      </c>
      <c r="BH266" t="s">
        <v>101</v>
      </c>
      <c r="BI266" t="s">
        <v>122</v>
      </c>
      <c r="BJ266" t="s">
        <v>69</v>
      </c>
      <c r="BK266" t="s">
        <v>153</v>
      </c>
      <c r="BL266" t="s">
        <v>371</v>
      </c>
    </row>
    <row r="267" spans="1:64" x14ac:dyDescent="0.3">
      <c r="A267">
        <v>277</v>
      </c>
      <c r="B267" s="1">
        <v>45837.875</v>
      </c>
      <c r="C267" s="6">
        <v>45837.87777777778</v>
      </c>
      <c r="D267" s="2">
        <f>INT(FC_Road___Aradhana5[[#This Row],[Completion time]])</f>
        <v>45837</v>
      </c>
      <c r="E267" s="2" t="str">
        <f>TEXT(FC_Road___Aradhana5[[#This Row],[Date]],"dddd")</f>
        <v>Sunday</v>
      </c>
      <c r="F267" s="2" t="str">
        <f>IF(WEEKDAY(FC_Road___Aradhana5[[#This Row],[Date]],2)&gt;5,"Weekend","Weekday")</f>
        <v>Weekend</v>
      </c>
      <c r="G26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7" t="s">
        <v>49</v>
      </c>
      <c r="I267" t="s">
        <v>50</v>
      </c>
      <c r="J267" t="s">
        <v>79</v>
      </c>
      <c r="K267" t="s">
        <v>52</v>
      </c>
      <c r="L267" t="s">
        <v>119</v>
      </c>
      <c r="M267" t="s">
        <v>50</v>
      </c>
      <c r="N267" t="s">
        <v>50</v>
      </c>
      <c r="O267" t="s">
        <v>50</v>
      </c>
      <c r="P267" t="s">
        <v>50</v>
      </c>
      <c r="Q267" t="s">
        <v>177</v>
      </c>
      <c r="R267" t="str">
        <f t="shared" si="32"/>
        <v>Baner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tr">
        <f t="shared" si="33"/>
        <v/>
      </c>
      <c r="Y267" t="str">
        <f t="shared" si="34"/>
        <v>Baner</v>
      </c>
      <c r="Z267" t="s">
        <v>83</v>
      </c>
      <c r="AA267" t="s">
        <v>177</v>
      </c>
      <c r="AB267" t="s">
        <v>50</v>
      </c>
      <c r="AC267" t="s">
        <v>50</v>
      </c>
      <c r="AD267" t="s">
        <v>50</v>
      </c>
      <c r="AE267" t="s">
        <v>50</v>
      </c>
      <c r="AF267" t="str">
        <f t="shared" si="35"/>
        <v>Baner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tr">
        <f t="shared" si="36"/>
        <v/>
      </c>
      <c r="AM267" t="str">
        <f>IF(FC_Road___Aradhana5[[#This Row],[2nd Level Departure]]="",FC_Road___Aradhana5[[#This Row],[1st Level Departure]],FC_Road___Aradhana5[[#This Row],[2nd Level Departure]])</f>
        <v>Baner</v>
      </c>
      <c r="AN267" t="s">
        <v>94</v>
      </c>
      <c r="AO267" t="s">
        <v>71</v>
      </c>
      <c r="AP267" t="s">
        <v>96</v>
      </c>
      <c r="AQ267" t="s">
        <v>50</v>
      </c>
      <c r="AR267" t="s">
        <v>50</v>
      </c>
      <c r="AS267" t="s">
        <v>50</v>
      </c>
      <c r="AT267" t="s">
        <v>50</v>
      </c>
      <c r="AU267" t="s">
        <v>50</v>
      </c>
      <c r="AV267" t="s">
        <v>144</v>
      </c>
      <c r="AW267" t="str">
        <f t="shared" si="37"/>
        <v>I was walking by and came in</v>
      </c>
      <c r="AX267" t="s">
        <v>111</v>
      </c>
      <c r="AY267" t="str">
        <f t="shared" si="38"/>
        <v>Hangout with friends</v>
      </c>
      <c r="AZ267" t="s">
        <v>98</v>
      </c>
      <c r="BA267" t="s">
        <v>62</v>
      </c>
      <c r="BB267" t="s">
        <v>104</v>
      </c>
      <c r="BC267" t="s">
        <v>104</v>
      </c>
      <c r="BD267" t="s">
        <v>75</v>
      </c>
      <c r="BE267" t="s">
        <v>76</v>
      </c>
      <c r="BF267" t="s">
        <v>99</v>
      </c>
      <c r="BG267" t="s">
        <v>68</v>
      </c>
      <c r="BH267" t="s">
        <v>101</v>
      </c>
      <c r="BI267" t="s">
        <v>115</v>
      </c>
      <c r="BJ267" t="s">
        <v>69</v>
      </c>
      <c r="BK267" t="s">
        <v>153</v>
      </c>
      <c r="BL267" t="s">
        <v>398</v>
      </c>
    </row>
    <row r="268" spans="1:64" x14ac:dyDescent="0.3">
      <c r="A268">
        <v>278</v>
      </c>
      <c r="B268" s="1">
        <v>45837.871527777781</v>
      </c>
      <c r="C268" s="6">
        <v>45837.880555555559</v>
      </c>
      <c r="D268" s="2">
        <f>INT(FC_Road___Aradhana5[[#This Row],[Completion time]])</f>
        <v>45837</v>
      </c>
      <c r="E268" s="2" t="str">
        <f>TEXT(FC_Road___Aradhana5[[#This Row],[Date]],"dddd")</f>
        <v>Sunday</v>
      </c>
      <c r="F268" s="2" t="str">
        <f>IF(WEEKDAY(FC_Road___Aradhana5[[#This Row],[Date]],2)&gt;5,"Weekend","Weekday")</f>
        <v>Weekend</v>
      </c>
      <c r="G26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8" t="s">
        <v>49</v>
      </c>
      <c r="I268" t="s">
        <v>50</v>
      </c>
      <c r="J268" t="s">
        <v>51</v>
      </c>
      <c r="K268" t="s">
        <v>52</v>
      </c>
      <c r="L268" t="s">
        <v>80</v>
      </c>
      <c r="M268" t="s">
        <v>50</v>
      </c>
      <c r="N268" t="s">
        <v>50</v>
      </c>
      <c r="O268" t="s">
        <v>50</v>
      </c>
      <c r="P268" t="s">
        <v>50</v>
      </c>
      <c r="Q268" t="s">
        <v>127</v>
      </c>
      <c r="R268" t="str">
        <f t="shared" si="32"/>
        <v>Old City</v>
      </c>
      <c r="S268" t="s">
        <v>50</v>
      </c>
      <c r="T268" t="s">
        <v>50</v>
      </c>
      <c r="U268" t="s">
        <v>50</v>
      </c>
      <c r="V268" t="s">
        <v>50</v>
      </c>
      <c r="W268" t="s">
        <v>169</v>
      </c>
      <c r="X268" t="str">
        <f t="shared" si="33"/>
        <v>Sadashiv Peth</v>
      </c>
      <c r="Y268" t="str">
        <f t="shared" si="34"/>
        <v>Sadashiv Peth</v>
      </c>
      <c r="Z268" t="s">
        <v>93</v>
      </c>
      <c r="AA268" t="s">
        <v>50</v>
      </c>
      <c r="AB268" t="s">
        <v>50</v>
      </c>
      <c r="AC268" t="s">
        <v>54</v>
      </c>
      <c r="AD268" t="s">
        <v>50</v>
      </c>
      <c r="AE268" t="s">
        <v>50</v>
      </c>
      <c r="AF268" t="str">
        <f t="shared" si="35"/>
        <v>Deccan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tr">
        <f t="shared" si="36"/>
        <v/>
      </c>
      <c r="AM268" t="str">
        <f>IF(FC_Road___Aradhana5[[#This Row],[2nd Level Departure]]="",FC_Road___Aradhana5[[#This Row],[1st Level Departure]],FC_Road___Aradhana5[[#This Row],[2nd Level Departure]])</f>
        <v>Deccan</v>
      </c>
      <c r="AN268" t="s">
        <v>56</v>
      </c>
      <c r="AO268" t="s">
        <v>109</v>
      </c>
      <c r="AP268" t="s">
        <v>58</v>
      </c>
      <c r="AQ268" t="s">
        <v>59</v>
      </c>
      <c r="AR268" t="s">
        <v>103</v>
      </c>
      <c r="AS268" t="s">
        <v>129</v>
      </c>
      <c r="AT268" t="s">
        <v>62</v>
      </c>
      <c r="AU268" t="s">
        <v>63</v>
      </c>
      <c r="AV268" t="s">
        <v>50</v>
      </c>
      <c r="AW268" t="str">
        <f t="shared" si="37"/>
        <v>Word of Mouth/ Recommendation</v>
      </c>
      <c r="AX268" t="s">
        <v>50</v>
      </c>
      <c r="AY268" t="str">
        <f t="shared" si="38"/>
        <v>Family Outing</v>
      </c>
      <c r="AZ268" t="s">
        <v>50</v>
      </c>
      <c r="BA268" t="str">
        <f t="shared" si="39"/>
        <v>I wanted to try Sourdough Pizza</v>
      </c>
      <c r="BB268" t="s">
        <v>64</v>
      </c>
      <c r="BC268" t="s">
        <v>104</v>
      </c>
      <c r="BD268" t="s">
        <v>88</v>
      </c>
      <c r="BE268" t="s">
        <v>76</v>
      </c>
      <c r="BF268" t="s">
        <v>89</v>
      </c>
      <c r="BG268" t="s">
        <v>114</v>
      </c>
      <c r="BH268" t="s">
        <v>78</v>
      </c>
      <c r="BI268" t="s">
        <v>50</v>
      </c>
      <c r="BJ268" t="s">
        <v>69</v>
      </c>
      <c r="BK268" t="s">
        <v>93</v>
      </c>
      <c r="BL268" t="s">
        <v>369</v>
      </c>
    </row>
    <row r="269" spans="1:64" x14ac:dyDescent="0.3">
      <c r="A269">
        <v>279</v>
      </c>
      <c r="B269" s="1">
        <v>45837.87777777778</v>
      </c>
      <c r="C269" s="6">
        <v>45837.881249999999</v>
      </c>
      <c r="D269" s="2">
        <f>INT(FC_Road___Aradhana5[[#This Row],[Completion time]])</f>
        <v>45837</v>
      </c>
      <c r="E269" s="2" t="str">
        <f>TEXT(FC_Road___Aradhana5[[#This Row],[Date]],"dddd")</f>
        <v>Sunday</v>
      </c>
      <c r="F269" s="2" t="str">
        <f>IF(WEEKDAY(FC_Road___Aradhana5[[#This Row],[Date]],2)&gt;5,"Weekend","Weekday")</f>
        <v>Weekend</v>
      </c>
      <c r="G26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69" t="s">
        <v>49</v>
      </c>
      <c r="I269" t="s">
        <v>50</v>
      </c>
      <c r="J269" t="s">
        <v>79</v>
      </c>
      <c r="K269" t="s">
        <v>52</v>
      </c>
      <c r="L269" t="s">
        <v>80</v>
      </c>
      <c r="M269" t="s">
        <v>50</v>
      </c>
      <c r="N269" t="s">
        <v>50</v>
      </c>
      <c r="O269" t="s">
        <v>50</v>
      </c>
      <c r="P269" t="s">
        <v>50</v>
      </c>
      <c r="Q269" t="s">
        <v>70</v>
      </c>
      <c r="R269" t="str">
        <f t="shared" si="32"/>
        <v>Shivajinagar</v>
      </c>
      <c r="S269" t="s">
        <v>50</v>
      </c>
      <c r="T269" t="s">
        <v>50</v>
      </c>
      <c r="U269" t="s">
        <v>50</v>
      </c>
      <c r="V269" t="s">
        <v>146</v>
      </c>
      <c r="W269" t="s">
        <v>50</v>
      </c>
      <c r="X269" t="str">
        <f t="shared" si="33"/>
        <v>Model Colony</v>
      </c>
      <c r="Y269" t="str">
        <f t="shared" si="34"/>
        <v>Model Colony</v>
      </c>
      <c r="Z269" t="s">
        <v>83</v>
      </c>
      <c r="AA269" t="s">
        <v>70</v>
      </c>
      <c r="AB269" t="s">
        <v>50</v>
      </c>
      <c r="AC269" t="s">
        <v>50</v>
      </c>
      <c r="AD269" t="s">
        <v>50</v>
      </c>
      <c r="AE269" t="s">
        <v>50</v>
      </c>
      <c r="AF269" t="str">
        <f t="shared" si="35"/>
        <v>Shivajinagar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tr">
        <f t="shared" si="36"/>
        <v/>
      </c>
      <c r="AM269" t="str">
        <f>IF(FC_Road___Aradhana5[[#This Row],[2nd Level Departure]]="",FC_Road___Aradhana5[[#This Row],[1st Level Departure]],FC_Road___Aradhana5[[#This Row],[2nd Level Departure]])</f>
        <v>Shivajinagar</v>
      </c>
      <c r="AN269" t="s">
        <v>128</v>
      </c>
      <c r="AO269" t="s">
        <v>95</v>
      </c>
      <c r="AP269" t="s">
        <v>96</v>
      </c>
      <c r="AQ269" t="s">
        <v>50</v>
      </c>
      <c r="AR269" t="s">
        <v>50</v>
      </c>
      <c r="AS269" t="s">
        <v>50</v>
      </c>
      <c r="AT269" t="s">
        <v>50</v>
      </c>
      <c r="AU269" t="s">
        <v>50</v>
      </c>
      <c r="AV269" t="s">
        <v>149</v>
      </c>
      <c r="AW269" t="str">
        <f t="shared" si="37"/>
        <v>A friend told me</v>
      </c>
      <c r="AX269" t="s">
        <v>129</v>
      </c>
      <c r="AY269" t="str">
        <f t="shared" si="38"/>
        <v>Family Outing</v>
      </c>
      <c r="AZ269" t="s">
        <v>180</v>
      </c>
      <c r="BA269" t="s">
        <v>107</v>
      </c>
      <c r="BB269" t="s">
        <v>87</v>
      </c>
      <c r="BC269" t="s">
        <v>104</v>
      </c>
      <c r="BD269" t="s">
        <v>88</v>
      </c>
      <c r="BE269" t="s">
        <v>76</v>
      </c>
      <c r="BF269" t="s">
        <v>89</v>
      </c>
      <c r="BG269" t="s">
        <v>114</v>
      </c>
      <c r="BH269" t="s">
        <v>78</v>
      </c>
      <c r="BI269" t="s">
        <v>122</v>
      </c>
      <c r="BJ269" t="s">
        <v>69</v>
      </c>
      <c r="BK269" t="s">
        <v>153</v>
      </c>
      <c r="BL269" t="s">
        <v>381</v>
      </c>
    </row>
    <row r="270" spans="1:64" x14ac:dyDescent="0.3">
      <c r="A270">
        <v>280</v>
      </c>
      <c r="B270" s="1">
        <v>45837.881944444445</v>
      </c>
      <c r="C270" s="6">
        <v>45837.883333333331</v>
      </c>
      <c r="D270" s="2">
        <f>INT(FC_Road___Aradhana5[[#This Row],[Completion time]])</f>
        <v>45837</v>
      </c>
      <c r="E270" s="2" t="str">
        <f>TEXT(FC_Road___Aradhana5[[#This Row],[Date]],"dddd")</f>
        <v>Sunday</v>
      </c>
      <c r="F270" s="2" t="str">
        <f>IF(WEEKDAY(FC_Road___Aradhana5[[#This Row],[Date]],2)&gt;5,"Weekend","Weekday")</f>
        <v>Weekend</v>
      </c>
      <c r="G27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0" t="s">
        <v>49</v>
      </c>
      <c r="I270" t="s">
        <v>50</v>
      </c>
      <c r="J270" t="s">
        <v>51</v>
      </c>
      <c r="K270" t="s">
        <v>52</v>
      </c>
      <c r="L270" t="s">
        <v>156</v>
      </c>
      <c r="M270" t="s">
        <v>227</v>
      </c>
      <c r="N270" t="s">
        <v>50</v>
      </c>
      <c r="O270" t="s">
        <v>50</v>
      </c>
      <c r="P270" t="s">
        <v>50</v>
      </c>
      <c r="Q270" t="s">
        <v>50</v>
      </c>
      <c r="R270" t="str">
        <f t="shared" si="32"/>
        <v>Sambhaji Park</v>
      </c>
      <c r="S270" t="s">
        <v>50</v>
      </c>
      <c r="T270" t="s">
        <v>50</v>
      </c>
      <c r="U270" t="s">
        <v>50</v>
      </c>
      <c r="V270" t="s">
        <v>50</v>
      </c>
      <c r="W270" t="s">
        <v>50</v>
      </c>
      <c r="X270" t="str">
        <f t="shared" si="33"/>
        <v/>
      </c>
      <c r="Y270" t="str">
        <f t="shared" si="34"/>
        <v>Sambhaji Park</v>
      </c>
      <c r="Z270" t="s">
        <v>83</v>
      </c>
      <c r="AA270" t="s">
        <v>54</v>
      </c>
      <c r="AB270" t="s">
        <v>50</v>
      </c>
      <c r="AC270" t="s">
        <v>50</v>
      </c>
      <c r="AD270" t="s">
        <v>50</v>
      </c>
      <c r="AE270" t="s">
        <v>50</v>
      </c>
      <c r="AF270" t="str">
        <f t="shared" si="35"/>
        <v>Deccan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tr">
        <f t="shared" si="36"/>
        <v/>
      </c>
      <c r="AM270" t="str">
        <f>IF(FC_Road___Aradhana5[[#This Row],[2nd Level Departure]]="",FC_Road___Aradhana5[[#This Row],[1st Level Departure]],FC_Road___Aradhana5[[#This Row],[2nd Level Departure]])</f>
        <v>Deccan</v>
      </c>
      <c r="AN270" t="s">
        <v>85</v>
      </c>
      <c r="AO270" t="s">
        <v>71</v>
      </c>
      <c r="AP270" t="s">
        <v>58</v>
      </c>
      <c r="AQ270" t="s">
        <v>72</v>
      </c>
      <c r="AR270" t="s">
        <v>103</v>
      </c>
      <c r="AS270" t="s">
        <v>61</v>
      </c>
      <c r="AT270" t="s">
        <v>107</v>
      </c>
      <c r="AU270" t="s">
        <v>63</v>
      </c>
      <c r="AV270" t="s">
        <v>50</v>
      </c>
      <c r="AW270" t="str">
        <f t="shared" si="37"/>
        <v>Walk-in/ Saw it while passing by</v>
      </c>
      <c r="AX270" t="s">
        <v>50</v>
      </c>
      <c r="AY270" t="str">
        <f t="shared" si="38"/>
        <v>Casual Meal</v>
      </c>
      <c r="AZ270" t="s">
        <v>50</v>
      </c>
      <c r="BA270" t="str">
        <f t="shared" si="39"/>
        <v>Nonna's famous Tiramisu </v>
      </c>
      <c r="BB270" t="s">
        <v>87</v>
      </c>
      <c r="BC270" t="s">
        <v>104</v>
      </c>
      <c r="BD270" t="s">
        <v>75</v>
      </c>
      <c r="BE270" t="s">
        <v>76</v>
      </c>
      <c r="BF270" t="s">
        <v>99</v>
      </c>
      <c r="BG270" t="s">
        <v>68</v>
      </c>
      <c r="BH270" t="s">
        <v>78</v>
      </c>
      <c r="BI270" t="s">
        <v>115</v>
      </c>
      <c r="BJ270" t="s">
        <v>69</v>
      </c>
      <c r="BK270" t="s">
        <v>153</v>
      </c>
      <c r="BL270" t="s">
        <v>369</v>
      </c>
    </row>
    <row r="271" spans="1:64" x14ac:dyDescent="0.3">
      <c r="A271">
        <v>281</v>
      </c>
      <c r="B271" s="1">
        <v>45837.883333333331</v>
      </c>
      <c r="C271" s="6">
        <v>45837.888888888891</v>
      </c>
      <c r="D271" s="2">
        <f>INT(FC_Road___Aradhana5[[#This Row],[Completion time]])</f>
        <v>45837</v>
      </c>
      <c r="E271" s="2" t="str">
        <f>TEXT(FC_Road___Aradhana5[[#This Row],[Date]],"dddd")</f>
        <v>Sunday</v>
      </c>
      <c r="F271" s="2" t="str">
        <f>IF(WEEKDAY(FC_Road___Aradhana5[[#This Row],[Date]],2)&gt;5,"Weekend","Weekday")</f>
        <v>Weekend</v>
      </c>
      <c r="G27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1" t="s">
        <v>49</v>
      </c>
      <c r="I271" t="s">
        <v>50</v>
      </c>
      <c r="J271" t="s">
        <v>51</v>
      </c>
      <c r="K271" t="s">
        <v>52</v>
      </c>
      <c r="L271" t="s">
        <v>80</v>
      </c>
      <c r="M271" t="s">
        <v>50</v>
      </c>
      <c r="N271" t="s">
        <v>50</v>
      </c>
      <c r="O271" t="s">
        <v>50</v>
      </c>
      <c r="P271" t="s">
        <v>50</v>
      </c>
      <c r="Q271" t="s">
        <v>127</v>
      </c>
      <c r="R271" t="str">
        <f t="shared" si="32"/>
        <v>Old City</v>
      </c>
      <c r="S271" t="s">
        <v>50</v>
      </c>
      <c r="T271" t="s">
        <v>50</v>
      </c>
      <c r="U271" t="s">
        <v>50</v>
      </c>
      <c r="V271" t="s">
        <v>50</v>
      </c>
      <c r="W271" t="s">
        <v>258</v>
      </c>
      <c r="X271" t="str">
        <f t="shared" si="33"/>
        <v>Kasaba peth</v>
      </c>
      <c r="Y271" t="str">
        <f t="shared" si="34"/>
        <v>Kasaba peth</v>
      </c>
      <c r="Z271" t="s">
        <v>83</v>
      </c>
      <c r="AA271" t="s">
        <v>127</v>
      </c>
      <c r="AB271" t="s">
        <v>50</v>
      </c>
      <c r="AC271" t="s">
        <v>50</v>
      </c>
      <c r="AD271" t="s">
        <v>50</v>
      </c>
      <c r="AE271" t="s">
        <v>50</v>
      </c>
      <c r="AF271" t="str">
        <f t="shared" si="35"/>
        <v>Old City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tr">
        <f t="shared" si="36"/>
        <v/>
      </c>
      <c r="AM271" t="str">
        <f>IF(FC_Road___Aradhana5[[#This Row],[2nd Level Departure]]="",FC_Road___Aradhana5[[#This Row],[1st Level Departure]],FC_Road___Aradhana5[[#This Row],[2nd Level Departure]])</f>
        <v>Old City</v>
      </c>
      <c r="AN271" t="s">
        <v>94</v>
      </c>
      <c r="AO271" t="s">
        <v>109</v>
      </c>
      <c r="AP271" t="s">
        <v>96</v>
      </c>
      <c r="AQ271" t="s">
        <v>50</v>
      </c>
      <c r="AR271" t="s">
        <v>50</v>
      </c>
      <c r="AS271" t="s">
        <v>50</v>
      </c>
      <c r="AT271" t="s">
        <v>50</v>
      </c>
      <c r="AU271" t="s">
        <v>50</v>
      </c>
      <c r="AV271" t="s">
        <v>149</v>
      </c>
      <c r="AW271" t="str">
        <f t="shared" si="37"/>
        <v>A friend told me</v>
      </c>
      <c r="AX271" t="s">
        <v>111</v>
      </c>
      <c r="AY271" t="str">
        <f t="shared" si="38"/>
        <v>Hangout with friends</v>
      </c>
      <c r="AZ271" t="s">
        <v>168</v>
      </c>
      <c r="BA271" t="s">
        <v>125</v>
      </c>
      <c r="BB271" t="s">
        <v>74</v>
      </c>
      <c r="BC271" t="s">
        <v>108</v>
      </c>
      <c r="BD271" t="s">
        <v>75</v>
      </c>
      <c r="BE271" t="s">
        <v>76</v>
      </c>
      <c r="BF271" t="s">
        <v>89</v>
      </c>
      <c r="BG271" t="s">
        <v>68</v>
      </c>
      <c r="BH271" t="s">
        <v>101</v>
      </c>
      <c r="BI271" t="s">
        <v>115</v>
      </c>
      <c r="BJ271" t="s">
        <v>69</v>
      </c>
      <c r="BK271" t="s">
        <v>153</v>
      </c>
      <c r="BL271" t="s">
        <v>440</v>
      </c>
    </row>
    <row r="272" spans="1:64" x14ac:dyDescent="0.3">
      <c r="A272">
        <v>282</v>
      </c>
      <c r="B272" s="1">
        <v>45837.881249999999</v>
      </c>
      <c r="C272" s="6">
        <v>45837.88958333333</v>
      </c>
      <c r="D272" s="2">
        <f>INT(FC_Road___Aradhana5[[#This Row],[Completion time]])</f>
        <v>45837</v>
      </c>
      <c r="E272" s="2" t="str">
        <f>TEXT(FC_Road___Aradhana5[[#This Row],[Date]],"dddd")</f>
        <v>Sunday</v>
      </c>
      <c r="F272" s="2" t="str">
        <f>IF(WEEKDAY(FC_Road___Aradhana5[[#This Row],[Date]],2)&gt;5,"Weekend","Weekday")</f>
        <v>Weekend</v>
      </c>
      <c r="G27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2" t="s">
        <v>49</v>
      </c>
      <c r="I272" t="s">
        <v>50</v>
      </c>
      <c r="J272" t="s">
        <v>79</v>
      </c>
      <c r="K272" t="s">
        <v>52</v>
      </c>
      <c r="L272" t="s">
        <v>80</v>
      </c>
      <c r="M272" t="s">
        <v>50</v>
      </c>
      <c r="N272" t="s">
        <v>50</v>
      </c>
      <c r="O272" t="s">
        <v>50</v>
      </c>
      <c r="P272" t="s">
        <v>50</v>
      </c>
      <c r="Q272" t="s">
        <v>259</v>
      </c>
      <c r="R272" t="str">
        <f t="shared" si="32"/>
        <v xml:space="preserve">Bibwewadi 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tr">
        <f t="shared" si="33"/>
        <v/>
      </c>
      <c r="Y272" t="str">
        <f t="shared" si="34"/>
        <v xml:space="preserve">Bibwewadi </v>
      </c>
      <c r="Z272" t="s">
        <v>166</v>
      </c>
      <c r="AA272" t="s">
        <v>50</v>
      </c>
      <c r="AB272" t="s">
        <v>165</v>
      </c>
      <c r="AC272" t="s">
        <v>50</v>
      </c>
      <c r="AD272" t="s">
        <v>50</v>
      </c>
      <c r="AE272" t="s">
        <v>50</v>
      </c>
      <c r="AF272" t="str">
        <f t="shared" si="35"/>
        <v>Pavillion Mall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tr">
        <f t="shared" si="36"/>
        <v/>
      </c>
      <c r="AM272" t="str">
        <f>IF(FC_Road___Aradhana5[[#This Row],[2nd Level Departure]]="",FC_Road___Aradhana5[[#This Row],[1st Level Departure]],FC_Road___Aradhana5[[#This Row],[2nd Level Departure]])</f>
        <v>Pavillion Mall</v>
      </c>
      <c r="AN272" t="s">
        <v>147</v>
      </c>
      <c r="AO272" t="s">
        <v>109</v>
      </c>
      <c r="AP272" t="s">
        <v>96</v>
      </c>
      <c r="AQ272" t="s">
        <v>50</v>
      </c>
      <c r="AR272" t="s">
        <v>50</v>
      </c>
      <c r="AS272" t="s">
        <v>50</v>
      </c>
      <c r="AT272" t="s">
        <v>50</v>
      </c>
      <c r="AU272" t="s">
        <v>50</v>
      </c>
      <c r="AV272" t="s">
        <v>149</v>
      </c>
      <c r="AW272" t="str">
        <f t="shared" si="37"/>
        <v>A friend told me</v>
      </c>
      <c r="AX272" t="s">
        <v>61</v>
      </c>
      <c r="AY272" t="str">
        <f t="shared" si="38"/>
        <v>Casual Meal</v>
      </c>
      <c r="AZ272" t="s">
        <v>98</v>
      </c>
      <c r="BA272" t="s">
        <v>62</v>
      </c>
      <c r="BB272" t="s">
        <v>74</v>
      </c>
      <c r="BC272" t="s">
        <v>104</v>
      </c>
      <c r="BD272" t="s">
        <v>75</v>
      </c>
      <c r="BE272" t="s">
        <v>67</v>
      </c>
      <c r="BF272" t="s">
        <v>99</v>
      </c>
      <c r="BG272" t="s">
        <v>100</v>
      </c>
      <c r="BH272" t="s">
        <v>101</v>
      </c>
      <c r="BI272" t="s">
        <v>115</v>
      </c>
      <c r="BJ272" t="s">
        <v>69</v>
      </c>
      <c r="BK272" t="s">
        <v>531</v>
      </c>
      <c r="BL272" t="s">
        <v>390</v>
      </c>
    </row>
    <row r="273" spans="1:64" x14ac:dyDescent="0.3">
      <c r="A273">
        <v>283</v>
      </c>
      <c r="B273" s="1">
        <v>45837.888888888891</v>
      </c>
      <c r="C273" s="6">
        <v>45837.890972222223</v>
      </c>
      <c r="D273" s="2">
        <f>INT(FC_Road___Aradhana5[[#This Row],[Completion time]])</f>
        <v>45837</v>
      </c>
      <c r="E273" s="2" t="str">
        <f>TEXT(FC_Road___Aradhana5[[#This Row],[Date]],"dddd")</f>
        <v>Sunday</v>
      </c>
      <c r="F273" s="2" t="str">
        <f>IF(WEEKDAY(FC_Road___Aradhana5[[#This Row],[Date]],2)&gt;5,"Weekend","Weekday")</f>
        <v>Weekend</v>
      </c>
      <c r="G27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3" t="s">
        <v>49</v>
      </c>
      <c r="I273" t="s">
        <v>50</v>
      </c>
      <c r="J273" t="s">
        <v>51</v>
      </c>
      <c r="K273" t="s">
        <v>52</v>
      </c>
      <c r="L273" t="s">
        <v>93</v>
      </c>
      <c r="M273" t="s">
        <v>50</v>
      </c>
      <c r="N273" t="s">
        <v>102</v>
      </c>
      <c r="O273" t="s">
        <v>50</v>
      </c>
      <c r="P273" t="s">
        <v>50</v>
      </c>
      <c r="Q273" t="s">
        <v>50</v>
      </c>
      <c r="R273" t="str">
        <f t="shared" si="32"/>
        <v>FC Road</v>
      </c>
      <c r="S273" t="s">
        <v>50</v>
      </c>
      <c r="T273" t="s">
        <v>50</v>
      </c>
      <c r="U273" t="s">
        <v>50</v>
      </c>
      <c r="V273" t="s">
        <v>50</v>
      </c>
      <c r="W273" t="s">
        <v>50</v>
      </c>
      <c r="X273" t="str">
        <f t="shared" si="33"/>
        <v/>
      </c>
      <c r="Y273" t="str">
        <f t="shared" si="34"/>
        <v>FC Road</v>
      </c>
      <c r="Z273" t="s">
        <v>83</v>
      </c>
      <c r="AA273" t="s">
        <v>84</v>
      </c>
      <c r="AB273" t="s">
        <v>50</v>
      </c>
      <c r="AC273" t="s">
        <v>50</v>
      </c>
      <c r="AD273" t="s">
        <v>50</v>
      </c>
      <c r="AE273" t="s">
        <v>50</v>
      </c>
      <c r="AF273" t="str">
        <f t="shared" si="35"/>
        <v>kothrud</v>
      </c>
      <c r="AG273" t="s">
        <v>50</v>
      </c>
      <c r="AH273" t="s">
        <v>50</v>
      </c>
      <c r="AI273" t="s">
        <v>148</v>
      </c>
      <c r="AJ273" t="s">
        <v>50</v>
      </c>
      <c r="AK273" t="s">
        <v>50</v>
      </c>
      <c r="AL273" t="str">
        <f t="shared" si="36"/>
        <v>MIT College / Anand Nagar</v>
      </c>
      <c r="AM273" t="str">
        <f>IF(FC_Road___Aradhana5[[#This Row],[2nd Level Departure]]="",FC_Road___Aradhana5[[#This Row],[1st Level Departure]],FC_Road___Aradhana5[[#This Row],[2nd Level Departure]])</f>
        <v>MIT College / Anand Nagar</v>
      </c>
      <c r="AN273" t="s">
        <v>56</v>
      </c>
      <c r="AO273" t="s">
        <v>71</v>
      </c>
      <c r="AP273" t="s">
        <v>96</v>
      </c>
      <c r="AQ273" t="s">
        <v>50</v>
      </c>
      <c r="AR273" t="s">
        <v>50</v>
      </c>
      <c r="AS273" t="s">
        <v>50</v>
      </c>
      <c r="AT273" t="s">
        <v>50</v>
      </c>
      <c r="AU273" t="s">
        <v>50</v>
      </c>
      <c r="AV273" t="s">
        <v>144</v>
      </c>
      <c r="AW273" t="str">
        <f t="shared" si="37"/>
        <v>I was walking by and came in</v>
      </c>
      <c r="AX273" t="s">
        <v>129</v>
      </c>
      <c r="AY273" t="str">
        <f t="shared" si="38"/>
        <v>Family Outing</v>
      </c>
      <c r="AZ273" t="s">
        <v>98</v>
      </c>
      <c r="BA273" t="s">
        <v>62</v>
      </c>
      <c r="BB273" t="s">
        <v>65</v>
      </c>
      <c r="BC273" t="s">
        <v>65</v>
      </c>
      <c r="BD273" t="s">
        <v>66</v>
      </c>
      <c r="BE273" t="s">
        <v>76</v>
      </c>
      <c r="BF273" t="s">
        <v>184</v>
      </c>
      <c r="BG273" t="s">
        <v>68</v>
      </c>
      <c r="BH273" t="s">
        <v>118</v>
      </c>
      <c r="BI273" t="s">
        <v>115</v>
      </c>
      <c r="BJ273" t="s">
        <v>189</v>
      </c>
      <c r="BK273" t="s">
        <v>93</v>
      </c>
      <c r="BL273" t="s">
        <v>372</v>
      </c>
    </row>
    <row r="274" spans="1:64" x14ac:dyDescent="0.3">
      <c r="A274">
        <v>284</v>
      </c>
      <c r="B274" s="1">
        <v>45837.88958333333</v>
      </c>
      <c r="C274" s="6">
        <v>45837.893055555556</v>
      </c>
      <c r="D274" s="2">
        <f>INT(FC_Road___Aradhana5[[#This Row],[Completion time]])</f>
        <v>45837</v>
      </c>
      <c r="E274" s="2" t="str">
        <f>TEXT(FC_Road___Aradhana5[[#This Row],[Date]],"dddd")</f>
        <v>Sunday</v>
      </c>
      <c r="F274" s="2" t="str">
        <f>IF(WEEKDAY(FC_Road___Aradhana5[[#This Row],[Date]],2)&gt;5,"Weekend","Weekday")</f>
        <v>Weekend</v>
      </c>
      <c r="G27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4" t="s">
        <v>49</v>
      </c>
      <c r="I274" t="s">
        <v>50</v>
      </c>
      <c r="J274" t="s">
        <v>79</v>
      </c>
      <c r="K274" t="s">
        <v>52</v>
      </c>
      <c r="L274" t="s">
        <v>80</v>
      </c>
      <c r="M274" t="s">
        <v>50</v>
      </c>
      <c r="N274" t="s">
        <v>50</v>
      </c>
      <c r="O274" t="s">
        <v>50</v>
      </c>
      <c r="P274" t="s">
        <v>50</v>
      </c>
      <c r="Q274" t="s">
        <v>81</v>
      </c>
      <c r="R274" t="str">
        <f t="shared" si="32"/>
        <v>Kothrud</v>
      </c>
      <c r="S274" t="s">
        <v>50</v>
      </c>
      <c r="T274" t="s">
        <v>50</v>
      </c>
      <c r="U274" t="s">
        <v>260</v>
      </c>
      <c r="V274" t="s">
        <v>50</v>
      </c>
      <c r="W274" t="s">
        <v>50</v>
      </c>
      <c r="X274" t="str">
        <f t="shared" si="33"/>
        <v xml:space="preserve">Mahatma society </v>
      </c>
      <c r="Y274" t="str">
        <f t="shared" si="34"/>
        <v xml:space="preserve">Mahatma society </v>
      </c>
      <c r="Z274" t="s">
        <v>83</v>
      </c>
      <c r="AA274" t="s">
        <v>84</v>
      </c>
      <c r="AB274" t="s">
        <v>50</v>
      </c>
      <c r="AC274" t="s">
        <v>50</v>
      </c>
      <c r="AD274" t="s">
        <v>50</v>
      </c>
      <c r="AE274" t="s">
        <v>50</v>
      </c>
      <c r="AF274" t="str">
        <f t="shared" si="35"/>
        <v>kothrud</v>
      </c>
      <c r="AG274" t="s">
        <v>50</v>
      </c>
      <c r="AH274" t="s">
        <v>50</v>
      </c>
      <c r="AI274" t="s">
        <v>260</v>
      </c>
      <c r="AJ274" t="s">
        <v>50</v>
      </c>
      <c r="AK274" t="s">
        <v>50</v>
      </c>
      <c r="AL274" t="str">
        <f t="shared" si="36"/>
        <v xml:space="preserve">Mahatma society </v>
      </c>
      <c r="AM274" t="str">
        <f>IF(FC_Road___Aradhana5[[#This Row],[2nd Level Departure]]="",FC_Road___Aradhana5[[#This Row],[1st Level Departure]],FC_Road___Aradhana5[[#This Row],[2nd Level Departure]])</f>
        <v xml:space="preserve">Mahatma society </v>
      </c>
      <c r="AN274" t="s">
        <v>56</v>
      </c>
      <c r="AO274" t="s">
        <v>57</v>
      </c>
      <c r="AP274" t="s">
        <v>96</v>
      </c>
      <c r="AQ274" t="s">
        <v>50</v>
      </c>
      <c r="AR274" t="s">
        <v>50</v>
      </c>
      <c r="AS274" t="s">
        <v>50</v>
      </c>
      <c r="AT274" t="s">
        <v>50</v>
      </c>
      <c r="AU274" t="s">
        <v>50</v>
      </c>
      <c r="AV274" t="s">
        <v>97</v>
      </c>
      <c r="AW274" t="str">
        <f t="shared" si="37"/>
        <v>Social Media Ad (Instagram/ Facebook)</v>
      </c>
      <c r="AX274" t="s">
        <v>61</v>
      </c>
      <c r="AY274" t="str">
        <f t="shared" si="38"/>
        <v>Casual Meal</v>
      </c>
      <c r="AZ274" t="s">
        <v>98</v>
      </c>
      <c r="BA274" t="s">
        <v>62</v>
      </c>
      <c r="BB274" t="s">
        <v>104</v>
      </c>
      <c r="BC274" t="s">
        <v>65</v>
      </c>
      <c r="BD274" t="s">
        <v>75</v>
      </c>
      <c r="BE274" t="s">
        <v>76</v>
      </c>
      <c r="BF274" t="s">
        <v>184</v>
      </c>
      <c r="BG274" t="s">
        <v>100</v>
      </c>
      <c r="BH274" t="s">
        <v>78</v>
      </c>
      <c r="BI274" t="s">
        <v>193</v>
      </c>
      <c r="BJ274" t="s">
        <v>69</v>
      </c>
      <c r="BK274" t="s">
        <v>153</v>
      </c>
      <c r="BL274" t="s">
        <v>442</v>
      </c>
    </row>
    <row r="275" spans="1:64" x14ac:dyDescent="0.3">
      <c r="A275">
        <v>285</v>
      </c>
      <c r="B275" s="1">
        <v>45837.89166666667</v>
      </c>
      <c r="C275" s="6">
        <v>45837.896527777775</v>
      </c>
      <c r="D275" s="2">
        <f>INT(FC_Road___Aradhana5[[#This Row],[Completion time]])</f>
        <v>45837</v>
      </c>
      <c r="E275" s="2" t="str">
        <f>TEXT(FC_Road___Aradhana5[[#This Row],[Date]],"dddd")</f>
        <v>Sunday</v>
      </c>
      <c r="F275" s="2" t="str">
        <f>IF(WEEKDAY(FC_Road___Aradhana5[[#This Row],[Date]],2)&gt;5,"Weekend","Weekday")</f>
        <v>Weekend</v>
      </c>
      <c r="G27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5" t="s">
        <v>49</v>
      </c>
      <c r="I275" t="s">
        <v>50</v>
      </c>
      <c r="J275" t="s">
        <v>51</v>
      </c>
      <c r="K275" t="s">
        <v>52</v>
      </c>
      <c r="L275" t="s">
        <v>80</v>
      </c>
      <c r="M275" t="s">
        <v>50</v>
      </c>
      <c r="N275" t="s">
        <v>50</v>
      </c>
      <c r="O275" t="s">
        <v>50</v>
      </c>
      <c r="P275" t="s">
        <v>50</v>
      </c>
      <c r="Q275" t="s">
        <v>261</v>
      </c>
      <c r="R275" t="str">
        <f t="shared" si="32"/>
        <v>Camp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tr">
        <f t="shared" si="33"/>
        <v/>
      </c>
      <c r="Y275" t="str">
        <f t="shared" si="34"/>
        <v>Camp</v>
      </c>
      <c r="Z275" t="s">
        <v>83</v>
      </c>
      <c r="AA275" t="s">
        <v>261</v>
      </c>
      <c r="AB275" t="s">
        <v>50</v>
      </c>
      <c r="AC275" t="s">
        <v>50</v>
      </c>
      <c r="AD275" t="s">
        <v>50</v>
      </c>
      <c r="AE275" t="s">
        <v>50</v>
      </c>
      <c r="AF275" t="str">
        <f t="shared" si="35"/>
        <v>Camp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tr">
        <f t="shared" si="36"/>
        <v/>
      </c>
      <c r="AM275" t="str">
        <f>IF(FC_Road___Aradhana5[[#This Row],[2nd Level Departure]]="",FC_Road___Aradhana5[[#This Row],[1st Level Departure]],FC_Road___Aradhana5[[#This Row],[2nd Level Departure]])</f>
        <v>Camp</v>
      </c>
      <c r="AN275" t="s">
        <v>56</v>
      </c>
      <c r="AO275" t="s">
        <v>71</v>
      </c>
      <c r="AP275" t="s">
        <v>58</v>
      </c>
      <c r="AQ275" t="s">
        <v>97</v>
      </c>
      <c r="AR275" t="s">
        <v>133</v>
      </c>
      <c r="AS275" t="s">
        <v>61</v>
      </c>
      <c r="AT275" t="s">
        <v>62</v>
      </c>
      <c r="AU275" t="s">
        <v>63</v>
      </c>
      <c r="AV275" t="s">
        <v>50</v>
      </c>
      <c r="AW275" t="str">
        <f t="shared" si="37"/>
        <v>Social Media Ad (Instagram/ Facebook)</v>
      </c>
      <c r="AX275" t="s">
        <v>50</v>
      </c>
      <c r="AY275" t="str">
        <f t="shared" si="38"/>
        <v>Casual Meal</v>
      </c>
      <c r="AZ275" t="s">
        <v>50</v>
      </c>
      <c r="BA275" t="str">
        <f t="shared" si="39"/>
        <v>I wanted to try Sourdough Pizza</v>
      </c>
      <c r="BB275" t="s">
        <v>65</v>
      </c>
      <c r="BC275" t="s">
        <v>65</v>
      </c>
      <c r="BD275" t="s">
        <v>88</v>
      </c>
      <c r="BE275" t="s">
        <v>76</v>
      </c>
      <c r="BF275" t="s">
        <v>50</v>
      </c>
      <c r="BG275" t="s">
        <v>114</v>
      </c>
      <c r="BH275" t="s">
        <v>50</v>
      </c>
      <c r="BI275" t="s">
        <v>50</v>
      </c>
      <c r="BJ275" t="s">
        <v>69</v>
      </c>
      <c r="BK275" t="s">
        <v>153</v>
      </c>
      <c r="BL275" t="s">
        <v>443</v>
      </c>
    </row>
    <row r="276" spans="1:64" x14ac:dyDescent="0.3">
      <c r="A276">
        <v>286</v>
      </c>
      <c r="B276" s="1">
        <v>45837.895138888889</v>
      </c>
      <c r="C276" s="6">
        <v>45837.897222222222</v>
      </c>
      <c r="D276" s="2">
        <f>INT(FC_Road___Aradhana5[[#This Row],[Completion time]])</f>
        <v>45837</v>
      </c>
      <c r="E276" s="2" t="str">
        <f>TEXT(FC_Road___Aradhana5[[#This Row],[Date]],"dddd")</f>
        <v>Sunday</v>
      </c>
      <c r="F276" s="2" t="str">
        <f>IF(WEEKDAY(FC_Road___Aradhana5[[#This Row],[Date]],2)&gt;5,"Weekend","Weekday")</f>
        <v>Weekend</v>
      </c>
      <c r="G27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6" t="s">
        <v>49</v>
      </c>
      <c r="I276" t="s">
        <v>50</v>
      </c>
      <c r="J276" t="s">
        <v>51</v>
      </c>
      <c r="K276" t="s">
        <v>52</v>
      </c>
      <c r="L276" t="s">
        <v>93</v>
      </c>
      <c r="M276" t="s">
        <v>50</v>
      </c>
      <c r="N276" t="s">
        <v>165</v>
      </c>
      <c r="O276" t="s">
        <v>50</v>
      </c>
      <c r="P276" t="s">
        <v>50</v>
      </c>
      <c r="Q276" t="s">
        <v>50</v>
      </c>
      <c r="R276" t="str">
        <f t="shared" si="32"/>
        <v>Pavillion Mall</v>
      </c>
      <c r="S276" t="s">
        <v>50</v>
      </c>
      <c r="T276" t="s">
        <v>50</v>
      </c>
      <c r="U276" t="s">
        <v>50</v>
      </c>
      <c r="V276" t="s">
        <v>50</v>
      </c>
      <c r="W276" t="s">
        <v>50</v>
      </c>
      <c r="X276" t="str">
        <f t="shared" si="33"/>
        <v/>
      </c>
      <c r="Y276" t="str">
        <f t="shared" si="34"/>
        <v>Pavillion Mall</v>
      </c>
      <c r="Z276" t="s">
        <v>83</v>
      </c>
      <c r="AA276" t="s">
        <v>70</v>
      </c>
      <c r="AB276" t="s">
        <v>50</v>
      </c>
      <c r="AC276" t="s">
        <v>50</v>
      </c>
      <c r="AD276" t="s">
        <v>50</v>
      </c>
      <c r="AE276" t="s">
        <v>50</v>
      </c>
      <c r="AF276" t="str">
        <f t="shared" si="35"/>
        <v>Shivajinagar</v>
      </c>
      <c r="AG276" t="s">
        <v>50</v>
      </c>
      <c r="AH276" t="s">
        <v>50</v>
      </c>
      <c r="AI276" t="s">
        <v>50</v>
      </c>
      <c r="AJ276" t="s">
        <v>50</v>
      </c>
      <c r="AK276" t="s">
        <v>50</v>
      </c>
      <c r="AL276" t="str">
        <f t="shared" si="36"/>
        <v/>
      </c>
      <c r="AM276" t="str">
        <f>IF(FC_Road___Aradhana5[[#This Row],[2nd Level Departure]]="",FC_Road___Aradhana5[[#This Row],[1st Level Departure]],FC_Road___Aradhana5[[#This Row],[2nd Level Departure]])</f>
        <v>Shivajinagar</v>
      </c>
      <c r="AN276" t="s">
        <v>85</v>
      </c>
      <c r="AO276" t="s">
        <v>57</v>
      </c>
      <c r="AP276" t="s">
        <v>58</v>
      </c>
      <c r="AQ276" t="s">
        <v>72</v>
      </c>
      <c r="AR276" t="s">
        <v>73</v>
      </c>
      <c r="AS276" t="s">
        <v>86</v>
      </c>
      <c r="AT276" t="s">
        <v>125</v>
      </c>
      <c r="AU276" t="s">
        <v>60</v>
      </c>
      <c r="AV276" t="s">
        <v>50</v>
      </c>
      <c r="AW276" t="str">
        <f t="shared" si="37"/>
        <v>Walk-in/ Saw it while passing by</v>
      </c>
      <c r="AX276" t="s">
        <v>50</v>
      </c>
      <c r="AY276" t="str">
        <f t="shared" si="38"/>
        <v>Date</v>
      </c>
      <c r="AZ276" t="s">
        <v>50</v>
      </c>
      <c r="BA276" t="str">
        <f t="shared" si="39"/>
        <v>Pizza with Drinks sounded like a good combo</v>
      </c>
      <c r="BB276" t="s">
        <v>87</v>
      </c>
      <c r="BC276" t="s">
        <v>64</v>
      </c>
      <c r="BD276" t="s">
        <v>88</v>
      </c>
      <c r="BE276" t="s">
        <v>76</v>
      </c>
      <c r="BF276" t="s">
        <v>89</v>
      </c>
      <c r="BG276" t="s">
        <v>68</v>
      </c>
      <c r="BH276" t="s">
        <v>78</v>
      </c>
      <c r="BI276" t="s">
        <v>115</v>
      </c>
      <c r="BJ276" t="s">
        <v>69</v>
      </c>
      <c r="BK276" t="s">
        <v>153</v>
      </c>
      <c r="BL276" t="s">
        <v>370</v>
      </c>
    </row>
    <row r="277" spans="1:64" x14ac:dyDescent="0.3">
      <c r="A277">
        <v>287</v>
      </c>
      <c r="B277" s="1">
        <v>45837.897222222222</v>
      </c>
      <c r="C277" s="6">
        <v>45837.901388888888</v>
      </c>
      <c r="D277" s="2">
        <f>INT(FC_Road___Aradhana5[[#This Row],[Completion time]])</f>
        <v>45837</v>
      </c>
      <c r="E277" s="2" t="str">
        <f>TEXT(FC_Road___Aradhana5[[#This Row],[Date]],"dddd")</f>
        <v>Sunday</v>
      </c>
      <c r="F277" s="2" t="str">
        <f>IF(WEEKDAY(FC_Road___Aradhana5[[#This Row],[Date]],2)&gt;5,"Weekend","Weekday")</f>
        <v>Weekend</v>
      </c>
      <c r="G27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7" t="s">
        <v>49</v>
      </c>
      <c r="I277" t="s">
        <v>50</v>
      </c>
      <c r="J277" t="s">
        <v>79</v>
      </c>
      <c r="K277" t="s">
        <v>52</v>
      </c>
      <c r="L277" t="s">
        <v>80</v>
      </c>
      <c r="M277" t="s">
        <v>50</v>
      </c>
      <c r="N277" t="s">
        <v>50</v>
      </c>
      <c r="O277" t="s">
        <v>50</v>
      </c>
      <c r="P277" t="s">
        <v>50</v>
      </c>
      <c r="Q277" t="s">
        <v>81</v>
      </c>
      <c r="R277" t="str">
        <f t="shared" si="32"/>
        <v>Kothrud</v>
      </c>
      <c r="S277" t="s">
        <v>50</v>
      </c>
      <c r="T277" t="s">
        <v>50</v>
      </c>
      <c r="U277" t="s">
        <v>120</v>
      </c>
      <c r="V277" t="s">
        <v>50</v>
      </c>
      <c r="W277" t="s">
        <v>50</v>
      </c>
      <c r="X277" t="str">
        <f t="shared" si="33"/>
        <v>Mayur Colony / Ideal Colony</v>
      </c>
      <c r="Y277" t="str">
        <f t="shared" si="34"/>
        <v>Mayur Colony / Ideal Colony</v>
      </c>
      <c r="Z277" t="s">
        <v>83</v>
      </c>
      <c r="AA277" t="s">
        <v>84</v>
      </c>
      <c r="AB277" t="s">
        <v>50</v>
      </c>
      <c r="AC277" t="s">
        <v>50</v>
      </c>
      <c r="AD277" t="s">
        <v>50</v>
      </c>
      <c r="AE277" t="s">
        <v>50</v>
      </c>
      <c r="AF277" t="str">
        <f t="shared" si="35"/>
        <v>kothrud</v>
      </c>
      <c r="AG277" t="s">
        <v>50</v>
      </c>
      <c r="AH277" t="s">
        <v>50</v>
      </c>
      <c r="AI277" t="s">
        <v>120</v>
      </c>
      <c r="AJ277" t="s">
        <v>50</v>
      </c>
      <c r="AK277" t="s">
        <v>50</v>
      </c>
      <c r="AL277" t="str">
        <f t="shared" si="36"/>
        <v>Mayur Colony / Ideal Colony</v>
      </c>
      <c r="AM277" t="str">
        <f>IF(FC_Road___Aradhana5[[#This Row],[2nd Level Departure]]="",FC_Road___Aradhana5[[#This Row],[1st Level Departure]],FC_Road___Aradhana5[[#This Row],[2nd Level Departure]])</f>
        <v>Mayur Colony / Ideal Colony</v>
      </c>
      <c r="AN277" t="s">
        <v>147</v>
      </c>
      <c r="AO277" t="s">
        <v>95</v>
      </c>
      <c r="AP277" t="s">
        <v>58</v>
      </c>
      <c r="AQ277" t="s">
        <v>59</v>
      </c>
      <c r="AR277" t="s">
        <v>60</v>
      </c>
      <c r="AS277" t="s">
        <v>129</v>
      </c>
      <c r="AT277" t="s">
        <v>62</v>
      </c>
      <c r="AU277" t="s">
        <v>63</v>
      </c>
      <c r="AV277" t="s">
        <v>50</v>
      </c>
      <c r="AW277" t="str">
        <f t="shared" si="37"/>
        <v>Word of Mouth/ Recommendation</v>
      </c>
      <c r="AX277" t="s">
        <v>50</v>
      </c>
      <c r="AY277" t="str">
        <f t="shared" si="38"/>
        <v>Family Outing</v>
      </c>
      <c r="AZ277" t="s">
        <v>50</v>
      </c>
      <c r="BA277" t="str">
        <f t="shared" si="39"/>
        <v>I wanted to try Sourdough Pizza</v>
      </c>
      <c r="BB277" t="s">
        <v>74</v>
      </c>
      <c r="BC277" t="s">
        <v>64</v>
      </c>
      <c r="BD277" t="s">
        <v>75</v>
      </c>
      <c r="BE277" t="s">
        <v>76</v>
      </c>
      <c r="BF277" t="s">
        <v>99</v>
      </c>
      <c r="BG277" t="s">
        <v>100</v>
      </c>
      <c r="BH277" t="s">
        <v>101</v>
      </c>
      <c r="BI277" t="s">
        <v>122</v>
      </c>
      <c r="BJ277" t="s">
        <v>69</v>
      </c>
      <c r="BK277" t="s">
        <v>153</v>
      </c>
      <c r="BL277" t="s">
        <v>375</v>
      </c>
    </row>
    <row r="278" spans="1:64" x14ac:dyDescent="0.3">
      <c r="A278">
        <v>288</v>
      </c>
      <c r="B278" s="1">
        <v>45837.896527777775</v>
      </c>
      <c r="C278" s="6">
        <v>45837.902083333334</v>
      </c>
      <c r="D278" s="2">
        <f>INT(FC_Road___Aradhana5[[#This Row],[Completion time]])</f>
        <v>45837</v>
      </c>
      <c r="E278" s="2" t="str">
        <f>TEXT(FC_Road___Aradhana5[[#This Row],[Date]],"dddd")</f>
        <v>Sunday</v>
      </c>
      <c r="F278" s="2" t="str">
        <f>IF(WEEKDAY(FC_Road___Aradhana5[[#This Row],[Date]],2)&gt;5,"Weekend","Weekday")</f>
        <v>Weekend</v>
      </c>
      <c r="G27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8" t="s">
        <v>49</v>
      </c>
      <c r="I278" t="s">
        <v>50</v>
      </c>
      <c r="J278" t="s">
        <v>51</v>
      </c>
      <c r="K278" t="s">
        <v>52</v>
      </c>
      <c r="L278" t="s">
        <v>80</v>
      </c>
      <c r="M278" t="s">
        <v>50</v>
      </c>
      <c r="N278" t="s">
        <v>50</v>
      </c>
      <c r="O278" t="s">
        <v>50</v>
      </c>
      <c r="P278" t="s">
        <v>50</v>
      </c>
      <c r="Q278" t="s">
        <v>127</v>
      </c>
      <c r="R278" t="str">
        <f t="shared" si="32"/>
        <v>Old City</v>
      </c>
      <c r="S278" t="s">
        <v>50</v>
      </c>
      <c r="T278" t="s">
        <v>50</v>
      </c>
      <c r="U278" t="s">
        <v>50</v>
      </c>
      <c r="V278" t="s">
        <v>50</v>
      </c>
      <c r="W278" t="s">
        <v>169</v>
      </c>
      <c r="X278" t="str">
        <f t="shared" si="33"/>
        <v>Sadashiv Peth</v>
      </c>
      <c r="Y278" t="str">
        <f t="shared" si="34"/>
        <v>Sadashiv Peth</v>
      </c>
      <c r="Z278" t="s">
        <v>83</v>
      </c>
      <c r="AA278" t="s">
        <v>127</v>
      </c>
      <c r="AB278" t="s">
        <v>50</v>
      </c>
      <c r="AC278" t="s">
        <v>50</v>
      </c>
      <c r="AD278" t="s">
        <v>50</v>
      </c>
      <c r="AE278" t="s">
        <v>50</v>
      </c>
      <c r="AF278" t="str">
        <f t="shared" si="35"/>
        <v>Old City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tr">
        <f t="shared" si="36"/>
        <v/>
      </c>
      <c r="AM278" t="str">
        <f>IF(FC_Road___Aradhana5[[#This Row],[2nd Level Departure]]="",FC_Road___Aradhana5[[#This Row],[1st Level Departure]],FC_Road___Aradhana5[[#This Row],[2nd Level Departure]])</f>
        <v>Old City</v>
      </c>
      <c r="AN278" t="s">
        <v>56</v>
      </c>
      <c r="AO278" t="s">
        <v>71</v>
      </c>
      <c r="AP278" t="s">
        <v>58</v>
      </c>
      <c r="AQ278" t="s">
        <v>72</v>
      </c>
      <c r="AR278" t="s">
        <v>103</v>
      </c>
      <c r="AS278" t="s">
        <v>61</v>
      </c>
      <c r="AT278" t="s">
        <v>125</v>
      </c>
      <c r="AU278" t="s">
        <v>63</v>
      </c>
      <c r="AV278" t="s">
        <v>50</v>
      </c>
      <c r="AW278" t="str">
        <f t="shared" si="37"/>
        <v>Walk-in/ Saw it while passing by</v>
      </c>
      <c r="AX278" t="s">
        <v>50</v>
      </c>
      <c r="AY278" t="str">
        <f t="shared" si="38"/>
        <v>Casual Meal</v>
      </c>
      <c r="AZ278" t="s">
        <v>50</v>
      </c>
      <c r="BA278" t="str">
        <f t="shared" si="39"/>
        <v>Pizza with Drinks sounded like a good combo</v>
      </c>
      <c r="BB278" t="s">
        <v>74</v>
      </c>
      <c r="BC278" t="s">
        <v>64</v>
      </c>
      <c r="BD278" t="s">
        <v>130</v>
      </c>
      <c r="BE278" t="s">
        <v>76</v>
      </c>
      <c r="BF278" t="s">
        <v>131</v>
      </c>
      <c r="BG278" t="s">
        <v>100</v>
      </c>
      <c r="BH278" t="s">
        <v>78</v>
      </c>
      <c r="BI278" t="s">
        <v>193</v>
      </c>
      <c r="BJ278" t="s">
        <v>69</v>
      </c>
      <c r="BK278" t="s">
        <v>153</v>
      </c>
      <c r="BL278" t="s">
        <v>391</v>
      </c>
    </row>
    <row r="279" spans="1:64" x14ac:dyDescent="0.3">
      <c r="A279">
        <v>289</v>
      </c>
      <c r="B279" s="1">
        <v>45837.90902777778</v>
      </c>
      <c r="C279" s="6">
        <v>45837.911111111112</v>
      </c>
      <c r="D279" s="2">
        <f>INT(FC_Road___Aradhana5[[#This Row],[Completion time]])</f>
        <v>45837</v>
      </c>
      <c r="E279" s="2" t="str">
        <f>TEXT(FC_Road___Aradhana5[[#This Row],[Date]],"dddd")</f>
        <v>Sunday</v>
      </c>
      <c r="F279" s="2" t="str">
        <f>IF(WEEKDAY(FC_Road___Aradhana5[[#This Row],[Date]],2)&gt;5,"Weekend","Weekday")</f>
        <v>Weekend</v>
      </c>
      <c r="G27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79" t="s">
        <v>49</v>
      </c>
      <c r="I279" t="s">
        <v>50</v>
      </c>
      <c r="J279" t="s">
        <v>51</v>
      </c>
      <c r="K279" t="s">
        <v>52</v>
      </c>
      <c r="L279" t="s">
        <v>80</v>
      </c>
      <c r="M279" t="s">
        <v>50</v>
      </c>
      <c r="N279" t="s">
        <v>50</v>
      </c>
      <c r="O279" t="s">
        <v>50</v>
      </c>
      <c r="P279" t="s">
        <v>50</v>
      </c>
      <c r="Q279" t="s">
        <v>81</v>
      </c>
      <c r="R279" t="str">
        <f t="shared" si="32"/>
        <v>Kothrud</v>
      </c>
      <c r="S279" t="s">
        <v>50</v>
      </c>
      <c r="T279" t="s">
        <v>50</v>
      </c>
      <c r="U279" t="s">
        <v>162</v>
      </c>
      <c r="V279" t="s">
        <v>50</v>
      </c>
      <c r="W279" t="s">
        <v>50</v>
      </c>
      <c r="X279" t="str">
        <f t="shared" si="33"/>
        <v>Dahanukar Colony / Kothrud Bus Stand</v>
      </c>
      <c r="Y279" t="str">
        <f t="shared" si="34"/>
        <v>Dahanukar Colony / Kothrud Bus Stand</v>
      </c>
      <c r="Z279" t="s">
        <v>83</v>
      </c>
      <c r="AA279" t="s">
        <v>84</v>
      </c>
      <c r="AB279" t="s">
        <v>50</v>
      </c>
      <c r="AC279" t="s">
        <v>50</v>
      </c>
      <c r="AD279" t="s">
        <v>50</v>
      </c>
      <c r="AE279" t="s">
        <v>50</v>
      </c>
      <c r="AF279" t="str">
        <f t="shared" si="35"/>
        <v>kothrud</v>
      </c>
      <c r="AG279" t="s">
        <v>50</v>
      </c>
      <c r="AH279" t="s">
        <v>50</v>
      </c>
      <c r="AI279" t="s">
        <v>162</v>
      </c>
      <c r="AJ279" t="s">
        <v>50</v>
      </c>
      <c r="AK279" t="s">
        <v>50</v>
      </c>
      <c r="AL279" t="str">
        <f t="shared" si="36"/>
        <v>Dahanukar Colony / Kothrud Bus Stand</v>
      </c>
      <c r="AM279" t="str">
        <f>IF(FC_Road___Aradhana5[[#This Row],[2nd Level Departure]]="",FC_Road___Aradhana5[[#This Row],[1st Level Departure]],FC_Road___Aradhana5[[#This Row],[2nd Level Departure]])</f>
        <v>Dahanukar Colony / Kothrud Bus Stand</v>
      </c>
      <c r="AN279" t="s">
        <v>147</v>
      </c>
      <c r="AO279" t="s">
        <v>95</v>
      </c>
      <c r="AP279" t="s">
        <v>96</v>
      </c>
      <c r="AQ279" t="s">
        <v>50</v>
      </c>
      <c r="AR279" t="s">
        <v>50</v>
      </c>
      <c r="AS279" t="s">
        <v>50</v>
      </c>
      <c r="AT279" t="s">
        <v>50</v>
      </c>
      <c r="AU279" t="s">
        <v>50</v>
      </c>
      <c r="AV279" t="s">
        <v>149</v>
      </c>
      <c r="AW279" t="str">
        <f t="shared" si="37"/>
        <v>A friend told me</v>
      </c>
      <c r="AX279" t="s">
        <v>129</v>
      </c>
      <c r="AY279" t="str">
        <f t="shared" si="38"/>
        <v>Family Outing</v>
      </c>
      <c r="AZ279" t="s">
        <v>98</v>
      </c>
      <c r="BA279" t="s">
        <v>62</v>
      </c>
      <c r="BB279" t="s">
        <v>87</v>
      </c>
      <c r="BC279" t="s">
        <v>108</v>
      </c>
      <c r="BD279" t="s">
        <v>75</v>
      </c>
      <c r="BE279" t="s">
        <v>67</v>
      </c>
      <c r="BF279" t="s">
        <v>89</v>
      </c>
      <c r="BG279" t="s">
        <v>68</v>
      </c>
      <c r="BH279" t="s">
        <v>101</v>
      </c>
      <c r="BI279" t="s">
        <v>115</v>
      </c>
      <c r="BJ279" t="s">
        <v>189</v>
      </c>
      <c r="BK279" t="s">
        <v>153</v>
      </c>
      <c r="BL279" t="s">
        <v>389</v>
      </c>
    </row>
    <row r="280" spans="1:64" x14ac:dyDescent="0.3">
      <c r="A280">
        <v>290</v>
      </c>
      <c r="B280" s="1">
        <v>45837.902083333334</v>
      </c>
      <c r="C280" s="6">
        <v>45837.912499999999</v>
      </c>
      <c r="D280" s="2">
        <f>INT(FC_Road___Aradhana5[[#This Row],[Completion time]])</f>
        <v>45837</v>
      </c>
      <c r="E280" s="2" t="str">
        <f>TEXT(FC_Road___Aradhana5[[#This Row],[Date]],"dddd")</f>
        <v>Sunday</v>
      </c>
      <c r="F280" s="2" t="str">
        <f>IF(WEEKDAY(FC_Road___Aradhana5[[#This Row],[Date]],2)&gt;5,"Weekend","Weekday")</f>
        <v>Weekend</v>
      </c>
      <c r="G28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0" t="s">
        <v>49</v>
      </c>
      <c r="I280" t="s">
        <v>50</v>
      </c>
      <c r="J280" t="s">
        <v>79</v>
      </c>
      <c r="K280" t="s">
        <v>92</v>
      </c>
      <c r="L280" t="s">
        <v>93</v>
      </c>
      <c r="M280" t="s">
        <v>50</v>
      </c>
      <c r="N280" t="s">
        <v>102</v>
      </c>
      <c r="O280" t="s">
        <v>50</v>
      </c>
      <c r="P280" t="s">
        <v>50</v>
      </c>
      <c r="Q280" t="s">
        <v>50</v>
      </c>
      <c r="R280" t="str">
        <f t="shared" si="32"/>
        <v>FC Road</v>
      </c>
      <c r="S280" t="s">
        <v>50</v>
      </c>
      <c r="T280" t="s">
        <v>50</v>
      </c>
      <c r="U280" t="s">
        <v>50</v>
      </c>
      <c r="V280" t="s">
        <v>50</v>
      </c>
      <c r="W280" t="s">
        <v>50</v>
      </c>
      <c r="X280" t="str">
        <f t="shared" si="33"/>
        <v/>
      </c>
      <c r="Y280" t="str">
        <f t="shared" si="34"/>
        <v>FC Road</v>
      </c>
      <c r="Z280" t="s">
        <v>83</v>
      </c>
      <c r="AA280" t="s">
        <v>127</v>
      </c>
      <c r="AB280" t="s">
        <v>50</v>
      </c>
      <c r="AC280" t="s">
        <v>50</v>
      </c>
      <c r="AD280" t="s">
        <v>50</v>
      </c>
      <c r="AE280" t="s">
        <v>50</v>
      </c>
      <c r="AF280" t="str">
        <f t="shared" si="35"/>
        <v>Old City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tr">
        <f t="shared" si="36"/>
        <v/>
      </c>
      <c r="AM280" t="str">
        <f>IF(FC_Road___Aradhana5[[#This Row],[2nd Level Departure]]="",FC_Road___Aradhana5[[#This Row],[1st Level Departure]],FC_Road___Aradhana5[[#This Row],[2nd Level Departure]])</f>
        <v>Old City</v>
      </c>
      <c r="AN280" t="s">
        <v>85</v>
      </c>
      <c r="AO280" t="s">
        <v>109</v>
      </c>
      <c r="AP280" t="s">
        <v>58</v>
      </c>
      <c r="AQ280" t="s">
        <v>72</v>
      </c>
      <c r="AR280" t="s">
        <v>87</v>
      </c>
      <c r="AS280" t="s">
        <v>112</v>
      </c>
      <c r="AT280" t="s">
        <v>62</v>
      </c>
      <c r="AU280" t="s">
        <v>87</v>
      </c>
      <c r="AV280" t="s">
        <v>50</v>
      </c>
      <c r="AW280" t="str">
        <f t="shared" si="37"/>
        <v>Walk-in/ Saw it while passing by</v>
      </c>
      <c r="AX280" t="s">
        <v>50</v>
      </c>
      <c r="AY280" t="str">
        <f t="shared" si="38"/>
        <v>Hangout with Friends</v>
      </c>
      <c r="AZ280" t="s">
        <v>50</v>
      </c>
      <c r="BA280" t="str">
        <f t="shared" si="39"/>
        <v>I wanted to try Sourdough Pizza</v>
      </c>
      <c r="BB280" t="s">
        <v>113</v>
      </c>
      <c r="BC280" t="s">
        <v>74</v>
      </c>
      <c r="BD280" t="s">
        <v>88</v>
      </c>
      <c r="BE280" t="s">
        <v>67</v>
      </c>
      <c r="BF280" t="s">
        <v>89</v>
      </c>
      <c r="BG280" t="s">
        <v>68</v>
      </c>
      <c r="BH280" t="s">
        <v>90</v>
      </c>
      <c r="BI280" t="s">
        <v>122</v>
      </c>
      <c r="BJ280" t="s">
        <v>69</v>
      </c>
      <c r="BK280" t="s">
        <v>93</v>
      </c>
      <c r="BL280" t="s">
        <v>372</v>
      </c>
    </row>
    <row r="281" spans="1:64" x14ac:dyDescent="0.3">
      <c r="A281">
        <v>291</v>
      </c>
      <c r="B281" s="1">
        <v>45837.912499999999</v>
      </c>
      <c r="C281" s="6">
        <v>45837.915277777778</v>
      </c>
      <c r="D281" s="2">
        <f>INT(FC_Road___Aradhana5[[#This Row],[Completion time]])</f>
        <v>45837</v>
      </c>
      <c r="E281" s="2" t="str">
        <f>TEXT(FC_Road___Aradhana5[[#This Row],[Date]],"dddd")</f>
        <v>Sunday</v>
      </c>
      <c r="F281" s="2" t="str">
        <f>IF(WEEKDAY(FC_Road___Aradhana5[[#This Row],[Date]],2)&gt;5,"Weekend","Weekday")</f>
        <v>Weekend</v>
      </c>
      <c r="G28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1" t="s">
        <v>49</v>
      </c>
      <c r="I281" t="s">
        <v>50</v>
      </c>
      <c r="J281" t="s">
        <v>51</v>
      </c>
      <c r="K281" t="s">
        <v>52</v>
      </c>
      <c r="L281" t="s">
        <v>80</v>
      </c>
      <c r="M281" t="s">
        <v>50</v>
      </c>
      <c r="N281" t="s">
        <v>50</v>
      </c>
      <c r="O281" t="s">
        <v>50</v>
      </c>
      <c r="P281" t="s">
        <v>50</v>
      </c>
      <c r="Q281" t="s">
        <v>262</v>
      </c>
      <c r="R281" t="str">
        <f t="shared" si="32"/>
        <v>Sahakarnagar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tr">
        <f t="shared" si="33"/>
        <v/>
      </c>
      <c r="Y281" t="str">
        <f t="shared" si="34"/>
        <v>Sahakarnagar</v>
      </c>
      <c r="Z281" t="s">
        <v>83</v>
      </c>
      <c r="AA281" t="s">
        <v>84</v>
      </c>
      <c r="AB281" t="s">
        <v>50</v>
      </c>
      <c r="AC281" t="s">
        <v>50</v>
      </c>
      <c r="AD281" t="s">
        <v>50</v>
      </c>
      <c r="AE281" t="s">
        <v>50</v>
      </c>
      <c r="AF281" t="str">
        <f t="shared" si="35"/>
        <v>kothrud</v>
      </c>
      <c r="AG281" t="s">
        <v>50</v>
      </c>
      <c r="AH281" t="s">
        <v>50</v>
      </c>
      <c r="AI281" t="s">
        <v>120</v>
      </c>
      <c r="AJ281" t="s">
        <v>50</v>
      </c>
      <c r="AK281" t="s">
        <v>50</v>
      </c>
      <c r="AL281" t="str">
        <f t="shared" si="36"/>
        <v>Mayur Colony / Ideal Colony</v>
      </c>
      <c r="AM281" t="str">
        <f>IF(FC_Road___Aradhana5[[#This Row],[2nd Level Departure]]="",FC_Road___Aradhana5[[#This Row],[1st Level Departure]],FC_Road___Aradhana5[[#This Row],[2nd Level Departure]])</f>
        <v>Mayur Colony / Ideal Colony</v>
      </c>
      <c r="AN281" t="s">
        <v>128</v>
      </c>
      <c r="AO281" t="s">
        <v>95</v>
      </c>
      <c r="AP281" t="s">
        <v>58</v>
      </c>
      <c r="AQ281" t="s">
        <v>97</v>
      </c>
      <c r="AR281" t="s">
        <v>133</v>
      </c>
      <c r="AS281" t="s">
        <v>61</v>
      </c>
      <c r="AT281" t="s">
        <v>62</v>
      </c>
      <c r="AU281" t="s">
        <v>63</v>
      </c>
      <c r="AV281" t="s">
        <v>50</v>
      </c>
      <c r="AW281" t="str">
        <f t="shared" si="37"/>
        <v>Social Media Ad (Instagram/ Facebook)</v>
      </c>
      <c r="AX281" t="s">
        <v>50</v>
      </c>
      <c r="AY281" t="str">
        <f t="shared" si="38"/>
        <v>Casual Meal</v>
      </c>
      <c r="AZ281" t="s">
        <v>50</v>
      </c>
      <c r="BA281" t="str">
        <f t="shared" si="39"/>
        <v>I wanted to try Sourdough Pizza</v>
      </c>
      <c r="BB281" t="s">
        <v>104</v>
      </c>
      <c r="BC281" t="s">
        <v>104</v>
      </c>
      <c r="BD281" t="s">
        <v>75</v>
      </c>
      <c r="BE281" t="s">
        <v>76</v>
      </c>
      <c r="BF281" t="s">
        <v>89</v>
      </c>
      <c r="BG281" t="s">
        <v>68</v>
      </c>
      <c r="BH281" t="s">
        <v>101</v>
      </c>
      <c r="BI281" t="s">
        <v>263</v>
      </c>
      <c r="BJ281" t="s">
        <v>69</v>
      </c>
      <c r="BK281" t="s">
        <v>153</v>
      </c>
      <c r="BL281" t="s">
        <v>375</v>
      </c>
    </row>
    <row r="282" spans="1:64" x14ac:dyDescent="0.3">
      <c r="A282">
        <v>292</v>
      </c>
      <c r="B282" s="1">
        <v>45837.919444444444</v>
      </c>
      <c r="C282" s="6">
        <v>45837.92083333333</v>
      </c>
      <c r="D282" s="2">
        <f>INT(FC_Road___Aradhana5[[#This Row],[Completion time]])</f>
        <v>45837</v>
      </c>
      <c r="E282" s="2" t="str">
        <f>TEXT(FC_Road___Aradhana5[[#This Row],[Date]],"dddd")</f>
        <v>Sunday</v>
      </c>
      <c r="F282" s="2" t="str">
        <f>IF(WEEKDAY(FC_Road___Aradhana5[[#This Row],[Date]],2)&gt;5,"Weekend","Weekday")</f>
        <v>Weekend</v>
      </c>
      <c r="G28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2" t="s">
        <v>49</v>
      </c>
      <c r="I282" t="s">
        <v>50</v>
      </c>
      <c r="J282" t="s">
        <v>79</v>
      </c>
      <c r="K282" t="s">
        <v>52</v>
      </c>
      <c r="L282" t="s">
        <v>80</v>
      </c>
      <c r="M282" t="s">
        <v>50</v>
      </c>
      <c r="N282" t="s">
        <v>50</v>
      </c>
      <c r="O282" t="s">
        <v>50</v>
      </c>
      <c r="P282" t="s">
        <v>50</v>
      </c>
      <c r="Q282" t="s">
        <v>127</v>
      </c>
      <c r="R282" t="str">
        <f t="shared" si="32"/>
        <v>Old City</v>
      </c>
      <c r="S282" t="s">
        <v>50</v>
      </c>
      <c r="T282" t="s">
        <v>50</v>
      </c>
      <c r="U282" t="s">
        <v>50</v>
      </c>
      <c r="V282" t="s">
        <v>50</v>
      </c>
      <c r="W282" t="s">
        <v>169</v>
      </c>
      <c r="X282" t="str">
        <f t="shared" si="33"/>
        <v>Sadashiv Peth</v>
      </c>
      <c r="Y282" t="str">
        <f t="shared" si="34"/>
        <v>Sadashiv Peth</v>
      </c>
      <c r="Z282" t="s">
        <v>83</v>
      </c>
      <c r="AA282" t="s">
        <v>127</v>
      </c>
      <c r="AB282" t="s">
        <v>50</v>
      </c>
      <c r="AC282" t="s">
        <v>50</v>
      </c>
      <c r="AD282" t="s">
        <v>50</v>
      </c>
      <c r="AE282" t="s">
        <v>50</v>
      </c>
      <c r="AF282" t="str">
        <f t="shared" si="35"/>
        <v>Old City</v>
      </c>
      <c r="AG282" t="s">
        <v>50</v>
      </c>
      <c r="AH282" t="s">
        <v>50</v>
      </c>
      <c r="AI282" t="s">
        <v>50</v>
      </c>
      <c r="AJ282" t="s">
        <v>50</v>
      </c>
      <c r="AK282" t="s">
        <v>50</v>
      </c>
      <c r="AL282" t="str">
        <f t="shared" si="36"/>
        <v/>
      </c>
      <c r="AM282" t="str">
        <f>IF(FC_Road___Aradhana5[[#This Row],[2nd Level Departure]]="",FC_Road___Aradhana5[[#This Row],[1st Level Departure]],FC_Road___Aradhana5[[#This Row],[2nd Level Departure]])</f>
        <v>Old City</v>
      </c>
      <c r="AN282" t="s">
        <v>94</v>
      </c>
      <c r="AO282" t="s">
        <v>71</v>
      </c>
      <c r="AP282" t="s">
        <v>96</v>
      </c>
      <c r="AQ282" t="s">
        <v>50</v>
      </c>
      <c r="AR282" t="s">
        <v>50</v>
      </c>
      <c r="AS282" t="s">
        <v>50</v>
      </c>
      <c r="AT282" t="s">
        <v>50</v>
      </c>
      <c r="AU282" t="s">
        <v>50</v>
      </c>
      <c r="AV282" t="s">
        <v>264</v>
      </c>
      <c r="AW282" t="str">
        <f t="shared" si="37"/>
        <v>Offer Leaflets/ Coupons</v>
      </c>
      <c r="AX282" t="s">
        <v>167</v>
      </c>
      <c r="AY282" t="str">
        <f t="shared" si="38"/>
        <v>Special Celebration (Birthday, Anniversary, etc.)</v>
      </c>
      <c r="AZ282" t="s">
        <v>168</v>
      </c>
      <c r="BA282" t="s">
        <v>125</v>
      </c>
      <c r="BB282" t="s">
        <v>113</v>
      </c>
      <c r="BC282" t="s">
        <v>108</v>
      </c>
      <c r="BD282" t="s">
        <v>88</v>
      </c>
      <c r="BE282" t="s">
        <v>76</v>
      </c>
      <c r="BF282" t="s">
        <v>184</v>
      </c>
      <c r="BG282" t="s">
        <v>77</v>
      </c>
      <c r="BH282" t="s">
        <v>101</v>
      </c>
      <c r="BI282" t="s">
        <v>122</v>
      </c>
      <c r="BJ282" t="s">
        <v>69</v>
      </c>
      <c r="BK282" t="s">
        <v>153</v>
      </c>
      <c r="BL282" t="s">
        <v>391</v>
      </c>
    </row>
    <row r="283" spans="1:64" x14ac:dyDescent="0.3">
      <c r="A283">
        <v>293</v>
      </c>
      <c r="B283" s="1">
        <v>45837.911805555559</v>
      </c>
      <c r="C283" s="6">
        <v>45837.922222222223</v>
      </c>
      <c r="D283" s="2">
        <f>INT(FC_Road___Aradhana5[[#This Row],[Completion time]])</f>
        <v>45837</v>
      </c>
      <c r="E283" s="2" t="str">
        <f>TEXT(FC_Road___Aradhana5[[#This Row],[Date]],"dddd")</f>
        <v>Sunday</v>
      </c>
      <c r="F283" s="2" t="str">
        <f>IF(WEEKDAY(FC_Road___Aradhana5[[#This Row],[Date]],2)&gt;5,"Weekend","Weekday")</f>
        <v>Weekend</v>
      </c>
      <c r="G28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3" t="s">
        <v>49</v>
      </c>
      <c r="I283" t="s">
        <v>50</v>
      </c>
      <c r="J283" t="s">
        <v>51</v>
      </c>
      <c r="K283" t="s">
        <v>92</v>
      </c>
      <c r="L283" t="s">
        <v>160</v>
      </c>
      <c r="M283" t="s">
        <v>50</v>
      </c>
      <c r="N283" t="s">
        <v>50</v>
      </c>
      <c r="O283" t="s">
        <v>50</v>
      </c>
      <c r="P283" t="s">
        <v>265</v>
      </c>
      <c r="Q283" t="s">
        <v>50</v>
      </c>
      <c r="R283" t="str">
        <f t="shared" si="32"/>
        <v>Narhegaon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tr">
        <f t="shared" si="33"/>
        <v/>
      </c>
      <c r="Y283" t="str">
        <f t="shared" si="34"/>
        <v>Narhegaon</v>
      </c>
      <c r="Z283" t="s">
        <v>93</v>
      </c>
      <c r="AA283" t="s">
        <v>50</v>
      </c>
      <c r="AB283" t="s">
        <v>50</v>
      </c>
      <c r="AC283" t="s">
        <v>102</v>
      </c>
      <c r="AD283" t="s">
        <v>50</v>
      </c>
      <c r="AE283" t="s">
        <v>50</v>
      </c>
      <c r="AF283" t="str">
        <f t="shared" si="35"/>
        <v>FC Road</v>
      </c>
      <c r="AG283" t="s">
        <v>50</v>
      </c>
      <c r="AH283" t="s">
        <v>50</v>
      </c>
      <c r="AI283" t="s">
        <v>50</v>
      </c>
      <c r="AJ283" t="s">
        <v>50</v>
      </c>
      <c r="AK283" t="s">
        <v>50</v>
      </c>
      <c r="AL283" t="str">
        <f t="shared" si="36"/>
        <v/>
      </c>
      <c r="AM283" t="str">
        <f>IF(FC_Road___Aradhana5[[#This Row],[2nd Level Departure]]="",FC_Road___Aradhana5[[#This Row],[1st Level Departure]],FC_Road___Aradhana5[[#This Row],[2nd Level Departure]])</f>
        <v>FC Road</v>
      </c>
      <c r="AN283" t="s">
        <v>147</v>
      </c>
      <c r="AO283" t="s">
        <v>109</v>
      </c>
      <c r="AP283" t="s">
        <v>96</v>
      </c>
      <c r="AQ283" t="s">
        <v>50</v>
      </c>
      <c r="AR283" t="s">
        <v>50</v>
      </c>
      <c r="AS283" t="s">
        <v>50</v>
      </c>
      <c r="AT283" t="s">
        <v>50</v>
      </c>
      <c r="AU283" t="s">
        <v>50</v>
      </c>
      <c r="AV283" t="s">
        <v>97</v>
      </c>
      <c r="AW283" t="str">
        <f t="shared" si="37"/>
        <v>Social Media Ad (Instagram/ Facebook)</v>
      </c>
      <c r="AX283" t="s">
        <v>111</v>
      </c>
      <c r="AY283" t="str">
        <f t="shared" si="38"/>
        <v>Hangout with friends</v>
      </c>
      <c r="AZ283" t="s">
        <v>98</v>
      </c>
      <c r="BA283" t="s">
        <v>62</v>
      </c>
      <c r="BB283" t="s">
        <v>113</v>
      </c>
      <c r="BC283" t="s">
        <v>64</v>
      </c>
      <c r="BD283" t="s">
        <v>88</v>
      </c>
      <c r="BE283" t="s">
        <v>67</v>
      </c>
      <c r="BF283" t="s">
        <v>89</v>
      </c>
      <c r="BG283" t="s">
        <v>114</v>
      </c>
      <c r="BH283" t="s">
        <v>78</v>
      </c>
      <c r="BI283" t="s">
        <v>124</v>
      </c>
      <c r="BJ283" t="s">
        <v>189</v>
      </c>
      <c r="BK283" t="s">
        <v>93</v>
      </c>
      <c r="BL283" t="s">
        <v>372</v>
      </c>
    </row>
    <row r="284" spans="1:64" x14ac:dyDescent="0.3">
      <c r="A284">
        <v>294</v>
      </c>
      <c r="B284" s="1">
        <v>45837.92291666667</v>
      </c>
      <c r="C284" s="6">
        <v>45837.925000000003</v>
      </c>
      <c r="D284" s="2">
        <f>INT(FC_Road___Aradhana5[[#This Row],[Completion time]])</f>
        <v>45837</v>
      </c>
      <c r="E284" s="2" t="str">
        <f>TEXT(FC_Road___Aradhana5[[#This Row],[Date]],"dddd")</f>
        <v>Sunday</v>
      </c>
      <c r="F284" s="2" t="str">
        <f>IF(WEEKDAY(FC_Road___Aradhana5[[#This Row],[Date]],2)&gt;5,"Weekend","Weekday")</f>
        <v>Weekend</v>
      </c>
      <c r="G28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4" t="s">
        <v>49</v>
      </c>
      <c r="I284" t="s">
        <v>50</v>
      </c>
      <c r="J284" t="s">
        <v>51</v>
      </c>
      <c r="K284" t="s">
        <v>140</v>
      </c>
      <c r="L284" t="s">
        <v>80</v>
      </c>
      <c r="M284" t="s">
        <v>50</v>
      </c>
      <c r="N284" t="s">
        <v>50</v>
      </c>
      <c r="O284" t="s">
        <v>50</v>
      </c>
      <c r="P284" t="s">
        <v>50</v>
      </c>
      <c r="Q284" t="s">
        <v>70</v>
      </c>
      <c r="R284" t="str">
        <f t="shared" si="32"/>
        <v>Shivajinagar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tr">
        <f t="shared" si="33"/>
        <v/>
      </c>
      <c r="Y284" t="str">
        <f t="shared" si="34"/>
        <v>Shivajinagar</v>
      </c>
      <c r="Z284" t="s">
        <v>83</v>
      </c>
      <c r="AA284" t="s">
        <v>70</v>
      </c>
      <c r="AB284" t="s">
        <v>50</v>
      </c>
      <c r="AC284" t="s">
        <v>50</v>
      </c>
      <c r="AD284" t="s">
        <v>50</v>
      </c>
      <c r="AE284" t="s">
        <v>50</v>
      </c>
      <c r="AF284" t="str">
        <f t="shared" si="35"/>
        <v>Shivajinagar</v>
      </c>
      <c r="AG284" t="s">
        <v>50</v>
      </c>
      <c r="AH284" t="s">
        <v>50</v>
      </c>
      <c r="AI284" t="s">
        <v>50</v>
      </c>
      <c r="AJ284" t="s">
        <v>50</v>
      </c>
      <c r="AK284" t="s">
        <v>50</v>
      </c>
      <c r="AL284" t="str">
        <f t="shared" si="36"/>
        <v/>
      </c>
      <c r="AM284" t="str">
        <f>IF(FC_Road___Aradhana5[[#This Row],[2nd Level Departure]]="",FC_Road___Aradhana5[[#This Row],[1st Level Departure]],FC_Road___Aradhana5[[#This Row],[2nd Level Departure]])</f>
        <v>Shivajinagar</v>
      </c>
      <c r="AN284" t="s">
        <v>56</v>
      </c>
      <c r="AO284" t="s">
        <v>71</v>
      </c>
      <c r="AP284" t="s">
        <v>58</v>
      </c>
      <c r="AQ284" t="s">
        <v>72</v>
      </c>
      <c r="AR284" t="s">
        <v>133</v>
      </c>
      <c r="AS284" t="s">
        <v>61</v>
      </c>
      <c r="AT284" t="s">
        <v>62</v>
      </c>
      <c r="AU284" t="s">
        <v>63</v>
      </c>
      <c r="AV284" t="s">
        <v>50</v>
      </c>
      <c r="AW284" t="str">
        <f t="shared" si="37"/>
        <v>Walk-in/ Saw it while passing by</v>
      </c>
      <c r="AX284" t="s">
        <v>50</v>
      </c>
      <c r="AY284" t="str">
        <f t="shared" si="38"/>
        <v>Casual Meal</v>
      </c>
      <c r="AZ284" t="s">
        <v>50</v>
      </c>
      <c r="BA284" t="str">
        <f t="shared" si="39"/>
        <v>I wanted to try Sourdough Pizza</v>
      </c>
      <c r="BB284" t="s">
        <v>74</v>
      </c>
      <c r="BC284" t="s">
        <v>104</v>
      </c>
      <c r="BD284" t="s">
        <v>66</v>
      </c>
      <c r="BE284" t="s">
        <v>76</v>
      </c>
      <c r="BF284" t="s">
        <v>131</v>
      </c>
      <c r="BG284" t="s">
        <v>68</v>
      </c>
      <c r="BH284" t="s">
        <v>78</v>
      </c>
      <c r="BI284" t="s">
        <v>115</v>
      </c>
      <c r="BJ284" t="s">
        <v>69</v>
      </c>
      <c r="BK284" t="s">
        <v>153</v>
      </c>
      <c r="BL284" t="s">
        <v>370</v>
      </c>
    </row>
    <row r="285" spans="1:64" x14ac:dyDescent="0.3">
      <c r="A285">
        <v>295</v>
      </c>
      <c r="B285" s="1">
        <v>45837.925000000003</v>
      </c>
      <c r="C285" s="6">
        <v>45837.927083333336</v>
      </c>
      <c r="D285" s="2">
        <f>INT(FC_Road___Aradhana5[[#This Row],[Completion time]])</f>
        <v>45837</v>
      </c>
      <c r="E285" s="2" t="str">
        <f>TEXT(FC_Road___Aradhana5[[#This Row],[Date]],"dddd")</f>
        <v>Sunday</v>
      </c>
      <c r="F285" s="2" t="str">
        <f>IF(WEEKDAY(FC_Road___Aradhana5[[#This Row],[Date]],2)&gt;5,"Weekend","Weekday")</f>
        <v>Weekend</v>
      </c>
      <c r="G28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5" t="s">
        <v>49</v>
      </c>
      <c r="I285" t="s">
        <v>50</v>
      </c>
      <c r="J285" t="s">
        <v>51</v>
      </c>
      <c r="K285" t="s">
        <v>52</v>
      </c>
      <c r="L285" t="s">
        <v>156</v>
      </c>
      <c r="M285" t="s">
        <v>227</v>
      </c>
      <c r="N285" t="s">
        <v>50</v>
      </c>
      <c r="O285" t="s">
        <v>50</v>
      </c>
      <c r="P285" t="s">
        <v>50</v>
      </c>
      <c r="Q285" t="s">
        <v>50</v>
      </c>
      <c r="R285" t="str">
        <f t="shared" si="32"/>
        <v>Sambhaji Park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tr">
        <f t="shared" si="33"/>
        <v/>
      </c>
      <c r="Y285" t="str">
        <f t="shared" si="34"/>
        <v>Sambhaji Park</v>
      </c>
      <c r="Z285" t="s">
        <v>83</v>
      </c>
      <c r="AA285" t="s">
        <v>54</v>
      </c>
      <c r="AB285" t="s">
        <v>50</v>
      </c>
      <c r="AC285" t="s">
        <v>50</v>
      </c>
      <c r="AD285" t="s">
        <v>50</v>
      </c>
      <c r="AE285" t="s">
        <v>50</v>
      </c>
      <c r="AF285" t="str">
        <f t="shared" si="35"/>
        <v>Deccan</v>
      </c>
      <c r="AG285" t="s">
        <v>50</v>
      </c>
      <c r="AH285" t="s">
        <v>50</v>
      </c>
      <c r="AI285" t="s">
        <v>50</v>
      </c>
      <c r="AJ285" t="s">
        <v>50</v>
      </c>
      <c r="AK285" t="s">
        <v>50</v>
      </c>
      <c r="AL285" t="str">
        <f t="shared" si="36"/>
        <v/>
      </c>
      <c r="AM285" t="str">
        <f>IF(FC_Road___Aradhana5[[#This Row],[2nd Level Departure]]="",FC_Road___Aradhana5[[#This Row],[1st Level Departure]],FC_Road___Aradhana5[[#This Row],[2nd Level Departure]])</f>
        <v>Deccan</v>
      </c>
      <c r="AN285" t="s">
        <v>94</v>
      </c>
      <c r="AO285" t="s">
        <v>71</v>
      </c>
      <c r="AP285" t="s">
        <v>58</v>
      </c>
      <c r="AQ285" t="s">
        <v>72</v>
      </c>
      <c r="AR285" t="s">
        <v>60</v>
      </c>
      <c r="AS285" t="s">
        <v>61</v>
      </c>
      <c r="AT285" t="s">
        <v>62</v>
      </c>
      <c r="AU285" t="s">
        <v>63</v>
      </c>
      <c r="AV285" t="s">
        <v>50</v>
      </c>
      <c r="AW285" t="str">
        <f t="shared" si="37"/>
        <v>Walk-in/ Saw it while passing by</v>
      </c>
      <c r="AX285" t="s">
        <v>50</v>
      </c>
      <c r="AY285" t="str">
        <f t="shared" si="38"/>
        <v>Casual Meal</v>
      </c>
      <c r="AZ285" t="s">
        <v>50</v>
      </c>
      <c r="BA285" t="str">
        <f t="shared" si="39"/>
        <v>I wanted to try Sourdough Pizza</v>
      </c>
      <c r="BB285" t="s">
        <v>87</v>
      </c>
      <c r="BC285" t="s">
        <v>108</v>
      </c>
      <c r="BD285" t="s">
        <v>75</v>
      </c>
      <c r="BE285" t="s">
        <v>76</v>
      </c>
      <c r="BF285" t="s">
        <v>89</v>
      </c>
      <c r="BG285" t="s">
        <v>68</v>
      </c>
      <c r="BH285" t="s">
        <v>90</v>
      </c>
      <c r="BI285" t="s">
        <v>115</v>
      </c>
      <c r="BJ285" t="s">
        <v>69</v>
      </c>
      <c r="BK285" t="s">
        <v>153</v>
      </c>
      <c r="BL285" t="s">
        <v>369</v>
      </c>
    </row>
    <row r="286" spans="1:64" x14ac:dyDescent="0.3">
      <c r="A286">
        <v>296</v>
      </c>
      <c r="B286" s="1">
        <v>45837.922222222223</v>
      </c>
      <c r="C286" s="6">
        <v>45837.93472222222</v>
      </c>
      <c r="D286" s="2">
        <f>INT(FC_Road___Aradhana5[[#This Row],[Completion time]])</f>
        <v>45837</v>
      </c>
      <c r="E286" s="2" t="str">
        <f>TEXT(FC_Road___Aradhana5[[#This Row],[Date]],"dddd")</f>
        <v>Sunday</v>
      </c>
      <c r="F286" s="2" t="str">
        <f>IF(WEEKDAY(FC_Road___Aradhana5[[#This Row],[Date]],2)&gt;5,"Weekend","Weekday")</f>
        <v>Weekend</v>
      </c>
      <c r="G28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6" t="s">
        <v>49</v>
      </c>
      <c r="I286" t="s">
        <v>50</v>
      </c>
      <c r="J286" t="s">
        <v>79</v>
      </c>
      <c r="K286" t="s">
        <v>52</v>
      </c>
      <c r="L286" t="s">
        <v>119</v>
      </c>
      <c r="M286" t="s">
        <v>50</v>
      </c>
      <c r="N286" t="s">
        <v>50</v>
      </c>
      <c r="O286" t="s">
        <v>50</v>
      </c>
      <c r="P286" t="s">
        <v>50</v>
      </c>
      <c r="Q286" t="s">
        <v>266</v>
      </c>
      <c r="R286" t="str">
        <f t="shared" si="32"/>
        <v>Bibwewadi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tr">
        <f t="shared" si="33"/>
        <v/>
      </c>
      <c r="Y286" t="str">
        <f t="shared" si="34"/>
        <v>Bibwewadi</v>
      </c>
      <c r="Z286" t="s">
        <v>83</v>
      </c>
      <c r="AA286" t="s">
        <v>259</v>
      </c>
      <c r="AB286" t="s">
        <v>50</v>
      </c>
      <c r="AC286" t="s">
        <v>50</v>
      </c>
      <c r="AD286" t="s">
        <v>50</v>
      </c>
      <c r="AE286" t="s">
        <v>50</v>
      </c>
      <c r="AF286" t="str">
        <f t="shared" si="35"/>
        <v xml:space="preserve">Bibwewadi </v>
      </c>
      <c r="AG286" t="s">
        <v>50</v>
      </c>
      <c r="AH286" t="s">
        <v>50</v>
      </c>
      <c r="AI286" t="s">
        <v>50</v>
      </c>
      <c r="AJ286" t="s">
        <v>50</v>
      </c>
      <c r="AK286" t="s">
        <v>50</v>
      </c>
      <c r="AL286" t="str">
        <f t="shared" si="36"/>
        <v/>
      </c>
      <c r="AM286" t="str">
        <f>IF(FC_Road___Aradhana5[[#This Row],[2nd Level Departure]]="",FC_Road___Aradhana5[[#This Row],[1st Level Departure]],FC_Road___Aradhana5[[#This Row],[2nd Level Departure]])</f>
        <v xml:space="preserve">Bibwewadi </v>
      </c>
      <c r="AN286" t="s">
        <v>56</v>
      </c>
      <c r="AO286" t="s">
        <v>71</v>
      </c>
      <c r="AP286" t="s">
        <v>58</v>
      </c>
      <c r="AQ286" t="s">
        <v>72</v>
      </c>
      <c r="AR286" t="s">
        <v>60</v>
      </c>
      <c r="AS286" t="s">
        <v>129</v>
      </c>
      <c r="AT286" t="s">
        <v>62</v>
      </c>
      <c r="AU286" t="s">
        <v>63</v>
      </c>
      <c r="AV286" t="s">
        <v>50</v>
      </c>
      <c r="AW286" t="str">
        <f t="shared" si="37"/>
        <v>Walk-in/ Saw it while passing by</v>
      </c>
      <c r="AX286" t="s">
        <v>50</v>
      </c>
      <c r="AY286" t="str">
        <f t="shared" si="38"/>
        <v>Family Outing</v>
      </c>
      <c r="AZ286" t="s">
        <v>50</v>
      </c>
      <c r="BA286" t="str">
        <f t="shared" si="39"/>
        <v>I wanted to try Sourdough Pizza</v>
      </c>
      <c r="BB286" t="s">
        <v>87</v>
      </c>
      <c r="BC286" t="s">
        <v>104</v>
      </c>
      <c r="BD286" t="s">
        <v>75</v>
      </c>
      <c r="BE286" t="s">
        <v>67</v>
      </c>
      <c r="BF286" t="s">
        <v>89</v>
      </c>
      <c r="BG286" t="s">
        <v>100</v>
      </c>
      <c r="BH286" t="s">
        <v>78</v>
      </c>
      <c r="BI286" t="s">
        <v>115</v>
      </c>
      <c r="BJ286" t="s">
        <v>69</v>
      </c>
      <c r="BK286" t="s">
        <v>153</v>
      </c>
      <c r="BL286" t="s">
        <v>441</v>
      </c>
    </row>
    <row r="287" spans="1:64" x14ac:dyDescent="0.3">
      <c r="A287">
        <v>297</v>
      </c>
      <c r="B287" s="1">
        <v>45837.927083333336</v>
      </c>
      <c r="C287" s="6">
        <v>45837.9375</v>
      </c>
      <c r="D287" s="2">
        <f>INT(FC_Road___Aradhana5[[#This Row],[Completion time]])</f>
        <v>45837</v>
      </c>
      <c r="E287" s="2" t="str">
        <f>TEXT(FC_Road___Aradhana5[[#This Row],[Date]],"dddd")</f>
        <v>Sunday</v>
      </c>
      <c r="F287" s="2" t="str">
        <f>IF(WEEKDAY(FC_Road___Aradhana5[[#This Row],[Date]],2)&gt;5,"Weekend","Weekday")</f>
        <v>Weekend</v>
      </c>
      <c r="G28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7" t="s">
        <v>49</v>
      </c>
      <c r="I287" t="s">
        <v>50</v>
      </c>
      <c r="J287" t="s">
        <v>51</v>
      </c>
      <c r="K287" t="s">
        <v>52</v>
      </c>
      <c r="L287" t="s">
        <v>93</v>
      </c>
      <c r="M287" t="s">
        <v>50</v>
      </c>
      <c r="N287" t="s">
        <v>267</v>
      </c>
      <c r="O287" t="s">
        <v>50</v>
      </c>
      <c r="P287" t="s">
        <v>50</v>
      </c>
      <c r="Q287" t="s">
        <v>50</v>
      </c>
      <c r="R287" t="str">
        <f t="shared" si="32"/>
        <v>Karve road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tr">
        <f t="shared" si="33"/>
        <v/>
      </c>
      <c r="Y287" t="str">
        <f t="shared" si="34"/>
        <v>Karve road</v>
      </c>
      <c r="Z287" t="s">
        <v>166</v>
      </c>
      <c r="AA287" t="s">
        <v>50</v>
      </c>
      <c r="AC287" t="s">
        <v>50</v>
      </c>
      <c r="AD287" t="s">
        <v>50</v>
      </c>
      <c r="AE287" t="s">
        <v>50</v>
      </c>
      <c r="AF287" t="str">
        <f t="shared" si="35"/>
        <v/>
      </c>
      <c r="AG287" t="s">
        <v>50</v>
      </c>
      <c r="AH287" t="s">
        <v>50</v>
      </c>
      <c r="AI287" t="s">
        <v>50</v>
      </c>
      <c r="AJ287" t="s">
        <v>50</v>
      </c>
      <c r="AK287" t="s">
        <v>50</v>
      </c>
      <c r="AL287" t="str">
        <f t="shared" si="36"/>
        <v/>
      </c>
      <c r="AM287" t="str">
        <f>IF(FC_Road___Aradhana5[[#This Row],[2nd Level Departure]]="",FC_Road___Aradhana5[[#This Row],[1st Level Departure]],FC_Road___Aradhana5[[#This Row],[2nd Level Departure]])</f>
        <v/>
      </c>
      <c r="AN287" t="s">
        <v>147</v>
      </c>
      <c r="AO287" t="s">
        <v>109</v>
      </c>
      <c r="AP287" t="s">
        <v>58</v>
      </c>
      <c r="AQ287" t="s">
        <v>72</v>
      </c>
      <c r="AR287" t="s">
        <v>103</v>
      </c>
      <c r="AS287" t="s">
        <v>61</v>
      </c>
      <c r="AT287" t="s">
        <v>125</v>
      </c>
      <c r="AU287" t="s">
        <v>103</v>
      </c>
      <c r="AV287" t="s">
        <v>50</v>
      </c>
      <c r="AW287" t="str">
        <f t="shared" si="37"/>
        <v>Walk-in/ Saw it while passing by</v>
      </c>
      <c r="AX287" t="s">
        <v>50</v>
      </c>
      <c r="AY287" t="str">
        <f t="shared" si="38"/>
        <v>Casual Meal</v>
      </c>
      <c r="AZ287" t="s">
        <v>50</v>
      </c>
      <c r="BA287" t="str">
        <f t="shared" si="39"/>
        <v>Pizza with Drinks sounded like a good combo</v>
      </c>
      <c r="BB287" t="s">
        <v>65</v>
      </c>
      <c r="BC287" t="s">
        <v>65</v>
      </c>
      <c r="BD287" t="s">
        <v>75</v>
      </c>
      <c r="BE287" t="s">
        <v>188</v>
      </c>
      <c r="BF287" t="s">
        <v>99</v>
      </c>
      <c r="BG287" t="s">
        <v>68</v>
      </c>
      <c r="BH287" t="s">
        <v>90</v>
      </c>
      <c r="BJ287" t="s">
        <v>69</v>
      </c>
      <c r="BK287" t="s">
        <v>93</v>
      </c>
      <c r="BL287" t="s">
        <v>446</v>
      </c>
    </row>
    <row r="288" spans="1:64" x14ac:dyDescent="0.3">
      <c r="A288">
        <v>298</v>
      </c>
      <c r="B288" s="1">
        <v>45837.936111111114</v>
      </c>
      <c r="C288" s="6">
        <v>45837.938194444447</v>
      </c>
      <c r="D288" s="2">
        <f>INT(FC_Road___Aradhana5[[#This Row],[Completion time]])</f>
        <v>45837</v>
      </c>
      <c r="E288" s="2" t="str">
        <f>TEXT(FC_Road___Aradhana5[[#This Row],[Date]],"dddd")</f>
        <v>Sunday</v>
      </c>
      <c r="F288" s="2" t="str">
        <f>IF(WEEKDAY(FC_Road___Aradhana5[[#This Row],[Date]],2)&gt;5,"Weekend","Weekday")</f>
        <v>Weekend</v>
      </c>
      <c r="G28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8" t="s">
        <v>49</v>
      </c>
      <c r="I288" t="s">
        <v>50</v>
      </c>
      <c r="J288" t="s">
        <v>79</v>
      </c>
      <c r="K288" t="s">
        <v>52</v>
      </c>
      <c r="L288" t="s">
        <v>80</v>
      </c>
      <c r="M288" t="s">
        <v>50</v>
      </c>
      <c r="N288" t="s">
        <v>50</v>
      </c>
      <c r="O288" t="s">
        <v>50</v>
      </c>
      <c r="P288" t="s">
        <v>50</v>
      </c>
      <c r="Q288" t="s">
        <v>235</v>
      </c>
      <c r="R288" t="str">
        <f t="shared" si="32"/>
        <v>Sinhgad Road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tr">
        <f t="shared" si="33"/>
        <v/>
      </c>
      <c r="Y288" t="str">
        <f t="shared" si="34"/>
        <v>Sinhgad Road</v>
      </c>
      <c r="Z288" t="s">
        <v>83</v>
      </c>
      <c r="AA288" t="s">
        <v>134</v>
      </c>
      <c r="AB288" t="s">
        <v>50</v>
      </c>
      <c r="AC288" t="s">
        <v>50</v>
      </c>
      <c r="AD288" t="s">
        <v>50</v>
      </c>
      <c r="AE288" t="s">
        <v>50</v>
      </c>
      <c r="AF288" t="str">
        <f t="shared" si="35"/>
        <v>Narayan Peth</v>
      </c>
      <c r="AG288" t="s">
        <v>50</v>
      </c>
      <c r="AH288" t="s">
        <v>50</v>
      </c>
      <c r="AI288" t="s">
        <v>50</v>
      </c>
      <c r="AJ288" t="s">
        <v>50</v>
      </c>
      <c r="AK288" t="s">
        <v>50</v>
      </c>
      <c r="AL288" t="str">
        <f t="shared" si="36"/>
        <v/>
      </c>
      <c r="AM288" t="str">
        <f>IF(FC_Road___Aradhana5[[#This Row],[2nd Level Departure]]="",FC_Road___Aradhana5[[#This Row],[1st Level Departure]],FC_Road___Aradhana5[[#This Row],[2nd Level Departure]])</f>
        <v>Narayan Peth</v>
      </c>
      <c r="AN288" t="s">
        <v>85</v>
      </c>
      <c r="AO288" t="s">
        <v>71</v>
      </c>
      <c r="AP288" t="s">
        <v>96</v>
      </c>
      <c r="AQ288" t="s">
        <v>50</v>
      </c>
      <c r="AR288" t="s">
        <v>50</v>
      </c>
      <c r="AS288" t="s">
        <v>50</v>
      </c>
      <c r="AT288" t="s">
        <v>50</v>
      </c>
      <c r="AU288" t="s">
        <v>50</v>
      </c>
      <c r="AV288" t="s">
        <v>144</v>
      </c>
      <c r="AW288" t="str">
        <f t="shared" si="37"/>
        <v>I was walking by and came in</v>
      </c>
      <c r="AX288" t="s">
        <v>61</v>
      </c>
      <c r="AY288" t="str">
        <f t="shared" si="38"/>
        <v>Casual Meal</v>
      </c>
      <c r="AZ288" t="s">
        <v>98</v>
      </c>
      <c r="BA288" t="s">
        <v>62</v>
      </c>
      <c r="BB288" t="s">
        <v>104</v>
      </c>
      <c r="BC288" t="s">
        <v>104</v>
      </c>
      <c r="BD288" t="s">
        <v>75</v>
      </c>
      <c r="BE288" t="s">
        <v>76</v>
      </c>
      <c r="BF288" t="s">
        <v>89</v>
      </c>
      <c r="BG288" t="s">
        <v>68</v>
      </c>
      <c r="BH288" t="s">
        <v>78</v>
      </c>
      <c r="BI288" t="s">
        <v>115</v>
      </c>
      <c r="BJ288" t="s">
        <v>69</v>
      </c>
      <c r="BK288" t="s">
        <v>153</v>
      </c>
      <c r="BL288" t="s">
        <v>378</v>
      </c>
    </row>
    <row r="289" spans="1:64" x14ac:dyDescent="0.3">
      <c r="A289">
        <v>299</v>
      </c>
      <c r="B289" s="1">
        <v>45837.9375</v>
      </c>
      <c r="C289" s="6">
        <v>45837.949305555558</v>
      </c>
      <c r="D289" s="2">
        <f>INT(FC_Road___Aradhana5[[#This Row],[Completion time]])</f>
        <v>45837</v>
      </c>
      <c r="E289" s="2" t="str">
        <f>TEXT(FC_Road___Aradhana5[[#This Row],[Date]],"dddd")</f>
        <v>Sunday</v>
      </c>
      <c r="F289" s="2" t="str">
        <f>IF(WEEKDAY(FC_Road___Aradhana5[[#This Row],[Date]],2)&gt;5,"Weekend","Weekday")</f>
        <v>Weekend</v>
      </c>
      <c r="G28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89" t="s">
        <v>49</v>
      </c>
      <c r="I289" t="s">
        <v>50</v>
      </c>
      <c r="J289" t="s">
        <v>51</v>
      </c>
      <c r="K289" t="s">
        <v>92</v>
      </c>
      <c r="L289" t="s">
        <v>156</v>
      </c>
      <c r="M289" t="s">
        <v>268</v>
      </c>
      <c r="N289" t="s">
        <v>50</v>
      </c>
      <c r="O289" t="s">
        <v>50</v>
      </c>
      <c r="P289" t="s">
        <v>50</v>
      </c>
      <c r="Q289" t="s">
        <v>50</v>
      </c>
      <c r="R289" t="str">
        <f t="shared" si="32"/>
        <v xml:space="preserve">Viman nagar 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tr">
        <f t="shared" si="33"/>
        <v/>
      </c>
      <c r="Y289" t="str">
        <f t="shared" si="34"/>
        <v xml:space="preserve">Viman nagar </v>
      </c>
      <c r="Z289" t="s">
        <v>83</v>
      </c>
      <c r="AA289" t="s">
        <v>269</v>
      </c>
      <c r="AB289" t="s">
        <v>50</v>
      </c>
      <c r="AC289" t="s">
        <v>50</v>
      </c>
      <c r="AD289" t="s">
        <v>50</v>
      </c>
      <c r="AE289" t="s">
        <v>50</v>
      </c>
      <c r="AF289" t="str">
        <f t="shared" si="35"/>
        <v>Tingle nagar</v>
      </c>
      <c r="AG289" t="s">
        <v>50</v>
      </c>
      <c r="AH289" t="s">
        <v>50</v>
      </c>
      <c r="AI289" t="s">
        <v>50</v>
      </c>
      <c r="AJ289" t="s">
        <v>50</v>
      </c>
      <c r="AK289" t="s">
        <v>50</v>
      </c>
      <c r="AL289" t="str">
        <f t="shared" si="36"/>
        <v/>
      </c>
      <c r="AM289" t="str">
        <f>IF(FC_Road___Aradhana5[[#This Row],[2nd Level Departure]]="",FC_Road___Aradhana5[[#This Row],[1st Level Departure]],FC_Road___Aradhana5[[#This Row],[2nd Level Departure]])</f>
        <v>Tingle nagar</v>
      </c>
      <c r="AN289" t="s">
        <v>56</v>
      </c>
      <c r="AO289" t="s">
        <v>71</v>
      </c>
      <c r="AP289" t="s">
        <v>96</v>
      </c>
      <c r="AQ289" t="s">
        <v>50</v>
      </c>
      <c r="AR289" t="s">
        <v>50</v>
      </c>
      <c r="AS289" t="s">
        <v>50</v>
      </c>
      <c r="AT289" t="s">
        <v>50</v>
      </c>
      <c r="AU289" t="s">
        <v>50</v>
      </c>
      <c r="AV289" t="s">
        <v>144</v>
      </c>
      <c r="AW289" t="str">
        <f t="shared" si="37"/>
        <v>I was walking by and came in</v>
      </c>
      <c r="AX289" t="s">
        <v>111</v>
      </c>
      <c r="AY289" t="str">
        <f t="shared" si="38"/>
        <v>Hangout with friends</v>
      </c>
      <c r="AZ289" t="s">
        <v>336</v>
      </c>
      <c r="BA289" t="str">
        <f t="shared" si="39"/>
        <v>Others</v>
      </c>
      <c r="BB289" t="s">
        <v>87</v>
      </c>
      <c r="BC289" t="s">
        <v>64</v>
      </c>
      <c r="BD289" t="s">
        <v>75</v>
      </c>
      <c r="BE289" t="s">
        <v>76</v>
      </c>
      <c r="BF289" t="s">
        <v>89</v>
      </c>
      <c r="BG289" t="s">
        <v>68</v>
      </c>
      <c r="BH289" t="s">
        <v>90</v>
      </c>
      <c r="BI289" t="s">
        <v>122</v>
      </c>
      <c r="BJ289" t="s">
        <v>69</v>
      </c>
      <c r="BK289" t="s">
        <v>153</v>
      </c>
      <c r="BL289" t="s">
        <v>509</v>
      </c>
    </row>
    <row r="290" spans="1:64" x14ac:dyDescent="0.3">
      <c r="A290">
        <v>300</v>
      </c>
      <c r="B290" s="1">
        <v>45837.94027777778</v>
      </c>
      <c r="C290" s="6">
        <v>45837.949305555558</v>
      </c>
      <c r="D290" s="2">
        <f>INT(FC_Road___Aradhana5[[#This Row],[Completion time]])</f>
        <v>45837</v>
      </c>
      <c r="E290" s="2" t="str">
        <f>TEXT(FC_Road___Aradhana5[[#This Row],[Date]],"dddd")</f>
        <v>Sunday</v>
      </c>
      <c r="F290" s="2" t="str">
        <f>IF(WEEKDAY(FC_Road___Aradhana5[[#This Row],[Date]],2)&gt;5,"Weekend","Weekday")</f>
        <v>Weekend</v>
      </c>
      <c r="G29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90" t="s">
        <v>49</v>
      </c>
      <c r="I290" t="s">
        <v>50</v>
      </c>
      <c r="J290" t="s">
        <v>51</v>
      </c>
      <c r="K290" t="s">
        <v>52</v>
      </c>
      <c r="L290" t="s">
        <v>119</v>
      </c>
      <c r="M290" t="s">
        <v>50</v>
      </c>
      <c r="N290" t="s">
        <v>50</v>
      </c>
      <c r="O290" t="s">
        <v>50</v>
      </c>
      <c r="P290" t="s">
        <v>50</v>
      </c>
      <c r="Q290" t="s">
        <v>270</v>
      </c>
      <c r="R290" t="str">
        <f t="shared" si="32"/>
        <v>Dhole patil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tr">
        <f t="shared" si="33"/>
        <v/>
      </c>
      <c r="Y290" t="str">
        <f t="shared" si="34"/>
        <v>Dhole patil</v>
      </c>
      <c r="Z290" t="s">
        <v>83</v>
      </c>
      <c r="AA290" t="s">
        <v>271</v>
      </c>
      <c r="AB290" t="s">
        <v>50</v>
      </c>
      <c r="AC290" t="s">
        <v>50</v>
      </c>
      <c r="AD290" t="s">
        <v>50</v>
      </c>
      <c r="AE290" t="s">
        <v>50</v>
      </c>
      <c r="AF290" t="str">
        <f t="shared" si="35"/>
        <v>Aundh</v>
      </c>
      <c r="AG290" t="s">
        <v>50</v>
      </c>
      <c r="AH290" t="s">
        <v>50</v>
      </c>
      <c r="AI290" t="s">
        <v>50</v>
      </c>
      <c r="AJ290" t="s">
        <v>50</v>
      </c>
      <c r="AK290" t="s">
        <v>50</v>
      </c>
      <c r="AL290" t="str">
        <f t="shared" si="36"/>
        <v/>
      </c>
      <c r="AM290" t="str">
        <f>IF(FC_Road___Aradhana5[[#This Row],[2nd Level Departure]]="",FC_Road___Aradhana5[[#This Row],[1st Level Departure]],FC_Road___Aradhana5[[#This Row],[2nd Level Departure]])</f>
        <v>Aundh</v>
      </c>
      <c r="AN290" t="s">
        <v>94</v>
      </c>
      <c r="AO290" t="s">
        <v>109</v>
      </c>
      <c r="AP290" t="s">
        <v>96</v>
      </c>
      <c r="AQ290" t="s">
        <v>50</v>
      </c>
      <c r="AR290" t="s">
        <v>50</v>
      </c>
      <c r="AS290" t="s">
        <v>50</v>
      </c>
      <c r="AT290" t="s">
        <v>50</v>
      </c>
      <c r="AU290" t="s">
        <v>50</v>
      </c>
      <c r="AV290" t="s">
        <v>149</v>
      </c>
      <c r="AW290" t="str">
        <f t="shared" si="37"/>
        <v>A friend told me</v>
      </c>
      <c r="AX290" t="s">
        <v>111</v>
      </c>
      <c r="AY290" t="str">
        <f t="shared" si="38"/>
        <v>Hangout with friends</v>
      </c>
      <c r="AZ290" t="s">
        <v>98</v>
      </c>
      <c r="BA290" t="s">
        <v>62</v>
      </c>
      <c r="BB290" t="s">
        <v>74</v>
      </c>
      <c r="BC290" t="s">
        <v>108</v>
      </c>
      <c r="BD290" t="s">
        <v>75</v>
      </c>
      <c r="BE290" t="s">
        <v>76</v>
      </c>
      <c r="BF290" t="s">
        <v>89</v>
      </c>
      <c r="BG290" t="s">
        <v>68</v>
      </c>
      <c r="BH290" t="s">
        <v>78</v>
      </c>
      <c r="BI290" t="s">
        <v>115</v>
      </c>
      <c r="BJ290" t="s">
        <v>69</v>
      </c>
      <c r="BK290" t="s">
        <v>530</v>
      </c>
      <c r="BL290" t="s">
        <v>447</v>
      </c>
    </row>
    <row r="291" spans="1:64" x14ac:dyDescent="0.3">
      <c r="A291">
        <v>301</v>
      </c>
      <c r="B291" s="1">
        <v>45837.95</v>
      </c>
      <c r="C291" s="6">
        <v>45837.951388888891</v>
      </c>
      <c r="D291" s="2">
        <f>INT(FC_Road___Aradhana5[[#This Row],[Completion time]])</f>
        <v>45837</v>
      </c>
      <c r="E291" s="2" t="str">
        <f>TEXT(FC_Road___Aradhana5[[#This Row],[Date]],"dddd")</f>
        <v>Sunday</v>
      </c>
      <c r="F291" s="2" t="str">
        <f>IF(WEEKDAY(FC_Road___Aradhana5[[#This Row],[Date]],2)&gt;5,"Weekend","Weekday")</f>
        <v>Weekend</v>
      </c>
      <c r="G29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91" t="s">
        <v>49</v>
      </c>
      <c r="I291" t="s">
        <v>50</v>
      </c>
      <c r="J291" t="s">
        <v>79</v>
      </c>
      <c r="K291" t="s">
        <v>140</v>
      </c>
      <c r="L291" t="s">
        <v>156</v>
      </c>
      <c r="M291" t="s">
        <v>157</v>
      </c>
      <c r="N291" t="s">
        <v>50</v>
      </c>
      <c r="O291" t="s">
        <v>50</v>
      </c>
      <c r="P291" t="s">
        <v>50</v>
      </c>
      <c r="Q291" t="s">
        <v>50</v>
      </c>
      <c r="R291" t="str">
        <f t="shared" si="32"/>
        <v>R Deccan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tr">
        <f t="shared" si="33"/>
        <v/>
      </c>
      <c r="Y291" t="str">
        <f t="shared" si="34"/>
        <v>R Deccan</v>
      </c>
      <c r="Z291" t="s">
        <v>83</v>
      </c>
      <c r="AA291" t="s">
        <v>272</v>
      </c>
      <c r="AB291" t="s">
        <v>50</v>
      </c>
      <c r="AC291" t="s">
        <v>50</v>
      </c>
      <c r="AD291" t="s">
        <v>50</v>
      </c>
      <c r="AE291" t="s">
        <v>50</v>
      </c>
      <c r="AF291" t="str">
        <f t="shared" si="35"/>
        <v>Bhugaon</v>
      </c>
      <c r="AG291" t="s">
        <v>50</v>
      </c>
      <c r="AH291" t="s">
        <v>50</v>
      </c>
      <c r="AI291" t="s">
        <v>50</v>
      </c>
      <c r="AJ291" t="s">
        <v>50</v>
      </c>
      <c r="AK291" t="s">
        <v>50</v>
      </c>
      <c r="AL291" t="str">
        <f t="shared" si="36"/>
        <v/>
      </c>
      <c r="AM291" t="str">
        <f>IF(FC_Road___Aradhana5[[#This Row],[2nd Level Departure]]="",FC_Road___Aradhana5[[#This Row],[1st Level Departure]],FC_Road___Aradhana5[[#This Row],[2nd Level Departure]])</f>
        <v>Bhugaon</v>
      </c>
      <c r="AN291" t="s">
        <v>56</v>
      </c>
      <c r="AO291" t="s">
        <v>71</v>
      </c>
      <c r="AP291" t="s">
        <v>96</v>
      </c>
      <c r="AQ291" t="s">
        <v>50</v>
      </c>
      <c r="AR291" t="s">
        <v>50</v>
      </c>
      <c r="AS291" t="s">
        <v>50</v>
      </c>
      <c r="AT291" t="s">
        <v>50</v>
      </c>
      <c r="AU291" t="s">
        <v>50</v>
      </c>
      <c r="AV291" t="s">
        <v>144</v>
      </c>
      <c r="AW291" t="str">
        <f t="shared" si="37"/>
        <v>I was walking by and came in</v>
      </c>
      <c r="AX291" t="s">
        <v>61</v>
      </c>
      <c r="AY291" t="str">
        <f t="shared" si="38"/>
        <v>Casual Meal</v>
      </c>
      <c r="AZ291" t="s">
        <v>336</v>
      </c>
      <c r="BA291" t="str">
        <f t="shared" si="39"/>
        <v>Others</v>
      </c>
      <c r="BB291" t="s">
        <v>104</v>
      </c>
      <c r="BC291" t="s">
        <v>64</v>
      </c>
      <c r="BD291" t="s">
        <v>88</v>
      </c>
      <c r="BE291" t="s">
        <v>67</v>
      </c>
      <c r="BF291" t="s">
        <v>89</v>
      </c>
      <c r="BG291" t="s">
        <v>68</v>
      </c>
      <c r="BH291" t="s">
        <v>90</v>
      </c>
      <c r="BI291" t="s">
        <v>91</v>
      </c>
      <c r="BJ291" t="s">
        <v>69</v>
      </c>
      <c r="BK291" t="s">
        <v>531</v>
      </c>
      <c r="BL291" t="s">
        <v>387</v>
      </c>
    </row>
    <row r="292" spans="1:64" x14ac:dyDescent="0.3">
      <c r="A292">
        <v>303</v>
      </c>
      <c r="B292" s="1">
        <v>45837.952777777777</v>
      </c>
      <c r="C292" s="6">
        <v>45837.954861111109</v>
      </c>
      <c r="D292" s="2">
        <f>INT(FC_Road___Aradhana5[[#This Row],[Completion time]])</f>
        <v>45837</v>
      </c>
      <c r="E292" s="2" t="str">
        <f>TEXT(FC_Road___Aradhana5[[#This Row],[Date]],"dddd")</f>
        <v>Sunday</v>
      </c>
      <c r="F292" s="2" t="str">
        <f>IF(WEEKDAY(FC_Road___Aradhana5[[#This Row],[Date]],2)&gt;5,"Weekend","Weekday")</f>
        <v>Weekend</v>
      </c>
      <c r="G29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92" t="s">
        <v>49</v>
      </c>
      <c r="I292" t="s">
        <v>50</v>
      </c>
      <c r="J292" t="s">
        <v>79</v>
      </c>
      <c r="K292" t="s">
        <v>52</v>
      </c>
      <c r="L292" t="s">
        <v>119</v>
      </c>
      <c r="M292" t="s">
        <v>50</v>
      </c>
      <c r="N292" t="s">
        <v>50</v>
      </c>
      <c r="O292" t="s">
        <v>50</v>
      </c>
      <c r="P292" t="s">
        <v>50</v>
      </c>
      <c r="Q292" t="s">
        <v>127</v>
      </c>
      <c r="R292" t="str">
        <f t="shared" si="32"/>
        <v>Old City</v>
      </c>
      <c r="S292" t="s">
        <v>50</v>
      </c>
      <c r="T292" t="s">
        <v>50</v>
      </c>
      <c r="U292" t="s">
        <v>50</v>
      </c>
      <c r="V292" t="s">
        <v>50</v>
      </c>
      <c r="W292" t="s">
        <v>226</v>
      </c>
      <c r="X292" t="str">
        <f t="shared" si="33"/>
        <v xml:space="preserve">Swargate </v>
      </c>
      <c r="Y292" t="str">
        <f t="shared" si="34"/>
        <v xml:space="preserve">Swargate </v>
      </c>
      <c r="Z292" t="s">
        <v>83</v>
      </c>
      <c r="AA292" t="s">
        <v>226</v>
      </c>
      <c r="AB292" t="s">
        <v>50</v>
      </c>
      <c r="AC292" t="s">
        <v>50</v>
      </c>
      <c r="AD292" t="s">
        <v>50</v>
      </c>
      <c r="AE292" t="s">
        <v>50</v>
      </c>
      <c r="AF292" t="str">
        <f t="shared" si="35"/>
        <v xml:space="preserve">Swargate </v>
      </c>
      <c r="AG292" t="s">
        <v>50</v>
      </c>
      <c r="AH292" t="s">
        <v>50</v>
      </c>
      <c r="AI292" t="s">
        <v>50</v>
      </c>
      <c r="AJ292" t="s">
        <v>50</v>
      </c>
      <c r="AK292" t="s">
        <v>50</v>
      </c>
      <c r="AL292" t="str">
        <f t="shared" si="36"/>
        <v/>
      </c>
      <c r="AM292" t="str">
        <f>IF(FC_Road___Aradhana5[[#This Row],[2nd Level Departure]]="",FC_Road___Aradhana5[[#This Row],[1st Level Departure]],FC_Road___Aradhana5[[#This Row],[2nd Level Departure]])</f>
        <v xml:space="preserve">Swargate </v>
      </c>
      <c r="AN292" t="s">
        <v>147</v>
      </c>
      <c r="AO292" t="s">
        <v>71</v>
      </c>
      <c r="AP292" t="s">
        <v>58</v>
      </c>
      <c r="AQ292" t="s">
        <v>97</v>
      </c>
      <c r="AR292" t="s">
        <v>103</v>
      </c>
      <c r="AS292" t="s">
        <v>112</v>
      </c>
      <c r="AT292" t="s">
        <v>107</v>
      </c>
      <c r="AU292" t="s">
        <v>63</v>
      </c>
      <c r="AV292" t="s">
        <v>50</v>
      </c>
      <c r="AW292" t="str">
        <f t="shared" si="37"/>
        <v>Social Media Ad (Instagram/ Facebook)</v>
      </c>
      <c r="AX292" t="s">
        <v>50</v>
      </c>
      <c r="AY292" t="str">
        <f t="shared" si="38"/>
        <v>Hangout with Friends</v>
      </c>
      <c r="AZ292" t="s">
        <v>50</v>
      </c>
      <c r="BA292" t="str">
        <f t="shared" si="39"/>
        <v>Nonna's famous Tiramisu </v>
      </c>
      <c r="BB292" t="s">
        <v>104</v>
      </c>
      <c r="BC292" t="s">
        <v>65</v>
      </c>
      <c r="BD292" t="s">
        <v>88</v>
      </c>
      <c r="BE292" t="s">
        <v>188</v>
      </c>
      <c r="BF292" t="s">
        <v>89</v>
      </c>
      <c r="BG292" t="s">
        <v>114</v>
      </c>
      <c r="BH292" t="s">
        <v>78</v>
      </c>
      <c r="BI292" t="s">
        <v>193</v>
      </c>
      <c r="BJ292" t="s">
        <v>69</v>
      </c>
      <c r="BK292" t="s">
        <v>153</v>
      </c>
      <c r="BL292" t="s">
        <v>416</v>
      </c>
    </row>
    <row r="293" spans="1:64" x14ac:dyDescent="0.3">
      <c r="A293">
        <v>304</v>
      </c>
      <c r="B293" s="1">
        <v>45837.959722222222</v>
      </c>
      <c r="C293" s="6">
        <v>45837.961111111108</v>
      </c>
      <c r="D293" s="2">
        <f>INT(FC_Road___Aradhana5[[#This Row],[Completion time]])</f>
        <v>45837</v>
      </c>
      <c r="E293" s="2" t="str">
        <f>TEXT(FC_Road___Aradhana5[[#This Row],[Date]],"dddd")</f>
        <v>Sunday</v>
      </c>
      <c r="F293" s="2" t="str">
        <f>IF(WEEKDAY(FC_Road___Aradhana5[[#This Row],[Date]],2)&gt;5,"Weekend","Weekday")</f>
        <v>Weekend</v>
      </c>
      <c r="G29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93" t="s">
        <v>49</v>
      </c>
      <c r="I293" t="s">
        <v>50</v>
      </c>
      <c r="J293" t="s">
        <v>79</v>
      </c>
      <c r="K293" t="s">
        <v>52</v>
      </c>
      <c r="L293" t="s">
        <v>80</v>
      </c>
      <c r="M293" t="s">
        <v>50</v>
      </c>
      <c r="N293" t="s">
        <v>50</v>
      </c>
      <c r="O293" t="s">
        <v>50</v>
      </c>
      <c r="P293" t="s">
        <v>50</v>
      </c>
      <c r="Q293" t="s">
        <v>70</v>
      </c>
      <c r="R293" t="str">
        <f t="shared" si="32"/>
        <v>Shivajinagar</v>
      </c>
      <c r="S293" t="s">
        <v>50</v>
      </c>
      <c r="T293" t="s">
        <v>50</v>
      </c>
      <c r="U293" t="s">
        <v>50</v>
      </c>
      <c r="V293" t="s">
        <v>186</v>
      </c>
      <c r="W293" t="s">
        <v>50</v>
      </c>
      <c r="X293" t="str">
        <f t="shared" si="33"/>
        <v>Modern College</v>
      </c>
      <c r="Y293" t="str">
        <f t="shared" si="34"/>
        <v>Modern College</v>
      </c>
      <c r="Z293" t="s">
        <v>83</v>
      </c>
      <c r="AA293" t="s">
        <v>70</v>
      </c>
      <c r="AB293" t="s">
        <v>50</v>
      </c>
      <c r="AC293" t="s">
        <v>50</v>
      </c>
      <c r="AD293" t="s">
        <v>50</v>
      </c>
      <c r="AE293" t="s">
        <v>50</v>
      </c>
      <c r="AF293" t="str">
        <f t="shared" si="35"/>
        <v>Shivajinagar</v>
      </c>
      <c r="AG293" t="s">
        <v>50</v>
      </c>
      <c r="AH293" t="s">
        <v>50</v>
      </c>
      <c r="AI293" t="s">
        <v>50</v>
      </c>
      <c r="AJ293" t="s">
        <v>50</v>
      </c>
      <c r="AK293" t="s">
        <v>50</v>
      </c>
      <c r="AL293" t="str">
        <f t="shared" si="36"/>
        <v/>
      </c>
      <c r="AM293" t="str">
        <f>IF(FC_Road___Aradhana5[[#This Row],[2nd Level Departure]]="",FC_Road___Aradhana5[[#This Row],[1st Level Departure]],FC_Road___Aradhana5[[#This Row],[2nd Level Departure]])</f>
        <v>Shivajinagar</v>
      </c>
      <c r="AN293" t="s">
        <v>56</v>
      </c>
      <c r="AO293" t="s">
        <v>71</v>
      </c>
      <c r="AP293" t="s">
        <v>58</v>
      </c>
      <c r="AQ293" t="s">
        <v>59</v>
      </c>
      <c r="AR293" t="s">
        <v>103</v>
      </c>
      <c r="AS293" t="s">
        <v>61</v>
      </c>
      <c r="AT293" t="s">
        <v>62</v>
      </c>
      <c r="AU293" t="s">
        <v>63</v>
      </c>
      <c r="AV293" t="s">
        <v>50</v>
      </c>
      <c r="AW293" t="str">
        <f t="shared" si="37"/>
        <v>Word of Mouth/ Recommendation</v>
      </c>
      <c r="AX293" t="s">
        <v>50</v>
      </c>
      <c r="AY293" t="str">
        <f t="shared" si="38"/>
        <v>Casual Meal</v>
      </c>
      <c r="AZ293" t="s">
        <v>50</v>
      </c>
      <c r="BA293" t="str">
        <f t="shared" si="39"/>
        <v>I wanted to try Sourdough Pizza</v>
      </c>
      <c r="BB293" t="s">
        <v>74</v>
      </c>
      <c r="BC293" t="s">
        <v>104</v>
      </c>
      <c r="BD293" t="s">
        <v>75</v>
      </c>
      <c r="BE293" t="s">
        <v>67</v>
      </c>
      <c r="BF293" t="s">
        <v>89</v>
      </c>
      <c r="BG293" t="s">
        <v>114</v>
      </c>
      <c r="BH293" t="s">
        <v>78</v>
      </c>
      <c r="BI293" t="s">
        <v>115</v>
      </c>
      <c r="BJ293" t="s">
        <v>69</v>
      </c>
      <c r="BK293" t="s">
        <v>153</v>
      </c>
      <c r="BL293" t="s">
        <v>403</v>
      </c>
    </row>
    <row r="294" spans="1:64" x14ac:dyDescent="0.3">
      <c r="A294">
        <v>305</v>
      </c>
      <c r="B294" s="1">
        <v>45837.956944444442</v>
      </c>
      <c r="C294" s="6">
        <v>45837.96597222222</v>
      </c>
      <c r="D294" s="2">
        <f>INT(FC_Road___Aradhana5[[#This Row],[Completion time]])</f>
        <v>45837</v>
      </c>
      <c r="E294" s="2" t="str">
        <f>TEXT(FC_Road___Aradhana5[[#This Row],[Date]],"dddd")</f>
        <v>Sunday</v>
      </c>
      <c r="F294" s="2" t="str">
        <f>IF(WEEKDAY(FC_Road___Aradhana5[[#This Row],[Date]],2)&gt;5,"Weekend","Weekday")</f>
        <v>Weekend</v>
      </c>
      <c r="G29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294" t="s">
        <v>49</v>
      </c>
      <c r="I294" t="s">
        <v>50</v>
      </c>
      <c r="J294" t="s">
        <v>51</v>
      </c>
      <c r="K294" t="s">
        <v>52</v>
      </c>
      <c r="L294" t="s">
        <v>53</v>
      </c>
      <c r="M294" t="s">
        <v>50</v>
      </c>
      <c r="N294" t="s">
        <v>50</v>
      </c>
      <c r="O294" t="s">
        <v>126</v>
      </c>
      <c r="P294" t="s">
        <v>50</v>
      </c>
      <c r="Q294" t="s">
        <v>50</v>
      </c>
      <c r="R294" t="str">
        <f t="shared" si="32"/>
        <v>ICC/ Senapati Bapat Road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tr">
        <f t="shared" si="33"/>
        <v/>
      </c>
      <c r="Y294" t="str">
        <f t="shared" si="34"/>
        <v>ICC/ Senapati Bapat Road</v>
      </c>
      <c r="Z294" t="s">
        <v>55</v>
      </c>
      <c r="AA294" t="s">
        <v>50</v>
      </c>
      <c r="AB294" t="s">
        <v>50</v>
      </c>
      <c r="AC294" t="s">
        <v>50</v>
      </c>
      <c r="AD294" t="s">
        <v>274</v>
      </c>
      <c r="AE294" t="s">
        <v>50</v>
      </c>
      <c r="AF294" t="str">
        <f t="shared" si="35"/>
        <v xml:space="preserve">Viman Nagar </v>
      </c>
      <c r="AG294" t="s">
        <v>50</v>
      </c>
      <c r="AH294" t="s">
        <v>50</v>
      </c>
      <c r="AI294" t="s">
        <v>50</v>
      </c>
      <c r="AJ294" t="s">
        <v>50</v>
      </c>
      <c r="AK294" t="s">
        <v>50</v>
      </c>
      <c r="AL294" t="str">
        <f t="shared" si="36"/>
        <v/>
      </c>
      <c r="AM294" t="str">
        <f>IF(FC_Road___Aradhana5[[#This Row],[2nd Level Departure]]="",FC_Road___Aradhana5[[#This Row],[1st Level Departure]],FC_Road___Aradhana5[[#This Row],[2nd Level Departure]])</f>
        <v xml:space="preserve">Viman Nagar </v>
      </c>
      <c r="AN294" t="s">
        <v>94</v>
      </c>
      <c r="AO294" t="s">
        <v>71</v>
      </c>
      <c r="AP294" t="s">
        <v>58</v>
      </c>
      <c r="AQ294" t="s">
        <v>97</v>
      </c>
      <c r="AR294" t="s">
        <v>60</v>
      </c>
      <c r="AS294" t="s">
        <v>129</v>
      </c>
      <c r="AT294" t="s">
        <v>62</v>
      </c>
      <c r="AU294" t="s">
        <v>63</v>
      </c>
      <c r="AV294" t="s">
        <v>50</v>
      </c>
      <c r="AW294" t="str">
        <f t="shared" si="37"/>
        <v>Social Media Ad (Instagram/ Facebook)</v>
      </c>
      <c r="AX294" t="s">
        <v>50</v>
      </c>
      <c r="AY294" t="str">
        <f t="shared" si="38"/>
        <v>Family Outing</v>
      </c>
      <c r="AZ294" t="s">
        <v>50</v>
      </c>
      <c r="BA294" t="str">
        <f t="shared" si="39"/>
        <v>I wanted to try Sourdough Pizza</v>
      </c>
      <c r="BB294" t="s">
        <v>104</v>
      </c>
      <c r="BC294" t="s">
        <v>104</v>
      </c>
      <c r="BD294" t="s">
        <v>75</v>
      </c>
      <c r="BE294" t="s">
        <v>67</v>
      </c>
      <c r="BF294" t="s">
        <v>50</v>
      </c>
      <c r="BG294" t="s">
        <v>68</v>
      </c>
      <c r="BH294" t="s">
        <v>50</v>
      </c>
      <c r="BI294" t="s">
        <v>50</v>
      </c>
      <c r="BJ294" t="s">
        <v>69</v>
      </c>
      <c r="BK294" t="s">
        <v>529</v>
      </c>
      <c r="BL294" t="s">
        <v>377</v>
      </c>
    </row>
    <row r="295" spans="1:64" x14ac:dyDescent="0.3">
      <c r="A295">
        <v>306</v>
      </c>
      <c r="B295" s="1">
        <v>45838.583333333336</v>
      </c>
      <c r="C295" s="6">
        <v>45838.595138888886</v>
      </c>
      <c r="D295" s="2">
        <f>INT(FC_Road___Aradhana5[[#This Row],[Completion time]])</f>
        <v>45838</v>
      </c>
      <c r="E295" s="2" t="str">
        <f>TEXT(FC_Road___Aradhana5[[#This Row],[Date]],"dddd")</f>
        <v>Monday</v>
      </c>
      <c r="F295" s="2" t="str">
        <f>IF(WEEKDAY(FC_Road___Aradhana5[[#This Row],[Date]],2)&gt;5,"Weekend","Weekday")</f>
        <v>Weekday</v>
      </c>
      <c r="G29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95" t="s">
        <v>49</v>
      </c>
      <c r="I295" t="s">
        <v>50</v>
      </c>
      <c r="J295" t="s">
        <v>79</v>
      </c>
      <c r="K295" t="s">
        <v>92</v>
      </c>
      <c r="L295" t="s">
        <v>53</v>
      </c>
      <c r="M295" t="s">
        <v>50</v>
      </c>
      <c r="N295" t="s">
        <v>50</v>
      </c>
      <c r="O295" t="s">
        <v>70</v>
      </c>
      <c r="P295" t="s">
        <v>50</v>
      </c>
      <c r="Q295" t="s">
        <v>50</v>
      </c>
      <c r="R295" t="str">
        <f t="shared" si="32"/>
        <v>Shivajinagar</v>
      </c>
      <c r="S295" t="s">
        <v>50</v>
      </c>
      <c r="T295" t="s">
        <v>50</v>
      </c>
      <c r="U295" t="s">
        <v>50</v>
      </c>
      <c r="V295" t="s">
        <v>50</v>
      </c>
      <c r="W295" t="s">
        <v>50</v>
      </c>
      <c r="X295" t="str">
        <f t="shared" si="33"/>
        <v/>
      </c>
      <c r="Y295" t="str">
        <f t="shared" si="34"/>
        <v>Shivajinagar</v>
      </c>
      <c r="Z295" t="s">
        <v>55</v>
      </c>
      <c r="AA295" t="s">
        <v>50</v>
      </c>
      <c r="AB295" t="s">
        <v>50</v>
      </c>
      <c r="AC295" t="s">
        <v>50</v>
      </c>
      <c r="AD295" t="s">
        <v>70</v>
      </c>
      <c r="AE295" t="s">
        <v>50</v>
      </c>
      <c r="AF295" t="str">
        <f t="shared" si="35"/>
        <v>Shivajinagar</v>
      </c>
      <c r="AG295" t="s">
        <v>50</v>
      </c>
      <c r="AH295" t="s">
        <v>50</v>
      </c>
      <c r="AI295" t="s">
        <v>50</v>
      </c>
      <c r="AJ295" t="s">
        <v>50</v>
      </c>
      <c r="AK295" t="s">
        <v>50</v>
      </c>
      <c r="AL295" t="str">
        <f t="shared" si="36"/>
        <v/>
      </c>
      <c r="AM295" t="str">
        <f>IF(FC_Road___Aradhana5[[#This Row],[2nd Level Departure]]="",FC_Road___Aradhana5[[#This Row],[1st Level Departure]],FC_Road___Aradhana5[[#This Row],[2nd Level Departure]])</f>
        <v>Shivajinagar</v>
      </c>
      <c r="AN295" t="s">
        <v>85</v>
      </c>
      <c r="AO295" t="s">
        <v>71</v>
      </c>
      <c r="AP295" t="s">
        <v>58</v>
      </c>
      <c r="AQ295" t="s">
        <v>72</v>
      </c>
      <c r="AR295" t="s">
        <v>103</v>
      </c>
      <c r="AS295" t="s">
        <v>61</v>
      </c>
      <c r="AT295" t="s">
        <v>62</v>
      </c>
      <c r="AU295" t="s">
        <v>63</v>
      </c>
      <c r="AV295" t="s">
        <v>50</v>
      </c>
      <c r="AW295" t="str">
        <f t="shared" si="37"/>
        <v>Walk-in/ Saw it while passing by</v>
      </c>
      <c r="AX295" t="s">
        <v>50</v>
      </c>
      <c r="AY295" t="str">
        <f t="shared" si="38"/>
        <v>Casual Meal</v>
      </c>
      <c r="AZ295" t="s">
        <v>50</v>
      </c>
      <c r="BA295" t="str">
        <f t="shared" si="39"/>
        <v>I wanted to try Sourdough Pizza</v>
      </c>
      <c r="BB295" t="s">
        <v>64</v>
      </c>
      <c r="BC295" t="s">
        <v>104</v>
      </c>
      <c r="BD295" t="s">
        <v>75</v>
      </c>
      <c r="BE295" t="s">
        <v>67</v>
      </c>
      <c r="BF295" t="s">
        <v>89</v>
      </c>
      <c r="BG295" t="s">
        <v>68</v>
      </c>
      <c r="BH295" t="s">
        <v>78</v>
      </c>
      <c r="BI295" t="s">
        <v>115</v>
      </c>
      <c r="BJ295" t="s">
        <v>69</v>
      </c>
      <c r="BK295" t="s">
        <v>529</v>
      </c>
      <c r="BL295" t="s">
        <v>370</v>
      </c>
    </row>
    <row r="296" spans="1:64" x14ac:dyDescent="0.3">
      <c r="A296">
        <v>307</v>
      </c>
      <c r="B296" s="1">
        <v>45838.595138888886</v>
      </c>
      <c r="C296" s="6">
        <v>45838.619444444441</v>
      </c>
      <c r="D296" s="2">
        <f>INT(FC_Road___Aradhana5[[#This Row],[Completion time]])</f>
        <v>45838</v>
      </c>
      <c r="E296" s="2" t="str">
        <f>TEXT(FC_Road___Aradhana5[[#This Row],[Date]],"dddd")</f>
        <v>Monday</v>
      </c>
      <c r="F296" s="2" t="str">
        <f>IF(WEEKDAY(FC_Road___Aradhana5[[#This Row],[Date]],2)&gt;5,"Weekend","Weekday")</f>
        <v>Weekday</v>
      </c>
      <c r="G29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96" t="s">
        <v>49</v>
      </c>
      <c r="I296" t="s">
        <v>50</v>
      </c>
      <c r="J296" t="s">
        <v>51</v>
      </c>
      <c r="K296" t="s">
        <v>52</v>
      </c>
      <c r="L296" t="s">
        <v>80</v>
      </c>
      <c r="M296" t="s">
        <v>50</v>
      </c>
      <c r="N296" t="s">
        <v>50</v>
      </c>
      <c r="O296" t="s">
        <v>50</v>
      </c>
      <c r="P296" t="s">
        <v>50</v>
      </c>
      <c r="Q296" t="s">
        <v>81</v>
      </c>
      <c r="R296" t="str">
        <f t="shared" si="32"/>
        <v>Kothrud</v>
      </c>
      <c r="S296" t="s">
        <v>50</v>
      </c>
      <c r="T296" t="s">
        <v>50</v>
      </c>
      <c r="U296" t="s">
        <v>148</v>
      </c>
      <c r="V296" t="s">
        <v>50</v>
      </c>
      <c r="W296" t="s">
        <v>50</v>
      </c>
      <c r="X296" t="str">
        <f t="shared" si="33"/>
        <v>MIT College / Anand Nagar</v>
      </c>
      <c r="Y296" t="str">
        <f t="shared" si="34"/>
        <v>MIT College / Anand Nagar</v>
      </c>
      <c r="Z296" t="s">
        <v>166</v>
      </c>
      <c r="AA296" t="s">
        <v>50</v>
      </c>
      <c r="AB296" t="s">
        <v>165</v>
      </c>
      <c r="AC296" t="s">
        <v>50</v>
      </c>
      <c r="AD296" t="s">
        <v>50</v>
      </c>
      <c r="AE296" t="s">
        <v>50</v>
      </c>
      <c r="AF296" t="str">
        <f t="shared" si="35"/>
        <v>Pavillion Mall</v>
      </c>
      <c r="AG296" t="s">
        <v>50</v>
      </c>
      <c r="AH296" t="s">
        <v>50</v>
      </c>
      <c r="AI296" t="s">
        <v>50</v>
      </c>
      <c r="AJ296" t="s">
        <v>50</v>
      </c>
      <c r="AK296" t="s">
        <v>50</v>
      </c>
      <c r="AL296" t="str">
        <f t="shared" si="36"/>
        <v/>
      </c>
      <c r="AM296" t="str">
        <f>IF(FC_Road___Aradhana5[[#This Row],[2nd Level Departure]]="",FC_Road___Aradhana5[[#This Row],[1st Level Departure]],FC_Road___Aradhana5[[#This Row],[2nd Level Departure]])</f>
        <v>Pavillion Mall</v>
      </c>
      <c r="AN296" t="s">
        <v>94</v>
      </c>
      <c r="AO296" t="s">
        <v>109</v>
      </c>
      <c r="AP296" t="s">
        <v>96</v>
      </c>
      <c r="AQ296" t="s">
        <v>50</v>
      </c>
      <c r="AR296" t="s">
        <v>50</v>
      </c>
      <c r="AS296" t="s">
        <v>50</v>
      </c>
      <c r="AT296" t="s">
        <v>50</v>
      </c>
      <c r="AU296" t="s">
        <v>50</v>
      </c>
      <c r="AV296" t="s">
        <v>149</v>
      </c>
      <c r="AW296" t="str">
        <f t="shared" si="37"/>
        <v>A friend told me</v>
      </c>
      <c r="AX296" t="s">
        <v>111</v>
      </c>
      <c r="AY296" t="str">
        <f t="shared" si="38"/>
        <v>Hangout with friends</v>
      </c>
      <c r="AZ296" t="s">
        <v>168</v>
      </c>
      <c r="BA296" t="s">
        <v>125</v>
      </c>
      <c r="BB296" t="s">
        <v>87</v>
      </c>
      <c r="BC296" t="s">
        <v>104</v>
      </c>
      <c r="BD296" t="s">
        <v>88</v>
      </c>
      <c r="BE296" t="s">
        <v>67</v>
      </c>
      <c r="BF296" t="s">
        <v>89</v>
      </c>
      <c r="BG296" t="s">
        <v>114</v>
      </c>
      <c r="BH296" t="s">
        <v>90</v>
      </c>
      <c r="BI296" t="s">
        <v>122</v>
      </c>
      <c r="BJ296" t="s">
        <v>69</v>
      </c>
      <c r="BK296" t="s">
        <v>531</v>
      </c>
      <c r="BL296" t="s">
        <v>390</v>
      </c>
    </row>
    <row r="297" spans="1:64" x14ac:dyDescent="0.3">
      <c r="A297">
        <v>308</v>
      </c>
      <c r="B297" s="1">
        <v>45838.621527777781</v>
      </c>
      <c r="C297" s="6">
        <v>45838.623611111114</v>
      </c>
      <c r="D297" s="2">
        <f>INT(FC_Road___Aradhana5[[#This Row],[Completion time]])</f>
        <v>45838</v>
      </c>
      <c r="E297" s="2" t="str">
        <f>TEXT(FC_Road___Aradhana5[[#This Row],[Date]],"dddd")</f>
        <v>Monday</v>
      </c>
      <c r="F297" s="2" t="str">
        <f>IF(WEEKDAY(FC_Road___Aradhana5[[#This Row],[Date]],2)&gt;5,"Weekend","Weekday")</f>
        <v>Weekday</v>
      </c>
      <c r="G29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97" t="s">
        <v>49</v>
      </c>
      <c r="I297" t="s">
        <v>50</v>
      </c>
      <c r="J297" t="s">
        <v>79</v>
      </c>
      <c r="K297" t="s">
        <v>52</v>
      </c>
      <c r="L297" t="s">
        <v>80</v>
      </c>
      <c r="M297" t="s">
        <v>50</v>
      </c>
      <c r="N297" t="s">
        <v>50</v>
      </c>
      <c r="O297" t="s">
        <v>50</v>
      </c>
      <c r="P297" t="s">
        <v>50</v>
      </c>
      <c r="Q297" t="s">
        <v>275</v>
      </c>
      <c r="R297" t="str">
        <f t="shared" si="32"/>
        <v>Dhayari</v>
      </c>
      <c r="S297" t="s">
        <v>50</v>
      </c>
      <c r="T297" t="s">
        <v>50</v>
      </c>
      <c r="U297" t="s">
        <v>50</v>
      </c>
      <c r="V297" t="s">
        <v>50</v>
      </c>
      <c r="W297" t="s">
        <v>50</v>
      </c>
      <c r="X297" t="str">
        <f t="shared" si="33"/>
        <v/>
      </c>
      <c r="Y297" t="str">
        <f t="shared" si="34"/>
        <v>Dhayari</v>
      </c>
      <c r="Z297" t="s">
        <v>93</v>
      </c>
      <c r="AA297" t="s">
        <v>50</v>
      </c>
      <c r="AB297" t="s">
        <v>50</v>
      </c>
      <c r="AC297" t="s">
        <v>102</v>
      </c>
      <c r="AD297" t="s">
        <v>50</v>
      </c>
      <c r="AE297" t="s">
        <v>50</v>
      </c>
      <c r="AF297" t="str">
        <f t="shared" si="35"/>
        <v>FC Road</v>
      </c>
      <c r="AG297" t="s">
        <v>50</v>
      </c>
      <c r="AH297" t="s">
        <v>50</v>
      </c>
      <c r="AI297" t="s">
        <v>50</v>
      </c>
      <c r="AJ297" t="s">
        <v>50</v>
      </c>
      <c r="AK297" t="s">
        <v>50</v>
      </c>
      <c r="AL297" t="str">
        <f t="shared" si="36"/>
        <v/>
      </c>
      <c r="AM297" t="str">
        <f>IF(FC_Road___Aradhana5[[#This Row],[2nd Level Departure]]="",FC_Road___Aradhana5[[#This Row],[1st Level Departure]],FC_Road___Aradhana5[[#This Row],[2nd Level Departure]])</f>
        <v>FC Road</v>
      </c>
      <c r="AN297" t="s">
        <v>147</v>
      </c>
      <c r="AO297" t="s">
        <v>95</v>
      </c>
      <c r="AP297" t="s">
        <v>96</v>
      </c>
      <c r="AQ297" t="s">
        <v>50</v>
      </c>
      <c r="AR297" t="s">
        <v>50</v>
      </c>
      <c r="AS297" t="s">
        <v>50</v>
      </c>
      <c r="AT297" t="s">
        <v>50</v>
      </c>
      <c r="AU297" t="s">
        <v>50</v>
      </c>
      <c r="AV297" t="s">
        <v>149</v>
      </c>
      <c r="AW297" t="str">
        <f t="shared" si="37"/>
        <v>A friend told me</v>
      </c>
      <c r="AX297" t="s">
        <v>167</v>
      </c>
      <c r="AY297" t="str">
        <f t="shared" si="38"/>
        <v>Special Celebration (Birthday, Anniversary, etc.)</v>
      </c>
      <c r="AZ297" t="s">
        <v>98</v>
      </c>
      <c r="BA297" t="s">
        <v>62</v>
      </c>
      <c r="BB297" t="s">
        <v>104</v>
      </c>
      <c r="BC297" t="s">
        <v>65</v>
      </c>
      <c r="BD297" t="s">
        <v>66</v>
      </c>
      <c r="BE297" t="s">
        <v>67</v>
      </c>
      <c r="BF297" t="s">
        <v>184</v>
      </c>
      <c r="BG297" t="s">
        <v>77</v>
      </c>
      <c r="BH297" t="s">
        <v>101</v>
      </c>
      <c r="BI297" t="s">
        <v>115</v>
      </c>
      <c r="BJ297" t="s">
        <v>69</v>
      </c>
      <c r="BK297" t="s">
        <v>93</v>
      </c>
      <c r="BL297" t="s">
        <v>372</v>
      </c>
    </row>
    <row r="298" spans="1:64" x14ac:dyDescent="0.3">
      <c r="A298">
        <v>309</v>
      </c>
      <c r="B298" s="1">
        <v>45838.623611111114</v>
      </c>
      <c r="C298" s="6">
        <v>45838.636111111111</v>
      </c>
      <c r="D298" s="2">
        <f>INT(FC_Road___Aradhana5[[#This Row],[Completion time]])</f>
        <v>45838</v>
      </c>
      <c r="E298" s="2" t="str">
        <f>TEXT(FC_Road___Aradhana5[[#This Row],[Date]],"dddd")</f>
        <v>Monday</v>
      </c>
      <c r="F298" s="2" t="str">
        <f>IF(WEEKDAY(FC_Road___Aradhana5[[#This Row],[Date]],2)&gt;5,"Weekend","Weekday")</f>
        <v>Weekday</v>
      </c>
      <c r="G29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298" t="s">
        <v>49</v>
      </c>
      <c r="I298" t="s">
        <v>50</v>
      </c>
      <c r="J298" t="s">
        <v>51</v>
      </c>
      <c r="K298" t="s">
        <v>52</v>
      </c>
      <c r="L298" t="s">
        <v>93</v>
      </c>
      <c r="M298" t="s">
        <v>50</v>
      </c>
      <c r="N298" t="s">
        <v>102</v>
      </c>
      <c r="O298" t="s">
        <v>50</v>
      </c>
      <c r="P298" t="s">
        <v>50</v>
      </c>
      <c r="Q298" t="s">
        <v>50</v>
      </c>
      <c r="R298" t="str">
        <f t="shared" si="32"/>
        <v>FC Road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tr">
        <f t="shared" si="33"/>
        <v/>
      </c>
      <c r="Y298" t="str">
        <f t="shared" si="34"/>
        <v>FC Road</v>
      </c>
      <c r="Z298" t="s">
        <v>83</v>
      </c>
      <c r="AA298" t="s">
        <v>70</v>
      </c>
      <c r="AB298" t="s">
        <v>50</v>
      </c>
      <c r="AC298" t="s">
        <v>50</v>
      </c>
      <c r="AD298" t="s">
        <v>50</v>
      </c>
      <c r="AE298" t="s">
        <v>50</v>
      </c>
      <c r="AF298" t="str">
        <f t="shared" si="35"/>
        <v>Shivajinagar</v>
      </c>
      <c r="AG298" t="s">
        <v>50</v>
      </c>
      <c r="AH298" t="s">
        <v>50</v>
      </c>
      <c r="AI298" t="s">
        <v>50</v>
      </c>
      <c r="AJ298" t="s">
        <v>50</v>
      </c>
      <c r="AK298" t="s">
        <v>50</v>
      </c>
      <c r="AL298" t="str">
        <f t="shared" si="36"/>
        <v/>
      </c>
      <c r="AM298" t="str">
        <f>IF(FC_Road___Aradhana5[[#This Row],[2nd Level Departure]]="",FC_Road___Aradhana5[[#This Row],[1st Level Departure]],FC_Road___Aradhana5[[#This Row],[2nd Level Departure]])</f>
        <v>Shivajinagar</v>
      </c>
      <c r="AN298" t="s">
        <v>85</v>
      </c>
      <c r="AO298" t="s">
        <v>71</v>
      </c>
      <c r="AP298" t="s">
        <v>58</v>
      </c>
      <c r="AQ298" t="s">
        <v>59</v>
      </c>
      <c r="AR298" t="s">
        <v>73</v>
      </c>
      <c r="AS298" t="s">
        <v>61</v>
      </c>
      <c r="AT298" t="s">
        <v>62</v>
      </c>
      <c r="AU298" t="s">
        <v>63</v>
      </c>
      <c r="AV298" t="s">
        <v>50</v>
      </c>
      <c r="AW298" t="str">
        <f t="shared" si="37"/>
        <v>Word of Mouth/ Recommendation</v>
      </c>
      <c r="AX298" t="s">
        <v>50</v>
      </c>
      <c r="AY298" t="str">
        <f t="shared" si="38"/>
        <v>Casual Meal</v>
      </c>
      <c r="AZ298" t="s">
        <v>50</v>
      </c>
      <c r="BA298" t="str">
        <f t="shared" si="39"/>
        <v>I wanted to try Sourdough Pizza</v>
      </c>
      <c r="BB298" t="s">
        <v>74</v>
      </c>
      <c r="BC298" t="s">
        <v>104</v>
      </c>
      <c r="BD298" t="s">
        <v>75</v>
      </c>
      <c r="BE298" t="s">
        <v>76</v>
      </c>
      <c r="BF298" t="s">
        <v>89</v>
      </c>
      <c r="BG298" t="s">
        <v>68</v>
      </c>
      <c r="BH298" t="s">
        <v>78</v>
      </c>
      <c r="BI298" t="s">
        <v>115</v>
      </c>
      <c r="BJ298" t="s">
        <v>69</v>
      </c>
      <c r="BK298" t="s">
        <v>93</v>
      </c>
      <c r="BL298" t="s">
        <v>372</v>
      </c>
    </row>
    <row r="299" spans="1:64" x14ac:dyDescent="0.3">
      <c r="A299">
        <v>310</v>
      </c>
      <c r="B299" s="1">
        <v>45838.670138888891</v>
      </c>
      <c r="C299" s="6">
        <v>45838.67083333333</v>
      </c>
      <c r="D299" s="2">
        <f>INT(FC_Road___Aradhana5[[#This Row],[Completion time]])</f>
        <v>45838</v>
      </c>
      <c r="E299" s="2" t="str">
        <f>TEXT(FC_Road___Aradhana5[[#This Row],[Date]],"dddd")</f>
        <v>Monday</v>
      </c>
      <c r="F299" s="2" t="str">
        <f>IF(WEEKDAY(FC_Road___Aradhana5[[#This Row],[Date]],2)&gt;5,"Weekend","Weekday")</f>
        <v>Weekday</v>
      </c>
      <c r="G29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299" t="s">
        <v>49</v>
      </c>
      <c r="I299" t="s">
        <v>50</v>
      </c>
      <c r="J299" t="s">
        <v>51</v>
      </c>
      <c r="K299" t="s">
        <v>52</v>
      </c>
      <c r="L299" t="s">
        <v>156</v>
      </c>
      <c r="M299" t="s">
        <v>227</v>
      </c>
      <c r="N299" t="s">
        <v>50</v>
      </c>
      <c r="O299" t="s">
        <v>50</v>
      </c>
      <c r="P299" t="s">
        <v>50</v>
      </c>
      <c r="Q299" t="s">
        <v>50</v>
      </c>
      <c r="R299" t="str">
        <f t="shared" si="32"/>
        <v>Sambhaji Park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tr">
        <f t="shared" si="33"/>
        <v/>
      </c>
      <c r="Y299" t="str">
        <f t="shared" si="34"/>
        <v>Sambhaji Park</v>
      </c>
      <c r="Z299" t="s">
        <v>83</v>
      </c>
      <c r="AA299" t="s">
        <v>70</v>
      </c>
      <c r="AB299" t="s">
        <v>50</v>
      </c>
      <c r="AC299" t="s">
        <v>50</v>
      </c>
      <c r="AD299" t="s">
        <v>50</v>
      </c>
      <c r="AE299" t="s">
        <v>50</v>
      </c>
      <c r="AF299" t="str">
        <f t="shared" si="35"/>
        <v>Shivajinagar</v>
      </c>
      <c r="AG299" t="s">
        <v>50</v>
      </c>
      <c r="AH299" t="s">
        <v>50</v>
      </c>
      <c r="AI299" t="s">
        <v>50</v>
      </c>
      <c r="AJ299" t="s">
        <v>50</v>
      </c>
      <c r="AK299" t="s">
        <v>50</v>
      </c>
      <c r="AL299" t="str">
        <f t="shared" si="36"/>
        <v/>
      </c>
      <c r="AM299" t="str">
        <f>IF(FC_Road___Aradhana5[[#This Row],[2nd Level Departure]]="",FC_Road___Aradhana5[[#This Row],[1st Level Departure]],FC_Road___Aradhana5[[#This Row],[2nd Level Departure]])</f>
        <v>Shivajinagar</v>
      </c>
      <c r="AN299" t="s">
        <v>85</v>
      </c>
      <c r="AO299" t="s">
        <v>71</v>
      </c>
      <c r="AP299" t="s">
        <v>58</v>
      </c>
      <c r="AQ299" t="s">
        <v>72</v>
      </c>
      <c r="AR299" t="s">
        <v>73</v>
      </c>
      <c r="AS299" t="s">
        <v>61</v>
      </c>
      <c r="AT299" t="s">
        <v>62</v>
      </c>
      <c r="AU299" t="s">
        <v>63</v>
      </c>
      <c r="AV299" t="s">
        <v>50</v>
      </c>
      <c r="AW299" t="str">
        <f t="shared" si="37"/>
        <v>Walk-in/ Saw it while passing by</v>
      </c>
      <c r="AX299" t="s">
        <v>50</v>
      </c>
      <c r="AY299" t="str">
        <f t="shared" si="38"/>
        <v>Casual Meal</v>
      </c>
      <c r="AZ299" t="s">
        <v>50</v>
      </c>
      <c r="BA299" t="str">
        <f t="shared" si="39"/>
        <v>I wanted to try Sourdough Pizza</v>
      </c>
      <c r="BB299" t="s">
        <v>74</v>
      </c>
      <c r="BC299" t="s">
        <v>104</v>
      </c>
      <c r="BD299" t="s">
        <v>75</v>
      </c>
      <c r="BE299" t="s">
        <v>76</v>
      </c>
      <c r="BF299" t="s">
        <v>50</v>
      </c>
      <c r="BG299" t="s">
        <v>68</v>
      </c>
      <c r="BH299" t="s">
        <v>78</v>
      </c>
      <c r="BI299" t="s">
        <v>115</v>
      </c>
      <c r="BJ299" t="s">
        <v>69</v>
      </c>
      <c r="BK299" t="s">
        <v>153</v>
      </c>
      <c r="BL299" t="s">
        <v>370</v>
      </c>
    </row>
    <row r="300" spans="1:64" x14ac:dyDescent="0.3">
      <c r="A300">
        <v>311</v>
      </c>
      <c r="B300" s="1">
        <v>45838.67083333333</v>
      </c>
      <c r="C300" s="6">
        <v>45838.674305555556</v>
      </c>
      <c r="D300" s="2">
        <f>INT(FC_Road___Aradhana5[[#This Row],[Completion time]])</f>
        <v>45838</v>
      </c>
      <c r="E300" s="2" t="str">
        <f>TEXT(FC_Road___Aradhana5[[#This Row],[Date]],"dddd")</f>
        <v>Monday</v>
      </c>
      <c r="F300" s="2" t="str">
        <f>IF(WEEKDAY(FC_Road___Aradhana5[[#This Row],[Date]],2)&gt;5,"Weekend","Weekday")</f>
        <v>Weekday</v>
      </c>
      <c r="G30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00" t="s">
        <v>49</v>
      </c>
      <c r="I300" t="s">
        <v>50</v>
      </c>
      <c r="J300" t="s">
        <v>51</v>
      </c>
      <c r="K300" t="s">
        <v>52</v>
      </c>
      <c r="L300" t="s">
        <v>53</v>
      </c>
      <c r="M300" t="s">
        <v>50</v>
      </c>
      <c r="N300" t="s">
        <v>50</v>
      </c>
      <c r="O300" t="s">
        <v>70</v>
      </c>
      <c r="P300" t="s">
        <v>50</v>
      </c>
      <c r="Q300" t="s">
        <v>50</v>
      </c>
      <c r="R300" t="str">
        <f t="shared" si="32"/>
        <v>Shivajinagar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tr">
        <f t="shared" si="33"/>
        <v/>
      </c>
      <c r="Y300" t="str">
        <f t="shared" si="34"/>
        <v>Shivajinagar</v>
      </c>
      <c r="Z300" t="s">
        <v>55</v>
      </c>
      <c r="AA300" t="s">
        <v>50</v>
      </c>
      <c r="AB300" t="s">
        <v>50</v>
      </c>
      <c r="AC300" t="s">
        <v>50</v>
      </c>
      <c r="AD300" t="s">
        <v>70</v>
      </c>
      <c r="AE300" t="s">
        <v>50</v>
      </c>
      <c r="AF300" t="str">
        <f t="shared" si="35"/>
        <v>Shivajinagar</v>
      </c>
      <c r="AG300" t="s">
        <v>50</v>
      </c>
      <c r="AH300" t="s">
        <v>50</v>
      </c>
      <c r="AI300" t="s">
        <v>50</v>
      </c>
      <c r="AJ300" t="s">
        <v>50</v>
      </c>
      <c r="AK300" t="s">
        <v>50</v>
      </c>
      <c r="AL300" t="str">
        <f t="shared" si="36"/>
        <v/>
      </c>
      <c r="AM300" t="str">
        <f>IF(FC_Road___Aradhana5[[#This Row],[2nd Level Departure]]="",FC_Road___Aradhana5[[#This Row],[1st Level Departure]],FC_Road___Aradhana5[[#This Row],[2nd Level Departure]])</f>
        <v>Shivajinagar</v>
      </c>
      <c r="AN300" t="s">
        <v>56</v>
      </c>
      <c r="AO300" t="s">
        <v>71</v>
      </c>
      <c r="AP300" t="s">
        <v>96</v>
      </c>
      <c r="AQ300" t="s">
        <v>50</v>
      </c>
      <c r="AR300" t="s">
        <v>50</v>
      </c>
      <c r="AS300" t="s">
        <v>50</v>
      </c>
      <c r="AT300" t="s">
        <v>50</v>
      </c>
      <c r="AU300" t="s">
        <v>50</v>
      </c>
      <c r="AV300" t="s">
        <v>144</v>
      </c>
      <c r="AW300" t="str">
        <f t="shared" si="37"/>
        <v>I was walking by and came in</v>
      </c>
      <c r="AX300" t="s">
        <v>86</v>
      </c>
      <c r="AY300" t="str">
        <f t="shared" si="38"/>
        <v>Date</v>
      </c>
      <c r="AZ300" t="s">
        <v>168</v>
      </c>
      <c r="BA300" t="s">
        <v>125</v>
      </c>
      <c r="BB300" t="s">
        <v>113</v>
      </c>
      <c r="BC300" t="s">
        <v>74</v>
      </c>
      <c r="BD300" t="s">
        <v>75</v>
      </c>
      <c r="BE300" t="s">
        <v>76</v>
      </c>
      <c r="BF300" t="s">
        <v>89</v>
      </c>
      <c r="BG300" t="s">
        <v>100</v>
      </c>
      <c r="BH300" t="s">
        <v>101</v>
      </c>
      <c r="BI300" t="s">
        <v>91</v>
      </c>
      <c r="BJ300" t="s">
        <v>69</v>
      </c>
      <c r="BK300" t="s">
        <v>529</v>
      </c>
      <c r="BL300" t="s">
        <v>370</v>
      </c>
    </row>
    <row r="301" spans="1:64" x14ac:dyDescent="0.3">
      <c r="A301">
        <v>312</v>
      </c>
      <c r="B301" s="1">
        <v>45838.684027777781</v>
      </c>
      <c r="C301" s="6">
        <v>45838.688888888886</v>
      </c>
      <c r="D301" s="2">
        <f>INT(FC_Road___Aradhana5[[#This Row],[Completion time]])</f>
        <v>45838</v>
      </c>
      <c r="E301" s="2" t="str">
        <f>TEXT(FC_Road___Aradhana5[[#This Row],[Date]],"dddd")</f>
        <v>Monday</v>
      </c>
      <c r="F301" s="2" t="str">
        <f>IF(WEEKDAY(FC_Road___Aradhana5[[#This Row],[Date]],2)&gt;5,"Weekend","Weekday")</f>
        <v>Weekday</v>
      </c>
      <c r="G30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01" t="s">
        <v>49</v>
      </c>
      <c r="I301" t="s">
        <v>50</v>
      </c>
      <c r="J301" t="s">
        <v>79</v>
      </c>
      <c r="K301" t="s">
        <v>92</v>
      </c>
      <c r="L301" t="s">
        <v>156</v>
      </c>
      <c r="M301" t="s">
        <v>165</v>
      </c>
      <c r="N301" t="s">
        <v>50</v>
      </c>
      <c r="O301" t="s">
        <v>50</v>
      </c>
      <c r="P301" t="s">
        <v>50</v>
      </c>
      <c r="Q301" t="s">
        <v>50</v>
      </c>
      <c r="R301" t="str">
        <f t="shared" si="32"/>
        <v>Pavillion Mall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tr">
        <f t="shared" si="33"/>
        <v/>
      </c>
      <c r="Y301" t="str">
        <f t="shared" si="34"/>
        <v>Pavillion Mall</v>
      </c>
      <c r="Z301" t="s">
        <v>336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tr">
        <f t="shared" si="35"/>
        <v/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tr">
        <f t="shared" si="36"/>
        <v/>
      </c>
      <c r="AM301" t="str">
        <f>IF(FC_Road___Aradhana5[[#This Row],[2nd Level Departure]]="",FC_Road___Aradhana5[[#This Row],[1st Level Departure]],FC_Road___Aradhana5[[#This Row],[2nd Level Departure]])</f>
        <v/>
      </c>
      <c r="AN301" t="s">
        <v>94</v>
      </c>
      <c r="AO301" t="s">
        <v>71</v>
      </c>
      <c r="AP301" t="s">
        <v>58</v>
      </c>
      <c r="AQ301" t="s">
        <v>72</v>
      </c>
      <c r="AR301" t="s">
        <v>133</v>
      </c>
      <c r="AS301" t="s">
        <v>86</v>
      </c>
      <c r="AT301" t="s">
        <v>222</v>
      </c>
      <c r="AU301" t="s">
        <v>63</v>
      </c>
      <c r="AV301" t="s">
        <v>50</v>
      </c>
      <c r="AW301" t="str">
        <f t="shared" si="37"/>
        <v>Walk-in/ Saw it while passing by</v>
      </c>
      <c r="AX301" t="s">
        <v>50</v>
      </c>
      <c r="AY301" t="str">
        <f t="shared" si="38"/>
        <v>Date</v>
      </c>
      <c r="AZ301" t="s">
        <v>50</v>
      </c>
      <c r="BA301" t="str">
        <f t="shared" si="39"/>
        <v>I love the alcohol with Pizza offer at Nonna's</v>
      </c>
      <c r="BB301" t="s">
        <v>74</v>
      </c>
      <c r="BC301" t="s">
        <v>104</v>
      </c>
      <c r="BD301" t="s">
        <v>88</v>
      </c>
      <c r="BE301" t="s">
        <v>67</v>
      </c>
      <c r="BF301" t="s">
        <v>89</v>
      </c>
      <c r="BG301" t="s">
        <v>114</v>
      </c>
      <c r="BH301" t="s">
        <v>78</v>
      </c>
      <c r="BI301" t="s">
        <v>115</v>
      </c>
      <c r="BJ301" t="s">
        <v>69</v>
      </c>
      <c r="BK301" t="s">
        <v>531</v>
      </c>
      <c r="BL301" t="s">
        <v>390</v>
      </c>
    </row>
    <row r="302" spans="1:64" x14ac:dyDescent="0.3">
      <c r="A302">
        <v>313</v>
      </c>
      <c r="B302" s="1">
        <v>45838.688888888886</v>
      </c>
      <c r="C302" s="6">
        <v>45838.705555555556</v>
      </c>
      <c r="D302" s="2">
        <f>INT(FC_Road___Aradhana5[[#This Row],[Completion time]])</f>
        <v>45838</v>
      </c>
      <c r="E302" s="2" t="str">
        <f>TEXT(FC_Road___Aradhana5[[#This Row],[Date]],"dddd")</f>
        <v>Monday</v>
      </c>
      <c r="F302" s="2" t="str">
        <f>IF(WEEKDAY(FC_Road___Aradhana5[[#This Row],[Date]],2)&gt;5,"Weekend","Weekday")</f>
        <v>Weekday</v>
      </c>
      <c r="G30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02" t="s">
        <v>49</v>
      </c>
      <c r="I302" t="s">
        <v>50</v>
      </c>
      <c r="J302" t="s">
        <v>79</v>
      </c>
      <c r="K302" t="s">
        <v>52</v>
      </c>
      <c r="L302" t="s">
        <v>160</v>
      </c>
      <c r="M302" t="s">
        <v>50</v>
      </c>
      <c r="N302" t="s">
        <v>50</v>
      </c>
      <c r="O302" t="s">
        <v>50</v>
      </c>
      <c r="P302" t="s">
        <v>161</v>
      </c>
      <c r="Q302" t="s">
        <v>50</v>
      </c>
      <c r="R302" t="str">
        <f t="shared" si="32"/>
        <v>Fergusson / BMCC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tr">
        <f t="shared" si="33"/>
        <v/>
      </c>
      <c r="Y302" t="str">
        <f t="shared" si="34"/>
        <v>Fergusson / BMCC</v>
      </c>
      <c r="Z302" t="s">
        <v>142</v>
      </c>
      <c r="AA302" t="s">
        <v>50</v>
      </c>
      <c r="AB302" t="s">
        <v>50</v>
      </c>
      <c r="AC302" t="s">
        <v>50</v>
      </c>
      <c r="AD302" t="s">
        <v>50</v>
      </c>
      <c r="AE302" t="s">
        <v>161</v>
      </c>
      <c r="AF302" t="str">
        <f t="shared" si="35"/>
        <v>Fergusson / BMCC</v>
      </c>
      <c r="AG302" t="s">
        <v>50</v>
      </c>
      <c r="AH302" t="s">
        <v>50</v>
      </c>
      <c r="AI302" t="s">
        <v>50</v>
      </c>
      <c r="AJ302" t="s">
        <v>50</v>
      </c>
      <c r="AK302" t="s">
        <v>50</v>
      </c>
      <c r="AL302" t="str">
        <f t="shared" si="36"/>
        <v/>
      </c>
      <c r="AM302" t="str">
        <f>IF(FC_Road___Aradhana5[[#This Row],[2nd Level Departure]]="",FC_Road___Aradhana5[[#This Row],[1st Level Departure]],FC_Road___Aradhana5[[#This Row],[2nd Level Departure]])</f>
        <v>Fergusson / BMCC</v>
      </c>
      <c r="AN302" t="s">
        <v>85</v>
      </c>
      <c r="AO302" t="s">
        <v>71</v>
      </c>
      <c r="AP302" t="s">
        <v>96</v>
      </c>
      <c r="AQ302" t="s">
        <v>50</v>
      </c>
      <c r="AR302" t="s">
        <v>50</v>
      </c>
      <c r="AS302" t="s">
        <v>50</v>
      </c>
      <c r="AT302" t="s">
        <v>50</v>
      </c>
      <c r="AU302" t="s">
        <v>50</v>
      </c>
      <c r="AV302" t="s">
        <v>97</v>
      </c>
      <c r="AW302" t="str">
        <f t="shared" si="37"/>
        <v>Social Media Ad (Instagram/ Facebook)</v>
      </c>
      <c r="AX302" t="s">
        <v>61</v>
      </c>
      <c r="AY302" t="str">
        <f t="shared" si="38"/>
        <v>Casual Meal</v>
      </c>
      <c r="AZ302" t="s">
        <v>98</v>
      </c>
      <c r="BA302" t="s">
        <v>62</v>
      </c>
      <c r="BB302" t="s">
        <v>65</v>
      </c>
      <c r="BC302" t="s">
        <v>108</v>
      </c>
      <c r="BD302" t="s">
        <v>88</v>
      </c>
      <c r="BE302" t="s">
        <v>188</v>
      </c>
      <c r="BF302" t="s">
        <v>99</v>
      </c>
      <c r="BG302" t="s">
        <v>77</v>
      </c>
      <c r="BH302" t="s">
        <v>101</v>
      </c>
      <c r="BI302" t="s">
        <v>276</v>
      </c>
      <c r="BJ302" t="s">
        <v>69</v>
      </c>
      <c r="BK302" t="s">
        <v>528</v>
      </c>
      <c r="BL302" t="s">
        <v>388</v>
      </c>
    </row>
    <row r="303" spans="1:64" x14ac:dyDescent="0.3">
      <c r="A303">
        <v>314</v>
      </c>
      <c r="B303" s="1">
        <v>45838.745833333334</v>
      </c>
      <c r="C303" s="6">
        <v>45838.747916666667</v>
      </c>
      <c r="D303" s="2">
        <f>INT(FC_Road___Aradhana5[[#This Row],[Completion time]])</f>
        <v>45838</v>
      </c>
      <c r="E303" s="2" t="str">
        <f>TEXT(FC_Road___Aradhana5[[#This Row],[Date]],"dddd")</f>
        <v>Monday</v>
      </c>
      <c r="F303" s="2" t="str">
        <f>IF(WEEKDAY(FC_Road___Aradhana5[[#This Row],[Date]],2)&gt;5,"Weekend","Weekday")</f>
        <v>Weekday</v>
      </c>
      <c r="G30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03" t="s">
        <v>49</v>
      </c>
      <c r="I303" t="s">
        <v>50</v>
      </c>
      <c r="J303" t="s">
        <v>51</v>
      </c>
      <c r="K303" t="s">
        <v>52</v>
      </c>
      <c r="L303" t="s">
        <v>156</v>
      </c>
      <c r="M303" t="s">
        <v>81</v>
      </c>
      <c r="N303" t="s">
        <v>50</v>
      </c>
      <c r="O303" t="s">
        <v>50</v>
      </c>
      <c r="P303" t="s">
        <v>50</v>
      </c>
      <c r="Q303" t="s">
        <v>50</v>
      </c>
      <c r="R303" t="str">
        <f t="shared" si="32"/>
        <v>Kothrud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tr">
        <f t="shared" si="33"/>
        <v/>
      </c>
      <c r="Y303" t="str">
        <f t="shared" si="34"/>
        <v>Kothrud</v>
      </c>
      <c r="Z303" t="s">
        <v>93</v>
      </c>
      <c r="AA303" t="s">
        <v>50</v>
      </c>
      <c r="AB303" t="s">
        <v>50</v>
      </c>
      <c r="AC303" t="s">
        <v>165</v>
      </c>
      <c r="AD303" t="s">
        <v>50</v>
      </c>
      <c r="AE303" t="s">
        <v>50</v>
      </c>
      <c r="AF303" t="str">
        <f t="shared" si="35"/>
        <v>Pavillion Mall</v>
      </c>
      <c r="AG303" t="s">
        <v>50</v>
      </c>
      <c r="AH303" t="s">
        <v>50</v>
      </c>
      <c r="AI303" t="s">
        <v>50</v>
      </c>
      <c r="AJ303" t="s">
        <v>50</v>
      </c>
      <c r="AK303" t="s">
        <v>50</v>
      </c>
      <c r="AL303" t="str">
        <f t="shared" si="36"/>
        <v/>
      </c>
      <c r="AM303" t="str">
        <f>IF(FC_Road___Aradhana5[[#This Row],[2nd Level Departure]]="",FC_Road___Aradhana5[[#This Row],[1st Level Departure]],FC_Road___Aradhana5[[#This Row],[2nd Level Departure]])</f>
        <v>Pavillion Mall</v>
      </c>
      <c r="AN303" t="s">
        <v>56</v>
      </c>
      <c r="AO303" t="s">
        <v>71</v>
      </c>
      <c r="AP303" t="s">
        <v>96</v>
      </c>
      <c r="AQ303" t="s">
        <v>50</v>
      </c>
      <c r="AR303" t="s">
        <v>50</v>
      </c>
      <c r="AS303" t="s">
        <v>50</v>
      </c>
      <c r="AT303" t="s">
        <v>50</v>
      </c>
      <c r="AU303" t="s">
        <v>50</v>
      </c>
      <c r="AV303" t="s">
        <v>97</v>
      </c>
      <c r="AW303" t="str">
        <f t="shared" si="37"/>
        <v>Social Media Ad (Instagram/ Facebook)</v>
      </c>
      <c r="AX303" t="s">
        <v>61</v>
      </c>
      <c r="AY303" t="str">
        <f t="shared" si="38"/>
        <v>Casual Meal</v>
      </c>
      <c r="AZ303" t="s">
        <v>98</v>
      </c>
      <c r="BA303" t="s">
        <v>62</v>
      </c>
      <c r="BB303" t="s">
        <v>104</v>
      </c>
      <c r="BC303" t="s">
        <v>64</v>
      </c>
      <c r="BD303" t="s">
        <v>88</v>
      </c>
      <c r="BE303" t="s">
        <v>76</v>
      </c>
      <c r="BF303" t="s">
        <v>89</v>
      </c>
      <c r="BG303" t="s">
        <v>114</v>
      </c>
      <c r="BH303" t="s">
        <v>101</v>
      </c>
      <c r="BI303" t="s">
        <v>122</v>
      </c>
      <c r="BJ303" t="s">
        <v>69</v>
      </c>
      <c r="BK303" t="s">
        <v>93</v>
      </c>
      <c r="BL303" t="s">
        <v>390</v>
      </c>
    </row>
    <row r="304" spans="1:64" x14ac:dyDescent="0.3">
      <c r="A304">
        <v>315</v>
      </c>
      <c r="B304" s="1">
        <v>45838.789583333331</v>
      </c>
      <c r="C304" s="6">
        <v>45838.790972222225</v>
      </c>
      <c r="D304" s="2">
        <f>INT(FC_Road___Aradhana5[[#This Row],[Completion time]])</f>
        <v>45838</v>
      </c>
      <c r="E304" s="2" t="str">
        <f>TEXT(FC_Road___Aradhana5[[#This Row],[Date]],"dddd")</f>
        <v>Monday</v>
      </c>
      <c r="F304" s="2" t="str">
        <f>IF(WEEKDAY(FC_Road___Aradhana5[[#This Row],[Date]],2)&gt;5,"Weekend","Weekday")</f>
        <v>Weekday</v>
      </c>
      <c r="G30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04" t="s">
        <v>49</v>
      </c>
      <c r="I304" t="s">
        <v>50</v>
      </c>
      <c r="J304" t="s">
        <v>79</v>
      </c>
      <c r="K304" t="s">
        <v>52</v>
      </c>
      <c r="L304" t="s">
        <v>156</v>
      </c>
      <c r="M304" t="s">
        <v>165</v>
      </c>
      <c r="N304" t="s">
        <v>50</v>
      </c>
      <c r="O304" t="s">
        <v>50</v>
      </c>
      <c r="P304" t="s">
        <v>50</v>
      </c>
      <c r="Q304" t="s">
        <v>50</v>
      </c>
      <c r="R304" t="str">
        <f t="shared" si="32"/>
        <v>Pavillion Mall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tr">
        <f t="shared" si="33"/>
        <v/>
      </c>
      <c r="Y304" t="str">
        <f t="shared" si="34"/>
        <v>Pavillion Mall</v>
      </c>
      <c r="Z304" t="s">
        <v>83</v>
      </c>
      <c r="AA304" t="s">
        <v>70</v>
      </c>
      <c r="AB304" t="s">
        <v>50</v>
      </c>
      <c r="AC304" t="s">
        <v>50</v>
      </c>
      <c r="AD304" t="s">
        <v>50</v>
      </c>
      <c r="AE304" t="s">
        <v>50</v>
      </c>
      <c r="AF304" t="str">
        <f t="shared" si="35"/>
        <v>Shivajinagar</v>
      </c>
      <c r="AG304" t="s">
        <v>50</v>
      </c>
      <c r="AH304" t="s">
        <v>50</v>
      </c>
      <c r="AI304" t="s">
        <v>50</v>
      </c>
      <c r="AJ304" t="s">
        <v>50</v>
      </c>
      <c r="AK304" t="s">
        <v>50</v>
      </c>
      <c r="AL304" t="str">
        <f t="shared" si="36"/>
        <v/>
      </c>
      <c r="AM304" t="str">
        <f>IF(FC_Road___Aradhana5[[#This Row],[2nd Level Departure]]="",FC_Road___Aradhana5[[#This Row],[1st Level Departure]],FC_Road___Aradhana5[[#This Row],[2nd Level Departure]])</f>
        <v>Shivajinagar</v>
      </c>
      <c r="AN304" t="s">
        <v>56</v>
      </c>
      <c r="AO304" t="s">
        <v>71</v>
      </c>
      <c r="AP304" t="s">
        <v>58</v>
      </c>
      <c r="AQ304" t="s">
        <v>105</v>
      </c>
      <c r="AR304" t="s">
        <v>60</v>
      </c>
      <c r="AS304" t="s">
        <v>86</v>
      </c>
      <c r="AT304" t="s">
        <v>62</v>
      </c>
      <c r="AU304" t="s">
        <v>63</v>
      </c>
      <c r="AV304" t="s">
        <v>50</v>
      </c>
      <c r="AW304" t="str">
        <f t="shared" si="37"/>
        <v>Food Blogger/ Influencer</v>
      </c>
      <c r="AX304" t="s">
        <v>50</v>
      </c>
      <c r="AY304" t="str">
        <f t="shared" si="38"/>
        <v>Date</v>
      </c>
      <c r="AZ304" t="s">
        <v>50</v>
      </c>
      <c r="BA304" t="str">
        <f t="shared" si="39"/>
        <v>I wanted to try Sourdough Pizza</v>
      </c>
      <c r="BB304" t="s">
        <v>104</v>
      </c>
      <c r="BC304" t="s">
        <v>104</v>
      </c>
      <c r="BD304" t="s">
        <v>75</v>
      </c>
      <c r="BE304" t="s">
        <v>67</v>
      </c>
      <c r="BF304" t="s">
        <v>99</v>
      </c>
      <c r="BG304" t="s">
        <v>77</v>
      </c>
      <c r="BH304" t="s">
        <v>101</v>
      </c>
      <c r="BI304" t="s">
        <v>122</v>
      </c>
      <c r="BJ304" t="s">
        <v>69</v>
      </c>
      <c r="BK304" t="s">
        <v>153</v>
      </c>
      <c r="BL304" t="s">
        <v>370</v>
      </c>
    </row>
    <row r="305" spans="1:64" x14ac:dyDescent="0.3">
      <c r="A305">
        <v>317</v>
      </c>
      <c r="B305" s="1">
        <v>45838.834027777775</v>
      </c>
      <c r="C305" s="6">
        <v>45838.845138888886</v>
      </c>
      <c r="D305" s="2">
        <f>INT(FC_Road___Aradhana5[[#This Row],[Completion time]])</f>
        <v>45838</v>
      </c>
      <c r="E305" s="2" t="str">
        <f>TEXT(FC_Road___Aradhana5[[#This Row],[Date]],"dddd")</f>
        <v>Monday</v>
      </c>
      <c r="F305" s="2" t="str">
        <f>IF(WEEKDAY(FC_Road___Aradhana5[[#This Row],[Date]],2)&gt;5,"Weekend","Weekday")</f>
        <v>Weekday</v>
      </c>
      <c r="G30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05" t="s">
        <v>49</v>
      </c>
      <c r="I305" t="s">
        <v>50</v>
      </c>
      <c r="J305" t="s">
        <v>79</v>
      </c>
      <c r="K305" t="s">
        <v>52</v>
      </c>
      <c r="L305" t="s">
        <v>93</v>
      </c>
      <c r="M305" t="s">
        <v>50</v>
      </c>
      <c r="N305" t="s">
        <v>204</v>
      </c>
      <c r="O305" t="s">
        <v>50</v>
      </c>
      <c r="P305" t="s">
        <v>50</v>
      </c>
      <c r="Q305" t="s">
        <v>50</v>
      </c>
      <c r="R305" t="str">
        <f t="shared" si="32"/>
        <v>JM Road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tr">
        <f t="shared" si="33"/>
        <v/>
      </c>
      <c r="Y305" t="str">
        <f t="shared" si="34"/>
        <v>JM Road</v>
      </c>
      <c r="Z305" t="s">
        <v>166</v>
      </c>
      <c r="AA305" t="s">
        <v>50</v>
      </c>
      <c r="AB305" t="s">
        <v>165</v>
      </c>
      <c r="AC305" t="s">
        <v>50</v>
      </c>
      <c r="AD305" t="s">
        <v>50</v>
      </c>
      <c r="AE305" t="s">
        <v>50</v>
      </c>
      <c r="AF305" t="str">
        <f t="shared" si="35"/>
        <v>Pavillion Mall</v>
      </c>
      <c r="AG305" t="s">
        <v>50</v>
      </c>
      <c r="AH305" t="s">
        <v>50</v>
      </c>
      <c r="AI305" t="s">
        <v>50</v>
      </c>
      <c r="AJ305" t="s">
        <v>50</v>
      </c>
      <c r="AK305" t="s">
        <v>50</v>
      </c>
      <c r="AL305" t="str">
        <f t="shared" si="36"/>
        <v/>
      </c>
      <c r="AM305" t="str">
        <f>IF(FC_Road___Aradhana5[[#This Row],[2nd Level Departure]]="",FC_Road___Aradhana5[[#This Row],[1st Level Departure]],FC_Road___Aradhana5[[#This Row],[2nd Level Departure]])</f>
        <v>Pavillion Mall</v>
      </c>
      <c r="AN305" t="s">
        <v>56</v>
      </c>
      <c r="AO305" t="s">
        <v>71</v>
      </c>
      <c r="AP305" t="s">
        <v>58</v>
      </c>
      <c r="AQ305" t="s">
        <v>59</v>
      </c>
      <c r="AR305" t="s">
        <v>103</v>
      </c>
      <c r="AS305" t="s">
        <v>112</v>
      </c>
      <c r="AT305" t="s">
        <v>62</v>
      </c>
      <c r="AU305" t="s">
        <v>103</v>
      </c>
      <c r="AV305" t="s">
        <v>50</v>
      </c>
      <c r="AW305" t="str">
        <f t="shared" si="37"/>
        <v>Word of Mouth/ Recommendation</v>
      </c>
      <c r="AX305" t="s">
        <v>50</v>
      </c>
      <c r="AY305" t="str">
        <f t="shared" si="38"/>
        <v>Hangout with Friends</v>
      </c>
      <c r="AZ305" t="s">
        <v>50</v>
      </c>
      <c r="BA305" t="str">
        <f t="shared" si="39"/>
        <v>I wanted to try Sourdough Pizza</v>
      </c>
      <c r="BB305" t="s">
        <v>64</v>
      </c>
      <c r="BC305" t="s">
        <v>74</v>
      </c>
      <c r="BD305" t="s">
        <v>75</v>
      </c>
      <c r="BE305" t="s">
        <v>76</v>
      </c>
      <c r="BF305" t="s">
        <v>89</v>
      </c>
      <c r="BG305" t="s">
        <v>100</v>
      </c>
      <c r="BH305" t="s">
        <v>90</v>
      </c>
      <c r="BJ305" t="s">
        <v>69</v>
      </c>
      <c r="BK305" t="s">
        <v>93</v>
      </c>
      <c r="BL305" t="s">
        <v>411</v>
      </c>
    </row>
    <row r="306" spans="1:64" x14ac:dyDescent="0.3">
      <c r="A306">
        <v>318</v>
      </c>
      <c r="B306" s="1">
        <v>45838.845138888886</v>
      </c>
      <c r="C306" s="6">
        <v>45838.84652777778</v>
      </c>
      <c r="D306" s="2">
        <f>INT(FC_Road___Aradhana5[[#This Row],[Completion time]])</f>
        <v>45838</v>
      </c>
      <c r="E306" s="2" t="str">
        <f>TEXT(FC_Road___Aradhana5[[#This Row],[Date]],"dddd")</f>
        <v>Monday</v>
      </c>
      <c r="F306" s="2" t="str">
        <f>IF(WEEKDAY(FC_Road___Aradhana5[[#This Row],[Date]],2)&gt;5,"Weekend","Weekday")</f>
        <v>Weekday</v>
      </c>
      <c r="G30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06" t="s">
        <v>49</v>
      </c>
      <c r="I306" t="s">
        <v>50</v>
      </c>
      <c r="J306" t="s">
        <v>79</v>
      </c>
      <c r="K306" t="s">
        <v>52</v>
      </c>
      <c r="L306" t="s">
        <v>53</v>
      </c>
      <c r="M306" t="s">
        <v>50</v>
      </c>
      <c r="N306" t="s">
        <v>50</v>
      </c>
      <c r="O306" t="s">
        <v>70</v>
      </c>
      <c r="P306" t="s">
        <v>50</v>
      </c>
      <c r="Q306" t="s">
        <v>50</v>
      </c>
      <c r="R306" t="str">
        <f t="shared" si="32"/>
        <v>Shivajinagar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tr">
        <f t="shared" si="33"/>
        <v/>
      </c>
      <c r="Y306" t="str">
        <f t="shared" si="34"/>
        <v>Shivajinagar</v>
      </c>
      <c r="Z306" t="s">
        <v>83</v>
      </c>
      <c r="AA306" t="s">
        <v>127</v>
      </c>
      <c r="AB306" t="s">
        <v>50</v>
      </c>
      <c r="AC306" t="s">
        <v>50</v>
      </c>
      <c r="AD306" t="s">
        <v>50</v>
      </c>
      <c r="AE306" t="s">
        <v>50</v>
      </c>
      <c r="AF306" t="str">
        <f t="shared" si="35"/>
        <v>Old City</v>
      </c>
      <c r="AG306" t="s">
        <v>50</v>
      </c>
      <c r="AH306" t="s">
        <v>50</v>
      </c>
      <c r="AI306" t="s">
        <v>50</v>
      </c>
      <c r="AJ306" t="s">
        <v>50</v>
      </c>
      <c r="AK306" t="s">
        <v>50</v>
      </c>
      <c r="AL306" t="str">
        <f t="shared" si="36"/>
        <v/>
      </c>
      <c r="AM306" t="str">
        <f>IF(FC_Road___Aradhana5[[#This Row],[2nd Level Departure]]="",FC_Road___Aradhana5[[#This Row],[1st Level Departure]],FC_Road___Aradhana5[[#This Row],[2nd Level Departure]])</f>
        <v>Old City</v>
      </c>
      <c r="AN306" t="s">
        <v>56</v>
      </c>
      <c r="AO306" t="s">
        <v>71</v>
      </c>
      <c r="AP306" t="s">
        <v>58</v>
      </c>
      <c r="AQ306" t="s">
        <v>59</v>
      </c>
      <c r="AR306" t="s">
        <v>60</v>
      </c>
      <c r="AS306" t="s">
        <v>61</v>
      </c>
      <c r="AT306" t="s">
        <v>62</v>
      </c>
      <c r="AU306" t="s">
        <v>63</v>
      </c>
      <c r="AV306" t="s">
        <v>50</v>
      </c>
      <c r="AW306" t="str">
        <f t="shared" si="37"/>
        <v>Word of Mouth/ Recommendation</v>
      </c>
      <c r="AX306" t="s">
        <v>50</v>
      </c>
      <c r="AY306" t="str">
        <f t="shared" si="38"/>
        <v>Casual Meal</v>
      </c>
      <c r="AZ306" t="s">
        <v>50</v>
      </c>
      <c r="BA306" t="str">
        <f t="shared" si="39"/>
        <v>I wanted to try Sourdough Pizza</v>
      </c>
      <c r="BB306" t="s">
        <v>104</v>
      </c>
      <c r="BC306" t="s">
        <v>65</v>
      </c>
      <c r="BD306" t="s">
        <v>66</v>
      </c>
      <c r="BE306" t="s">
        <v>76</v>
      </c>
      <c r="BF306" t="s">
        <v>131</v>
      </c>
      <c r="BG306" t="s">
        <v>100</v>
      </c>
      <c r="BH306" t="s">
        <v>78</v>
      </c>
      <c r="BI306" t="s">
        <v>115</v>
      </c>
      <c r="BJ306" t="s">
        <v>69</v>
      </c>
      <c r="BK306" t="s">
        <v>529</v>
      </c>
      <c r="BL306" t="s">
        <v>370</v>
      </c>
    </row>
    <row r="307" spans="1:64" x14ac:dyDescent="0.3">
      <c r="A307">
        <v>319</v>
      </c>
      <c r="B307" s="1">
        <v>45838.842361111114</v>
      </c>
      <c r="C307" s="6">
        <v>45838.847222222219</v>
      </c>
      <c r="D307" s="2">
        <f>INT(FC_Road___Aradhana5[[#This Row],[Completion time]])</f>
        <v>45838</v>
      </c>
      <c r="E307" s="2" t="str">
        <f>TEXT(FC_Road___Aradhana5[[#This Row],[Date]],"dddd")</f>
        <v>Monday</v>
      </c>
      <c r="F307" s="2" t="str">
        <f>IF(WEEKDAY(FC_Road___Aradhana5[[#This Row],[Date]],2)&gt;5,"Weekend","Weekday")</f>
        <v>Weekday</v>
      </c>
      <c r="G30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07" t="s">
        <v>49</v>
      </c>
      <c r="I307" t="s">
        <v>50</v>
      </c>
      <c r="J307" t="s">
        <v>51</v>
      </c>
      <c r="K307" t="s">
        <v>52</v>
      </c>
      <c r="L307" t="s">
        <v>53</v>
      </c>
      <c r="M307" t="s">
        <v>50</v>
      </c>
      <c r="N307" t="s">
        <v>50</v>
      </c>
      <c r="O307" t="s">
        <v>246</v>
      </c>
      <c r="P307" t="s">
        <v>50</v>
      </c>
      <c r="Q307" t="s">
        <v>50</v>
      </c>
      <c r="R307" t="str">
        <f t="shared" si="32"/>
        <v xml:space="preserve">Magarpatta </v>
      </c>
      <c r="S307" t="s">
        <v>50</v>
      </c>
      <c r="T307" t="s">
        <v>50</v>
      </c>
      <c r="U307" t="s">
        <v>50</v>
      </c>
      <c r="V307" t="s">
        <v>50</v>
      </c>
      <c r="W307" t="s">
        <v>50</v>
      </c>
      <c r="X307" t="str">
        <f t="shared" si="33"/>
        <v/>
      </c>
      <c r="Y307" t="str">
        <f t="shared" si="34"/>
        <v xml:space="preserve">Magarpatta </v>
      </c>
      <c r="Z307" t="s">
        <v>83</v>
      </c>
      <c r="AA307" t="s">
        <v>246</v>
      </c>
      <c r="AB307" t="s">
        <v>50</v>
      </c>
      <c r="AC307" t="s">
        <v>50</v>
      </c>
      <c r="AD307" t="s">
        <v>50</v>
      </c>
      <c r="AE307" t="s">
        <v>50</v>
      </c>
      <c r="AF307" t="str">
        <f t="shared" si="35"/>
        <v xml:space="preserve">Magarpatta </v>
      </c>
      <c r="AG307" t="s">
        <v>50</v>
      </c>
      <c r="AH307" t="s">
        <v>50</v>
      </c>
      <c r="AI307" t="s">
        <v>50</v>
      </c>
      <c r="AJ307" t="s">
        <v>50</v>
      </c>
      <c r="AK307" t="s">
        <v>50</v>
      </c>
      <c r="AL307" t="str">
        <f t="shared" si="36"/>
        <v/>
      </c>
      <c r="AM307" t="str">
        <f>IF(FC_Road___Aradhana5[[#This Row],[2nd Level Departure]]="",FC_Road___Aradhana5[[#This Row],[1st Level Departure]],FC_Road___Aradhana5[[#This Row],[2nd Level Departure]])</f>
        <v xml:space="preserve">Magarpatta </v>
      </c>
      <c r="AN307" t="s">
        <v>94</v>
      </c>
      <c r="AO307" t="s">
        <v>109</v>
      </c>
      <c r="AP307" t="s">
        <v>58</v>
      </c>
      <c r="AQ307" t="s">
        <v>72</v>
      </c>
      <c r="AR307" t="s">
        <v>73</v>
      </c>
      <c r="AS307" t="s">
        <v>112</v>
      </c>
      <c r="AT307" t="s">
        <v>62</v>
      </c>
      <c r="AU307" t="s">
        <v>63</v>
      </c>
      <c r="AV307" t="s">
        <v>50</v>
      </c>
      <c r="AW307" t="str">
        <f t="shared" si="37"/>
        <v>Walk-in/ Saw it while passing by</v>
      </c>
      <c r="AX307" t="s">
        <v>50</v>
      </c>
      <c r="AY307" t="str">
        <f t="shared" si="38"/>
        <v>Hangout with Friends</v>
      </c>
      <c r="AZ307" t="s">
        <v>50</v>
      </c>
      <c r="BA307" t="str">
        <f t="shared" si="39"/>
        <v>I wanted to try Sourdough Pizza</v>
      </c>
      <c r="BB307" t="s">
        <v>87</v>
      </c>
      <c r="BC307" t="s">
        <v>64</v>
      </c>
      <c r="BD307" t="s">
        <v>75</v>
      </c>
      <c r="BE307" t="s">
        <v>76</v>
      </c>
      <c r="BF307" t="s">
        <v>89</v>
      </c>
      <c r="BG307" t="s">
        <v>68</v>
      </c>
      <c r="BH307" t="s">
        <v>118</v>
      </c>
      <c r="BI307" t="s">
        <v>115</v>
      </c>
      <c r="BJ307" t="s">
        <v>69</v>
      </c>
      <c r="BK307" t="s">
        <v>153</v>
      </c>
      <c r="BL307" t="s">
        <v>426</v>
      </c>
    </row>
    <row r="308" spans="1:64" x14ac:dyDescent="0.3">
      <c r="A308">
        <v>320</v>
      </c>
      <c r="B308" s="1">
        <v>45838.880555555559</v>
      </c>
      <c r="C308" s="6">
        <v>45838.887499999997</v>
      </c>
      <c r="D308" s="2">
        <f>INT(FC_Road___Aradhana5[[#This Row],[Completion time]])</f>
        <v>45838</v>
      </c>
      <c r="E308" s="2" t="str">
        <f>TEXT(FC_Road___Aradhana5[[#This Row],[Date]],"dddd")</f>
        <v>Monday</v>
      </c>
      <c r="F308" s="2" t="str">
        <f>IF(WEEKDAY(FC_Road___Aradhana5[[#This Row],[Date]],2)&gt;5,"Weekend","Weekday")</f>
        <v>Weekday</v>
      </c>
      <c r="G30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08" t="s">
        <v>49</v>
      </c>
      <c r="I308" t="s">
        <v>50</v>
      </c>
      <c r="J308" t="s">
        <v>51</v>
      </c>
      <c r="K308" t="s">
        <v>52</v>
      </c>
      <c r="L308" t="s">
        <v>53</v>
      </c>
      <c r="M308" t="s">
        <v>50</v>
      </c>
      <c r="N308" t="s">
        <v>50</v>
      </c>
      <c r="O308" t="s">
        <v>126</v>
      </c>
      <c r="P308" t="s">
        <v>50</v>
      </c>
      <c r="Q308" t="s">
        <v>50</v>
      </c>
      <c r="R308" t="str">
        <f t="shared" si="32"/>
        <v>ICC/ Senapati Bapat Road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tr">
        <f t="shared" si="33"/>
        <v/>
      </c>
      <c r="Y308" t="str">
        <f t="shared" si="34"/>
        <v>ICC/ Senapati Bapat Road</v>
      </c>
      <c r="Z308" t="s">
        <v>83</v>
      </c>
      <c r="AA308" t="s">
        <v>84</v>
      </c>
      <c r="AB308" t="s">
        <v>50</v>
      </c>
      <c r="AC308" t="s">
        <v>50</v>
      </c>
      <c r="AD308" t="s">
        <v>50</v>
      </c>
      <c r="AE308" t="s">
        <v>50</v>
      </c>
      <c r="AF308" t="str">
        <f t="shared" si="35"/>
        <v>kothrud</v>
      </c>
      <c r="AG308" t="s">
        <v>50</v>
      </c>
      <c r="AH308" t="s">
        <v>50</v>
      </c>
      <c r="AI308" t="s">
        <v>148</v>
      </c>
      <c r="AJ308" t="s">
        <v>50</v>
      </c>
      <c r="AK308" t="s">
        <v>50</v>
      </c>
      <c r="AL308" t="str">
        <f t="shared" si="36"/>
        <v>MIT College / Anand Nagar</v>
      </c>
      <c r="AM308" t="str">
        <f>IF(FC_Road___Aradhana5[[#This Row],[2nd Level Departure]]="",FC_Road___Aradhana5[[#This Row],[1st Level Departure]],FC_Road___Aradhana5[[#This Row],[2nd Level Departure]])</f>
        <v>MIT College / Anand Nagar</v>
      </c>
      <c r="AN308" t="s">
        <v>56</v>
      </c>
      <c r="AO308" t="s">
        <v>71</v>
      </c>
      <c r="AP308" t="s">
        <v>96</v>
      </c>
      <c r="AQ308" t="s">
        <v>50</v>
      </c>
      <c r="AR308" t="s">
        <v>50</v>
      </c>
      <c r="AS308" t="s">
        <v>50</v>
      </c>
      <c r="AT308" t="s">
        <v>50</v>
      </c>
      <c r="AU308" t="s">
        <v>50</v>
      </c>
      <c r="AV308" t="s">
        <v>97</v>
      </c>
      <c r="AW308" t="str">
        <f t="shared" si="37"/>
        <v>Social Media Ad (Instagram/ Facebook)</v>
      </c>
      <c r="AX308" t="s">
        <v>111</v>
      </c>
      <c r="AY308" t="str">
        <f t="shared" si="38"/>
        <v>Hangout with friends</v>
      </c>
      <c r="AZ308" t="s">
        <v>168</v>
      </c>
      <c r="BA308" t="s">
        <v>125</v>
      </c>
      <c r="BB308" t="s">
        <v>104</v>
      </c>
      <c r="BC308" t="s">
        <v>104</v>
      </c>
      <c r="BD308" t="s">
        <v>75</v>
      </c>
      <c r="BE308" t="s">
        <v>76</v>
      </c>
      <c r="BF308" t="s">
        <v>89</v>
      </c>
      <c r="BG308" t="s">
        <v>68</v>
      </c>
      <c r="BH308" t="s">
        <v>118</v>
      </c>
      <c r="BI308" t="s">
        <v>115</v>
      </c>
      <c r="BJ308" t="s">
        <v>69</v>
      </c>
      <c r="BK308" t="s">
        <v>529</v>
      </c>
      <c r="BL308" t="s">
        <v>377</v>
      </c>
    </row>
    <row r="309" spans="1:64" x14ac:dyDescent="0.3">
      <c r="A309">
        <v>321</v>
      </c>
      <c r="B309" s="1">
        <v>45838.887499999997</v>
      </c>
      <c r="C309" s="6">
        <v>45838.888888888891</v>
      </c>
      <c r="D309" s="2">
        <f>INT(FC_Road___Aradhana5[[#This Row],[Completion time]])</f>
        <v>45838</v>
      </c>
      <c r="E309" s="2" t="str">
        <f>TEXT(FC_Road___Aradhana5[[#This Row],[Date]],"dddd")</f>
        <v>Monday</v>
      </c>
      <c r="F309" s="2" t="str">
        <f>IF(WEEKDAY(FC_Road___Aradhana5[[#This Row],[Date]],2)&gt;5,"Weekend","Weekday")</f>
        <v>Weekday</v>
      </c>
      <c r="G30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09" t="s">
        <v>49</v>
      </c>
      <c r="I309" t="s">
        <v>50</v>
      </c>
      <c r="J309" t="s">
        <v>51</v>
      </c>
      <c r="K309" t="s">
        <v>52</v>
      </c>
      <c r="L309" t="s">
        <v>93</v>
      </c>
      <c r="M309" t="s">
        <v>50</v>
      </c>
      <c r="N309" t="s">
        <v>70</v>
      </c>
      <c r="O309" t="s">
        <v>50</v>
      </c>
      <c r="P309" t="s">
        <v>50</v>
      </c>
      <c r="Q309" t="s">
        <v>50</v>
      </c>
      <c r="R309" t="str">
        <f t="shared" si="32"/>
        <v>Shivajinagar</v>
      </c>
      <c r="S309" t="s">
        <v>50</v>
      </c>
      <c r="T309" t="s">
        <v>50</v>
      </c>
      <c r="U309" t="s">
        <v>50</v>
      </c>
      <c r="V309" t="s">
        <v>50</v>
      </c>
      <c r="W309" t="s">
        <v>50</v>
      </c>
      <c r="X309" t="str">
        <f t="shared" si="33"/>
        <v/>
      </c>
      <c r="Y309" t="str">
        <f t="shared" si="34"/>
        <v>Shivajinagar</v>
      </c>
      <c r="Z309" t="s">
        <v>166</v>
      </c>
      <c r="AA309" t="s">
        <v>50</v>
      </c>
      <c r="AB309" t="s">
        <v>227</v>
      </c>
      <c r="AC309" t="s">
        <v>50</v>
      </c>
      <c r="AD309" t="s">
        <v>50</v>
      </c>
      <c r="AE309" t="s">
        <v>50</v>
      </c>
      <c r="AF309" t="str">
        <f t="shared" si="35"/>
        <v>Sambhaji Park</v>
      </c>
      <c r="AG309" t="s">
        <v>50</v>
      </c>
      <c r="AH309" t="s">
        <v>50</v>
      </c>
      <c r="AI309" t="s">
        <v>50</v>
      </c>
      <c r="AJ309" t="s">
        <v>50</v>
      </c>
      <c r="AK309" t="s">
        <v>50</v>
      </c>
      <c r="AL309" t="str">
        <f t="shared" si="36"/>
        <v/>
      </c>
      <c r="AM309" t="str">
        <f>IF(FC_Road___Aradhana5[[#This Row],[2nd Level Departure]]="",FC_Road___Aradhana5[[#This Row],[1st Level Departure]],FC_Road___Aradhana5[[#This Row],[2nd Level Departure]])</f>
        <v>Sambhaji Park</v>
      </c>
      <c r="AN309" t="s">
        <v>56</v>
      </c>
      <c r="AO309" t="s">
        <v>57</v>
      </c>
      <c r="AP309" t="s">
        <v>58</v>
      </c>
      <c r="AQ309" t="s">
        <v>97</v>
      </c>
      <c r="AR309" t="s">
        <v>60</v>
      </c>
      <c r="AS309" t="s">
        <v>112</v>
      </c>
      <c r="AT309" t="s">
        <v>107</v>
      </c>
      <c r="AU309" t="s">
        <v>73</v>
      </c>
      <c r="AV309" t="s">
        <v>50</v>
      </c>
      <c r="AW309" t="str">
        <f t="shared" si="37"/>
        <v>Social Media Ad (Instagram/ Facebook)</v>
      </c>
      <c r="AX309" t="s">
        <v>50</v>
      </c>
      <c r="AY309" t="str">
        <f t="shared" si="38"/>
        <v>Hangout with Friends</v>
      </c>
      <c r="AZ309" t="s">
        <v>50</v>
      </c>
      <c r="BA309" t="str">
        <f t="shared" ref="BA309:BA369" si="40">IF(AT309="",AZ309,AT309)</f>
        <v>Nonna's famous Tiramisu </v>
      </c>
      <c r="BB309" t="s">
        <v>64</v>
      </c>
      <c r="BC309" t="s">
        <v>74</v>
      </c>
      <c r="BD309" t="s">
        <v>75</v>
      </c>
      <c r="BE309" t="s">
        <v>76</v>
      </c>
      <c r="BF309" t="s">
        <v>99</v>
      </c>
      <c r="BG309" t="s">
        <v>114</v>
      </c>
      <c r="BH309" t="s">
        <v>118</v>
      </c>
      <c r="BI309" t="s">
        <v>91</v>
      </c>
      <c r="BJ309" t="s">
        <v>69</v>
      </c>
      <c r="BK309" t="s">
        <v>93</v>
      </c>
      <c r="BL309" t="s">
        <v>370</v>
      </c>
    </row>
    <row r="310" spans="1:64" x14ac:dyDescent="0.3">
      <c r="A310">
        <v>322</v>
      </c>
      <c r="B310" s="1">
        <v>45838.888888888891</v>
      </c>
      <c r="C310" s="6">
        <v>45838.890277777777</v>
      </c>
      <c r="D310" s="2">
        <f>INT(FC_Road___Aradhana5[[#This Row],[Completion time]])</f>
        <v>45838</v>
      </c>
      <c r="E310" s="2" t="str">
        <f>TEXT(FC_Road___Aradhana5[[#This Row],[Date]],"dddd")</f>
        <v>Monday</v>
      </c>
      <c r="F310" s="2" t="str">
        <f>IF(WEEKDAY(FC_Road___Aradhana5[[#This Row],[Date]],2)&gt;5,"Weekend","Weekday")</f>
        <v>Weekday</v>
      </c>
      <c r="G31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0" t="s">
        <v>49</v>
      </c>
      <c r="I310" t="s">
        <v>50</v>
      </c>
      <c r="J310" t="s">
        <v>79</v>
      </c>
      <c r="K310" t="s">
        <v>140</v>
      </c>
      <c r="L310" t="s">
        <v>93</v>
      </c>
      <c r="M310" t="s">
        <v>50</v>
      </c>
      <c r="N310" t="s">
        <v>102</v>
      </c>
      <c r="O310" t="s">
        <v>50</v>
      </c>
      <c r="P310" t="s">
        <v>50</v>
      </c>
      <c r="Q310" t="s">
        <v>50</v>
      </c>
      <c r="R310" t="str">
        <f t="shared" si="32"/>
        <v>FC Road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tr">
        <f t="shared" si="33"/>
        <v/>
      </c>
      <c r="Y310" t="str">
        <f t="shared" si="34"/>
        <v>FC Road</v>
      </c>
      <c r="Z310" t="s">
        <v>83</v>
      </c>
      <c r="AA310" t="s">
        <v>54</v>
      </c>
      <c r="AB310" t="s">
        <v>50</v>
      </c>
      <c r="AC310" t="s">
        <v>50</v>
      </c>
      <c r="AD310" t="s">
        <v>50</v>
      </c>
      <c r="AE310" t="s">
        <v>50</v>
      </c>
      <c r="AF310" t="str">
        <f t="shared" si="35"/>
        <v>Deccan</v>
      </c>
      <c r="AG310" t="s">
        <v>132</v>
      </c>
      <c r="AH310" t="s">
        <v>50</v>
      </c>
      <c r="AI310" t="s">
        <v>50</v>
      </c>
      <c r="AJ310" t="s">
        <v>50</v>
      </c>
      <c r="AK310" t="s">
        <v>50</v>
      </c>
      <c r="AL310" t="str">
        <f t="shared" si="36"/>
        <v>Prabhat Road/Bhandarkar Road</v>
      </c>
      <c r="AM310" t="str">
        <f>IF(FC_Road___Aradhana5[[#This Row],[2nd Level Departure]]="",FC_Road___Aradhana5[[#This Row],[1st Level Departure]],FC_Road___Aradhana5[[#This Row],[2nd Level Departure]])</f>
        <v>Prabhat Road/Bhandarkar Road</v>
      </c>
      <c r="AN310" t="s">
        <v>56</v>
      </c>
      <c r="AO310" t="s">
        <v>71</v>
      </c>
      <c r="AP310" t="s">
        <v>96</v>
      </c>
      <c r="AQ310" t="s">
        <v>50</v>
      </c>
      <c r="AR310" t="s">
        <v>50</v>
      </c>
      <c r="AS310" t="s">
        <v>50</v>
      </c>
      <c r="AT310" t="s">
        <v>50</v>
      </c>
      <c r="AU310" t="s">
        <v>50</v>
      </c>
      <c r="AV310" t="s">
        <v>144</v>
      </c>
      <c r="AW310" t="str">
        <f t="shared" si="37"/>
        <v>I was walking by and came in</v>
      </c>
      <c r="AX310" t="s">
        <v>61</v>
      </c>
      <c r="AY310" t="str">
        <f t="shared" si="38"/>
        <v>Casual Meal</v>
      </c>
      <c r="AZ310" t="s">
        <v>98</v>
      </c>
      <c r="BA310" t="s">
        <v>62</v>
      </c>
      <c r="BB310" t="s">
        <v>74</v>
      </c>
      <c r="BC310" t="s">
        <v>74</v>
      </c>
      <c r="BD310" t="s">
        <v>88</v>
      </c>
      <c r="BE310" t="s">
        <v>76</v>
      </c>
      <c r="BF310" t="s">
        <v>89</v>
      </c>
      <c r="BG310" t="s">
        <v>100</v>
      </c>
      <c r="BH310" t="s">
        <v>78</v>
      </c>
      <c r="BI310" t="s">
        <v>122</v>
      </c>
      <c r="BJ310" t="s">
        <v>69</v>
      </c>
      <c r="BK310" t="s">
        <v>93</v>
      </c>
      <c r="BL310" t="s">
        <v>372</v>
      </c>
    </row>
    <row r="311" spans="1:64" x14ac:dyDescent="0.3">
      <c r="A311">
        <v>323</v>
      </c>
      <c r="B311" s="1">
        <v>45838.887499999997</v>
      </c>
      <c r="C311" s="6">
        <v>45838.89166666667</v>
      </c>
      <c r="D311" s="2">
        <f>INT(FC_Road___Aradhana5[[#This Row],[Completion time]])</f>
        <v>45838</v>
      </c>
      <c r="E311" s="2" t="str">
        <f>TEXT(FC_Road___Aradhana5[[#This Row],[Date]],"dddd")</f>
        <v>Monday</v>
      </c>
      <c r="F311" s="2" t="str">
        <f>IF(WEEKDAY(FC_Road___Aradhana5[[#This Row],[Date]],2)&gt;5,"Weekend","Weekday")</f>
        <v>Weekday</v>
      </c>
      <c r="G31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1" t="s">
        <v>49</v>
      </c>
      <c r="I311" t="s">
        <v>50</v>
      </c>
      <c r="J311" t="s">
        <v>79</v>
      </c>
      <c r="K311" t="s">
        <v>52</v>
      </c>
      <c r="L311" t="s">
        <v>119</v>
      </c>
      <c r="M311" t="s">
        <v>50</v>
      </c>
      <c r="N311" t="s">
        <v>50</v>
      </c>
      <c r="O311" t="s">
        <v>50</v>
      </c>
      <c r="P311" t="s">
        <v>50</v>
      </c>
      <c r="Q311" t="s">
        <v>271</v>
      </c>
      <c r="R311" t="str">
        <f t="shared" ref="R311:R371" si="41">IF(M311&lt;&gt;"",M311,IF(N311&lt;&gt;"",N311,IF(O311&lt;&gt;"",O311,IF(P311&lt;&gt;"",P311,IF(Q311&lt;&gt;"",Q311,"")))))</f>
        <v>Aundh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tr">
        <f t="shared" ref="X311:X371" si="42">IF(S311&lt;&gt;"",S311,IF(T311&lt;&gt;"",T311,IF(U311&lt;&gt;"",U311,IF(V311&lt;&gt;"",V311,IF(W311&lt;&gt;"",W311,"")))))</f>
        <v/>
      </c>
      <c r="Y311" t="str">
        <f t="shared" ref="Y311:Y371" si="43">IF(X311&lt;&gt;"",X311,IF(R311&lt;&gt;"",R311,""))</f>
        <v>Aundh</v>
      </c>
      <c r="Z311" t="s">
        <v>83</v>
      </c>
      <c r="AA311" t="s">
        <v>271</v>
      </c>
      <c r="AB311" t="s">
        <v>50</v>
      </c>
      <c r="AC311" t="s">
        <v>50</v>
      </c>
      <c r="AD311" t="s">
        <v>50</v>
      </c>
      <c r="AE311" t="s">
        <v>50</v>
      </c>
      <c r="AF311" t="str">
        <f t="shared" ref="AF311:AF371" si="44">IF(AA311&lt;&gt;"",AA311,IF(AB311&lt;&gt;"",AB311,IF(AC311&lt;&gt;"",AC311,IF(AD311&lt;&gt;"",AD311,IF(AE311&lt;&gt;"",AE311,"")))))</f>
        <v>Aundh</v>
      </c>
      <c r="AG311" t="s">
        <v>50</v>
      </c>
      <c r="AH311" t="s">
        <v>50</v>
      </c>
      <c r="AI311" t="s">
        <v>50</v>
      </c>
      <c r="AJ311" t="s">
        <v>50</v>
      </c>
      <c r="AK311" t="s">
        <v>50</v>
      </c>
      <c r="AL311" t="str">
        <f t="shared" ref="AL311:AL371" si="45">IF(AG311&lt;&gt;"",AG311,IF(AH311&lt;&gt;"",AH311,IF(AI311&lt;&gt;"",AI311,IF(AJ311&lt;&gt;"",AJ311,IF(AK311&lt;&gt;"",AK311,"")))))</f>
        <v/>
      </c>
      <c r="AM311" t="str">
        <f>IF(FC_Road___Aradhana5[[#This Row],[2nd Level Departure]]="",FC_Road___Aradhana5[[#This Row],[1st Level Departure]],FC_Road___Aradhana5[[#This Row],[2nd Level Departure]])</f>
        <v>Aundh</v>
      </c>
      <c r="AN311" t="s">
        <v>85</v>
      </c>
      <c r="AO311" t="s">
        <v>109</v>
      </c>
      <c r="AP311" t="s">
        <v>58</v>
      </c>
      <c r="AQ311" t="s">
        <v>72</v>
      </c>
      <c r="AR311" t="s">
        <v>103</v>
      </c>
      <c r="AS311" t="s">
        <v>129</v>
      </c>
      <c r="AT311" t="s">
        <v>62</v>
      </c>
      <c r="AU311" t="s">
        <v>73</v>
      </c>
      <c r="AV311" t="s">
        <v>50</v>
      </c>
      <c r="AW311" t="str">
        <f t="shared" ref="AW311:AW371" si="46">IF(AQ311="",AV311,AQ311)</f>
        <v>Walk-in/ Saw it while passing by</v>
      </c>
      <c r="AX311" t="s">
        <v>50</v>
      </c>
      <c r="AY311" t="str">
        <f t="shared" ref="AY311:AY368" si="47">IF(AS311="",AX311,AS311)</f>
        <v>Family Outing</v>
      </c>
      <c r="AZ311" t="s">
        <v>50</v>
      </c>
      <c r="BA311" t="str">
        <f t="shared" si="40"/>
        <v>I wanted to try Sourdough Pizza</v>
      </c>
      <c r="BB311" t="s">
        <v>104</v>
      </c>
      <c r="BC311" t="s">
        <v>104</v>
      </c>
      <c r="BD311" t="s">
        <v>88</v>
      </c>
      <c r="BE311" t="s">
        <v>67</v>
      </c>
      <c r="BF311" t="s">
        <v>89</v>
      </c>
      <c r="BG311" t="s">
        <v>114</v>
      </c>
      <c r="BH311" t="s">
        <v>101</v>
      </c>
      <c r="BI311" t="s">
        <v>115</v>
      </c>
      <c r="BJ311" t="s">
        <v>69</v>
      </c>
      <c r="BK311" t="s">
        <v>153</v>
      </c>
      <c r="BL311" t="s">
        <v>449</v>
      </c>
    </row>
    <row r="312" spans="1:64" x14ac:dyDescent="0.3">
      <c r="A312">
        <v>324</v>
      </c>
      <c r="B312" s="1">
        <v>45838.890972222223</v>
      </c>
      <c r="C312" s="6">
        <v>45838.90625</v>
      </c>
      <c r="D312" s="2">
        <f>INT(FC_Road___Aradhana5[[#This Row],[Completion time]])</f>
        <v>45838</v>
      </c>
      <c r="E312" s="2" t="str">
        <f>TEXT(FC_Road___Aradhana5[[#This Row],[Date]],"dddd")</f>
        <v>Monday</v>
      </c>
      <c r="F312" s="2" t="str">
        <f>IF(WEEKDAY(FC_Road___Aradhana5[[#This Row],[Date]],2)&gt;5,"Weekend","Weekday")</f>
        <v>Weekday</v>
      </c>
      <c r="G31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2" t="s">
        <v>49</v>
      </c>
      <c r="I312" t="s">
        <v>50</v>
      </c>
      <c r="J312" t="s">
        <v>51</v>
      </c>
      <c r="K312" t="s">
        <v>92</v>
      </c>
      <c r="L312" t="s">
        <v>53</v>
      </c>
      <c r="M312" t="s">
        <v>50</v>
      </c>
      <c r="N312" t="s">
        <v>50</v>
      </c>
      <c r="O312" t="s">
        <v>175</v>
      </c>
      <c r="P312" t="s">
        <v>50</v>
      </c>
      <c r="Q312" t="s">
        <v>50</v>
      </c>
      <c r="R312" t="str">
        <f t="shared" si="41"/>
        <v>Bavdhan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tr">
        <f t="shared" si="42"/>
        <v/>
      </c>
      <c r="Y312" t="str">
        <f t="shared" si="43"/>
        <v>Bavdhan</v>
      </c>
      <c r="Z312" t="s">
        <v>83</v>
      </c>
      <c r="AA312" t="s">
        <v>84</v>
      </c>
      <c r="AB312" t="s">
        <v>50</v>
      </c>
      <c r="AC312" t="s">
        <v>50</v>
      </c>
      <c r="AD312" t="s">
        <v>50</v>
      </c>
      <c r="AE312" t="s">
        <v>50</v>
      </c>
      <c r="AF312" t="str">
        <f t="shared" si="44"/>
        <v>kothrud</v>
      </c>
      <c r="AG312" t="s">
        <v>50</v>
      </c>
      <c r="AH312" t="s">
        <v>50</v>
      </c>
      <c r="AI312" t="s">
        <v>175</v>
      </c>
      <c r="AJ312" t="s">
        <v>50</v>
      </c>
      <c r="AK312" t="s">
        <v>50</v>
      </c>
      <c r="AL312" t="str">
        <f t="shared" si="45"/>
        <v>Bavdhan</v>
      </c>
      <c r="AM312" t="str">
        <f>IF(FC_Road___Aradhana5[[#This Row],[2nd Level Departure]]="",FC_Road___Aradhana5[[#This Row],[1st Level Departure]],FC_Road___Aradhana5[[#This Row],[2nd Level Departure]])</f>
        <v>Bavdhan</v>
      </c>
      <c r="AN312" t="s">
        <v>85</v>
      </c>
      <c r="AO312" t="s">
        <v>109</v>
      </c>
      <c r="AP312" t="s">
        <v>96</v>
      </c>
      <c r="AQ312" t="s">
        <v>50</v>
      </c>
      <c r="AR312" t="s">
        <v>50</v>
      </c>
      <c r="AS312" t="s">
        <v>50</v>
      </c>
      <c r="AT312" t="s">
        <v>50</v>
      </c>
      <c r="AU312" t="s">
        <v>50</v>
      </c>
      <c r="AV312" t="s">
        <v>97</v>
      </c>
      <c r="AW312" t="str">
        <f t="shared" si="46"/>
        <v>Social Media Ad (Instagram/ Facebook)</v>
      </c>
      <c r="AX312" t="s">
        <v>61</v>
      </c>
      <c r="AY312" t="str">
        <f t="shared" si="47"/>
        <v>Casual Meal</v>
      </c>
      <c r="AZ312" t="s">
        <v>168</v>
      </c>
      <c r="BA312" t="s">
        <v>125</v>
      </c>
      <c r="BB312" t="s">
        <v>65</v>
      </c>
      <c r="BC312" t="s">
        <v>74</v>
      </c>
      <c r="BD312" t="s">
        <v>75</v>
      </c>
      <c r="BE312" t="s">
        <v>76</v>
      </c>
      <c r="BF312" t="s">
        <v>99</v>
      </c>
      <c r="BG312" t="s">
        <v>239</v>
      </c>
      <c r="BH312" t="s">
        <v>101</v>
      </c>
      <c r="BI312" t="s">
        <v>91</v>
      </c>
      <c r="BJ312" t="s">
        <v>189</v>
      </c>
      <c r="BK312" t="s">
        <v>153</v>
      </c>
      <c r="BL312" t="s">
        <v>396</v>
      </c>
    </row>
    <row r="313" spans="1:64" x14ac:dyDescent="0.3">
      <c r="A313">
        <v>325</v>
      </c>
      <c r="B313" s="1">
        <v>45838.892361111109</v>
      </c>
      <c r="C313" s="6">
        <v>45838.90625</v>
      </c>
      <c r="D313" s="2">
        <f>INT(FC_Road___Aradhana5[[#This Row],[Completion time]])</f>
        <v>45838</v>
      </c>
      <c r="E313" s="2" t="str">
        <f>TEXT(FC_Road___Aradhana5[[#This Row],[Date]],"dddd")</f>
        <v>Monday</v>
      </c>
      <c r="F313" s="2" t="str">
        <f>IF(WEEKDAY(FC_Road___Aradhana5[[#This Row],[Date]],2)&gt;5,"Weekend","Weekday")</f>
        <v>Weekday</v>
      </c>
      <c r="G31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3" t="s">
        <v>49</v>
      </c>
      <c r="I313" t="s">
        <v>50</v>
      </c>
      <c r="J313" t="s">
        <v>79</v>
      </c>
      <c r="K313" t="s">
        <v>52</v>
      </c>
      <c r="L313" t="s">
        <v>93</v>
      </c>
      <c r="M313" t="s">
        <v>50</v>
      </c>
      <c r="N313" t="s">
        <v>102</v>
      </c>
      <c r="O313" t="s">
        <v>50</v>
      </c>
      <c r="P313" t="s">
        <v>50</v>
      </c>
      <c r="Q313" t="s">
        <v>50</v>
      </c>
      <c r="R313" t="str">
        <f t="shared" si="41"/>
        <v>FC Road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tr">
        <f t="shared" si="42"/>
        <v/>
      </c>
      <c r="Y313" t="str">
        <f t="shared" si="43"/>
        <v>FC Road</v>
      </c>
      <c r="Z313" t="s">
        <v>83</v>
      </c>
      <c r="AA313" t="s">
        <v>84</v>
      </c>
      <c r="AB313" t="s">
        <v>50</v>
      </c>
      <c r="AC313" t="s">
        <v>50</v>
      </c>
      <c r="AD313" t="s">
        <v>50</v>
      </c>
      <c r="AE313" t="s">
        <v>50</v>
      </c>
      <c r="AF313" t="str">
        <f t="shared" si="44"/>
        <v>kothrud</v>
      </c>
      <c r="AG313" t="s">
        <v>50</v>
      </c>
      <c r="AH313" t="s">
        <v>50</v>
      </c>
      <c r="AI313" t="s">
        <v>82</v>
      </c>
      <c r="AJ313" t="s">
        <v>50</v>
      </c>
      <c r="AK313" t="s">
        <v>50</v>
      </c>
      <c r="AL313" t="str">
        <f t="shared" si="45"/>
        <v>Bhusari Colony / Kothrud Depot</v>
      </c>
      <c r="AM313" t="str">
        <f>IF(FC_Road___Aradhana5[[#This Row],[2nd Level Departure]]="",FC_Road___Aradhana5[[#This Row],[1st Level Departure]],FC_Road___Aradhana5[[#This Row],[2nd Level Departure]])</f>
        <v>Bhusari Colony / Kothrud Depot</v>
      </c>
      <c r="AN313" t="s">
        <v>56</v>
      </c>
      <c r="AO313" t="s">
        <v>71</v>
      </c>
      <c r="AP313" t="s">
        <v>96</v>
      </c>
      <c r="AQ313" t="s">
        <v>50</v>
      </c>
      <c r="AR313" t="s">
        <v>50</v>
      </c>
      <c r="AS313" t="s">
        <v>50</v>
      </c>
      <c r="AT313" t="s">
        <v>50</v>
      </c>
      <c r="AU313" t="s">
        <v>50</v>
      </c>
      <c r="AV313" t="s">
        <v>97</v>
      </c>
      <c r="AW313" t="str">
        <f t="shared" si="46"/>
        <v>Social Media Ad (Instagram/ Facebook)</v>
      </c>
      <c r="AX313" t="s">
        <v>61</v>
      </c>
      <c r="AY313" t="str">
        <f t="shared" si="47"/>
        <v>Casual Meal</v>
      </c>
      <c r="AZ313" t="s">
        <v>98</v>
      </c>
      <c r="BA313" t="s">
        <v>62</v>
      </c>
      <c r="BB313" t="s">
        <v>87</v>
      </c>
      <c r="BC313" t="s">
        <v>64</v>
      </c>
      <c r="BD313" t="s">
        <v>75</v>
      </c>
      <c r="BE313" t="s">
        <v>76</v>
      </c>
      <c r="BF313" t="s">
        <v>50</v>
      </c>
      <c r="BG313" t="s">
        <v>68</v>
      </c>
      <c r="BH313" t="s">
        <v>50</v>
      </c>
      <c r="BI313" t="s">
        <v>50</v>
      </c>
      <c r="BJ313" t="s">
        <v>69</v>
      </c>
      <c r="BK313" t="s">
        <v>93</v>
      </c>
      <c r="BL313" t="s">
        <v>372</v>
      </c>
    </row>
    <row r="314" spans="1:64" x14ac:dyDescent="0.3">
      <c r="A314">
        <v>326</v>
      </c>
      <c r="B314" s="1">
        <v>45838.906944444447</v>
      </c>
      <c r="C314" s="6">
        <v>45838.92083333333</v>
      </c>
      <c r="D314" s="2">
        <f>INT(FC_Road___Aradhana5[[#This Row],[Completion time]])</f>
        <v>45838</v>
      </c>
      <c r="E314" s="2" t="str">
        <f>TEXT(FC_Road___Aradhana5[[#This Row],[Date]],"dddd")</f>
        <v>Monday</v>
      </c>
      <c r="F314" s="2" t="str">
        <f>IF(WEEKDAY(FC_Road___Aradhana5[[#This Row],[Date]],2)&gt;5,"Weekend","Weekday")</f>
        <v>Weekday</v>
      </c>
      <c r="G31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4" t="s">
        <v>49</v>
      </c>
      <c r="I314" t="s">
        <v>50</v>
      </c>
      <c r="J314" t="s">
        <v>79</v>
      </c>
      <c r="K314" t="s">
        <v>140</v>
      </c>
      <c r="L314" t="s">
        <v>119</v>
      </c>
      <c r="M314" t="s">
        <v>50</v>
      </c>
      <c r="N314" t="s">
        <v>50</v>
      </c>
      <c r="O314" t="s">
        <v>50</v>
      </c>
      <c r="P314" t="s">
        <v>50</v>
      </c>
      <c r="Q314" t="s">
        <v>70</v>
      </c>
      <c r="R314" t="str">
        <f t="shared" si="41"/>
        <v>Shivajinagar</v>
      </c>
      <c r="S314" t="s">
        <v>50</v>
      </c>
      <c r="T314" t="s">
        <v>50</v>
      </c>
      <c r="U314" t="s">
        <v>50</v>
      </c>
      <c r="V314" t="s">
        <v>173</v>
      </c>
      <c r="W314" t="s">
        <v>134</v>
      </c>
      <c r="X314" t="str">
        <f t="shared" si="42"/>
        <v>Senapati Bapat Road</v>
      </c>
      <c r="Y314" t="str">
        <f t="shared" si="43"/>
        <v>Senapati Bapat Road</v>
      </c>
      <c r="Z314" t="s">
        <v>166</v>
      </c>
      <c r="AA314" t="s">
        <v>50</v>
      </c>
      <c r="AB314" t="s">
        <v>165</v>
      </c>
      <c r="AC314" t="s">
        <v>50</v>
      </c>
      <c r="AD314" t="s">
        <v>50</v>
      </c>
      <c r="AE314" t="s">
        <v>50</v>
      </c>
      <c r="AF314" t="str">
        <f t="shared" si="44"/>
        <v>Pavillion Mall</v>
      </c>
      <c r="AG314" t="s">
        <v>50</v>
      </c>
      <c r="AH314" t="s">
        <v>50</v>
      </c>
      <c r="AI314" t="s">
        <v>50</v>
      </c>
      <c r="AJ314" t="s">
        <v>50</v>
      </c>
      <c r="AK314" t="s">
        <v>50</v>
      </c>
      <c r="AL314" t="str">
        <f t="shared" si="45"/>
        <v/>
      </c>
      <c r="AM314" t="str">
        <f>IF(FC_Road___Aradhana5[[#This Row],[2nd Level Departure]]="",FC_Road___Aradhana5[[#This Row],[1st Level Departure]],FC_Road___Aradhana5[[#This Row],[2nd Level Departure]])</f>
        <v>Pavillion Mall</v>
      </c>
      <c r="AN314" t="s">
        <v>56</v>
      </c>
      <c r="AO314" t="s">
        <v>71</v>
      </c>
      <c r="AP314" t="s">
        <v>96</v>
      </c>
      <c r="AQ314" t="s">
        <v>50</v>
      </c>
      <c r="AR314" t="s">
        <v>50</v>
      </c>
      <c r="AS314" t="s">
        <v>50</v>
      </c>
      <c r="AT314" t="s">
        <v>50</v>
      </c>
      <c r="AU314" t="s">
        <v>50</v>
      </c>
      <c r="AV314" t="s">
        <v>149</v>
      </c>
      <c r="AW314" t="str">
        <f t="shared" si="46"/>
        <v>A friend told me</v>
      </c>
      <c r="AX314" t="s">
        <v>111</v>
      </c>
      <c r="AY314" t="str">
        <f t="shared" si="47"/>
        <v>Hangout with friends</v>
      </c>
      <c r="AZ314" t="s">
        <v>180</v>
      </c>
      <c r="BA314" t="s">
        <v>107</v>
      </c>
      <c r="BB314" t="s">
        <v>64</v>
      </c>
      <c r="BC314" t="s">
        <v>64</v>
      </c>
      <c r="BD314" t="s">
        <v>75</v>
      </c>
      <c r="BE314" t="s">
        <v>67</v>
      </c>
      <c r="BF314" t="s">
        <v>89</v>
      </c>
      <c r="BG314" t="s">
        <v>114</v>
      </c>
      <c r="BH314" t="s">
        <v>78</v>
      </c>
      <c r="BI314" t="s">
        <v>122</v>
      </c>
      <c r="BJ314" t="s">
        <v>69</v>
      </c>
      <c r="BK314" t="s">
        <v>530</v>
      </c>
      <c r="BL314" t="s">
        <v>377</v>
      </c>
    </row>
    <row r="315" spans="1:64" x14ac:dyDescent="0.3">
      <c r="A315">
        <v>328</v>
      </c>
      <c r="B315" s="1">
        <v>45838.927777777775</v>
      </c>
      <c r="C315" s="6">
        <v>45838.932638888888</v>
      </c>
      <c r="D315" s="2">
        <f>INT(FC_Road___Aradhana5[[#This Row],[Completion time]])</f>
        <v>45838</v>
      </c>
      <c r="E315" s="2" t="str">
        <f>TEXT(FC_Road___Aradhana5[[#This Row],[Date]],"dddd")</f>
        <v>Monday</v>
      </c>
      <c r="F315" s="2" t="str">
        <f>IF(WEEKDAY(FC_Road___Aradhana5[[#This Row],[Date]],2)&gt;5,"Weekend","Weekday")</f>
        <v>Weekday</v>
      </c>
      <c r="G31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5" t="s">
        <v>49</v>
      </c>
      <c r="I315" t="s">
        <v>50</v>
      </c>
      <c r="J315" t="s">
        <v>51</v>
      </c>
      <c r="K315" t="s">
        <v>52</v>
      </c>
      <c r="L315" t="s">
        <v>53</v>
      </c>
      <c r="M315" t="s">
        <v>50</v>
      </c>
      <c r="N315" t="s">
        <v>50</v>
      </c>
      <c r="O315" t="s">
        <v>70</v>
      </c>
      <c r="P315" t="s">
        <v>50</v>
      </c>
      <c r="Q315" t="s">
        <v>50</v>
      </c>
      <c r="R315" t="str">
        <f t="shared" si="41"/>
        <v>Shivajinagar</v>
      </c>
      <c r="S315" t="s">
        <v>50</v>
      </c>
      <c r="T315" t="s">
        <v>50</v>
      </c>
      <c r="U315" t="s">
        <v>50</v>
      </c>
      <c r="V315" t="s">
        <v>50</v>
      </c>
      <c r="W315" t="s">
        <v>50</v>
      </c>
      <c r="X315" t="str">
        <f t="shared" si="42"/>
        <v/>
      </c>
      <c r="Y315" t="str">
        <f t="shared" si="43"/>
        <v>Shivajinagar</v>
      </c>
      <c r="Z315" t="s">
        <v>83</v>
      </c>
      <c r="AA315" t="s">
        <v>84</v>
      </c>
      <c r="AB315" t="s">
        <v>50</v>
      </c>
      <c r="AC315" t="s">
        <v>50</v>
      </c>
      <c r="AD315" t="s">
        <v>50</v>
      </c>
      <c r="AE315" t="s">
        <v>50</v>
      </c>
      <c r="AF315" t="str">
        <f t="shared" si="44"/>
        <v>kothrud</v>
      </c>
      <c r="AG315" t="s">
        <v>50</v>
      </c>
      <c r="AH315" t="s">
        <v>50</v>
      </c>
      <c r="AI315" t="s">
        <v>148</v>
      </c>
      <c r="AJ315" t="s">
        <v>50</v>
      </c>
      <c r="AK315" t="s">
        <v>50</v>
      </c>
      <c r="AL315" t="str">
        <f t="shared" si="45"/>
        <v>MIT College / Anand Nagar</v>
      </c>
      <c r="AM315" t="str">
        <f>IF(FC_Road___Aradhana5[[#This Row],[2nd Level Departure]]="",FC_Road___Aradhana5[[#This Row],[1st Level Departure]],FC_Road___Aradhana5[[#This Row],[2nd Level Departure]])</f>
        <v>MIT College / Anand Nagar</v>
      </c>
      <c r="AN315" t="s">
        <v>56</v>
      </c>
      <c r="AO315" t="s">
        <v>71</v>
      </c>
      <c r="AP315" t="s">
        <v>96</v>
      </c>
      <c r="AQ315" t="s">
        <v>50</v>
      </c>
      <c r="AR315" t="s">
        <v>50</v>
      </c>
      <c r="AS315" t="s">
        <v>50</v>
      </c>
      <c r="AT315" t="s">
        <v>50</v>
      </c>
      <c r="AU315" t="s">
        <v>50</v>
      </c>
      <c r="AV315" t="s">
        <v>149</v>
      </c>
      <c r="AW315" t="str">
        <f t="shared" si="46"/>
        <v>A friend told me</v>
      </c>
      <c r="AX315" t="s">
        <v>61</v>
      </c>
      <c r="AY315" t="str">
        <f t="shared" si="47"/>
        <v>Casual Meal</v>
      </c>
      <c r="AZ315" t="s">
        <v>168</v>
      </c>
      <c r="BA315" t="s">
        <v>125</v>
      </c>
      <c r="BB315" t="s">
        <v>87</v>
      </c>
      <c r="BC315" t="s">
        <v>64</v>
      </c>
      <c r="BD315" t="s">
        <v>75</v>
      </c>
      <c r="BE315" t="s">
        <v>188</v>
      </c>
      <c r="BF315" t="s">
        <v>89</v>
      </c>
      <c r="BG315" t="s">
        <v>68</v>
      </c>
      <c r="BH315" t="s">
        <v>118</v>
      </c>
      <c r="BI315" t="s">
        <v>115</v>
      </c>
      <c r="BJ315" t="s">
        <v>69</v>
      </c>
      <c r="BK315" t="s">
        <v>529</v>
      </c>
      <c r="BL315" t="s">
        <v>370</v>
      </c>
    </row>
    <row r="316" spans="1:64" x14ac:dyDescent="0.3">
      <c r="A316">
        <v>329</v>
      </c>
      <c r="B316" s="1">
        <v>45838.933333333334</v>
      </c>
      <c r="C316" s="6">
        <v>45838.941666666666</v>
      </c>
      <c r="D316" s="2">
        <f>INT(FC_Road___Aradhana5[[#This Row],[Completion time]])</f>
        <v>45838</v>
      </c>
      <c r="E316" s="2" t="str">
        <f>TEXT(FC_Road___Aradhana5[[#This Row],[Date]],"dddd")</f>
        <v>Monday</v>
      </c>
      <c r="F316" s="2" t="str">
        <f>IF(WEEKDAY(FC_Road___Aradhana5[[#This Row],[Date]],2)&gt;5,"Weekend","Weekday")</f>
        <v>Weekday</v>
      </c>
      <c r="G31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6" t="s">
        <v>49</v>
      </c>
      <c r="I316" t="s">
        <v>50</v>
      </c>
      <c r="J316" t="s">
        <v>51</v>
      </c>
      <c r="K316" t="s">
        <v>52</v>
      </c>
      <c r="L316" t="s">
        <v>80</v>
      </c>
      <c r="M316" t="s">
        <v>50</v>
      </c>
      <c r="N316" t="s">
        <v>50</v>
      </c>
      <c r="O316" t="s">
        <v>50</v>
      </c>
      <c r="P316" t="s">
        <v>50</v>
      </c>
      <c r="Q316" t="s">
        <v>235</v>
      </c>
      <c r="R316" t="str">
        <f t="shared" si="41"/>
        <v>Sinhgad Road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tr">
        <f t="shared" si="42"/>
        <v/>
      </c>
      <c r="Y316" t="str">
        <f t="shared" si="43"/>
        <v>Sinhgad Road</v>
      </c>
      <c r="Z316" t="s">
        <v>83</v>
      </c>
      <c r="AA316" t="s">
        <v>235</v>
      </c>
      <c r="AB316" t="s">
        <v>50</v>
      </c>
      <c r="AC316" t="s">
        <v>50</v>
      </c>
      <c r="AD316" t="s">
        <v>50</v>
      </c>
      <c r="AE316" t="s">
        <v>50</v>
      </c>
      <c r="AF316" t="str">
        <f t="shared" si="44"/>
        <v>Sinhgad Road</v>
      </c>
      <c r="AG316" t="s">
        <v>50</v>
      </c>
      <c r="AH316" t="s">
        <v>50</v>
      </c>
      <c r="AI316" t="s">
        <v>50</v>
      </c>
      <c r="AJ316" t="s">
        <v>50</v>
      </c>
      <c r="AK316" t="s">
        <v>50</v>
      </c>
      <c r="AL316" t="str">
        <f t="shared" si="45"/>
        <v/>
      </c>
      <c r="AM316" t="str">
        <f>IF(FC_Road___Aradhana5[[#This Row],[2nd Level Departure]]="",FC_Road___Aradhana5[[#This Row],[1st Level Departure]],FC_Road___Aradhana5[[#This Row],[2nd Level Departure]])</f>
        <v>Sinhgad Road</v>
      </c>
      <c r="AN316" t="s">
        <v>147</v>
      </c>
      <c r="AO316" t="s">
        <v>109</v>
      </c>
      <c r="AP316" t="s">
        <v>96</v>
      </c>
      <c r="AQ316" t="s">
        <v>50</v>
      </c>
      <c r="AR316" t="s">
        <v>50</v>
      </c>
      <c r="AS316" t="s">
        <v>50</v>
      </c>
      <c r="AT316" t="s">
        <v>50</v>
      </c>
      <c r="AU316" t="s">
        <v>50</v>
      </c>
      <c r="AV316" t="s">
        <v>149</v>
      </c>
      <c r="AW316" t="str">
        <f t="shared" si="46"/>
        <v>A friend told me</v>
      </c>
      <c r="AX316" t="s">
        <v>111</v>
      </c>
      <c r="AY316" t="str">
        <f t="shared" si="47"/>
        <v>Hangout with friends</v>
      </c>
      <c r="AZ316" t="s">
        <v>98</v>
      </c>
      <c r="BA316" t="s">
        <v>62</v>
      </c>
      <c r="BB316" t="s">
        <v>104</v>
      </c>
      <c r="BC316" t="s">
        <v>64</v>
      </c>
      <c r="BD316" t="s">
        <v>88</v>
      </c>
      <c r="BE316" t="s">
        <v>76</v>
      </c>
      <c r="BF316" t="s">
        <v>89</v>
      </c>
      <c r="BG316" t="s">
        <v>68</v>
      </c>
      <c r="BH316" t="s">
        <v>101</v>
      </c>
      <c r="BI316" t="s">
        <v>115</v>
      </c>
      <c r="BJ316" t="s">
        <v>69</v>
      </c>
      <c r="BK316" t="s">
        <v>153</v>
      </c>
      <c r="BL316" t="s">
        <v>419</v>
      </c>
    </row>
    <row r="317" spans="1:64" x14ac:dyDescent="0.3">
      <c r="A317">
        <v>330</v>
      </c>
      <c r="B317" s="1">
        <v>45838.934027777781</v>
      </c>
      <c r="C317" s="6">
        <v>45838.943055555559</v>
      </c>
      <c r="D317" s="2">
        <f>INT(FC_Road___Aradhana5[[#This Row],[Completion time]])</f>
        <v>45838</v>
      </c>
      <c r="E317" s="2" t="str">
        <f>TEXT(FC_Road___Aradhana5[[#This Row],[Date]],"dddd")</f>
        <v>Monday</v>
      </c>
      <c r="F317" s="2" t="str">
        <f>IF(WEEKDAY(FC_Road___Aradhana5[[#This Row],[Date]],2)&gt;5,"Weekend","Weekday")</f>
        <v>Weekday</v>
      </c>
      <c r="G31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7" t="s">
        <v>49</v>
      </c>
      <c r="I317" t="s">
        <v>50</v>
      </c>
      <c r="J317" t="s">
        <v>79</v>
      </c>
      <c r="K317" t="s">
        <v>52</v>
      </c>
      <c r="L317" t="s">
        <v>53</v>
      </c>
      <c r="M317" t="s">
        <v>50</v>
      </c>
      <c r="N317" t="s">
        <v>50</v>
      </c>
      <c r="O317" t="s">
        <v>81</v>
      </c>
      <c r="P317" t="s">
        <v>50</v>
      </c>
      <c r="Q317" t="s">
        <v>50</v>
      </c>
      <c r="R317" t="str">
        <f t="shared" si="41"/>
        <v>Kothrud</v>
      </c>
      <c r="S317" t="s">
        <v>50</v>
      </c>
      <c r="T317" t="s">
        <v>50</v>
      </c>
      <c r="U317" t="s">
        <v>50</v>
      </c>
      <c r="V317" t="s">
        <v>50</v>
      </c>
      <c r="W317" t="s">
        <v>50</v>
      </c>
      <c r="X317" t="str">
        <f t="shared" si="42"/>
        <v/>
      </c>
      <c r="Y317" t="str">
        <f t="shared" si="43"/>
        <v>Kothrud</v>
      </c>
      <c r="Z317" t="s">
        <v>83</v>
      </c>
      <c r="AA317" t="s">
        <v>84</v>
      </c>
      <c r="AB317" t="s">
        <v>50</v>
      </c>
      <c r="AC317" t="s">
        <v>50</v>
      </c>
      <c r="AD317" t="s">
        <v>50</v>
      </c>
      <c r="AE317" t="s">
        <v>50</v>
      </c>
      <c r="AF317" t="str">
        <f t="shared" si="44"/>
        <v>kothrud</v>
      </c>
      <c r="AG317" t="s">
        <v>50</v>
      </c>
      <c r="AH317" t="s">
        <v>50</v>
      </c>
      <c r="AI317" t="s">
        <v>148</v>
      </c>
      <c r="AJ317" t="s">
        <v>50</v>
      </c>
      <c r="AK317" t="s">
        <v>50</v>
      </c>
      <c r="AL317" t="str">
        <f t="shared" si="45"/>
        <v>MIT College / Anand Nagar</v>
      </c>
      <c r="AM317" t="str">
        <f>IF(FC_Road___Aradhana5[[#This Row],[2nd Level Departure]]="",FC_Road___Aradhana5[[#This Row],[1st Level Departure]],FC_Road___Aradhana5[[#This Row],[2nd Level Departure]])</f>
        <v>MIT College / Anand Nagar</v>
      </c>
      <c r="AN317" t="s">
        <v>128</v>
      </c>
      <c r="AO317" t="s">
        <v>57</v>
      </c>
      <c r="AP317" t="s">
        <v>58</v>
      </c>
      <c r="AQ317" t="s">
        <v>59</v>
      </c>
      <c r="AR317" t="s">
        <v>103</v>
      </c>
      <c r="AS317" t="s">
        <v>112</v>
      </c>
      <c r="AT317" t="s">
        <v>107</v>
      </c>
      <c r="AU317" t="s">
        <v>63</v>
      </c>
      <c r="AV317" t="s">
        <v>50</v>
      </c>
      <c r="AW317" t="str">
        <f t="shared" si="46"/>
        <v>Word of Mouth/ Recommendation</v>
      </c>
      <c r="AX317" t="s">
        <v>50</v>
      </c>
      <c r="AY317" t="str">
        <f t="shared" si="47"/>
        <v>Hangout with Friends</v>
      </c>
      <c r="AZ317" t="s">
        <v>50</v>
      </c>
      <c r="BA317" t="str">
        <f t="shared" si="40"/>
        <v>Nonna's famous Tiramisu </v>
      </c>
      <c r="BB317" t="s">
        <v>87</v>
      </c>
      <c r="BC317" t="s">
        <v>104</v>
      </c>
      <c r="BD317" t="s">
        <v>75</v>
      </c>
      <c r="BE317" t="s">
        <v>188</v>
      </c>
      <c r="BF317" t="s">
        <v>99</v>
      </c>
      <c r="BG317" t="s">
        <v>68</v>
      </c>
      <c r="BH317" t="s">
        <v>78</v>
      </c>
      <c r="BI317" t="s">
        <v>122</v>
      </c>
      <c r="BJ317" t="s">
        <v>69</v>
      </c>
      <c r="BK317" t="s">
        <v>153</v>
      </c>
      <c r="BL317" t="s">
        <v>382</v>
      </c>
    </row>
    <row r="318" spans="1:64" x14ac:dyDescent="0.3">
      <c r="A318">
        <v>331</v>
      </c>
      <c r="B318" s="1">
        <v>45838.941666666666</v>
      </c>
      <c r="C318" s="6">
        <v>45838.945833333331</v>
      </c>
      <c r="D318" s="2">
        <f>INT(FC_Road___Aradhana5[[#This Row],[Completion time]])</f>
        <v>45838</v>
      </c>
      <c r="E318" s="2" t="str">
        <f>TEXT(FC_Road___Aradhana5[[#This Row],[Date]],"dddd")</f>
        <v>Monday</v>
      </c>
      <c r="F318" s="2" t="str">
        <f>IF(WEEKDAY(FC_Road___Aradhana5[[#This Row],[Date]],2)&gt;5,"Weekend","Weekday")</f>
        <v>Weekday</v>
      </c>
      <c r="G31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8" t="s">
        <v>49</v>
      </c>
      <c r="I318" t="s">
        <v>50</v>
      </c>
      <c r="J318" t="s">
        <v>79</v>
      </c>
      <c r="K318" t="s">
        <v>52</v>
      </c>
      <c r="L318" t="s">
        <v>53</v>
      </c>
      <c r="M318" t="s">
        <v>50</v>
      </c>
      <c r="N318" t="s">
        <v>50</v>
      </c>
      <c r="O318" t="s">
        <v>277</v>
      </c>
      <c r="P318" t="s">
        <v>50</v>
      </c>
      <c r="Q318" t="s">
        <v>50</v>
      </c>
      <c r="R318" t="str">
        <f t="shared" si="41"/>
        <v>Kalyani nagar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tr">
        <f t="shared" si="42"/>
        <v/>
      </c>
      <c r="Y318" t="str">
        <f t="shared" si="43"/>
        <v>Kalyani nagar</v>
      </c>
      <c r="Z318" t="s">
        <v>83</v>
      </c>
      <c r="AA318" t="s">
        <v>127</v>
      </c>
      <c r="AB318" t="s">
        <v>50</v>
      </c>
      <c r="AC318" t="s">
        <v>50</v>
      </c>
      <c r="AD318" t="s">
        <v>50</v>
      </c>
      <c r="AE318" t="s">
        <v>50</v>
      </c>
      <c r="AF318" t="str">
        <f t="shared" si="44"/>
        <v>Old City</v>
      </c>
      <c r="AG318" t="s">
        <v>50</v>
      </c>
      <c r="AH318" t="s">
        <v>50</v>
      </c>
      <c r="AI318" t="s">
        <v>50</v>
      </c>
      <c r="AJ318" t="s">
        <v>50</v>
      </c>
      <c r="AK318" t="s">
        <v>50</v>
      </c>
      <c r="AL318" t="str">
        <f t="shared" si="45"/>
        <v/>
      </c>
      <c r="AM318" t="str">
        <f>IF(FC_Road___Aradhana5[[#This Row],[2nd Level Departure]]="",FC_Road___Aradhana5[[#This Row],[1st Level Departure]],FC_Road___Aradhana5[[#This Row],[2nd Level Departure]])</f>
        <v>Old City</v>
      </c>
      <c r="AN318" t="s">
        <v>56</v>
      </c>
      <c r="AO318" t="s">
        <v>71</v>
      </c>
      <c r="AP318" t="s">
        <v>58</v>
      </c>
      <c r="AQ318" t="s">
        <v>59</v>
      </c>
      <c r="AR318" t="s">
        <v>103</v>
      </c>
      <c r="AS318" t="s">
        <v>86</v>
      </c>
      <c r="AT318" t="s">
        <v>62</v>
      </c>
      <c r="AU318" t="s">
        <v>63</v>
      </c>
      <c r="AV318" t="s">
        <v>50</v>
      </c>
      <c r="AW318" t="str">
        <f t="shared" si="46"/>
        <v>Word of Mouth/ Recommendation</v>
      </c>
      <c r="AX318" t="s">
        <v>50</v>
      </c>
      <c r="AY318" t="str">
        <f t="shared" si="47"/>
        <v>Date</v>
      </c>
      <c r="AZ318" t="s">
        <v>50</v>
      </c>
      <c r="BA318" t="str">
        <f t="shared" si="40"/>
        <v>I wanted to try Sourdough Pizza</v>
      </c>
      <c r="BB318" t="s">
        <v>104</v>
      </c>
      <c r="BC318" t="s">
        <v>64</v>
      </c>
      <c r="BD318" t="s">
        <v>75</v>
      </c>
      <c r="BE318" t="s">
        <v>76</v>
      </c>
      <c r="BF318" t="s">
        <v>89</v>
      </c>
      <c r="BG318" t="s">
        <v>68</v>
      </c>
      <c r="BH318" t="s">
        <v>101</v>
      </c>
      <c r="BI318" t="s">
        <v>115</v>
      </c>
      <c r="BJ318" t="s">
        <v>69</v>
      </c>
      <c r="BK318" t="s">
        <v>153</v>
      </c>
      <c r="BL318" t="s">
        <v>495</v>
      </c>
    </row>
    <row r="319" spans="1:64" x14ac:dyDescent="0.3">
      <c r="A319">
        <v>333</v>
      </c>
      <c r="B319" s="1">
        <v>45838.943055555559</v>
      </c>
      <c r="C319" s="6">
        <v>45838.963194444441</v>
      </c>
      <c r="D319" s="2">
        <f>INT(FC_Road___Aradhana5[[#This Row],[Completion time]])</f>
        <v>45838</v>
      </c>
      <c r="E319" s="2" t="str">
        <f>TEXT(FC_Road___Aradhana5[[#This Row],[Date]],"dddd")</f>
        <v>Monday</v>
      </c>
      <c r="F319" s="2" t="str">
        <f>IF(WEEKDAY(FC_Road___Aradhana5[[#This Row],[Date]],2)&gt;5,"Weekend","Weekday")</f>
        <v>Weekday</v>
      </c>
      <c r="G31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19" t="s">
        <v>49</v>
      </c>
      <c r="I319" t="s">
        <v>50</v>
      </c>
      <c r="J319" t="s">
        <v>79</v>
      </c>
      <c r="K319" t="s">
        <v>52</v>
      </c>
      <c r="L319" t="s">
        <v>156</v>
      </c>
      <c r="M319" t="s">
        <v>227</v>
      </c>
      <c r="N319" t="s">
        <v>50</v>
      </c>
      <c r="O319" t="s">
        <v>50</v>
      </c>
      <c r="P319" t="s">
        <v>50</v>
      </c>
      <c r="Q319" t="s">
        <v>50</v>
      </c>
      <c r="R319" t="str">
        <f t="shared" si="41"/>
        <v>Sambhaji Park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tr">
        <f t="shared" si="42"/>
        <v/>
      </c>
      <c r="Y319" t="str">
        <f t="shared" si="43"/>
        <v>Sambhaji Park</v>
      </c>
      <c r="Z319" t="s">
        <v>83</v>
      </c>
      <c r="AA319" t="s">
        <v>261</v>
      </c>
      <c r="AB319" t="s">
        <v>50</v>
      </c>
      <c r="AC319" t="s">
        <v>50</v>
      </c>
      <c r="AD319" t="s">
        <v>50</v>
      </c>
      <c r="AE319" t="s">
        <v>50</v>
      </c>
      <c r="AF319" t="str">
        <f t="shared" si="44"/>
        <v>Camp</v>
      </c>
      <c r="AG319" t="s">
        <v>50</v>
      </c>
      <c r="AH319" t="s">
        <v>50</v>
      </c>
      <c r="AI319" t="s">
        <v>50</v>
      </c>
      <c r="AJ319" t="s">
        <v>50</v>
      </c>
      <c r="AK319" t="s">
        <v>50</v>
      </c>
      <c r="AL319" t="str">
        <f t="shared" si="45"/>
        <v/>
      </c>
      <c r="AM319" t="str">
        <f>IF(FC_Road___Aradhana5[[#This Row],[2nd Level Departure]]="",FC_Road___Aradhana5[[#This Row],[1st Level Departure]],FC_Road___Aradhana5[[#This Row],[2nd Level Departure]])</f>
        <v>Camp</v>
      </c>
      <c r="AN319" t="s">
        <v>56</v>
      </c>
      <c r="AO319" t="s">
        <v>109</v>
      </c>
      <c r="AP319" t="s">
        <v>96</v>
      </c>
      <c r="AQ319" t="s">
        <v>50</v>
      </c>
      <c r="AR319" t="s">
        <v>50</v>
      </c>
      <c r="AS319" t="s">
        <v>50</v>
      </c>
      <c r="AT319" t="s">
        <v>50</v>
      </c>
      <c r="AU319" t="s">
        <v>50</v>
      </c>
      <c r="AV319" t="s">
        <v>97</v>
      </c>
      <c r="AW319" t="str">
        <f t="shared" si="46"/>
        <v>Social Media Ad (Instagram/ Facebook)</v>
      </c>
      <c r="AX319" t="s">
        <v>61</v>
      </c>
      <c r="AY319" t="str">
        <f t="shared" si="47"/>
        <v>Casual Meal</v>
      </c>
      <c r="AZ319" t="s">
        <v>98</v>
      </c>
      <c r="BA319" t="s">
        <v>62</v>
      </c>
      <c r="BB319" t="s">
        <v>104</v>
      </c>
      <c r="BC319" t="s">
        <v>65</v>
      </c>
      <c r="BD319" t="s">
        <v>75</v>
      </c>
      <c r="BE319" t="s">
        <v>76</v>
      </c>
      <c r="BF319" t="s">
        <v>99</v>
      </c>
      <c r="BG319" t="s">
        <v>68</v>
      </c>
      <c r="BH319" t="s">
        <v>78</v>
      </c>
      <c r="BI319" t="s">
        <v>115</v>
      </c>
      <c r="BJ319" t="s">
        <v>69</v>
      </c>
      <c r="BK319" t="s">
        <v>531</v>
      </c>
      <c r="BL319" t="s">
        <v>431</v>
      </c>
    </row>
    <row r="320" spans="1:64" x14ac:dyDescent="0.3">
      <c r="A320">
        <v>334</v>
      </c>
      <c r="B320" s="1">
        <v>45839.568055555559</v>
      </c>
      <c r="C320" s="6">
        <v>45839.598611111112</v>
      </c>
      <c r="D320" s="2">
        <f>INT(FC_Road___Aradhana5[[#This Row],[Completion time]])</f>
        <v>45839</v>
      </c>
      <c r="E320" s="2" t="str">
        <f>TEXT(FC_Road___Aradhana5[[#This Row],[Date]],"dddd")</f>
        <v>Tuesday</v>
      </c>
      <c r="F320" s="2" t="str">
        <f>IF(WEEKDAY(FC_Road___Aradhana5[[#This Row],[Date]],2)&gt;5,"Weekend","Weekday")</f>
        <v>Weekday</v>
      </c>
      <c r="G32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0" t="s">
        <v>49</v>
      </c>
      <c r="I320" t="s">
        <v>50</v>
      </c>
      <c r="J320" t="s">
        <v>79</v>
      </c>
      <c r="K320" t="s">
        <v>52</v>
      </c>
      <c r="L320" t="s">
        <v>53</v>
      </c>
      <c r="M320" t="s">
        <v>50</v>
      </c>
      <c r="N320" t="s">
        <v>50</v>
      </c>
      <c r="O320" t="s">
        <v>54</v>
      </c>
      <c r="P320" t="s">
        <v>50</v>
      </c>
      <c r="Q320" t="s">
        <v>50</v>
      </c>
      <c r="R320" t="str">
        <f t="shared" si="41"/>
        <v>Deccan</v>
      </c>
      <c r="S320" t="s">
        <v>50</v>
      </c>
      <c r="T320" t="s">
        <v>50</v>
      </c>
      <c r="U320" t="s">
        <v>50</v>
      </c>
      <c r="V320" t="s">
        <v>50</v>
      </c>
      <c r="W320" t="s">
        <v>50</v>
      </c>
      <c r="X320" t="str">
        <f t="shared" si="42"/>
        <v/>
      </c>
      <c r="Y320" t="str">
        <f t="shared" si="43"/>
        <v>Deccan</v>
      </c>
      <c r="Z320" t="s">
        <v>83</v>
      </c>
      <c r="AA320" t="s">
        <v>347</v>
      </c>
      <c r="AB320" t="s">
        <v>50</v>
      </c>
      <c r="AC320" t="s">
        <v>50</v>
      </c>
      <c r="AD320" t="s">
        <v>50</v>
      </c>
      <c r="AE320" t="s">
        <v>50</v>
      </c>
      <c r="AF320" t="str">
        <f t="shared" si="44"/>
        <v>Pradhikaran PCMC</v>
      </c>
      <c r="AG320" t="s">
        <v>50</v>
      </c>
      <c r="AH320" t="s">
        <v>50</v>
      </c>
      <c r="AI320" t="s">
        <v>50</v>
      </c>
      <c r="AJ320" t="s">
        <v>50</v>
      </c>
      <c r="AK320" t="s">
        <v>50</v>
      </c>
      <c r="AL320" t="str">
        <f t="shared" si="45"/>
        <v/>
      </c>
      <c r="AM320" t="str">
        <f>IF(FC_Road___Aradhana5[[#This Row],[2nd Level Departure]]="",FC_Road___Aradhana5[[#This Row],[1st Level Departure]],FC_Road___Aradhana5[[#This Row],[2nd Level Departure]])</f>
        <v>Pradhikaran PCMC</v>
      </c>
      <c r="AN320" t="s">
        <v>85</v>
      </c>
      <c r="AO320" t="s">
        <v>71</v>
      </c>
      <c r="AP320" t="s">
        <v>58</v>
      </c>
      <c r="AQ320" t="s">
        <v>59</v>
      </c>
      <c r="AR320" t="s">
        <v>103</v>
      </c>
      <c r="AS320" t="s">
        <v>61</v>
      </c>
      <c r="AT320" t="s">
        <v>125</v>
      </c>
      <c r="AU320" t="s">
        <v>63</v>
      </c>
      <c r="AV320" t="s">
        <v>50</v>
      </c>
      <c r="AW320" t="str">
        <f t="shared" si="46"/>
        <v>Word of Mouth/ Recommendation</v>
      </c>
      <c r="AX320" t="s">
        <v>50</v>
      </c>
      <c r="AY320" t="str">
        <f t="shared" si="47"/>
        <v>Casual Meal</v>
      </c>
      <c r="AZ320" t="s">
        <v>50</v>
      </c>
      <c r="BA320" t="str">
        <f t="shared" si="40"/>
        <v>Pizza with Drinks sounded like a good combo</v>
      </c>
      <c r="BB320" t="s">
        <v>64</v>
      </c>
      <c r="BC320" t="s">
        <v>64</v>
      </c>
      <c r="BD320" t="s">
        <v>75</v>
      </c>
      <c r="BE320" t="s">
        <v>67</v>
      </c>
      <c r="BF320" t="s">
        <v>99</v>
      </c>
      <c r="BG320" t="s">
        <v>100</v>
      </c>
      <c r="BH320" t="s">
        <v>78</v>
      </c>
      <c r="BI320" t="s">
        <v>122</v>
      </c>
      <c r="BJ320" t="s">
        <v>69</v>
      </c>
      <c r="BK320" t="s">
        <v>529</v>
      </c>
      <c r="BL320" t="s">
        <v>369</v>
      </c>
    </row>
    <row r="321" spans="1:64" x14ac:dyDescent="0.3">
      <c r="A321">
        <v>335</v>
      </c>
      <c r="B321" s="1">
        <v>45839.598611111112</v>
      </c>
      <c r="C321" s="6">
        <v>45839.606944444444</v>
      </c>
      <c r="D321" s="2">
        <f>INT(FC_Road___Aradhana5[[#This Row],[Completion time]])</f>
        <v>45839</v>
      </c>
      <c r="E321" s="2" t="str">
        <f>TEXT(FC_Road___Aradhana5[[#This Row],[Date]],"dddd")</f>
        <v>Tuesday</v>
      </c>
      <c r="F321" s="2" t="str">
        <f>IF(WEEKDAY(FC_Road___Aradhana5[[#This Row],[Date]],2)&gt;5,"Weekend","Weekday")</f>
        <v>Weekday</v>
      </c>
      <c r="G32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1" t="s">
        <v>49</v>
      </c>
      <c r="I321" t="s">
        <v>50</v>
      </c>
      <c r="J321" t="s">
        <v>79</v>
      </c>
      <c r="K321" t="s">
        <v>52</v>
      </c>
      <c r="L321" t="s">
        <v>160</v>
      </c>
      <c r="M321" t="s">
        <v>50</v>
      </c>
      <c r="N321" t="s">
        <v>50</v>
      </c>
      <c r="O321" t="s">
        <v>50</v>
      </c>
      <c r="P321" t="s">
        <v>279</v>
      </c>
      <c r="Q321" t="s">
        <v>50</v>
      </c>
      <c r="R321" t="str">
        <f t="shared" si="41"/>
        <v>MIT-WPU</v>
      </c>
      <c r="S321" t="s">
        <v>50</v>
      </c>
      <c r="T321" t="s">
        <v>50</v>
      </c>
      <c r="U321" t="s">
        <v>50</v>
      </c>
      <c r="V321" t="s">
        <v>50</v>
      </c>
      <c r="W321" t="s">
        <v>50</v>
      </c>
      <c r="X321" t="str">
        <f t="shared" si="42"/>
        <v/>
      </c>
      <c r="Y321" t="str">
        <f t="shared" si="43"/>
        <v>MIT-WPU</v>
      </c>
      <c r="Z321" t="s">
        <v>142</v>
      </c>
      <c r="AA321" t="s">
        <v>50</v>
      </c>
      <c r="AB321" t="s">
        <v>50</v>
      </c>
      <c r="AC321" t="s">
        <v>50</v>
      </c>
      <c r="AD321" t="s">
        <v>50</v>
      </c>
      <c r="AE321" t="s">
        <v>217</v>
      </c>
      <c r="AF321" t="str">
        <f t="shared" si="44"/>
        <v xml:space="preserve">Kothrud </v>
      </c>
      <c r="AG321" t="s">
        <v>50</v>
      </c>
      <c r="AH321" t="s">
        <v>50</v>
      </c>
      <c r="AI321" t="s">
        <v>50</v>
      </c>
      <c r="AJ321" t="s">
        <v>50</v>
      </c>
      <c r="AK321" t="s">
        <v>50</v>
      </c>
      <c r="AL321" t="str">
        <f t="shared" si="45"/>
        <v/>
      </c>
      <c r="AM321" t="str">
        <f>IF(FC_Road___Aradhana5[[#This Row],[2nd Level Departure]]="",FC_Road___Aradhana5[[#This Row],[1st Level Departure]],FC_Road___Aradhana5[[#This Row],[2nd Level Departure]])</f>
        <v xml:space="preserve">Kothrud </v>
      </c>
      <c r="AN321" t="s">
        <v>56</v>
      </c>
      <c r="AO321" t="s">
        <v>71</v>
      </c>
      <c r="AP321" t="s">
        <v>58</v>
      </c>
      <c r="AQ321" t="s">
        <v>97</v>
      </c>
      <c r="AR321" t="s">
        <v>60</v>
      </c>
      <c r="AS321" t="s">
        <v>112</v>
      </c>
      <c r="AT321" t="s">
        <v>62</v>
      </c>
      <c r="AU321" t="s">
        <v>63</v>
      </c>
      <c r="AV321" t="s">
        <v>50</v>
      </c>
      <c r="AW321" t="str">
        <f t="shared" si="46"/>
        <v>Social Media Ad (Instagram/ Facebook)</v>
      </c>
      <c r="AX321" t="s">
        <v>50</v>
      </c>
      <c r="AY321" t="str">
        <f t="shared" si="47"/>
        <v>Hangout with Friends</v>
      </c>
      <c r="AZ321" t="s">
        <v>50</v>
      </c>
      <c r="BA321" t="str">
        <f t="shared" si="40"/>
        <v>I wanted to try Sourdough Pizza</v>
      </c>
      <c r="BB321" t="s">
        <v>87</v>
      </c>
      <c r="BC321" t="s">
        <v>104</v>
      </c>
      <c r="BD321" t="s">
        <v>75</v>
      </c>
      <c r="BE321" t="s">
        <v>76</v>
      </c>
      <c r="BF321" t="s">
        <v>89</v>
      </c>
      <c r="BG321" t="s">
        <v>114</v>
      </c>
      <c r="BH321" t="s">
        <v>101</v>
      </c>
      <c r="BI321" t="s">
        <v>91</v>
      </c>
      <c r="BJ321" t="s">
        <v>69</v>
      </c>
      <c r="BK321" t="s">
        <v>528</v>
      </c>
      <c r="BL321" t="s">
        <v>451</v>
      </c>
    </row>
    <row r="322" spans="1:64" x14ac:dyDescent="0.3">
      <c r="A322">
        <v>336</v>
      </c>
      <c r="B322" s="1">
        <v>45839.595833333333</v>
      </c>
      <c r="C322" s="6">
        <v>45839.607638888891</v>
      </c>
      <c r="D322" s="2">
        <f>INT(FC_Road___Aradhana5[[#This Row],[Completion time]])</f>
        <v>45839</v>
      </c>
      <c r="E322" s="2" t="str">
        <f>TEXT(FC_Road___Aradhana5[[#This Row],[Date]],"dddd")</f>
        <v>Tuesday</v>
      </c>
      <c r="F322" s="2" t="str">
        <f>IF(WEEKDAY(FC_Road___Aradhana5[[#This Row],[Date]],2)&gt;5,"Weekend","Weekday")</f>
        <v>Weekday</v>
      </c>
      <c r="G32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2" t="s">
        <v>49</v>
      </c>
      <c r="I322" t="s">
        <v>50</v>
      </c>
      <c r="J322" t="s">
        <v>79</v>
      </c>
      <c r="K322" t="s">
        <v>52</v>
      </c>
      <c r="L322" t="s">
        <v>80</v>
      </c>
      <c r="M322" t="s">
        <v>50</v>
      </c>
      <c r="N322" t="s">
        <v>50</v>
      </c>
      <c r="O322" t="s">
        <v>50</v>
      </c>
      <c r="P322" t="s">
        <v>50</v>
      </c>
      <c r="Q322" t="s">
        <v>277</v>
      </c>
      <c r="R322" t="str">
        <f t="shared" si="41"/>
        <v>Kalyani nagar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tr">
        <f t="shared" si="42"/>
        <v/>
      </c>
      <c r="Y322" t="str">
        <f t="shared" si="43"/>
        <v>Kalyani nagar</v>
      </c>
      <c r="Z322" t="s">
        <v>83</v>
      </c>
      <c r="AA322" t="s">
        <v>277</v>
      </c>
      <c r="AB322" t="s">
        <v>50</v>
      </c>
      <c r="AC322" t="s">
        <v>50</v>
      </c>
      <c r="AD322" t="s">
        <v>50</v>
      </c>
      <c r="AE322" t="s">
        <v>50</v>
      </c>
      <c r="AF322" t="str">
        <f t="shared" si="44"/>
        <v>Kalyani nagar</v>
      </c>
      <c r="AG322" t="s">
        <v>50</v>
      </c>
      <c r="AH322" t="s">
        <v>50</v>
      </c>
      <c r="AI322" t="s">
        <v>50</v>
      </c>
      <c r="AJ322" t="s">
        <v>50</v>
      </c>
      <c r="AK322" t="s">
        <v>50</v>
      </c>
      <c r="AL322" t="str">
        <f t="shared" si="45"/>
        <v/>
      </c>
      <c r="AM322" t="str">
        <f>IF(FC_Road___Aradhana5[[#This Row],[2nd Level Departure]]="",FC_Road___Aradhana5[[#This Row],[1st Level Departure]],FC_Road___Aradhana5[[#This Row],[2nd Level Departure]])</f>
        <v>Kalyani nagar</v>
      </c>
      <c r="AN322" t="s">
        <v>56</v>
      </c>
      <c r="AO322" t="s">
        <v>109</v>
      </c>
      <c r="AP322" t="s">
        <v>96</v>
      </c>
      <c r="AQ322" t="s">
        <v>50</v>
      </c>
      <c r="AR322" t="s">
        <v>50</v>
      </c>
      <c r="AS322" t="s">
        <v>50</v>
      </c>
      <c r="AT322" t="s">
        <v>50</v>
      </c>
      <c r="AU322" t="s">
        <v>50</v>
      </c>
      <c r="AV322" t="s">
        <v>149</v>
      </c>
      <c r="AW322" t="str">
        <f t="shared" si="46"/>
        <v>A friend told me</v>
      </c>
      <c r="AX322" t="s">
        <v>129</v>
      </c>
      <c r="AY322" t="str">
        <f t="shared" si="47"/>
        <v>Family Outing</v>
      </c>
      <c r="AZ322" t="s">
        <v>98</v>
      </c>
      <c r="BA322" t="s">
        <v>62</v>
      </c>
      <c r="BB322" t="s">
        <v>74</v>
      </c>
      <c r="BC322" t="s">
        <v>104</v>
      </c>
      <c r="BD322" t="s">
        <v>88</v>
      </c>
      <c r="BE322" t="s">
        <v>67</v>
      </c>
      <c r="BF322" t="s">
        <v>89</v>
      </c>
      <c r="BG322" t="s">
        <v>114</v>
      </c>
      <c r="BH322" t="s">
        <v>101</v>
      </c>
      <c r="BI322" t="s">
        <v>115</v>
      </c>
      <c r="BJ322" t="s">
        <v>69</v>
      </c>
      <c r="BK322" t="s">
        <v>153</v>
      </c>
      <c r="BL322" t="s">
        <v>450</v>
      </c>
    </row>
    <row r="323" spans="1:64" x14ac:dyDescent="0.3">
      <c r="A323">
        <v>337</v>
      </c>
      <c r="B323" s="1">
        <v>45839.607638888891</v>
      </c>
      <c r="C323" s="6">
        <v>45839.620833333334</v>
      </c>
      <c r="D323" s="2">
        <f>INT(FC_Road___Aradhana5[[#This Row],[Completion time]])</f>
        <v>45839</v>
      </c>
      <c r="E323" s="2" t="str">
        <f>TEXT(FC_Road___Aradhana5[[#This Row],[Date]],"dddd")</f>
        <v>Tuesday</v>
      </c>
      <c r="F323" s="2" t="str">
        <f>IF(WEEKDAY(FC_Road___Aradhana5[[#This Row],[Date]],2)&gt;5,"Weekend","Weekday")</f>
        <v>Weekday</v>
      </c>
      <c r="G32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3" t="s">
        <v>49</v>
      </c>
      <c r="I323" t="s">
        <v>50</v>
      </c>
      <c r="J323" t="s">
        <v>79</v>
      </c>
      <c r="K323" t="s">
        <v>140</v>
      </c>
      <c r="L323" t="s">
        <v>53</v>
      </c>
      <c r="M323" t="s">
        <v>50</v>
      </c>
      <c r="N323" t="s">
        <v>50</v>
      </c>
      <c r="O323" t="s">
        <v>70</v>
      </c>
      <c r="P323" t="s">
        <v>50</v>
      </c>
      <c r="Q323" t="s">
        <v>50</v>
      </c>
      <c r="R323" t="str">
        <f t="shared" si="41"/>
        <v>Shivajinagar</v>
      </c>
      <c r="S323" t="s">
        <v>50</v>
      </c>
      <c r="T323" t="s">
        <v>50</v>
      </c>
      <c r="U323" t="s">
        <v>50</v>
      </c>
      <c r="V323" t="s">
        <v>50</v>
      </c>
      <c r="W323" t="s">
        <v>50</v>
      </c>
      <c r="X323" t="str">
        <f t="shared" si="42"/>
        <v/>
      </c>
      <c r="Y323" t="str">
        <f t="shared" si="43"/>
        <v>Shivajinagar</v>
      </c>
      <c r="Z323" t="s">
        <v>55</v>
      </c>
      <c r="AA323" t="s">
        <v>50</v>
      </c>
      <c r="AB323" t="s">
        <v>50</v>
      </c>
      <c r="AC323" t="s">
        <v>50</v>
      </c>
      <c r="AD323" t="s">
        <v>70</v>
      </c>
      <c r="AE323" t="s">
        <v>50</v>
      </c>
      <c r="AF323" t="str">
        <f t="shared" si="44"/>
        <v>Shivajinagar</v>
      </c>
      <c r="AG323" t="s">
        <v>50</v>
      </c>
      <c r="AH323" t="s">
        <v>50</v>
      </c>
      <c r="AI323" t="s">
        <v>50</v>
      </c>
      <c r="AJ323" t="s">
        <v>50</v>
      </c>
      <c r="AK323" t="s">
        <v>50</v>
      </c>
      <c r="AL323" t="str">
        <f t="shared" si="45"/>
        <v/>
      </c>
      <c r="AM323" t="str">
        <f>IF(FC_Road___Aradhana5[[#This Row],[2nd Level Departure]]="",FC_Road___Aradhana5[[#This Row],[1st Level Departure]],FC_Road___Aradhana5[[#This Row],[2nd Level Departure]])</f>
        <v>Shivajinagar</v>
      </c>
      <c r="AN323" t="s">
        <v>94</v>
      </c>
      <c r="AO323" t="s">
        <v>109</v>
      </c>
      <c r="AP323" t="s">
        <v>58</v>
      </c>
      <c r="AQ323" t="s">
        <v>72</v>
      </c>
      <c r="AR323" t="s">
        <v>103</v>
      </c>
      <c r="AS323" t="s">
        <v>112</v>
      </c>
      <c r="AT323" t="s">
        <v>62</v>
      </c>
      <c r="AU323" t="s">
        <v>103</v>
      </c>
      <c r="AV323" t="s">
        <v>50</v>
      </c>
      <c r="AW323" t="str">
        <f t="shared" si="46"/>
        <v>Walk-in/ Saw it while passing by</v>
      </c>
      <c r="AX323" t="s">
        <v>50</v>
      </c>
      <c r="AY323" t="str">
        <f t="shared" si="47"/>
        <v>Hangout with Friends</v>
      </c>
      <c r="AZ323" t="s">
        <v>50</v>
      </c>
      <c r="BA323" t="str">
        <f t="shared" si="40"/>
        <v>I wanted to try Sourdough Pizza</v>
      </c>
      <c r="BB323" t="s">
        <v>113</v>
      </c>
      <c r="BC323" t="s">
        <v>108</v>
      </c>
      <c r="BD323" t="s">
        <v>66</v>
      </c>
      <c r="BE323" t="s">
        <v>76</v>
      </c>
      <c r="BF323" t="s">
        <v>184</v>
      </c>
      <c r="BG323" t="s">
        <v>68</v>
      </c>
      <c r="BH323" t="s">
        <v>101</v>
      </c>
      <c r="BI323" t="s">
        <v>122</v>
      </c>
      <c r="BJ323" t="s">
        <v>69</v>
      </c>
      <c r="BK323" t="s">
        <v>529</v>
      </c>
      <c r="BL323" t="s">
        <v>370</v>
      </c>
    </row>
    <row r="324" spans="1:64" x14ac:dyDescent="0.3">
      <c r="A324">
        <v>338</v>
      </c>
      <c r="B324" s="1">
        <v>45839.621527777781</v>
      </c>
      <c r="C324" s="6">
        <v>45839.627083333333</v>
      </c>
      <c r="D324" s="2">
        <f>INT(FC_Road___Aradhana5[[#This Row],[Completion time]])</f>
        <v>45839</v>
      </c>
      <c r="E324" s="2" t="str">
        <f>TEXT(FC_Road___Aradhana5[[#This Row],[Date]],"dddd")</f>
        <v>Tuesday</v>
      </c>
      <c r="F324" s="2" t="str">
        <f>IF(WEEKDAY(FC_Road___Aradhana5[[#This Row],[Date]],2)&gt;5,"Weekend","Weekday")</f>
        <v>Weekday</v>
      </c>
      <c r="G32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4" t="s">
        <v>49</v>
      </c>
      <c r="I324" t="s">
        <v>50</v>
      </c>
      <c r="J324" t="s">
        <v>79</v>
      </c>
      <c r="K324" t="s">
        <v>52</v>
      </c>
      <c r="L324" t="s">
        <v>156</v>
      </c>
      <c r="M324" t="s">
        <v>165</v>
      </c>
      <c r="N324" t="s">
        <v>50</v>
      </c>
      <c r="O324" t="s">
        <v>50</v>
      </c>
      <c r="P324" t="s">
        <v>50</v>
      </c>
      <c r="Q324" t="s">
        <v>50</v>
      </c>
      <c r="R324" t="str">
        <f t="shared" si="41"/>
        <v>Pavillion Mall</v>
      </c>
      <c r="S324" t="s">
        <v>50</v>
      </c>
      <c r="T324" t="s">
        <v>50</v>
      </c>
      <c r="U324" t="s">
        <v>50</v>
      </c>
      <c r="V324" t="s">
        <v>50</v>
      </c>
      <c r="W324" t="s">
        <v>50</v>
      </c>
      <c r="X324" t="str">
        <f t="shared" si="42"/>
        <v/>
      </c>
      <c r="Y324" t="str">
        <f t="shared" si="43"/>
        <v>Pavillion Mall</v>
      </c>
      <c r="Z324" t="s">
        <v>83</v>
      </c>
      <c r="AA324" t="s">
        <v>280</v>
      </c>
      <c r="AB324" t="s">
        <v>50</v>
      </c>
      <c r="AC324" t="s">
        <v>50</v>
      </c>
      <c r="AD324" t="s">
        <v>50</v>
      </c>
      <c r="AE324" t="s">
        <v>50</v>
      </c>
      <c r="AF324" t="str">
        <f t="shared" si="44"/>
        <v>Mundhwa</v>
      </c>
      <c r="AG324" t="s">
        <v>50</v>
      </c>
      <c r="AH324" t="s">
        <v>50</v>
      </c>
      <c r="AI324" t="s">
        <v>50</v>
      </c>
      <c r="AJ324" t="s">
        <v>50</v>
      </c>
      <c r="AK324" t="s">
        <v>50</v>
      </c>
      <c r="AL324" t="str">
        <f t="shared" si="45"/>
        <v/>
      </c>
      <c r="AM324" t="str">
        <f>IF(FC_Road___Aradhana5[[#This Row],[2nd Level Departure]]="",FC_Road___Aradhana5[[#This Row],[1st Level Departure]],FC_Road___Aradhana5[[#This Row],[2nd Level Departure]])</f>
        <v>Mundhwa</v>
      </c>
      <c r="AN324" t="s">
        <v>56</v>
      </c>
      <c r="AO324" t="s">
        <v>57</v>
      </c>
      <c r="AP324" t="s">
        <v>96</v>
      </c>
      <c r="AQ324" t="s">
        <v>50</v>
      </c>
      <c r="AR324" t="s">
        <v>50</v>
      </c>
      <c r="AS324" t="s">
        <v>50</v>
      </c>
      <c r="AT324" t="s">
        <v>50</v>
      </c>
      <c r="AU324" t="s">
        <v>50</v>
      </c>
      <c r="AV324" t="s">
        <v>144</v>
      </c>
      <c r="AW324" t="str">
        <f t="shared" si="46"/>
        <v>I was walking by and came in</v>
      </c>
      <c r="AX324" t="s">
        <v>61</v>
      </c>
      <c r="AY324" t="str">
        <f t="shared" si="47"/>
        <v>Casual Meal</v>
      </c>
      <c r="AZ324" t="s">
        <v>98</v>
      </c>
      <c r="BA324" t="s">
        <v>62</v>
      </c>
      <c r="BB324" t="s">
        <v>104</v>
      </c>
      <c r="BC324" t="s">
        <v>64</v>
      </c>
      <c r="BD324" t="s">
        <v>75</v>
      </c>
      <c r="BE324" t="s">
        <v>76</v>
      </c>
      <c r="BF324" t="s">
        <v>89</v>
      </c>
      <c r="BG324" t="s">
        <v>68</v>
      </c>
      <c r="BH324" t="s">
        <v>118</v>
      </c>
      <c r="BI324" t="s">
        <v>91</v>
      </c>
      <c r="BJ324" t="s">
        <v>69</v>
      </c>
      <c r="BK324" t="s">
        <v>531</v>
      </c>
      <c r="BL324" t="s">
        <v>390</v>
      </c>
    </row>
    <row r="325" spans="1:64" x14ac:dyDescent="0.3">
      <c r="A325">
        <v>339</v>
      </c>
      <c r="B325" s="1">
        <v>45839.606944444444</v>
      </c>
      <c r="C325" s="6">
        <v>45839.627083333333</v>
      </c>
      <c r="D325" s="2">
        <f>INT(FC_Road___Aradhana5[[#This Row],[Completion time]])</f>
        <v>45839</v>
      </c>
      <c r="E325" s="2" t="str">
        <f>TEXT(FC_Road___Aradhana5[[#This Row],[Date]],"dddd")</f>
        <v>Tuesday</v>
      </c>
      <c r="F325" s="2" t="str">
        <f>IF(WEEKDAY(FC_Road___Aradhana5[[#This Row],[Date]],2)&gt;5,"Weekend","Weekday")</f>
        <v>Weekday</v>
      </c>
      <c r="G32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5" t="s">
        <v>49</v>
      </c>
      <c r="I325" t="s">
        <v>50</v>
      </c>
      <c r="J325" t="s">
        <v>79</v>
      </c>
      <c r="K325" t="s">
        <v>52</v>
      </c>
      <c r="L325" t="s">
        <v>119</v>
      </c>
      <c r="M325" t="s">
        <v>50</v>
      </c>
      <c r="N325" t="s">
        <v>50</v>
      </c>
      <c r="O325" t="s">
        <v>50</v>
      </c>
      <c r="P325" t="s">
        <v>50</v>
      </c>
      <c r="Q325" t="s">
        <v>281</v>
      </c>
      <c r="R325" t="str">
        <f t="shared" si="41"/>
        <v>Airport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tr">
        <f t="shared" si="42"/>
        <v/>
      </c>
      <c r="Y325" t="str">
        <f t="shared" si="43"/>
        <v>Airport</v>
      </c>
      <c r="Z325" t="s">
        <v>163</v>
      </c>
      <c r="AA325" t="s">
        <v>84</v>
      </c>
      <c r="AB325" t="s">
        <v>50</v>
      </c>
      <c r="AC325" t="s">
        <v>50</v>
      </c>
      <c r="AD325" t="s">
        <v>50</v>
      </c>
      <c r="AE325" t="s">
        <v>50</v>
      </c>
      <c r="AF325" t="str">
        <f t="shared" si="44"/>
        <v>kothrud</v>
      </c>
      <c r="AG325" t="s">
        <v>50</v>
      </c>
      <c r="AH325" t="s">
        <v>50</v>
      </c>
      <c r="AI325" t="s">
        <v>148</v>
      </c>
      <c r="AJ325" t="s">
        <v>50</v>
      </c>
      <c r="AK325" t="s">
        <v>50</v>
      </c>
      <c r="AL325" t="str">
        <f t="shared" si="45"/>
        <v>MIT College / Anand Nagar</v>
      </c>
      <c r="AM325" t="str">
        <f>IF(FC_Road___Aradhana5[[#This Row],[2nd Level Departure]]="",FC_Road___Aradhana5[[#This Row],[1st Level Departure]],FC_Road___Aradhana5[[#This Row],[2nd Level Departure]])</f>
        <v>MIT College / Anand Nagar</v>
      </c>
      <c r="AN325" t="s">
        <v>56</v>
      </c>
      <c r="AO325" t="s">
        <v>71</v>
      </c>
      <c r="AP325" t="s">
        <v>96</v>
      </c>
      <c r="AQ325" t="s">
        <v>50</v>
      </c>
      <c r="AR325" t="s">
        <v>50</v>
      </c>
      <c r="AS325" t="s">
        <v>50</v>
      </c>
      <c r="AT325" t="s">
        <v>50</v>
      </c>
      <c r="AU325" t="s">
        <v>50</v>
      </c>
      <c r="AV325" t="s">
        <v>110</v>
      </c>
      <c r="AW325" t="str">
        <f t="shared" si="46"/>
        <v>Reservation Apps - DineOut/ Zomato Gold</v>
      </c>
      <c r="AX325" t="s">
        <v>129</v>
      </c>
      <c r="AY325" t="str">
        <f t="shared" si="47"/>
        <v>Family Outing</v>
      </c>
      <c r="AZ325" t="s">
        <v>168</v>
      </c>
      <c r="BA325" t="s">
        <v>125</v>
      </c>
      <c r="BB325" t="s">
        <v>87</v>
      </c>
      <c r="BC325" t="s">
        <v>64</v>
      </c>
      <c r="BD325" t="s">
        <v>88</v>
      </c>
      <c r="BE325" t="s">
        <v>76</v>
      </c>
      <c r="BF325" t="s">
        <v>89</v>
      </c>
      <c r="BG325" t="s">
        <v>114</v>
      </c>
      <c r="BH325" t="s">
        <v>78</v>
      </c>
      <c r="BI325" t="s">
        <v>50</v>
      </c>
      <c r="BJ325" t="s">
        <v>69</v>
      </c>
      <c r="BK325" t="s">
        <v>530</v>
      </c>
      <c r="BL325" t="s">
        <v>382</v>
      </c>
    </row>
    <row r="326" spans="1:64" x14ac:dyDescent="0.3">
      <c r="A326">
        <v>340</v>
      </c>
      <c r="B326" s="1">
        <v>45839.627083333333</v>
      </c>
      <c r="C326" s="6">
        <v>45839.629166666666</v>
      </c>
      <c r="D326" s="2">
        <f>INT(FC_Road___Aradhana5[[#This Row],[Completion time]])</f>
        <v>45839</v>
      </c>
      <c r="E326" s="2" t="str">
        <f>TEXT(FC_Road___Aradhana5[[#This Row],[Date]],"dddd")</f>
        <v>Tuesday</v>
      </c>
      <c r="F326" s="2" t="str">
        <f>IF(WEEKDAY(FC_Road___Aradhana5[[#This Row],[Date]],2)&gt;5,"Weekend","Weekday")</f>
        <v>Weekday</v>
      </c>
      <c r="G32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6" t="s">
        <v>49</v>
      </c>
      <c r="I326" t="s">
        <v>50</v>
      </c>
      <c r="J326" t="s">
        <v>79</v>
      </c>
      <c r="K326" t="s">
        <v>52</v>
      </c>
      <c r="L326" t="s">
        <v>80</v>
      </c>
      <c r="M326" t="s">
        <v>50</v>
      </c>
      <c r="N326" t="s">
        <v>50</v>
      </c>
      <c r="O326" t="s">
        <v>50</v>
      </c>
      <c r="P326" t="s">
        <v>50</v>
      </c>
      <c r="Q326" t="s">
        <v>259</v>
      </c>
      <c r="R326" t="str">
        <f t="shared" si="41"/>
        <v xml:space="preserve">Bibwewadi </v>
      </c>
      <c r="S326" t="s">
        <v>50</v>
      </c>
      <c r="T326" t="s">
        <v>50</v>
      </c>
      <c r="U326" t="s">
        <v>50</v>
      </c>
      <c r="V326" t="s">
        <v>50</v>
      </c>
      <c r="W326" t="s">
        <v>50</v>
      </c>
      <c r="X326" t="str">
        <f t="shared" si="42"/>
        <v/>
      </c>
      <c r="Y326" t="str">
        <f t="shared" si="43"/>
        <v xml:space="preserve">Bibwewadi </v>
      </c>
      <c r="Z326" t="s">
        <v>166</v>
      </c>
      <c r="AA326" t="s">
        <v>50</v>
      </c>
      <c r="AB326" t="s">
        <v>157</v>
      </c>
      <c r="AC326" t="s">
        <v>50</v>
      </c>
      <c r="AD326" t="s">
        <v>50</v>
      </c>
      <c r="AE326" t="s">
        <v>50</v>
      </c>
      <c r="AF326" t="str">
        <f t="shared" si="44"/>
        <v>R Deccan</v>
      </c>
      <c r="AG326" t="s">
        <v>50</v>
      </c>
      <c r="AH326" t="s">
        <v>50</v>
      </c>
      <c r="AI326" t="s">
        <v>50</v>
      </c>
      <c r="AJ326" t="s">
        <v>50</v>
      </c>
      <c r="AK326" t="s">
        <v>50</v>
      </c>
      <c r="AL326" t="str">
        <f t="shared" si="45"/>
        <v/>
      </c>
      <c r="AM326" t="str">
        <f>IF(FC_Road___Aradhana5[[#This Row],[2nd Level Departure]]="",FC_Road___Aradhana5[[#This Row],[1st Level Departure]],FC_Road___Aradhana5[[#This Row],[2nd Level Departure]])</f>
        <v>R Deccan</v>
      </c>
      <c r="AN326" t="s">
        <v>85</v>
      </c>
      <c r="AO326" t="s">
        <v>71</v>
      </c>
      <c r="AP326" t="s">
        <v>96</v>
      </c>
      <c r="AQ326" t="s">
        <v>50</v>
      </c>
      <c r="AR326" t="s">
        <v>50</v>
      </c>
      <c r="AS326" t="s">
        <v>50</v>
      </c>
      <c r="AT326" t="s">
        <v>50</v>
      </c>
      <c r="AU326" t="s">
        <v>50</v>
      </c>
      <c r="AV326" t="s">
        <v>97</v>
      </c>
      <c r="AW326" t="str">
        <f t="shared" si="46"/>
        <v>Social Media Ad (Instagram/ Facebook)</v>
      </c>
      <c r="AX326" t="s">
        <v>129</v>
      </c>
      <c r="AY326" t="str">
        <f t="shared" si="47"/>
        <v>Family Outing</v>
      </c>
      <c r="AZ326" t="s">
        <v>98</v>
      </c>
      <c r="BA326" t="s">
        <v>62</v>
      </c>
      <c r="BB326" t="s">
        <v>87</v>
      </c>
      <c r="BC326" t="s">
        <v>108</v>
      </c>
      <c r="BD326" t="s">
        <v>88</v>
      </c>
      <c r="BE326" t="s">
        <v>76</v>
      </c>
      <c r="BF326" t="s">
        <v>89</v>
      </c>
      <c r="BG326" t="s">
        <v>114</v>
      </c>
      <c r="BH326" t="s">
        <v>78</v>
      </c>
      <c r="BI326" t="s">
        <v>122</v>
      </c>
      <c r="BJ326" t="s">
        <v>69</v>
      </c>
      <c r="BK326" t="s">
        <v>531</v>
      </c>
      <c r="BL326" t="s">
        <v>387</v>
      </c>
    </row>
    <row r="327" spans="1:64" x14ac:dyDescent="0.3">
      <c r="A327">
        <v>341</v>
      </c>
      <c r="B327" s="1">
        <v>45839.637499999997</v>
      </c>
      <c r="C327" s="6">
        <v>45839.638888888891</v>
      </c>
      <c r="D327" s="2">
        <f>INT(FC_Road___Aradhana5[[#This Row],[Completion time]])</f>
        <v>45839</v>
      </c>
      <c r="E327" s="2" t="str">
        <f>TEXT(FC_Road___Aradhana5[[#This Row],[Date]],"dddd")</f>
        <v>Tuesday</v>
      </c>
      <c r="F327" s="2" t="str">
        <f>IF(WEEKDAY(FC_Road___Aradhana5[[#This Row],[Date]],2)&gt;5,"Weekend","Weekday")</f>
        <v>Weekday</v>
      </c>
      <c r="G32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27" t="s">
        <v>49</v>
      </c>
      <c r="I327" t="s">
        <v>50</v>
      </c>
      <c r="J327" t="s">
        <v>79</v>
      </c>
      <c r="K327" t="s">
        <v>52</v>
      </c>
      <c r="L327" t="s">
        <v>80</v>
      </c>
      <c r="M327" t="s">
        <v>50</v>
      </c>
      <c r="N327" t="s">
        <v>50</v>
      </c>
      <c r="O327" t="s">
        <v>50</v>
      </c>
      <c r="P327" t="s">
        <v>50</v>
      </c>
      <c r="Q327" t="s">
        <v>81</v>
      </c>
      <c r="R327" t="str">
        <f t="shared" si="41"/>
        <v>Kothrud</v>
      </c>
      <c r="S327" t="s">
        <v>50</v>
      </c>
      <c r="T327" t="s">
        <v>50</v>
      </c>
      <c r="U327" t="s">
        <v>148</v>
      </c>
      <c r="V327" t="s">
        <v>50</v>
      </c>
      <c r="W327" t="s">
        <v>50</v>
      </c>
      <c r="X327" t="str">
        <f t="shared" si="42"/>
        <v>MIT College / Anand Nagar</v>
      </c>
      <c r="Y327" t="str">
        <f t="shared" si="43"/>
        <v>MIT College / Anand Nagar</v>
      </c>
      <c r="Z327" t="s">
        <v>142</v>
      </c>
      <c r="AA327" t="s">
        <v>50</v>
      </c>
      <c r="AB327" t="s">
        <v>50</v>
      </c>
      <c r="AC327" t="s">
        <v>50</v>
      </c>
      <c r="AD327" t="s">
        <v>50</v>
      </c>
      <c r="AE327" t="s">
        <v>161</v>
      </c>
      <c r="AF327" t="str">
        <f t="shared" si="44"/>
        <v>Fergusson / BMCC</v>
      </c>
      <c r="AG327" t="s">
        <v>50</v>
      </c>
      <c r="AH327" t="s">
        <v>50</v>
      </c>
      <c r="AI327" t="s">
        <v>50</v>
      </c>
      <c r="AJ327" t="s">
        <v>50</v>
      </c>
      <c r="AK327" t="s">
        <v>50</v>
      </c>
      <c r="AL327" t="str">
        <f t="shared" si="45"/>
        <v/>
      </c>
      <c r="AM327" t="str">
        <f>IF(FC_Road___Aradhana5[[#This Row],[2nd Level Departure]]="",FC_Road___Aradhana5[[#This Row],[1st Level Departure]],FC_Road___Aradhana5[[#This Row],[2nd Level Departure]])</f>
        <v>Fergusson / BMCC</v>
      </c>
      <c r="AN327" t="s">
        <v>147</v>
      </c>
      <c r="AO327" t="s">
        <v>109</v>
      </c>
      <c r="AP327" t="s">
        <v>96</v>
      </c>
      <c r="AQ327" t="s">
        <v>50</v>
      </c>
      <c r="AR327" t="s">
        <v>50</v>
      </c>
      <c r="AS327" t="s">
        <v>50</v>
      </c>
      <c r="AT327" t="s">
        <v>50</v>
      </c>
      <c r="AU327" t="s">
        <v>50</v>
      </c>
      <c r="AV327" t="s">
        <v>97</v>
      </c>
      <c r="AW327" t="str">
        <f t="shared" si="46"/>
        <v>Social Media Ad (Instagram/ Facebook)</v>
      </c>
      <c r="AX327" t="s">
        <v>111</v>
      </c>
      <c r="AY327" t="str">
        <f t="shared" si="47"/>
        <v>Hangout with friends</v>
      </c>
      <c r="AZ327" t="s">
        <v>98</v>
      </c>
      <c r="BA327" t="s">
        <v>62</v>
      </c>
      <c r="BB327" t="s">
        <v>104</v>
      </c>
      <c r="BC327" t="s">
        <v>74</v>
      </c>
      <c r="BD327" t="s">
        <v>88</v>
      </c>
      <c r="BE327" t="s">
        <v>76</v>
      </c>
      <c r="BF327" t="s">
        <v>89</v>
      </c>
      <c r="BG327" t="s">
        <v>77</v>
      </c>
      <c r="BH327" t="s">
        <v>90</v>
      </c>
      <c r="BI327" t="s">
        <v>91</v>
      </c>
      <c r="BJ327" t="s">
        <v>69</v>
      </c>
      <c r="BK327" t="s">
        <v>528</v>
      </c>
      <c r="BL327" t="s">
        <v>388</v>
      </c>
    </row>
    <row r="328" spans="1:64" x14ac:dyDescent="0.3">
      <c r="A328">
        <v>342</v>
      </c>
      <c r="B328" s="1">
        <v>45839.628472222219</v>
      </c>
      <c r="C328" s="6">
        <v>45839.679166666669</v>
      </c>
      <c r="D328" s="2">
        <f>INT(FC_Road___Aradhana5[[#This Row],[Completion time]])</f>
        <v>45839</v>
      </c>
      <c r="E328" s="2" t="str">
        <f>TEXT(FC_Road___Aradhana5[[#This Row],[Date]],"dddd")</f>
        <v>Tuesday</v>
      </c>
      <c r="F328" s="2" t="str">
        <f>IF(WEEKDAY(FC_Road___Aradhana5[[#This Row],[Date]],2)&gt;5,"Weekend","Weekday")</f>
        <v>Weekday</v>
      </c>
      <c r="G32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28" t="s">
        <v>49</v>
      </c>
      <c r="I328" t="s">
        <v>50</v>
      </c>
      <c r="J328" t="s">
        <v>79</v>
      </c>
      <c r="K328" t="s">
        <v>140</v>
      </c>
      <c r="L328" t="s">
        <v>160</v>
      </c>
      <c r="M328" t="s">
        <v>50</v>
      </c>
      <c r="N328" t="s">
        <v>50</v>
      </c>
      <c r="O328" t="s">
        <v>50</v>
      </c>
      <c r="P328" t="s">
        <v>161</v>
      </c>
      <c r="Q328" t="s">
        <v>50</v>
      </c>
      <c r="R328" t="str">
        <f t="shared" si="41"/>
        <v>Fergusson / BMCC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tr">
        <f t="shared" si="42"/>
        <v/>
      </c>
      <c r="Y328" t="str">
        <f t="shared" si="43"/>
        <v>Fergusson / BMCC</v>
      </c>
      <c r="Z328" t="s">
        <v>142</v>
      </c>
      <c r="AA328" t="s">
        <v>50</v>
      </c>
      <c r="AB328" t="s">
        <v>50</v>
      </c>
      <c r="AC328" t="s">
        <v>50</v>
      </c>
      <c r="AD328" t="s">
        <v>50</v>
      </c>
      <c r="AE328" t="s">
        <v>161</v>
      </c>
      <c r="AF328" t="str">
        <f t="shared" si="44"/>
        <v>Fergusson / BMCC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tr">
        <f t="shared" si="45"/>
        <v/>
      </c>
      <c r="AM328" t="str">
        <f>IF(FC_Road___Aradhana5[[#This Row],[2nd Level Departure]]="",FC_Road___Aradhana5[[#This Row],[1st Level Departure]],FC_Road___Aradhana5[[#This Row],[2nd Level Departure]])</f>
        <v>Fergusson / BMCC</v>
      </c>
      <c r="AN328" t="s">
        <v>94</v>
      </c>
      <c r="AO328" t="s">
        <v>71</v>
      </c>
      <c r="AP328" t="s">
        <v>58</v>
      </c>
      <c r="AQ328" t="s">
        <v>72</v>
      </c>
      <c r="AR328" t="s">
        <v>60</v>
      </c>
      <c r="AS328" t="s">
        <v>129</v>
      </c>
      <c r="AT328" t="s">
        <v>62</v>
      </c>
      <c r="AU328" t="s">
        <v>103</v>
      </c>
      <c r="AV328" t="s">
        <v>50</v>
      </c>
      <c r="AW328" t="str">
        <f t="shared" si="46"/>
        <v>Walk-in/ Saw it while passing by</v>
      </c>
      <c r="AX328" t="s">
        <v>50</v>
      </c>
      <c r="AY328" t="str">
        <f t="shared" si="47"/>
        <v>Family Outing</v>
      </c>
      <c r="AZ328" t="s">
        <v>50</v>
      </c>
      <c r="BA328" t="str">
        <f t="shared" si="40"/>
        <v>I wanted to try Sourdough Pizza</v>
      </c>
      <c r="BB328" t="s">
        <v>74</v>
      </c>
      <c r="BC328" t="s">
        <v>108</v>
      </c>
      <c r="BD328" t="s">
        <v>130</v>
      </c>
      <c r="BE328" t="s">
        <v>76</v>
      </c>
      <c r="BF328" t="s">
        <v>184</v>
      </c>
      <c r="BG328" t="s">
        <v>100</v>
      </c>
      <c r="BH328" t="s">
        <v>101</v>
      </c>
      <c r="BI328" t="s">
        <v>122</v>
      </c>
      <c r="BJ328" t="s">
        <v>69</v>
      </c>
      <c r="BK328" t="s">
        <v>528</v>
      </c>
      <c r="BL328" t="s">
        <v>388</v>
      </c>
    </row>
    <row r="329" spans="1:64" x14ac:dyDescent="0.3">
      <c r="A329">
        <v>343</v>
      </c>
      <c r="B329" s="1">
        <v>45839.681250000001</v>
      </c>
      <c r="C329" s="6">
        <v>45839.683333333334</v>
      </c>
      <c r="D329" s="2">
        <f>INT(FC_Road___Aradhana5[[#This Row],[Completion time]])</f>
        <v>45839</v>
      </c>
      <c r="E329" s="2" t="str">
        <f>TEXT(FC_Road___Aradhana5[[#This Row],[Date]],"dddd")</f>
        <v>Tuesday</v>
      </c>
      <c r="F329" s="2" t="str">
        <f>IF(WEEKDAY(FC_Road___Aradhana5[[#This Row],[Date]],2)&gt;5,"Weekend","Weekday")</f>
        <v>Weekday</v>
      </c>
      <c r="G32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29" t="s">
        <v>49</v>
      </c>
      <c r="I329" t="s">
        <v>50</v>
      </c>
      <c r="J329" t="s">
        <v>79</v>
      </c>
      <c r="K329" t="s">
        <v>140</v>
      </c>
      <c r="L329" t="s">
        <v>93</v>
      </c>
      <c r="M329" t="s">
        <v>50</v>
      </c>
      <c r="N329" t="s">
        <v>102</v>
      </c>
      <c r="O329" t="s">
        <v>50</v>
      </c>
      <c r="P329" t="s">
        <v>50</v>
      </c>
      <c r="Q329" t="s">
        <v>50</v>
      </c>
      <c r="R329" t="str">
        <f t="shared" si="41"/>
        <v>FC Road</v>
      </c>
      <c r="S329" t="s">
        <v>50</v>
      </c>
      <c r="T329" t="s">
        <v>50</v>
      </c>
      <c r="U329" t="s">
        <v>50</v>
      </c>
      <c r="V329" t="s">
        <v>50</v>
      </c>
      <c r="W329" t="s">
        <v>50</v>
      </c>
      <c r="X329" t="str">
        <f t="shared" si="42"/>
        <v/>
      </c>
      <c r="Y329" t="str">
        <f t="shared" si="43"/>
        <v>FC Road</v>
      </c>
      <c r="Z329" t="s">
        <v>93</v>
      </c>
      <c r="AA329" t="s">
        <v>50</v>
      </c>
      <c r="AB329" t="s">
        <v>50</v>
      </c>
      <c r="AC329" t="s">
        <v>102</v>
      </c>
      <c r="AD329" t="s">
        <v>50</v>
      </c>
      <c r="AE329" t="s">
        <v>50</v>
      </c>
      <c r="AF329" t="str">
        <f t="shared" si="44"/>
        <v>FC Road</v>
      </c>
      <c r="AG329" t="s">
        <v>50</v>
      </c>
      <c r="AH329" t="s">
        <v>50</v>
      </c>
      <c r="AI329" t="s">
        <v>50</v>
      </c>
      <c r="AJ329" t="s">
        <v>50</v>
      </c>
      <c r="AK329" t="s">
        <v>50</v>
      </c>
      <c r="AL329" t="str">
        <f t="shared" si="45"/>
        <v/>
      </c>
      <c r="AM329" t="str">
        <f>IF(FC_Road___Aradhana5[[#This Row],[2nd Level Departure]]="",FC_Road___Aradhana5[[#This Row],[1st Level Departure]],FC_Road___Aradhana5[[#This Row],[2nd Level Departure]])</f>
        <v>FC Road</v>
      </c>
      <c r="AN329" t="s">
        <v>85</v>
      </c>
      <c r="AO329" t="s">
        <v>109</v>
      </c>
      <c r="AP329" t="s">
        <v>58</v>
      </c>
      <c r="AQ329" t="s">
        <v>105</v>
      </c>
      <c r="AR329" t="s">
        <v>60</v>
      </c>
      <c r="AS329" t="s">
        <v>61</v>
      </c>
      <c r="AT329" t="s">
        <v>121</v>
      </c>
      <c r="AU329" t="s">
        <v>133</v>
      </c>
      <c r="AV329" t="s">
        <v>50</v>
      </c>
      <c r="AW329" t="str">
        <f t="shared" si="46"/>
        <v>Food Blogger/ Influencer</v>
      </c>
      <c r="AX329" t="s">
        <v>50</v>
      </c>
      <c r="AY329" t="str">
        <f t="shared" si="47"/>
        <v>Casual Meal</v>
      </c>
      <c r="AZ329" t="s">
        <v>50</v>
      </c>
      <c r="BA329" t="str">
        <f t="shared" si="40"/>
        <v>I saw a good offer at Nonna's</v>
      </c>
      <c r="BB329" t="s">
        <v>87</v>
      </c>
      <c r="BC329" t="s">
        <v>108</v>
      </c>
      <c r="BD329" t="s">
        <v>159</v>
      </c>
      <c r="BE329" t="s">
        <v>67</v>
      </c>
      <c r="BF329" t="s">
        <v>89</v>
      </c>
      <c r="BG329" t="s">
        <v>114</v>
      </c>
      <c r="BH329" t="s">
        <v>90</v>
      </c>
      <c r="BI329" t="s">
        <v>91</v>
      </c>
      <c r="BJ329" t="s">
        <v>69</v>
      </c>
      <c r="BK329" t="s">
        <v>93</v>
      </c>
      <c r="BL329" t="s">
        <v>372</v>
      </c>
    </row>
    <row r="330" spans="1:64" x14ac:dyDescent="0.3">
      <c r="A330">
        <v>344</v>
      </c>
      <c r="B330" s="1">
        <v>45839.681944444441</v>
      </c>
      <c r="C330" s="6">
        <v>45839.691666666666</v>
      </c>
      <c r="D330" s="2">
        <f>INT(FC_Road___Aradhana5[[#This Row],[Completion time]])</f>
        <v>45839</v>
      </c>
      <c r="E330" s="2" t="str">
        <f>TEXT(FC_Road___Aradhana5[[#This Row],[Date]],"dddd")</f>
        <v>Tuesday</v>
      </c>
      <c r="F330" s="2" t="str">
        <f>IF(WEEKDAY(FC_Road___Aradhana5[[#This Row],[Date]],2)&gt;5,"Weekend","Weekday")</f>
        <v>Weekday</v>
      </c>
      <c r="G33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30" t="s">
        <v>49</v>
      </c>
      <c r="I330" t="s">
        <v>50</v>
      </c>
      <c r="J330" t="s">
        <v>79</v>
      </c>
      <c r="K330" t="s">
        <v>52</v>
      </c>
      <c r="L330" t="s">
        <v>93</v>
      </c>
      <c r="M330" t="s">
        <v>50</v>
      </c>
      <c r="N330" t="s">
        <v>102</v>
      </c>
      <c r="O330" t="s">
        <v>50</v>
      </c>
      <c r="P330" t="s">
        <v>50</v>
      </c>
      <c r="Q330" t="s">
        <v>50</v>
      </c>
      <c r="R330" t="str">
        <f t="shared" si="41"/>
        <v>FC Road</v>
      </c>
      <c r="S330" t="s">
        <v>50</v>
      </c>
      <c r="T330" t="s">
        <v>50</v>
      </c>
      <c r="U330" t="s">
        <v>50</v>
      </c>
      <c r="V330" t="s">
        <v>50</v>
      </c>
      <c r="W330" t="s">
        <v>50</v>
      </c>
      <c r="X330" t="str">
        <f t="shared" si="42"/>
        <v/>
      </c>
      <c r="Y330" t="str">
        <f t="shared" si="43"/>
        <v>FC Road</v>
      </c>
      <c r="Z330" t="s">
        <v>83</v>
      </c>
      <c r="AA330" t="s">
        <v>219</v>
      </c>
      <c r="AB330" t="s">
        <v>50</v>
      </c>
      <c r="AC330" t="s">
        <v>50</v>
      </c>
      <c r="AD330" t="s">
        <v>50</v>
      </c>
      <c r="AE330" t="s">
        <v>50</v>
      </c>
      <c r="AF330" t="str">
        <f t="shared" si="44"/>
        <v xml:space="preserve">Hinjewadi </v>
      </c>
      <c r="AG330" t="s">
        <v>50</v>
      </c>
      <c r="AH330" t="s">
        <v>50</v>
      </c>
      <c r="AI330" t="s">
        <v>50</v>
      </c>
      <c r="AJ330" t="s">
        <v>50</v>
      </c>
      <c r="AK330" t="s">
        <v>50</v>
      </c>
      <c r="AL330" t="str">
        <f t="shared" si="45"/>
        <v/>
      </c>
      <c r="AM330" t="str">
        <f>IF(FC_Road___Aradhana5[[#This Row],[2nd Level Departure]]="",FC_Road___Aradhana5[[#This Row],[1st Level Departure]],FC_Road___Aradhana5[[#This Row],[2nd Level Departure]])</f>
        <v xml:space="preserve">Hinjewadi </v>
      </c>
      <c r="AN330" t="s">
        <v>56</v>
      </c>
      <c r="AO330" t="s">
        <v>71</v>
      </c>
      <c r="AP330" t="s">
        <v>58</v>
      </c>
      <c r="AQ330" t="s">
        <v>72</v>
      </c>
      <c r="AR330" t="s">
        <v>103</v>
      </c>
      <c r="AS330" t="s">
        <v>61</v>
      </c>
      <c r="AT330" t="s">
        <v>125</v>
      </c>
      <c r="AU330" t="s">
        <v>73</v>
      </c>
      <c r="AV330" t="s">
        <v>50</v>
      </c>
      <c r="AW330" t="str">
        <f t="shared" si="46"/>
        <v>Walk-in/ Saw it while passing by</v>
      </c>
      <c r="AX330" t="s">
        <v>50</v>
      </c>
      <c r="AY330" t="str">
        <f t="shared" si="47"/>
        <v>Casual Meal</v>
      </c>
      <c r="AZ330" t="s">
        <v>50</v>
      </c>
      <c r="BA330" t="str">
        <f t="shared" si="40"/>
        <v>Pizza with Drinks sounded like a good combo</v>
      </c>
      <c r="BB330" t="s">
        <v>65</v>
      </c>
      <c r="BC330" t="s">
        <v>64</v>
      </c>
      <c r="BD330" t="s">
        <v>75</v>
      </c>
      <c r="BE330" t="s">
        <v>76</v>
      </c>
      <c r="BF330" t="s">
        <v>89</v>
      </c>
      <c r="BG330" t="s">
        <v>100</v>
      </c>
      <c r="BH330" t="s">
        <v>101</v>
      </c>
      <c r="BI330" t="s">
        <v>115</v>
      </c>
      <c r="BJ330" t="s">
        <v>69</v>
      </c>
      <c r="BK330" t="s">
        <v>93</v>
      </c>
      <c r="BL330" t="s">
        <v>372</v>
      </c>
    </row>
    <row r="331" spans="1:64" x14ac:dyDescent="0.3">
      <c r="A331">
        <v>345</v>
      </c>
      <c r="B331" s="1">
        <v>45839.691666666666</v>
      </c>
      <c r="C331" s="6">
        <v>45839.738194444442</v>
      </c>
      <c r="D331" s="2">
        <f>INT(FC_Road___Aradhana5[[#This Row],[Completion time]])</f>
        <v>45839</v>
      </c>
      <c r="E331" s="2" t="str">
        <f>TEXT(FC_Road___Aradhana5[[#This Row],[Date]],"dddd")</f>
        <v>Tuesday</v>
      </c>
      <c r="F331" s="2" t="str">
        <f>IF(WEEKDAY(FC_Road___Aradhana5[[#This Row],[Date]],2)&gt;5,"Weekend","Weekday")</f>
        <v>Weekday</v>
      </c>
      <c r="G33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31" t="s">
        <v>49</v>
      </c>
      <c r="I331" t="s">
        <v>50</v>
      </c>
      <c r="J331" t="s">
        <v>79</v>
      </c>
      <c r="K331" t="s">
        <v>52</v>
      </c>
      <c r="L331" t="s">
        <v>53</v>
      </c>
      <c r="M331" t="s">
        <v>50</v>
      </c>
      <c r="N331" t="s">
        <v>50</v>
      </c>
      <c r="O331" t="s">
        <v>70</v>
      </c>
      <c r="P331" t="s">
        <v>50</v>
      </c>
      <c r="Q331" t="s">
        <v>50</v>
      </c>
      <c r="R331" t="str">
        <f t="shared" si="41"/>
        <v>Shivajinagar</v>
      </c>
      <c r="S331" t="s">
        <v>50</v>
      </c>
      <c r="T331" t="s">
        <v>50</v>
      </c>
      <c r="U331" t="s">
        <v>50</v>
      </c>
      <c r="V331" t="s">
        <v>50</v>
      </c>
      <c r="W331" t="s">
        <v>50</v>
      </c>
      <c r="X331" t="str">
        <f t="shared" si="42"/>
        <v/>
      </c>
      <c r="Y331" t="str">
        <f t="shared" si="43"/>
        <v>Shivajinagar</v>
      </c>
      <c r="Z331" t="s">
        <v>83</v>
      </c>
      <c r="AA331" t="s">
        <v>282</v>
      </c>
      <c r="AB331" t="s">
        <v>50</v>
      </c>
      <c r="AC331" t="s">
        <v>50</v>
      </c>
      <c r="AD331" t="s">
        <v>50</v>
      </c>
      <c r="AE331" t="s">
        <v>50</v>
      </c>
      <c r="AF331" t="str">
        <f t="shared" si="44"/>
        <v>Ravet</v>
      </c>
      <c r="AG331" t="s">
        <v>50</v>
      </c>
      <c r="AH331" t="s">
        <v>50</v>
      </c>
      <c r="AI331" t="s">
        <v>50</v>
      </c>
      <c r="AJ331" t="s">
        <v>50</v>
      </c>
      <c r="AK331" t="s">
        <v>50</v>
      </c>
      <c r="AL331" t="str">
        <f t="shared" si="45"/>
        <v/>
      </c>
      <c r="AM331" t="str">
        <f>IF(FC_Road___Aradhana5[[#This Row],[2nd Level Departure]]="",FC_Road___Aradhana5[[#This Row],[1st Level Departure]],FC_Road___Aradhana5[[#This Row],[2nd Level Departure]])</f>
        <v>Ravet</v>
      </c>
      <c r="AN331" t="s">
        <v>56</v>
      </c>
      <c r="AO331" t="s">
        <v>71</v>
      </c>
      <c r="AP331" t="s">
        <v>58</v>
      </c>
      <c r="AQ331" t="s">
        <v>72</v>
      </c>
      <c r="AR331" t="s">
        <v>60</v>
      </c>
      <c r="AS331" t="s">
        <v>86</v>
      </c>
      <c r="AT331" t="s">
        <v>125</v>
      </c>
      <c r="AU331" t="s">
        <v>63</v>
      </c>
      <c r="AV331" t="s">
        <v>50</v>
      </c>
      <c r="AW331" t="str">
        <f t="shared" si="46"/>
        <v>Walk-in/ Saw it while passing by</v>
      </c>
      <c r="AX331" t="s">
        <v>50</v>
      </c>
      <c r="AY331" t="str">
        <f t="shared" si="47"/>
        <v>Date</v>
      </c>
      <c r="AZ331" t="s">
        <v>50</v>
      </c>
      <c r="BA331" t="str">
        <f t="shared" si="40"/>
        <v>Pizza with Drinks sounded like a good combo</v>
      </c>
      <c r="BB331" t="s">
        <v>104</v>
      </c>
      <c r="BC331" t="s">
        <v>64</v>
      </c>
      <c r="BD331" t="s">
        <v>88</v>
      </c>
      <c r="BE331" t="s">
        <v>67</v>
      </c>
      <c r="BF331" t="s">
        <v>89</v>
      </c>
      <c r="BG331" t="s">
        <v>68</v>
      </c>
      <c r="BH331" t="s">
        <v>78</v>
      </c>
      <c r="BI331" t="s">
        <v>122</v>
      </c>
      <c r="BJ331" t="s">
        <v>69</v>
      </c>
      <c r="BK331" t="s">
        <v>529</v>
      </c>
      <c r="BL331" t="s">
        <v>370</v>
      </c>
    </row>
    <row r="332" spans="1:64" x14ac:dyDescent="0.3">
      <c r="A332">
        <v>346</v>
      </c>
      <c r="B332" s="1">
        <v>45839.738888888889</v>
      </c>
      <c r="C332" s="6">
        <v>45839.810416666667</v>
      </c>
      <c r="D332" s="2">
        <f>INT(FC_Road___Aradhana5[[#This Row],[Completion time]])</f>
        <v>45839</v>
      </c>
      <c r="E332" s="2" t="str">
        <f>TEXT(FC_Road___Aradhana5[[#This Row],[Date]],"dddd")</f>
        <v>Tuesday</v>
      </c>
      <c r="F332" s="2" t="str">
        <f>IF(WEEKDAY(FC_Road___Aradhana5[[#This Row],[Date]],2)&gt;5,"Weekend","Weekday")</f>
        <v>Weekday</v>
      </c>
      <c r="G33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32" t="s">
        <v>49</v>
      </c>
      <c r="I332" t="s">
        <v>50</v>
      </c>
      <c r="J332" t="s">
        <v>79</v>
      </c>
      <c r="K332" t="s">
        <v>52</v>
      </c>
      <c r="L332" t="s">
        <v>53</v>
      </c>
      <c r="M332" t="s">
        <v>50</v>
      </c>
      <c r="N332" t="s">
        <v>50</v>
      </c>
      <c r="O332" t="s">
        <v>283</v>
      </c>
      <c r="P332" t="s">
        <v>50</v>
      </c>
      <c r="Q332" t="s">
        <v>50</v>
      </c>
      <c r="R332" t="str">
        <f t="shared" si="41"/>
        <v xml:space="preserve">Kharadi 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tr">
        <f t="shared" si="42"/>
        <v/>
      </c>
      <c r="Y332" t="str">
        <f t="shared" si="43"/>
        <v xml:space="preserve">Kharadi </v>
      </c>
      <c r="Z332" t="s">
        <v>83</v>
      </c>
      <c r="AA332" t="s">
        <v>135</v>
      </c>
      <c r="AB332" t="s">
        <v>50</v>
      </c>
      <c r="AC332" t="s">
        <v>50</v>
      </c>
      <c r="AD332" t="s">
        <v>50</v>
      </c>
      <c r="AE332" t="s">
        <v>50</v>
      </c>
      <c r="AF332" t="str">
        <f t="shared" si="44"/>
        <v>Erandawne</v>
      </c>
      <c r="AG332" t="s">
        <v>50</v>
      </c>
      <c r="AH332" t="s">
        <v>183</v>
      </c>
      <c r="AI332" t="s">
        <v>50</v>
      </c>
      <c r="AJ332" t="s">
        <v>50</v>
      </c>
      <c r="AK332" t="s">
        <v>50</v>
      </c>
      <c r="AL332" t="str">
        <f t="shared" si="45"/>
        <v>Deenanath Mangeshkar Hospital / Patwardhan Bag</v>
      </c>
      <c r="AM332" t="str">
        <f>IF(FC_Road___Aradhana5[[#This Row],[2nd Level Departure]]="",FC_Road___Aradhana5[[#This Row],[1st Level Departure]],FC_Road___Aradhana5[[#This Row],[2nd Level Departure]])</f>
        <v>Deenanath Mangeshkar Hospital / Patwardhan Bag</v>
      </c>
      <c r="AN332" t="s">
        <v>56</v>
      </c>
      <c r="AO332" t="s">
        <v>57</v>
      </c>
      <c r="AP332" t="s">
        <v>58</v>
      </c>
      <c r="AQ332" t="s">
        <v>72</v>
      </c>
      <c r="AR332" t="s">
        <v>60</v>
      </c>
      <c r="AS332" t="s">
        <v>86</v>
      </c>
      <c r="AT332" t="s">
        <v>62</v>
      </c>
      <c r="AU332" t="s">
        <v>63</v>
      </c>
      <c r="AV332" t="s">
        <v>50</v>
      </c>
      <c r="AW332" t="str">
        <f t="shared" si="46"/>
        <v>Walk-in/ Saw it while passing by</v>
      </c>
      <c r="AX332" t="s">
        <v>50</v>
      </c>
      <c r="AY332" t="str">
        <f t="shared" si="47"/>
        <v>Date</v>
      </c>
      <c r="AZ332" t="s">
        <v>50</v>
      </c>
      <c r="BA332" t="str">
        <f t="shared" si="40"/>
        <v>I wanted to try Sourdough Pizza</v>
      </c>
      <c r="BB332" t="s">
        <v>87</v>
      </c>
      <c r="BC332" t="s">
        <v>104</v>
      </c>
      <c r="BD332" t="s">
        <v>75</v>
      </c>
      <c r="BE332" t="s">
        <v>76</v>
      </c>
      <c r="BF332" t="s">
        <v>89</v>
      </c>
      <c r="BG332" t="s">
        <v>68</v>
      </c>
      <c r="BH332" t="s">
        <v>78</v>
      </c>
      <c r="BI332" t="s">
        <v>115</v>
      </c>
      <c r="BJ332" t="s">
        <v>69</v>
      </c>
      <c r="BK332" t="s">
        <v>153</v>
      </c>
      <c r="BL332" t="s">
        <v>400</v>
      </c>
    </row>
    <row r="333" spans="1:64" x14ac:dyDescent="0.3">
      <c r="A333">
        <v>347</v>
      </c>
      <c r="B333" s="1">
        <v>45839.783333333333</v>
      </c>
      <c r="C333" s="6">
        <v>45839.811805555553</v>
      </c>
      <c r="D333" s="2">
        <f>INT(FC_Road___Aradhana5[[#This Row],[Completion time]])</f>
        <v>45839</v>
      </c>
      <c r="E333" s="2" t="str">
        <f>TEXT(FC_Road___Aradhana5[[#This Row],[Date]],"dddd")</f>
        <v>Tuesday</v>
      </c>
      <c r="F333" s="2" t="str">
        <f>IF(WEEKDAY(FC_Road___Aradhana5[[#This Row],[Date]],2)&gt;5,"Weekend","Weekday")</f>
        <v>Weekday</v>
      </c>
      <c r="G33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33" t="s">
        <v>49</v>
      </c>
      <c r="I333" t="s">
        <v>50</v>
      </c>
      <c r="J333" t="s">
        <v>79</v>
      </c>
      <c r="K333" t="s">
        <v>52</v>
      </c>
      <c r="L333" t="s">
        <v>53</v>
      </c>
      <c r="M333" t="s">
        <v>50</v>
      </c>
      <c r="N333" t="s">
        <v>50</v>
      </c>
      <c r="O333" t="s">
        <v>177</v>
      </c>
      <c r="P333" t="s">
        <v>50</v>
      </c>
      <c r="Q333" t="s">
        <v>50</v>
      </c>
      <c r="R333" t="str">
        <f t="shared" si="41"/>
        <v>Baner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tr">
        <f t="shared" si="42"/>
        <v/>
      </c>
      <c r="Y333" t="str">
        <f t="shared" si="43"/>
        <v>Baner</v>
      </c>
      <c r="Z333" t="s">
        <v>83</v>
      </c>
      <c r="AA333" t="s">
        <v>127</v>
      </c>
      <c r="AB333" t="s">
        <v>50</v>
      </c>
      <c r="AC333" t="s">
        <v>50</v>
      </c>
      <c r="AD333" t="s">
        <v>50</v>
      </c>
      <c r="AE333" t="s">
        <v>50</v>
      </c>
      <c r="AF333" t="str">
        <f t="shared" si="44"/>
        <v>Old City</v>
      </c>
      <c r="AG333" t="s">
        <v>50</v>
      </c>
      <c r="AH333" t="s">
        <v>50</v>
      </c>
      <c r="AI333" t="s">
        <v>50</v>
      </c>
      <c r="AJ333" t="s">
        <v>50</v>
      </c>
      <c r="AK333" t="s">
        <v>50</v>
      </c>
      <c r="AL333" t="str">
        <f t="shared" si="45"/>
        <v/>
      </c>
      <c r="AM333" t="str">
        <f>IF(FC_Road___Aradhana5[[#This Row],[2nd Level Departure]]="",FC_Road___Aradhana5[[#This Row],[1st Level Departure]],FC_Road___Aradhana5[[#This Row],[2nd Level Departure]])</f>
        <v>Old City</v>
      </c>
      <c r="AN333" t="s">
        <v>56</v>
      </c>
      <c r="AO333" t="s">
        <v>95</v>
      </c>
      <c r="AP333" t="s">
        <v>96</v>
      </c>
      <c r="AQ333" t="s">
        <v>50</v>
      </c>
      <c r="AR333" t="s">
        <v>50</v>
      </c>
      <c r="AS333" t="s">
        <v>50</v>
      </c>
      <c r="AT333" t="s">
        <v>50</v>
      </c>
      <c r="AU333" t="s">
        <v>50</v>
      </c>
      <c r="AV333" t="s">
        <v>149</v>
      </c>
      <c r="AW333" t="str">
        <f t="shared" si="46"/>
        <v>A friend told me</v>
      </c>
      <c r="AX333" t="s">
        <v>106</v>
      </c>
      <c r="AY333" t="str">
        <f t="shared" si="47"/>
        <v>Work meeting/ Business outing</v>
      </c>
      <c r="AZ333" t="s">
        <v>222</v>
      </c>
      <c r="BA333" t="str">
        <f t="shared" si="40"/>
        <v>I love the alcohol with Pizza offer at Nonna's</v>
      </c>
      <c r="BB333" t="s">
        <v>74</v>
      </c>
      <c r="BC333" t="s">
        <v>64</v>
      </c>
      <c r="BD333" t="s">
        <v>75</v>
      </c>
      <c r="BE333" t="s">
        <v>76</v>
      </c>
      <c r="BF333" t="s">
        <v>89</v>
      </c>
      <c r="BG333" t="s">
        <v>100</v>
      </c>
      <c r="BH333" t="s">
        <v>118</v>
      </c>
      <c r="BI333" t="s">
        <v>115</v>
      </c>
      <c r="BJ333" t="s">
        <v>69</v>
      </c>
      <c r="BK333" t="s">
        <v>153</v>
      </c>
      <c r="BL333" t="s">
        <v>495</v>
      </c>
    </row>
    <row r="334" spans="1:64" x14ac:dyDescent="0.3">
      <c r="A334">
        <v>348</v>
      </c>
      <c r="B334" s="1">
        <v>45839.811805555553</v>
      </c>
      <c r="C334" s="6">
        <v>45839.852083333331</v>
      </c>
      <c r="D334" s="2">
        <f>INT(FC_Road___Aradhana5[[#This Row],[Completion time]])</f>
        <v>45839</v>
      </c>
      <c r="E334" s="2" t="str">
        <f>TEXT(FC_Road___Aradhana5[[#This Row],[Date]],"dddd")</f>
        <v>Tuesday</v>
      </c>
      <c r="F334" s="2" t="str">
        <f>IF(WEEKDAY(FC_Road___Aradhana5[[#This Row],[Date]],2)&gt;5,"Weekend","Weekday")</f>
        <v>Weekday</v>
      </c>
      <c r="G33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34" t="s">
        <v>49</v>
      </c>
      <c r="I334" t="s">
        <v>50</v>
      </c>
      <c r="J334" t="s">
        <v>79</v>
      </c>
      <c r="K334" t="s">
        <v>52</v>
      </c>
      <c r="L334" t="s">
        <v>53</v>
      </c>
      <c r="M334" t="s">
        <v>50</v>
      </c>
      <c r="N334" t="s">
        <v>50</v>
      </c>
      <c r="O334" t="s">
        <v>146</v>
      </c>
      <c r="P334" t="s">
        <v>50</v>
      </c>
      <c r="Q334" t="s">
        <v>50</v>
      </c>
      <c r="R334" t="str">
        <f t="shared" si="41"/>
        <v>Model Colony</v>
      </c>
      <c r="S334" t="s">
        <v>50</v>
      </c>
      <c r="T334" t="s">
        <v>50</v>
      </c>
      <c r="U334" t="s">
        <v>50</v>
      </c>
      <c r="V334" t="s">
        <v>50</v>
      </c>
      <c r="W334" t="s">
        <v>50</v>
      </c>
      <c r="X334" t="str">
        <f t="shared" si="42"/>
        <v/>
      </c>
      <c r="Y334" t="str">
        <f t="shared" si="43"/>
        <v>Model Colony</v>
      </c>
      <c r="Z334" t="s">
        <v>83</v>
      </c>
      <c r="AA334" t="s">
        <v>70</v>
      </c>
      <c r="AB334" t="s">
        <v>50</v>
      </c>
      <c r="AC334" t="s">
        <v>50</v>
      </c>
      <c r="AD334" t="s">
        <v>50</v>
      </c>
      <c r="AE334" t="s">
        <v>50</v>
      </c>
      <c r="AF334" t="str">
        <f t="shared" si="44"/>
        <v>Shivajinagar</v>
      </c>
      <c r="AG334" t="s">
        <v>50</v>
      </c>
      <c r="AH334" t="s">
        <v>50</v>
      </c>
      <c r="AI334" t="s">
        <v>50</v>
      </c>
      <c r="AJ334" t="s">
        <v>50</v>
      </c>
      <c r="AK334" t="s">
        <v>50</v>
      </c>
      <c r="AL334" t="str">
        <f t="shared" si="45"/>
        <v/>
      </c>
      <c r="AM334" t="str">
        <f>IF(FC_Road___Aradhana5[[#This Row],[2nd Level Departure]]="",FC_Road___Aradhana5[[#This Row],[1st Level Departure]],FC_Road___Aradhana5[[#This Row],[2nd Level Departure]])</f>
        <v>Shivajinagar</v>
      </c>
      <c r="AN334" t="s">
        <v>85</v>
      </c>
      <c r="AO334" t="s">
        <v>109</v>
      </c>
      <c r="AP334" t="s">
        <v>58</v>
      </c>
      <c r="AQ334" t="s">
        <v>97</v>
      </c>
      <c r="AR334" t="s">
        <v>103</v>
      </c>
      <c r="AS334" t="s">
        <v>61</v>
      </c>
      <c r="AT334" t="s">
        <v>62</v>
      </c>
      <c r="AU334" t="s">
        <v>60</v>
      </c>
      <c r="AV334" t="s">
        <v>50</v>
      </c>
      <c r="AW334" t="str">
        <f t="shared" si="46"/>
        <v>Social Media Ad (Instagram/ Facebook)</v>
      </c>
      <c r="AX334" t="s">
        <v>50</v>
      </c>
      <c r="AY334" t="str">
        <f t="shared" si="47"/>
        <v>Casual Meal</v>
      </c>
      <c r="AZ334" t="s">
        <v>50</v>
      </c>
      <c r="BA334" t="str">
        <f t="shared" si="40"/>
        <v>I wanted to try Sourdough Pizza</v>
      </c>
      <c r="BB334" t="s">
        <v>104</v>
      </c>
      <c r="BC334" t="s">
        <v>65</v>
      </c>
      <c r="BD334" t="s">
        <v>75</v>
      </c>
      <c r="BE334" t="s">
        <v>76</v>
      </c>
      <c r="BF334" t="s">
        <v>99</v>
      </c>
      <c r="BG334" t="s">
        <v>68</v>
      </c>
      <c r="BH334" t="s">
        <v>101</v>
      </c>
      <c r="BI334" t="s">
        <v>91</v>
      </c>
      <c r="BJ334" t="s">
        <v>69</v>
      </c>
      <c r="BK334" t="s">
        <v>529</v>
      </c>
      <c r="BL334" t="s">
        <v>381</v>
      </c>
    </row>
    <row r="335" spans="1:64" x14ac:dyDescent="0.3">
      <c r="A335">
        <v>349</v>
      </c>
      <c r="B335" s="1">
        <v>45839.852083333331</v>
      </c>
      <c r="C335" s="6">
        <v>45839.871527777781</v>
      </c>
      <c r="D335" s="2">
        <f>INT(FC_Road___Aradhana5[[#This Row],[Completion time]])</f>
        <v>45839</v>
      </c>
      <c r="E335" s="2" t="str">
        <f>TEXT(FC_Road___Aradhana5[[#This Row],[Date]],"dddd")</f>
        <v>Tuesday</v>
      </c>
      <c r="F335" s="2" t="str">
        <f>IF(WEEKDAY(FC_Road___Aradhana5[[#This Row],[Date]],2)&gt;5,"Weekend","Weekday")</f>
        <v>Weekday</v>
      </c>
      <c r="G33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35" t="s">
        <v>49</v>
      </c>
      <c r="I335" t="s">
        <v>50</v>
      </c>
      <c r="J335" t="s">
        <v>79</v>
      </c>
      <c r="K335" t="s">
        <v>52</v>
      </c>
      <c r="L335" t="s">
        <v>80</v>
      </c>
      <c r="M335" t="s">
        <v>50</v>
      </c>
      <c r="N335" t="s">
        <v>50</v>
      </c>
      <c r="O335" t="s">
        <v>50</v>
      </c>
      <c r="P335" t="s">
        <v>50</v>
      </c>
      <c r="Q335" t="s">
        <v>177</v>
      </c>
      <c r="R335" t="str">
        <f t="shared" si="41"/>
        <v>Baner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tr">
        <f t="shared" si="42"/>
        <v/>
      </c>
      <c r="Y335" t="str">
        <f t="shared" si="43"/>
        <v>Baner</v>
      </c>
      <c r="Z335" t="s">
        <v>83</v>
      </c>
      <c r="AA335" t="s">
        <v>84</v>
      </c>
      <c r="AB335" t="s">
        <v>50</v>
      </c>
      <c r="AC335" t="s">
        <v>50</v>
      </c>
      <c r="AD335" t="s">
        <v>50</v>
      </c>
      <c r="AE335" t="s">
        <v>50</v>
      </c>
      <c r="AF335" t="str">
        <f t="shared" si="44"/>
        <v>kothrud</v>
      </c>
      <c r="AG335" t="s">
        <v>50</v>
      </c>
      <c r="AH335" t="s">
        <v>50</v>
      </c>
      <c r="AI335" t="s">
        <v>120</v>
      </c>
      <c r="AJ335" t="s">
        <v>50</v>
      </c>
      <c r="AK335" t="s">
        <v>50</v>
      </c>
      <c r="AL335" t="str">
        <f t="shared" si="45"/>
        <v>Mayur Colony / Ideal Colony</v>
      </c>
      <c r="AM335" t="str">
        <f>IF(FC_Road___Aradhana5[[#This Row],[2nd Level Departure]]="",FC_Road___Aradhana5[[#This Row],[1st Level Departure]],FC_Road___Aradhana5[[#This Row],[2nd Level Departure]])</f>
        <v>Mayur Colony / Ideal Colony</v>
      </c>
      <c r="AN335" t="s">
        <v>85</v>
      </c>
      <c r="AO335" t="s">
        <v>71</v>
      </c>
      <c r="AP335" t="s">
        <v>96</v>
      </c>
      <c r="AQ335" t="s">
        <v>50</v>
      </c>
      <c r="AR335" t="s">
        <v>50</v>
      </c>
      <c r="AS335" t="s">
        <v>50</v>
      </c>
      <c r="AT335" t="s">
        <v>50</v>
      </c>
      <c r="AU335" t="s">
        <v>50</v>
      </c>
      <c r="AV335" t="s">
        <v>149</v>
      </c>
      <c r="AW335" t="str">
        <f t="shared" si="46"/>
        <v>A friend told me</v>
      </c>
      <c r="AX335" t="s">
        <v>61</v>
      </c>
      <c r="AY335" t="str">
        <f t="shared" si="47"/>
        <v>Casual Meal</v>
      </c>
      <c r="AZ335" t="s">
        <v>98</v>
      </c>
      <c r="BA335" t="s">
        <v>62</v>
      </c>
      <c r="BB335" t="s">
        <v>87</v>
      </c>
      <c r="BC335" t="s">
        <v>108</v>
      </c>
      <c r="BD335" t="s">
        <v>75</v>
      </c>
      <c r="BE335" t="s">
        <v>76</v>
      </c>
      <c r="BF335" t="s">
        <v>99</v>
      </c>
      <c r="BG335" t="s">
        <v>68</v>
      </c>
      <c r="BH335" t="s">
        <v>101</v>
      </c>
      <c r="BI335" t="s">
        <v>122</v>
      </c>
      <c r="BJ335" t="s">
        <v>69</v>
      </c>
      <c r="BK335" t="s">
        <v>153</v>
      </c>
      <c r="BL335" t="s">
        <v>375</v>
      </c>
    </row>
    <row r="336" spans="1:64" x14ac:dyDescent="0.3">
      <c r="A336">
        <v>350</v>
      </c>
      <c r="B336" s="1">
        <v>45839.870833333334</v>
      </c>
      <c r="C336" s="6">
        <v>45839.873611111114</v>
      </c>
      <c r="D336" s="2">
        <f>INT(FC_Road___Aradhana5[[#This Row],[Completion time]])</f>
        <v>45839</v>
      </c>
      <c r="E336" s="2" t="str">
        <f>TEXT(FC_Road___Aradhana5[[#This Row],[Date]],"dddd")</f>
        <v>Tuesday</v>
      </c>
      <c r="F336" s="2" t="str">
        <f>IF(WEEKDAY(FC_Road___Aradhana5[[#This Row],[Date]],2)&gt;5,"Weekend","Weekday")</f>
        <v>Weekday</v>
      </c>
      <c r="G33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36" t="s">
        <v>49</v>
      </c>
      <c r="I336" t="s">
        <v>50</v>
      </c>
      <c r="J336" t="s">
        <v>79</v>
      </c>
      <c r="K336" t="s">
        <v>52</v>
      </c>
      <c r="L336" t="s">
        <v>80</v>
      </c>
      <c r="M336" t="s">
        <v>50</v>
      </c>
      <c r="N336" t="s">
        <v>50</v>
      </c>
      <c r="O336" t="s">
        <v>50</v>
      </c>
      <c r="P336" t="s">
        <v>50</v>
      </c>
      <c r="Q336" t="s">
        <v>262</v>
      </c>
      <c r="R336" t="str">
        <f t="shared" si="41"/>
        <v>Sahakarnagar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tr">
        <f t="shared" si="42"/>
        <v/>
      </c>
      <c r="Y336" t="str">
        <f t="shared" si="43"/>
        <v>Sahakarnagar</v>
      </c>
      <c r="Z336" t="s">
        <v>83</v>
      </c>
      <c r="AA336" t="s">
        <v>262</v>
      </c>
      <c r="AB336" t="s">
        <v>50</v>
      </c>
      <c r="AC336" t="s">
        <v>50</v>
      </c>
      <c r="AD336" t="s">
        <v>50</v>
      </c>
      <c r="AE336" t="s">
        <v>50</v>
      </c>
      <c r="AF336" t="str">
        <f t="shared" si="44"/>
        <v>Sahakarnagar</v>
      </c>
      <c r="AG336" t="s">
        <v>50</v>
      </c>
      <c r="AH336" t="s">
        <v>50</v>
      </c>
      <c r="AI336" t="s">
        <v>50</v>
      </c>
      <c r="AJ336" t="s">
        <v>50</v>
      </c>
      <c r="AK336" t="s">
        <v>50</v>
      </c>
      <c r="AL336" t="str">
        <f t="shared" si="45"/>
        <v/>
      </c>
      <c r="AM336" t="str">
        <f>IF(FC_Road___Aradhana5[[#This Row],[2nd Level Departure]]="",FC_Road___Aradhana5[[#This Row],[1st Level Departure]],FC_Road___Aradhana5[[#This Row],[2nd Level Departure]])</f>
        <v>Sahakarnagar</v>
      </c>
      <c r="AN336" t="s">
        <v>147</v>
      </c>
      <c r="AO336" t="s">
        <v>57</v>
      </c>
      <c r="AP336" t="s">
        <v>58</v>
      </c>
      <c r="AQ336" t="s">
        <v>59</v>
      </c>
      <c r="AR336" t="s">
        <v>133</v>
      </c>
      <c r="AS336" t="s">
        <v>61</v>
      </c>
      <c r="AT336" t="s">
        <v>62</v>
      </c>
      <c r="AU336" t="s">
        <v>63</v>
      </c>
      <c r="AV336" t="s">
        <v>50</v>
      </c>
      <c r="AW336" t="str">
        <f t="shared" si="46"/>
        <v>Word of Mouth/ Recommendation</v>
      </c>
      <c r="AX336" t="s">
        <v>50</v>
      </c>
      <c r="AY336" t="str">
        <f t="shared" si="47"/>
        <v>Casual Meal</v>
      </c>
      <c r="AZ336" t="s">
        <v>50</v>
      </c>
      <c r="BA336" t="str">
        <f t="shared" si="40"/>
        <v>I wanted to try Sourdough Pizza</v>
      </c>
      <c r="BB336" t="s">
        <v>64</v>
      </c>
      <c r="BC336" t="s">
        <v>64</v>
      </c>
      <c r="BD336" t="s">
        <v>75</v>
      </c>
      <c r="BE336" t="s">
        <v>76</v>
      </c>
      <c r="BF336" t="s">
        <v>99</v>
      </c>
      <c r="BG336" t="s">
        <v>68</v>
      </c>
      <c r="BH336" t="s">
        <v>101</v>
      </c>
      <c r="BI336" t="s">
        <v>122</v>
      </c>
      <c r="BJ336" t="s">
        <v>69</v>
      </c>
      <c r="BK336" t="s">
        <v>153</v>
      </c>
      <c r="BL336" t="s">
        <v>444</v>
      </c>
    </row>
    <row r="337" spans="1:64" x14ac:dyDescent="0.3">
      <c r="A337">
        <v>351</v>
      </c>
      <c r="B337" s="1">
        <v>45839.871527777781</v>
      </c>
      <c r="C337" s="6">
        <v>45839.874305555553</v>
      </c>
      <c r="D337" s="2">
        <f>INT(FC_Road___Aradhana5[[#This Row],[Completion time]])</f>
        <v>45839</v>
      </c>
      <c r="E337" s="2" t="str">
        <f>TEXT(FC_Road___Aradhana5[[#This Row],[Date]],"dddd")</f>
        <v>Tuesday</v>
      </c>
      <c r="F337" s="2" t="str">
        <f>IF(WEEKDAY(FC_Road___Aradhana5[[#This Row],[Date]],2)&gt;5,"Weekend","Weekday")</f>
        <v>Weekday</v>
      </c>
      <c r="G33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37" t="s">
        <v>49</v>
      </c>
      <c r="I337" t="s">
        <v>50</v>
      </c>
      <c r="J337" t="s">
        <v>79</v>
      </c>
      <c r="K337" t="s">
        <v>52</v>
      </c>
      <c r="L337" t="s">
        <v>53</v>
      </c>
      <c r="M337" t="s">
        <v>50</v>
      </c>
      <c r="N337" t="s">
        <v>50</v>
      </c>
      <c r="O337" t="s">
        <v>217</v>
      </c>
      <c r="P337" t="s">
        <v>50</v>
      </c>
      <c r="Q337" t="s">
        <v>50</v>
      </c>
      <c r="R337" t="str">
        <f t="shared" si="41"/>
        <v xml:space="preserve">Kothrud 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tr">
        <f t="shared" si="42"/>
        <v/>
      </c>
      <c r="Y337" t="str">
        <f t="shared" si="43"/>
        <v xml:space="preserve">Kothrud </v>
      </c>
      <c r="Z337" t="s">
        <v>83</v>
      </c>
      <c r="AA337" t="s">
        <v>70</v>
      </c>
      <c r="AB337" t="s">
        <v>50</v>
      </c>
      <c r="AC337" t="s">
        <v>50</v>
      </c>
      <c r="AD337" t="s">
        <v>50</v>
      </c>
      <c r="AE337" t="s">
        <v>50</v>
      </c>
      <c r="AF337" t="str">
        <f t="shared" si="44"/>
        <v>Shivajinagar</v>
      </c>
      <c r="AG337" t="s">
        <v>50</v>
      </c>
      <c r="AH337" t="s">
        <v>50</v>
      </c>
      <c r="AI337" t="s">
        <v>50</v>
      </c>
      <c r="AJ337" t="s">
        <v>50</v>
      </c>
      <c r="AK337" t="s">
        <v>50</v>
      </c>
      <c r="AL337" t="str">
        <f t="shared" si="45"/>
        <v/>
      </c>
      <c r="AM337" t="str">
        <f>IF(FC_Road___Aradhana5[[#This Row],[2nd Level Departure]]="",FC_Road___Aradhana5[[#This Row],[1st Level Departure]],FC_Road___Aradhana5[[#This Row],[2nd Level Departure]])</f>
        <v>Shivajinagar</v>
      </c>
      <c r="AN337" t="s">
        <v>94</v>
      </c>
      <c r="AO337" t="s">
        <v>57</v>
      </c>
      <c r="AP337" t="s">
        <v>58</v>
      </c>
      <c r="AQ337" t="s">
        <v>97</v>
      </c>
      <c r="AR337" t="s">
        <v>133</v>
      </c>
      <c r="AS337" t="s">
        <v>112</v>
      </c>
      <c r="AT337" t="s">
        <v>107</v>
      </c>
      <c r="AU337" t="s">
        <v>63</v>
      </c>
      <c r="AV337" t="s">
        <v>50</v>
      </c>
      <c r="AW337" t="str">
        <f t="shared" si="46"/>
        <v>Social Media Ad (Instagram/ Facebook)</v>
      </c>
      <c r="AX337" t="s">
        <v>50</v>
      </c>
      <c r="AY337" t="str">
        <f t="shared" si="47"/>
        <v>Hangout with Friends</v>
      </c>
      <c r="AZ337" t="s">
        <v>50</v>
      </c>
      <c r="BA337" t="str">
        <f t="shared" si="40"/>
        <v>Nonna's famous Tiramisu </v>
      </c>
      <c r="BB337" t="s">
        <v>104</v>
      </c>
      <c r="BC337" t="s">
        <v>64</v>
      </c>
      <c r="BD337" t="s">
        <v>88</v>
      </c>
      <c r="BE337" t="s">
        <v>67</v>
      </c>
      <c r="BF337" t="s">
        <v>89</v>
      </c>
      <c r="BG337" t="s">
        <v>68</v>
      </c>
      <c r="BH337" t="s">
        <v>78</v>
      </c>
      <c r="BI337" t="s">
        <v>115</v>
      </c>
      <c r="BJ337" t="s">
        <v>69</v>
      </c>
      <c r="BK337" t="s">
        <v>153</v>
      </c>
      <c r="BL337" t="s">
        <v>370</v>
      </c>
    </row>
    <row r="338" spans="1:64" x14ac:dyDescent="0.3">
      <c r="A338">
        <v>352</v>
      </c>
      <c r="B338" s="1">
        <v>45839.874305555553</v>
      </c>
      <c r="C338" s="6">
        <v>45839.881944444445</v>
      </c>
      <c r="D338" s="2">
        <f>INT(FC_Road___Aradhana5[[#This Row],[Completion time]])</f>
        <v>45839</v>
      </c>
      <c r="E338" s="2" t="str">
        <f>TEXT(FC_Road___Aradhana5[[#This Row],[Date]],"dddd")</f>
        <v>Tuesday</v>
      </c>
      <c r="F338" s="2" t="str">
        <f>IF(WEEKDAY(FC_Road___Aradhana5[[#This Row],[Date]],2)&gt;5,"Weekend","Weekday")</f>
        <v>Weekday</v>
      </c>
      <c r="G33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38" t="s">
        <v>49</v>
      </c>
      <c r="I338" t="s">
        <v>50</v>
      </c>
      <c r="J338" t="s">
        <v>79</v>
      </c>
      <c r="K338" t="s">
        <v>52</v>
      </c>
      <c r="L338" t="s">
        <v>93</v>
      </c>
      <c r="M338" t="s">
        <v>50</v>
      </c>
      <c r="N338" t="s">
        <v>254</v>
      </c>
      <c r="O338" t="s">
        <v>50</v>
      </c>
      <c r="P338" t="s">
        <v>50</v>
      </c>
      <c r="Q338" t="s">
        <v>50</v>
      </c>
      <c r="R338" t="str">
        <f t="shared" si="41"/>
        <v>Prabhat road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tr">
        <f t="shared" si="42"/>
        <v/>
      </c>
      <c r="Y338" t="str">
        <f t="shared" si="43"/>
        <v>Prabhat road</v>
      </c>
      <c r="Z338" t="s">
        <v>83</v>
      </c>
      <c r="AA338" t="s">
        <v>135</v>
      </c>
      <c r="AB338" t="s">
        <v>50</v>
      </c>
      <c r="AC338" t="s">
        <v>50</v>
      </c>
      <c r="AD338" t="s">
        <v>50</v>
      </c>
      <c r="AE338" t="s">
        <v>50</v>
      </c>
      <c r="AF338" t="str">
        <f t="shared" si="44"/>
        <v>Erandawne</v>
      </c>
      <c r="AG338" t="s">
        <v>50</v>
      </c>
      <c r="AH338" t="s">
        <v>181</v>
      </c>
      <c r="AI338" t="s">
        <v>50</v>
      </c>
      <c r="AJ338" t="s">
        <v>50</v>
      </c>
      <c r="AK338" t="s">
        <v>50</v>
      </c>
      <c r="AL338" t="str">
        <f t="shared" si="45"/>
        <v>Law College Road</v>
      </c>
      <c r="AM338" t="str">
        <f>IF(FC_Road___Aradhana5[[#This Row],[2nd Level Departure]]="",FC_Road___Aradhana5[[#This Row],[1st Level Departure]],FC_Road___Aradhana5[[#This Row],[2nd Level Departure]])</f>
        <v>Law College Road</v>
      </c>
      <c r="AN338" t="s">
        <v>56</v>
      </c>
      <c r="AO338" t="s">
        <v>71</v>
      </c>
      <c r="AP338" t="s">
        <v>58</v>
      </c>
      <c r="AQ338" t="s">
        <v>72</v>
      </c>
      <c r="AR338" t="s">
        <v>103</v>
      </c>
      <c r="AS338" t="s">
        <v>86</v>
      </c>
      <c r="AT338" t="s">
        <v>62</v>
      </c>
      <c r="AU338" t="s">
        <v>63</v>
      </c>
      <c r="AV338" t="s">
        <v>50</v>
      </c>
      <c r="AW338" t="str">
        <f t="shared" si="46"/>
        <v>Walk-in/ Saw it while passing by</v>
      </c>
      <c r="AX338" t="s">
        <v>50</v>
      </c>
      <c r="AY338" t="str">
        <f t="shared" si="47"/>
        <v>Date</v>
      </c>
      <c r="AZ338" t="s">
        <v>50</v>
      </c>
      <c r="BA338" t="str">
        <f t="shared" si="40"/>
        <v>I wanted to try Sourdough Pizza</v>
      </c>
      <c r="BB338" t="s">
        <v>64</v>
      </c>
      <c r="BC338" t="s">
        <v>64</v>
      </c>
      <c r="BD338" t="s">
        <v>75</v>
      </c>
      <c r="BE338" t="s">
        <v>67</v>
      </c>
      <c r="BF338" t="s">
        <v>89</v>
      </c>
      <c r="BG338" t="s">
        <v>114</v>
      </c>
      <c r="BH338" t="s">
        <v>78</v>
      </c>
      <c r="BI338" t="s">
        <v>50</v>
      </c>
      <c r="BJ338" t="s">
        <v>189</v>
      </c>
      <c r="BK338" t="s">
        <v>93</v>
      </c>
      <c r="BL338" t="s">
        <v>438</v>
      </c>
    </row>
    <row r="339" spans="1:64" x14ac:dyDescent="0.3">
      <c r="A339">
        <v>353</v>
      </c>
      <c r="B339" s="1">
        <v>45839.873611111114</v>
      </c>
      <c r="C339" s="6">
        <v>45839.884027777778</v>
      </c>
      <c r="D339" s="2">
        <f>INT(FC_Road___Aradhana5[[#This Row],[Completion time]])</f>
        <v>45839</v>
      </c>
      <c r="E339" s="2" t="str">
        <f>TEXT(FC_Road___Aradhana5[[#This Row],[Date]],"dddd")</f>
        <v>Tuesday</v>
      </c>
      <c r="F339" s="2" t="str">
        <f>IF(WEEKDAY(FC_Road___Aradhana5[[#This Row],[Date]],2)&gt;5,"Weekend","Weekday")</f>
        <v>Weekday</v>
      </c>
      <c r="G33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39" t="s">
        <v>49</v>
      </c>
      <c r="I339" t="s">
        <v>50</v>
      </c>
      <c r="J339" t="s">
        <v>79</v>
      </c>
      <c r="K339" t="s">
        <v>52</v>
      </c>
      <c r="L339" t="s">
        <v>53</v>
      </c>
      <c r="M339" t="s">
        <v>50</v>
      </c>
      <c r="N339" t="s">
        <v>50</v>
      </c>
      <c r="O339" t="s">
        <v>284</v>
      </c>
      <c r="P339" t="s">
        <v>50</v>
      </c>
      <c r="Q339" t="s">
        <v>50</v>
      </c>
      <c r="R339" t="str">
        <f t="shared" si="41"/>
        <v>Sadashiv peth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tr">
        <f t="shared" si="42"/>
        <v/>
      </c>
      <c r="Y339" t="str">
        <f t="shared" si="43"/>
        <v>Sadashiv peth</v>
      </c>
      <c r="Z339" t="s">
        <v>83</v>
      </c>
      <c r="AA339" t="s">
        <v>285</v>
      </c>
      <c r="AB339" t="s">
        <v>50</v>
      </c>
      <c r="AC339" t="s">
        <v>50</v>
      </c>
      <c r="AD339" t="s">
        <v>50</v>
      </c>
      <c r="AE339" t="s">
        <v>50</v>
      </c>
      <c r="AF339" t="str">
        <f t="shared" si="44"/>
        <v xml:space="preserve">Sahakarnagar </v>
      </c>
      <c r="AG339" t="s">
        <v>50</v>
      </c>
      <c r="AH339" t="s">
        <v>50</v>
      </c>
      <c r="AI339" t="s">
        <v>50</v>
      </c>
      <c r="AJ339" t="s">
        <v>50</v>
      </c>
      <c r="AK339" t="s">
        <v>50</v>
      </c>
      <c r="AL339" t="str">
        <f t="shared" si="45"/>
        <v/>
      </c>
      <c r="AM339" t="str">
        <f>IF(FC_Road___Aradhana5[[#This Row],[2nd Level Departure]]="",FC_Road___Aradhana5[[#This Row],[1st Level Departure]],FC_Road___Aradhana5[[#This Row],[2nd Level Departure]])</f>
        <v xml:space="preserve">Sahakarnagar </v>
      </c>
      <c r="AN339" t="s">
        <v>56</v>
      </c>
      <c r="AO339" t="s">
        <v>71</v>
      </c>
      <c r="AP339" t="s">
        <v>96</v>
      </c>
      <c r="AQ339" t="s">
        <v>50</v>
      </c>
      <c r="AR339" t="s">
        <v>50</v>
      </c>
      <c r="AS339" t="s">
        <v>50</v>
      </c>
      <c r="AT339" t="s">
        <v>50</v>
      </c>
      <c r="AU339" t="s">
        <v>50</v>
      </c>
      <c r="AV339" t="s">
        <v>144</v>
      </c>
      <c r="AW339" t="str">
        <f t="shared" si="46"/>
        <v>I was walking by and came in</v>
      </c>
      <c r="AX339" t="s">
        <v>61</v>
      </c>
      <c r="AY339" t="str">
        <f t="shared" si="47"/>
        <v>Casual Meal</v>
      </c>
      <c r="AZ339" t="s">
        <v>98</v>
      </c>
      <c r="BA339" t="s">
        <v>62</v>
      </c>
      <c r="BB339" t="s">
        <v>74</v>
      </c>
      <c r="BC339" t="s">
        <v>64</v>
      </c>
      <c r="BD339" t="s">
        <v>130</v>
      </c>
      <c r="BE339" t="s">
        <v>76</v>
      </c>
      <c r="BF339" t="s">
        <v>131</v>
      </c>
      <c r="BG339" t="s">
        <v>100</v>
      </c>
      <c r="BH339" t="s">
        <v>101</v>
      </c>
      <c r="BI339" t="s">
        <v>122</v>
      </c>
      <c r="BJ339" t="s">
        <v>69</v>
      </c>
      <c r="BK339" t="s">
        <v>529</v>
      </c>
      <c r="BL339" t="s">
        <v>454</v>
      </c>
    </row>
    <row r="340" spans="1:64" x14ac:dyDescent="0.3">
      <c r="A340">
        <v>354</v>
      </c>
      <c r="B340" s="1">
        <v>45839.882638888892</v>
      </c>
      <c r="C340" s="6">
        <v>45839.888194444444</v>
      </c>
      <c r="D340" s="2">
        <f>INT(FC_Road___Aradhana5[[#This Row],[Completion time]])</f>
        <v>45839</v>
      </c>
      <c r="E340" s="2" t="str">
        <f>TEXT(FC_Road___Aradhana5[[#This Row],[Date]],"dddd")</f>
        <v>Tuesday</v>
      </c>
      <c r="F340" s="2" t="str">
        <f>IF(WEEKDAY(FC_Road___Aradhana5[[#This Row],[Date]],2)&gt;5,"Weekend","Weekday")</f>
        <v>Weekday</v>
      </c>
      <c r="G34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0" t="s">
        <v>49</v>
      </c>
      <c r="I340" t="s">
        <v>50</v>
      </c>
      <c r="J340" t="s">
        <v>79</v>
      </c>
      <c r="K340" t="s">
        <v>92</v>
      </c>
      <c r="L340" t="s">
        <v>93</v>
      </c>
      <c r="M340" t="s">
        <v>50</v>
      </c>
      <c r="N340" t="s">
        <v>70</v>
      </c>
      <c r="O340" t="s">
        <v>50</v>
      </c>
      <c r="P340" t="s">
        <v>50</v>
      </c>
      <c r="Q340" t="s">
        <v>50</v>
      </c>
      <c r="R340" t="str">
        <f t="shared" si="41"/>
        <v>Shivajinagar</v>
      </c>
      <c r="S340" t="s">
        <v>50</v>
      </c>
      <c r="T340" t="s">
        <v>50</v>
      </c>
      <c r="U340" t="s">
        <v>50</v>
      </c>
      <c r="V340" t="s">
        <v>50</v>
      </c>
      <c r="W340" t="s">
        <v>50</v>
      </c>
      <c r="X340" t="str">
        <f t="shared" si="42"/>
        <v/>
      </c>
      <c r="Y340" t="str">
        <f t="shared" si="43"/>
        <v>Shivajinagar</v>
      </c>
      <c r="Z340" t="s">
        <v>166</v>
      </c>
      <c r="AA340" t="s">
        <v>50</v>
      </c>
      <c r="AB340" t="s">
        <v>165</v>
      </c>
      <c r="AC340" t="s">
        <v>50</v>
      </c>
      <c r="AD340" t="s">
        <v>50</v>
      </c>
      <c r="AE340" t="s">
        <v>50</v>
      </c>
      <c r="AF340" t="str">
        <f t="shared" si="44"/>
        <v>Pavillion Mall</v>
      </c>
      <c r="AG340" t="s">
        <v>50</v>
      </c>
      <c r="AH340" t="s">
        <v>50</v>
      </c>
      <c r="AI340" t="s">
        <v>50</v>
      </c>
      <c r="AJ340" t="s">
        <v>50</v>
      </c>
      <c r="AK340" t="s">
        <v>50</v>
      </c>
      <c r="AL340" t="str">
        <f t="shared" si="45"/>
        <v/>
      </c>
      <c r="AM340" t="str">
        <f>IF(FC_Road___Aradhana5[[#This Row],[2nd Level Departure]]="",FC_Road___Aradhana5[[#This Row],[1st Level Departure]],FC_Road___Aradhana5[[#This Row],[2nd Level Departure]])</f>
        <v>Pavillion Mall</v>
      </c>
      <c r="AN340" t="s">
        <v>56</v>
      </c>
      <c r="AO340" t="s">
        <v>71</v>
      </c>
      <c r="AP340" t="s">
        <v>58</v>
      </c>
      <c r="AQ340" t="s">
        <v>59</v>
      </c>
      <c r="AR340" t="s">
        <v>103</v>
      </c>
      <c r="AS340" t="s">
        <v>61</v>
      </c>
      <c r="AT340" t="s">
        <v>62</v>
      </c>
      <c r="AU340" t="s">
        <v>63</v>
      </c>
      <c r="AV340" t="s">
        <v>50</v>
      </c>
      <c r="AW340" t="str">
        <f t="shared" si="46"/>
        <v>Word of Mouth/ Recommendation</v>
      </c>
      <c r="AX340" t="s">
        <v>50</v>
      </c>
      <c r="AY340" t="str">
        <f t="shared" si="47"/>
        <v>Casual Meal</v>
      </c>
      <c r="AZ340" t="s">
        <v>50</v>
      </c>
      <c r="BA340" t="str">
        <f t="shared" si="40"/>
        <v>I wanted to try Sourdough Pizza</v>
      </c>
      <c r="BB340" t="s">
        <v>104</v>
      </c>
      <c r="BC340" t="s">
        <v>65</v>
      </c>
      <c r="BD340" t="s">
        <v>75</v>
      </c>
      <c r="BE340" t="s">
        <v>76</v>
      </c>
      <c r="BF340" t="s">
        <v>99</v>
      </c>
      <c r="BG340" t="s">
        <v>68</v>
      </c>
      <c r="BH340" t="s">
        <v>78</v>
      </c>
      <c r="BI340" t="s">
        <v>50</v>
      </c>
      <c r="BJ340" t="s">
        <v>69</v>
      </c>
      <c r="BK340" t="s">
        <v>93</v>
      </c>
      <c r="BL340" t="s">
        <v>370</v>
      </c>
    </row>
    <row r="341" spans="1:64" x14ac:dyDescent="0.3">
      <c r="A341">
        <v>355</v>
      </c>
      <c r="B341" s="1">
        <v>45839.888194444444</v>
      </c>
      <c r="C341" s="6">
        <v>45839.89166666667</v>
      </c>
      <c r="D341" s="2">
        <f>INT(FC_Road___Aradhana5[[#This Row],[Completion time]])</f>
        <v>45839</v>
      </c>
      <c r="E341" s="2" t="str">
        <f>TEXT(FC_Road___Aradhana5[[#This Row],[Date]],"dddd")</f>
        <v>Tuesday</v>
      </c>
      <c r="F341" s="2" t="str">
        <f>IF(WEEKDAY(FC_Road___Aradhana5[[#This Row],[Date]],2)&gt;5,"Weekend","Weekday")</f>
        <v>Weekday</v>
      </c>
      <c r="G34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1" t="s">
        <v>49</v>
      </c>
      <c r="I341" t="s">
        <v>50</v>
      </c>
      <c r="J341" t="s">
        <v>79</v>
      </c>
      <c r="K341" t="s">
        <v>52</v>
      </c>
      <c r="L341" t="s">
        <v>119</v>
      </c>
      <c r="M341" t="s">
        <v>50</v>
      </c>
      <c r="N341" t="s">
        <v>50</v>
      </c>
      <c r="O341" t="s">
        <v>50</v>
      </c>
      <c r="P341" t="s">
        <v>50</v>
      </c>
      <c r="Q341" t="s">
        <v>54</v>
      </c>
      <c r="R341" t="str">
        <f t="shared" si="41"/>
        <v>Deccan</v>
      </c>
      <c r="S341" t="s">
        <v>132</v>
      </c>
      <c r="T341" t="s">
        <v>50</v>
      </c>
      <c r="U341" t="s">
        <v>50</v>
      </c>
      <c r="V341" t="s">
        <v>50</v>
      </c>
      <c r="W341" t="s">
        <v>50</v>
      </c>
      <c r="X341" t="str">
        <f>IF(S341&lt;&gt;"",S341,IF(T341&lt;&gt;"",T341,IF(U341&lt;&gt;"",U341,IF(V341&lt;&gt;"",V341,IF(W341&lt;&gt;"",W341,"")))))</f>
        <v>Prabhat Road/Bhandarkar Road</v>
      </c>
      <c r="Y341" t="str">
        <f t="shared" si="43"/>
        <v>Prabhat Road/Bhandarkar Road</v>
      </c>
      <c r="Z341" t="s">
        <v>166</v>
      </c>
      <c r="AA341" t="s">
        <v>50</v>
      </c>
      <c r="AB341" t="s">
        <v>227</v>
      </c>
      <c r="AC341" t="s">
        <v>50</v>
      </c>
      <c r="AD341" t="s">
        <v>50</v>
      </c>
      <c r="AE341" t="s">
        <v>50</v>
      </c>
      <c r="AF341" t="str">
        <f t="shared" si="44"/>
        <v>Sambhaji Park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tr">
        <f t="shared" si="45"/>
        <v/>
      </c>
      <c r="AM341" t="str">
        <f>IF(FC_Road___Aradhana5[[#This Row],[2nd Level Departure]]="",FC_Road___Aradhana5[[#This Row],[1st Level Departure]],FC_Road___Aradhana5[[#This Row],[2nd Level Departure]])</f>
        <v>Sambhaji Park</v>
      </c>
      <c r="AN341" t="s">
        <v>56</v>
      </c>
      <c r="AO341" t="s">
        <v>95</v>
      </c>
      <c r="AP341" t="s">
        <v>96</v>
      </c>
      <c r="AQ341" t="s">
        <v>50</v>
      </c>
      <c r="AR341" t="s">
        <v>50</v>
      </c>
      <c r="AS341" t="s">
        <v>50</v>
      </c>
      <c r="AT341" t="s">
        <v>50</v>
      </c>
      <c r="AU341" t="s">
        <v>50</v>
      </c>
      <c r="AV341" t="s">
        <v>97</v>
      </c>
      <c r="AW341" t="str">
        <f t="shared" si="46"/>
        <v>Social Media Ad (Instagram/ Facebook)</v>
      </c>
      <c r="AX341" t="s">
        <v>61</v>
      </c>
      <c r="AY341" t="str">
        <f t="shared" si="47"/>
        <v>Casual Meal</v>
      </c>
      <c r="AZ341" t="s">
        <v>98</v>
      </c>
      <c r="BA341" t="s">
        <v>62</v>
      </c>
      <c r="BB341" t="s">
        <v>104</v>
      </c>
      <c r="BC341" t="s">
        <v>65</v>
      </c>
      <c r="BD341" t="s">
        <v>75</v>
      </c>
      <c r="BE341" t="s">
        <v>76</v>
      </c>
      <c r="BF341" t="s">
        <v>89</v>
      </c>
      <c r="BG341" t="s">
        <v>68</v>
      </c>
      <c r="BH341" t="s">
        <v>78</v>
      </c>
      <c r="BI341" t="s">
        <v>91</v>
      </c>
      <c r="BJ341" t="s">
        <v>69</v>
      </c>
      <c r="BK341" t="s">
        <v>530</v>
      </c>
      <c r="BL341" t="s">
        <v>496</v>
      </c>
    </row>
    <row r="342" spans="1:64" x14ac:dyDescent="0.3">
      <c r="A342">
        <v>356</v>
      </c>
      <c r="B342" s="1">
        <v>45839.890972222223</v>
      </c>
      <c r="C342" s="6">
        <v>45839.902777777781</v>
      </c>
      <c r="D342" s="2">
        <f>INT(FC_Road___Aradhana5[[#This Row],[Completion time]])</f>
        <v>45839</v>
      </c>
      <c r="E342" s="2" t="str">
        <f>TEXT(FC_Road___Aradhana5[[#This Row],[Date]],"dddd")</f>
        <v>Tuesday</v>
      </c>
      <c r="F342" s="2" t="str">
        <f>IF(WEEKDAY(FC_Road___Aradhana5[[#This Row],[Date]],2)&gt;5,"Weekend","Weekday")</f>
        <v>Weekday</v>
      </c>
      <c r="G34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2" t="s">
        <v>49</v>
      </c>
      <c r="I342" t="s">
        <v>50</v>
      </c>
      <c r="J342" t="s">
        <v>79</v>
      </c>
      <c r="K342" t="s">
        <v>52</v>
      </c>
      <c r="L342" t="s">
        <v>80</v>
      </c>
      <c r="M342" t="s">
        <v>50</v>
      </c>
      <c r="N342" t="s">
        <v>50</v>
      </c>
      <c r="O342" t="s">
        <v>50</v>
      </c>
      <c r="P342" t="s">
        <v>50</v>
      </c>
      <c r="Q342" t="s">
        <v>70</v>
      </c>
      <c r="R342" t="str">
        <f t="shared" si="41"/>
        <v>Shivajinagar</v>
      </c>
      <c r="S342" t="s">
        <v>50</v>
      </c>
      <c r="T342" t="s">
        <v>50</v>
      </c>
      <c r="U342" t="s">
        <v>50</v>
      </c>
      <c r="V342" t="s">
        <v>173</v>
      </c>
      <c r="W342" t="s">
        <v>169</v>
      </c>
      <c r="X342" t="str">
        <f t="shared" si="42"/>
        <v>Senapati Bapat Road</v>
      </c>
      <c r="Y342" t="str">
        <f t="shared" si="43"/>
        <v>Senapati Bapat Road</v>
      </c>
      <c r="Z342" t="s">
        <v>83</v>
      </c>
      <c r="AA342" t="s">
        <v>70</v>
      </c>
      <c r="AB342" t="s">
        <v>50</v>
      </c>
      <c r="AC342" t="s">
        <v>50</v>
      </c>
      <c r="AD342" t="s">
        <v>50</v>
      </c>
      <c r="AE342" t="s">
        <v>50</v>
      </c>
      <c r="AF342" t="str">
        <f t="shared" si="44"/>
        <v>Shivajinagar</v>
      </c>
      <c r="AG342" t="s">
        <v>50</v>
      </c>
      <c r="AH342" t="s">
        <v>50</v>
      </c>
      <c r="AI342" t="s">
        <v>50</v>
      </c>
      <c r="AJ342" t="s">
        <v>50</v>
      </c>
      <c r="AK342" t="s">
        <v>50</v>
      </c>
      <c r="AL342" t="str">
        <f t="shared" si="45"/>
        <v/>
      </c>
      <c r="AM342" t="str">
        <f>IF(FC_Road___Aradhana5[[#This Row],[2nd Level Departure]]="",FC_Road___Aradhana5[[#This Row],[1st Level Departure]],FC_Road___Aradhana5[[#This Row],[2nd Level Departure]])</f>
        <v>Shivajinagar</v>
      </c>
      <c r="AN342" t="s">
        <v>56</v>
      </c>
      <c r="AO342" t="s">
        <v>57</v>
      </c>
      <c r="AP342" t="s">
        <v>96</v>
      </c>
      <c r="AQ342" t="s">
        <v>50</v>
      </c>
      <c r="AR342" t="s">
        <v>50</v>
      </c>
      <c r="AS342" t="s">
        <v>50</v>
      </c>
      <c r="AT342" t="s">
        <v>50</v>
      </c>
      <c r="AU342" t="s">
        <v>50</v>
      </c>
      <c r="AV342" t="s">
        <v>149</v>
      </c>
      <c r="AW342" t="str">
        <f t="shared" si="46"/>
        <v>A friend told me</v>
      </c>
      <c r="AX342" t="s">
        <v>111</v>
      </c>
      <c r="AY342" t="str">
        <f t="shared" si="47"/>
        <v>Hangout with friends</v>
      </c>
      <c r="AZ342" t="s">
        <v>168</v>
      </c>
      <c r="BA342" t="s">
        <v>125</v>
      </c>
      <c r="BB342" t="s">
        <v>64</v>
      </c>
      <c r="BC342" t="s">
        <v>64</v>
      </c>
      <c r="BD342" t="s">
        <v>88</v>
      </c>
      <c r="BE342" t="s">
        <v>67</v>
      </c>
      <c r="BF342" t="s">
        <v>89</v>
      </c>
      <c r="BG342" t="s">
        <v>114</v>
      </c>
      <c r="BH342" t="s">
        <v>50</v>
      </c>
      <c r="BI342" t="s">
        <v>50</v>
      </c>
      <c r="BJ342" t="s">
        <v>69</v>
      </c>
      <c r="BK342" t="s">
        <v>153</v>
      </c>
      <c r="BL342" t="s">
        <v>377</v>
      </c>
    </row>
    <row r="343" spans="1:64" x14ac:dyDescent="0.3">
      <c r="A343">
        <v>357</v>
      </c>
      <c r="B343" s="1">
        <v>45839.909722222219</v>
      </c>
      <c r="C343" s="6">
        <v>45839.911111111112</v>
      </c>
      <c r="D343" s="2">
        <f>INT(FC_Road___Aradhana5[[#This Row],[Completion time]])</f>
        <v>45839</v>
      </c>
      <c r="E343" s="2" t="str">
        <f>TEXT(FC_Road___Aradhana5[[#This Row],[Date]],"dddd")</f>
        <v>Tuesday</v>
      </c>
      <c r="F343" s="2" t="str">
        <f>IF(WEEKDAY(FC_Road___Aradhana5[[#This Row],[Date]],2)&gt;5,"Weekend","Weekday")</f>
        <v>Weekday</v>
      </c>
      <c r="G34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3" t="s">
        <v>49</v>
      </c>
      <c r="I343" t="s">
        <v>50</v>
      </c>
      <c r="J343" t="s">
        <v>79</v>
      </c>
      <c r="K343" t="s">
        <v>52</v>
      </c>
      <c r="L343" t="s">
        <v>53</v>
      </c>
      <c r="M343" t="s">
        <v>50</v>
      </c>
      <c r="N343" t="s">
        <v>50</v>
      </c>
      <c r="O343" t="s">
        <v>126</v>
      </c>
      <c r="P343" t="s">
        <v>50</v>
      </c>
      <c r="Q343" t="s">
        <v>50</v>
      </c>
      <c r="R343" t="str">
        <f t="shared" si="41"/>
        <v>ICC/ Senapati Bapat Road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tr">
        <f t="shared" si="42"/>
        <v/>
      </c>
      <c r="Y343" t="str">
        <f t="shared" si="43"/>
        <v>ICC/ Senapati Bapat Road</v>
      </c>
      <c r="Z343" t="s">
        <v>83</v>
      </c>
      <c r="AA343" t="s">
        <v>70</v>
      </c>
      <c r="AB343" t="s">
        <v>50</v>
      </c>
      <c r="AC343" t="s">
        <v>50</v>
      </c>
      <c r="AD343" t="s">
        <v>50</v>
      </c>
      <c r="AE343" t="s">
        <v>50</v>
      </c>
      <c r="AF343" t="str">
        <f t="shared" si="44"/>
        <v>Shivajinagar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tr">
        <f t="shared" si="45"/>
        <v/>
      </c>
      <c r="AM343" t="str">
        <f>IF(FC_Road___Aradhana5[[#This Row],[2nd Level Departure]]="",FC_Road___Aradhana5[[#This Row],[1st Level Departure]],FC_Road___Aradhana5[[#This Row],[2nd Level Departure]])</f>
        <v>Shivajinagar</v>
      </c>
      <c r="AN343" t="s">
        <v>85</v>
      </c>
      <c r="AO343" t="s">
        <v>71</v>
      </c>
      <c r="AP343" t="s">
        <v>96</v>
      </c>
      <c r="AQ343" t="s">
        <v>50</v>
      </c>
      <c r="AR343" t="s">
        <v>50</v>
      </c>
      <c r="AS343" t="s">
        <v>50</v>
      </c>
      <c r="AT343" t="s">
        <v>50</v>
      </c>
      <c r="AU343" t="s">
        <v>50</v>
      </c>
      <c r="AV343" t="s">
        <v>110</v>
      </c>
      <c r="AW343" t="str">
        <f t="shared" si="46"/>
        <v>Reservation Apps - DineOut/ Zomato Gold</v>
      </c>
      <c r="AX343" t="s">
        <v>61</v>
      </c>
      <c r="AY343" t="str">
        <f t="shared" si="47"/>
        <v>Casual Meal</v>
      </c>
      <c r="AZ343" t="s">
        <v>98</v>
      </c>
      <c r="BA343" t="s">
        <v>62</v>
      </c>
      <c r="BB343" t="s">
        <v>113</v>
      </c>
      <c r="BC343" t="s">
        <v>108</v>
      </c>
      <c r="BD343" t="s">
        <v>75</v>
      </c>
      <c r="BE343" t="s">
        <v>76</v>
      </c>
      <c r="BF343" t="s">
        <v>89</v>
      </c>
      <c r="BG343" t="s">
        <v>68</v>
      </c>
      <c r="BH343" t="s">
        <v>78</v>
      </c>
      <c r="BI343" t="s">
        <v>91</v>
      </c>
      <c r="BJ343" t="s">
        <v>69</v>
      </c>
      <c r="BK343" t="s">
        <v>529</v>
      </c>
      <c r="BL343" t="s">
        <v>377</v>
      </c>
    </row>
    <row r="344" spans="1:64" x14ac:dyDescent="0.3">
      <c r="A344">
        <v>359</v>
      </c>
      <c r="B344" s="1">
        <v>45839.911805555559</v>
      </c>
      <c r="C344" s="6">
        <v>45839.916666666664</v>
      </c>
      <c r="D344" s="2">
        <f>INT(FC_Road___Aradhana5[[#This Row],[Completion time]])</f>
        <v>45839</v>
      </c>
      <c r="E344" s="2" t="str">
        <f>TEXT(FC_Road___Aradhana5[[#This Row],[Date]],"dddd")</f>
        <v>Tuesday</v>
      </c>
      <c r="F344" s="2" t="str">
        <f>IF(WEEKDAY(FC_Road___Aradhana5[[#This Row],[Date]],2)&gt;5,"Weekend","Weekday")</f>
        <v>Weekday</v>
      </c>
      <c r="G34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4" t="s">
        <v>49</v>
      </c>
      <c r="I344" t="s">
        <v>50</v>
      </c>
      <c r="J344" t="s">
        <v>79</v>
      </c>
      <c r="K344" t="s">
        <v>52</v>
      </c>
      <c r="L344" t="s">
        <v>119</v>
      </c>
      <c r="M344" t="s">
        <v>50</v>
      </c>
      <c r="N344" t="s">
        <v>50</v>
      </c>
      <c r="O344" t="s">
        <v>50</v>
      </c>
      <c r="P344" t="s">
        <v>50</v>
      </c>
      <c r="Q344" t="s">
        <v>286</v>
      </c>
      <c r="R344" t="str">
        <f t="shared" si="41"/>
        <v>Hinjewadi phase 3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tr">
        <f t="shared" si="42"/>
        <v/>
      </c>
      <c r="Y344" t="str">
        <f t="shared" si="43"/>
        <v>Hinjewadi phase 3</v>
      </c>
      <c r="Z344" t="s">
        <v>83</v>
      </c>
      <c r="AA344" t="s">
        <v>286</v>
      </c>
      <c r="AB344" t="s">
        <v>50</v>
      </c>
      <c r="AC344" t="s">
        <v>50</v>
      </c>
      <c r="AD344" t="s">
        <v>50</v>
      </c>
      <c r="AE344" t="s">
        <v>50</v>
      </c>
      <c r="AF344" t="str">
        <f t="shared" si="44"/>
        <v>Hinjewadi phase 3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tr">
        <f t="shared" si="45"/>
        <v/>
      </c>
      <c r="AM344" t="str">
        <f>IF(FC_Road___Aradhana5[[#This Row],[2nd Level Departure]]="",FC_Road___Aradhana5[[#This Row],[1st Level Departure]],FC_Road___Aradhana5[[#This Row],[2nd Level Departure]])</f>
        <v>Hinjewadi phase 3</v>
      </c>
      <c r="AN344" t="s">
        <v>56</v>
      </c>
      <c r="AO344" t="s">
        <v>71</v>
      </c>
      <c r="AP344" t="s">
        <v>96</v>
      </c>
      <c r="AQ344" t="s">
        <v>50</v>
      </c>
      <c r="AR344" t="s">
        <v>50</v>
      </c>
      <c r="AS344" t="s">
        <v>50</v>
      </c>
      <c r="AT344" t="s">
        <v>50</v>
      </c>
      <c r="AU344" t="s">
        <v>50</v>
      </c>
      <c r="AV344" t="s">
        <v>144</v>
      </c>
      <c r="AW344" t="str">
        <f t="shared" si="46"/>
        <v>I was walking by and came in</v>
      </c>
      <c r="AX344" t="s">
        <v>61</v>
      </c>
      <c r="AY344" t="str">
        <f t="shared" si="47"/>
        <v>Casual Meal</v>
      </c>
      <c r="AZ344" t="s">
        <v>98</v>
      </c>
      <c r="BA344" t="s">
        <v>62</v>
      </c>
      <c r="BB344" t="s">
        <v>104</v>
      </c>
      <c r="BC344" t="s">
        <v>104</v>
      </c>
      <c r="BD344" t="s">
        <v>75</v>
      </c>
      <c r="BE344" t="s">
        <v>76</v>
      </c>
      <c r="BF344" t="s">
        <v>184</v>
      </c>
      <c r="BG344" t="s">
        <v>68</v>
      </c>
      <c r="BH344" t="s">
        <v>101</v>
      </c>
      <c r="BI344" t="s">
        <v>91</v>
      </c>
      <c r="BJ344" t="s">
        <v>69</v>
      </c>
      <c r="BK344" t="s">
        <v>153</v>
      </c>
      <c r="BL344" t="s">
        <v>455</v>
      </c>
    </row>
    <row r="345" spans="1:64" x14ac:dyDescent="0.3">
      <c r="A345">
        <v>360</v>
      </c>
      <c r="B345" s="1">
        <v>45839.915972222225</v>
      </c>
      <c r="C345" s="6">
        <v>45839.918055555558</v>
      </c>
      <c r="D345" s="2">
        <f>INT(FC_Road___Aradhana5[[#This Row],[Completion time]])</f>
        <v>45839</v>
      </c>
      <c r="E345" s="2" t="str">
        <f>TEXT(FC_Road___Aradhana5[[#This Row],[Date]],"dddd")</f>
        <v>Tuesday</v>
      </c>
      <c r="F345" s="2" t="str">
        <f>IF(WEEKDAY(FC_Road___Aradhana5[[#This Row],[Date]],2)&gt;5,"Weekend","Weekday")</f>
        <v>Weekday</v>
      </c>
      <c r="G34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5" t="s">
        <v>49</v>
      </c>
      <c r="I345" t="s">
        <v>50</v>
      </c>
      <c r="J345" t="s">
        <v>79</v>
      </c>
      <c r="K345" t="s">
        <v>52</v>
      </c>
      <c r="L345" t="s">
        <v>93</v>
      </c>
      <c r="M345" t="s">
        <v>50</v>
      </c>
      <c r="N345" t="s">
        <v>204</v>
      </c>
      <c r="O345" t="s">
        <v>50</v>
      </c>
      <c r="P345" t="s">
        <v>50</v>
      </c>
      <c r="Q345" t="s">
        <v>50</v>
      </c>
      <c r="R345" t="str">
        <f t="shared" si="41"/>
        <v>JM Road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tr">
        <f t="shared" si="42"/>
        <v/>
      </c>
      <c r="Y345" t="str">
        <f t="shared" si="43"/>
        <v>JM Road</v>
      </c>
      <c r="Z345" t="s">
        <v>83</v>
      </c>
      <c r="AA345" t="s">
        <v>84</v>
      </c>
      <c r="AB345" t="s">
        <v>50</v>
      </c>
      <c r="AC345" t="s">
        <v>50</v>
      </c>
      <c r="AD345" t="s">
        <v>50</v>
      </c>
      <c r="AE345" t="s">
        <v>50</v>
      </c>
      <c r="AF345" t="str">
        <f t="shared" si="44"/>
        <v>kothrud</v>
      </c>
      <c r="AG345" t="s">
        <v>50</v>
      </c>
      <c r="AH345" t="s">
        <v>50</v>
      </c>
      <c r="AI345" t="s">
        <v>120</v>
      </c>
      <c r="AJ345" t="s">
        <v>50</v>
      </c>
      <c r="AK345" t="s">
        <v>50</v>
      </c>
      <c r="AL345" t="str">
        <f t="shared" si="45"/>
        <v>Mayur Colony / Ideal Colony</v>
      </c>
      <c r="AM345" t="str">
        <f>IF(FC_Road___Aradhana5[[#This Row],[2nd Level Departure]]="",FC_Road___Aradhana5[[#This Row],[1st Level Departure]],FC_Road___Aradhana5[[#This Row],[2nd Level Departure]])</f>
        <v>Mayur Colony / Ideal Colony</v>
      </c>
      <c r="AN345" t="s">
        <v>94</v>
      </c>
      <c r="AO345" t="s">
        <v>109</v>
      </c>
      <c r="AP345" t="s">
        <v>58</v>
      </c>
      <c r="AQ345" t="s">
        <v>59</v>
      </c>
      <c r="AR345" t="s">
        <v>60</v>
      </c>
      <c r="AS345" t="s">
        <v>112</v>
      </c>
      <c r="AT345" t="s">
        <v>62</v>
      </c>
      <c r="AU345" t="s">
        <v>63</v>
      </c>
      <c r="AV345" t="s">
        <v>50</v>
      </c>
      <c r="AW345" t="str">
        <f t="shared" si="46"/>
        <v>Word of Mouth/ Recommendation</v>
      </c>
      <c r="AX345" t="s">
        <v>50</v>
      </c>
      <c r="AY345" t="str">
        <f t="shared" si="47"/>
        <v>Hangout with Friends</v>
      </c>
      <c r="AZ345" t="s">
        <v>50</v>
      </c>
      <c r="BA345" t="str">
        <f t="shared" si="40"/>
        <v>I wanted to try Sourdough Pizza</v>
      </c>
      <c r="BB345" t="s">
        <v>104</v>
      </c>
      <c r="BC345" t="s">
        <v>64</v>
      </c>
      <c r="BD345" t="s">
        <v>75</v>
      </c>
      <c r="BE345" t="s">
        <v>67</v>
      </c>
      <c r="BF345" t="s">
        <v>89</v>
      </c>
      <c r="BG345" t="s">
        <v>68</v>
      </c>
      <c r="BH345" t="s">
        <v>118</v>
      </c>
      <c r="BI345" t="s">
        <v>115</v>
      </c>
      <c r="BJ345" t="s">
        <v>69</v>
      </c>
      <c r="BK345" t="s">
        <v>93</v>
      </c>
      <c r="BL345" t="s">
        <v>411</v>
      </c>
    </row>
    <row r="346" spans="1:64" x14ac:dyDescent="0.3">
      <c r="A346">
        <v>361</v>
      </c>
      <c r="B346" s="1">
        <v>45839.918749999997</v>
      </c>
      <c r="C346" s="6">
        <v>45839.928472222222</v>
      </c>
      <c r="D346" s="2">
        <f>INT(FC_Road___Aradhana5[[#This Row],[Completion time]])</f>
        <v>45839</v>
      </c>
      <c r="E346" s="2" t="str">
        <f>TEXT(FC_Road___Aradhana5[[#This Row],[Date]],"dddd")</f>
        <v>Tuesday</v>
      </c>
      <c r="F346" s="2" t="str">
        <f>IF(WEEKDAY(FC_Road___Aradhana5[[#This Row],[Date]],2)&gt;5,"Weekend","Weekday")</f>
        <v>Weekday</v>
      </c>
      <c r="G34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6" t="s">
        <v>49</v>
      </c>
      <c r="I346" t="s">
        <v>50</v>
      </c>
      <c r="J346" t="s">
        <v>79</v>
      </c>
      <c r="K346" t="s">
        <v>140</v>
      </c>
      <c r="L346" t="s">
        <v>156</v>
      </c>
      <c r="M346" t="s">
        <v>165</v>
      </c>
      <c r="N346" t="s">
        <v>50</v>
      </c>
      <c r="O346" t="s">
        <v>50</v>
      </c>
      <c r="P346" t="s">
        <v>50</v>
      </c>
      <c r="Q346" t="s">
        <v>50</v>
      </c>
      <c r="R346" t="str">
        <f t="shared" si="41"/>
        <v>Pavillion Mall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tr">
        <f t="shared" si="42"/>
        <v/>
      </c>
      <c r="Y346" t="str">
        <f t="shared" si="43"/>
        <v>Pavillion Mall</v>
      </c>
      <c r="Z346" t="s">
        <v>83</v>
      </c>
      <c r="AA346" t="s">
        <v>54</v>
      </c>
      <c r="AB346" t="s">
        <v>50</v>
      </c>
      <c r="AC346" t="s">
        <v>50</v>
      </c>
      <c r="AD346" t="s">
        <v>50</v>
      </c>
      <c r="AE346" t="s">
        <v>50</v>
      </c>
      <c r="AF346" t="str">
        <f t="shared" si="44"/>
        <v>Deccan</v>
      </c>
      <c r="AG346" t="s">
        <v>54</v>
      </c>
      <c r="AH346" t="s">
        <v>50</v>
      </c>
      <c r="AI346" t="s">
        <v>50</v>
      </c>
      <c r="AJ346" t="s">
        <v>50</v>
      </c>
      <c r="AK346" t="s">
        <v>50</v>
      </c>
      <c r="AL346" t="str">
        <f t="shared" si="45"/>
        <v>Deccan</v>
      </c>
      <c r="AM346" t="str">
        <f>IF(FC_Road___Aradhana5[[#This Row],[2nd Level Departure]]="",FC_Road___Aradhana5[[#This Row],[1st Level Departure]],FC_Road___Aradhana5[[#This Row],[2nd Level Departure]])</f>
        <v>Deccan</v>
      </c>
      <c r="AN346" t="s">
        <v>94</v>
      </c>
      <c r="AO346" t="s">
        <v>95</v>
      </c>
      <c r="AP346" t="s">
        <v>58</v>
      </c>
      <c r="AQ346" t="s">
        <v>59</v>
      </c>
      <c r="AR346" t="s">
        <v>87</v>
      </c>
      <c r="AS346" t="s">
        <v>61</v>
      </c>
      <c r="AT346" t="s">
        <v>222</v>
      </c>
      <c r="AU346" t="s">
        <v>103</v>
      </c>
      <c r="AV346" t="s">
        <v>50</v>
      </c>
      <c r="AW346" t="str">
        <f t="shared" si="46"/>
        <v>Word of Mouth/ Recommendation</v>
      </c>
      <c r="AX346" t="s">
        <v>50</v>
      </c>
      <c r="AY346" t="str">
        <f t="shared" si="47"/>
        <v>Casual Meal</v>
      </c>
      <c r="AZ346" t="s">
        <v>50</v>
      </c>
      <c r="BA346" t="str">
        <f t="shared" si="40"/>
        <v>I love the alcohol with Pizza offer at Nonna's</v>
      </c>
      <c r="BB346" t="s">
        <v>87</v>
      </c>
      <c r="BC346" t="s">
        <v>108</v>
      </c>
      <c r="BD346" t="s">
        <v>75</v>
      </c>
      <c r="BE346" t="s">
        <v>76</v>
      </c>
      <c r="BF346" t="s">
        <v>89</v>
      </c>
      <c r="BG346" t="s">
        <v>100</v>
      </c>
      <c r="BH346" t="s">
        <v>101</v>
      </c>
      <c r="BI346" t="s">
        <v>122</v>
      </c>
      <c r="BJ346" t="s">
        <v>69</v>
      </c>
      <c r="BK346" t="s">
        <v>153</v>
      </c>
      <c r="BL346" t="s">
        <v>369</v>
      </c>
    </row>
    <row r="347" spans="1:64" x14ac:dyDescent="0.3">
      <c r="A347">
        <v>362</v>
      </c>
      <c r="B347" s="1">
        <v>45839.916666666664</v>
      </c>
      <c r="C347" s="6">
        <v>45839.929166666669</v>
      </c>
      <c r="D347" s="2">
        <f>INT(FC_Road___Aradhana5[[#This Row],[Completion time]])</f>
        <v>45839</v>
      </c>
      <c r="E347" s="2" t="str">
        <f>TEXT(FC_Road___Aradhana5[[#This Row],[Date]],"dddd")</f>
        <v>Tuesday</v>
      </c>
      <c r="F347" s="2" t="str">
        <f>IF(WEEKDAY(FC_Road___Aradhana5[[#This Row],[Date]],2)&gt;5,"Weekend","Weekday")</f>
        <v>Weekday</v>
      </c>
      <c r="G34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7" t="s">
        <v>49</v>
      </c>
      <c r="I347" t="s">
        <v>50</v>
      </c>
      <c r="J347" t="s">
        <v>79</v>
      </c>
      <c r="K347" t="s">
        <v>92</v>
      </c>
      <c r="L347" t="s">
        <v>53</v>
      </c>
      <c r="M347" t="s">
        <v>50</v>
      </c>
      <c r="N347" t="s">
        <v>50</v>
      </c>
      <c r="O347" t="s">
        <v>257</v>
      </c>
      <c r="P347" t="s">
        <v>50</v>
      </c>
      <c r="Q347" t="s">
        <v>50</v>
      </c>
      <c r="R347" t="str">
        <f t="shared" si="41"/>
        <v xml:space="preserve">Sinhgad Road 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tr">
        <f t="shared" si="42"/>
        <v/>
      </c>
      <c r="Y347" t="str">
        <f t="shared" si="43"/>
        <v xml:space="preserve">Sinhgad Road </v>
      </c>
      <c r="Z347" t="s">
        <v>83</v>
      </c>
      <c r="AA347" t="s">
        <v>287</v>
      </c>
      <c r="AB347" t="s">
        <v>50</v>
      </c>
      <c r="AC347" t="s">
        <v>50</v>
      </c>
      <c r="AD347" t="s">
        <v>50</v>
      </c>
      <c r="AE347" t="s">
        <v>50</v>
      </c>
      <c r="AF347" t="str">
        <f t="shared" si="44"/>
        <v>Nanded city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tr">
        <f t="shared" si="45"/>
        <v/>
      </c>
      <c r="AM347" t="str">
        <f>IF(FC_Road___Aradhana5[[#This Row],[2nd Level Departure]]="",FC_Road___Aradhana5[[#This Row],[1st Level Departure]],FC_Road___Aradhana5[[#This Row],[2nd Level Departure]])</f>
        <v>Nanded city</v>
      </c>
      <c r="AN347" t="s">
        <v>147</v>
      </c>
      <c r="AO347" t="s">
        <v>109</v>
      </c>
      <c r="AP347" t="s">
        <v>58</v>
      </c>
      <c r="AQ347" t="s">
        <v>72</v>
      </c>
      <c r="AR347" t="s">
        <v>103</v>
      </c>
      <c r="AS347" t="s">
        <v>112</v>
      </c>
      <c r="AT347" t="s">
        <v>62</v>
      </c>
      <c r="AU347" t="s">
        <v>63</v>
      </c>
      <c r="AV347" t="s">
        <v>50</v>
      </c>
      <c r="AW347" t="str">
        <f t="shared" si="46"/>
        <v>Walk-in/ Saw it while passing by</v>
      </c>
      <c r="AX347" t="s">
        <v>50</v>
      </c>
      <c r="AY347" t="str">
        <f t="shared" si="47"/>
        <v>Hangout with Friends</v>
      </c>
      <c r="AZ347" t="s">
        <v>50</v>
      </c>
      <c r="BA347" t="str">
        <f t="shared" si="40"/>
        <v>I wanted to try Sourdough Pizza</v>
      </c>
      <c r="BB347" t="s">
        <v>104</v>
      </c>
      <c r="BC347" t="s">
        <v>64</v>
      </c>
      <c r="BD347" t="s">
        <v>75</v>
      </c>
      <c r="BE347" t="s">
        <v>76</v>
      </c>
      <c r="BF347" t="s">
        <v>99</v>
      </c>
      <c r="BG347" t="s">
        <v>68</v>
      </c>
      <c r="BH347" t="s">
        <v>118</v>
      </c>
      <c r="BI347" t="s">
        <v>115</v>
      </c>
      <c r="BJ347" t="s">
        <v>69</v>
      </c>
      <c r="BK347" t="s">
        <v>529</v>
      </c>
      <c r="BL347" t="s">
        <v>419</v>
      </c>
    </row>
    <row r="348" spans="1:64" x14ac:dyDescent="0.3">
      <c r="A348">
        <v>363</v>
      </c>
      <c r="B348" s="1">
        <v>45839.948611111111</v>
      </c>
      <c r="C348" s="6">
        <v>45839.950694444444</v>
      </c>
      <c r="D348" s="2">
        <f>INT(FC_Road___Aradhana5[[#This Row],[Completion time]])</f>
        <v>45839</v>
      </c>
      <c r="E348" s="2" t="str">
        <f>TEXT(FC_Road___Aradhana5[[#This Row],[Date]],"dddd")</f>
        <v>Tuesday</v>
      </c>
      <c r="F348" s="2" t="str">
        <f>IF(WEEKDAY(FC_Road___Aradhana5[[#This Row],[Date]],2)&gt;5,"Weekend","Weekday")</f>
        <v>Weekday</v>
      </c>
      <c r="G34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8" t="s">
        <v>49</v>
      </c>
      <c r="I348" t="s">
        <v>50</v>
      </c>
      <c r="J348" t="s">
        <v>79</v>
      </c>
      <c r="K348" t="s">
        <v>52</v>
      </c>
      <c r="L348" t="s">
        <v>80</v>
      </c>
      <c r="M348" t="s">
        <v>50</v>
      </c>
      <c r="N348" t="s">
        <v>50</v>
      </c>
      <c r="O348" t="s">
        <v>50</v>
      </c>
      <c r="P348" t="s">
        <v>50</v>
      </c>
      <c r="Q348" t="s">
        <v>257</v>
      </c>
      <c r="R348" t="str">
        <f t="shared" si="41"/>
        <v xml:space="preserve">Sinhgad Road 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tr">
        <f t="shared" si="42"/>
        <v/>
      </c>
      <c r="Y348" t="str">
        <f t="shared" si="43"/>
        <v xml:space="preserve">Sinhgad Road </v>
      </c>
      <c r="Z348" t="s">
        <v>166</v>
      </c>
      <c r="AA348" t="s">
        <v>50</v>
      </c>
      <c r="AB348" t="s">
        <v>165</v>
      </c>
      <c r="AC348" t="s">
        <v>50</v>
      </c>
      <c r="AD348" t="s">
        <v>50</v>
      </c>
      <c r="AE348" t="s">
        <v>50</v>
      </c>
      <c r="AF348" t="str">
        <f t="shared" si="44"/>
        <v>Pavillion Mall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tr">
        <f t="shared" si="45"/>
        <v/>
      </c>
      <c r="AM348" t="str">
        <f>IF(FC_Road___Aradhana5[[#This Row],[2nd Level Departure]]="",FC_Road___Aradhana5[[#This Row],[1st Level Departure]],FC_Road___Aradhana5[[#This Row],[2nd Level Departure]])</f>
        <v>Pavillion Mall</v>
      </c>
      <c r="AN348" t="s">
        <v>56</v>
      </c>
      <c r="AO348" t="s">
        <v>109</v>
      </c>
      <c r="AP348" t="s">
        <v>96</v>
      </c>
      <c r="AQ348" t="s">
        <v>50</v>
      </c>
      <c r="AR348" t="s">
        <v>50</v>
      </c>
      <c r="AS348" t="s">
        <v>50</v>
      </c>
      <c r="AT348" t="s">
        <v>50</v>
      </c>
      <c r="AU348" t="s">
        <v>50</v>
      </c>
      <c r="AV348" t="s">
        <v>149</v>
      </c>
      <c r="AW348" t="str">
        <f t="shared" si="46"/>
        <v>A friend told me</v>
      </c>
      <c r="AX348" t="s">
        <v>61</v>
      </c>
      <c r="AY348" t="str">
        <f t="shared" si="47"/>
        <v>Casual Meal</v>
      </c>
      <c r="AZ348" t="s">
        <v>98</v>
      </c>
      <c r="BA348" t="s">
        <v>62</v>
      </c>
      <c r="BB348" t="s">
        <v>74</v>
      </c>
      <c r="BC348" t="s">
        <v>108</v>
      </c>
      <c r="BD348" t="s">
        <v>75</v>
      </c>
      <c r="BE348" t="s">
        <v>76</v>
      </c>
      <c r="BF348" t="s">
        <v>99</v>
      </c>
      <c r="BG348" t="s">
        <v>100</v>
      </c>
      <c r="BH348" t="s">
        <v>101</v>
      </c>
      <c r="BI348" t="s">
        <v>122</v>
      </c>
      <c r="BJ348" t="s">
        <v>189</v>
      </c>
      <c r="BK348" t="s">
        <v>531</v>
      </c>
      <c r="BL348" t="s">
        <v>390</v>
      </c>
    </row>
    <row r="349" spans="1:64" x14ac:dyDescent="0.3">
      <c r="A349">
        <v>364</v>
      </c>
      <c r="B349" s="1">
        <v>45839.948611111111</v>
      </c>
      <c r="C349" s="6">
        <v>45839.951388888891</v>
      </c>
      <c r="D349" s="2">
        <f>INT(FC_Road___Aradhana5[[#This Row],[Completion time]])</f>
        <v>45839</v>
      </c>
      <c r="E349" s="2" t="str">
        <f>TEXT(FC_Road___Aradhana5[[#This Row],[Date]],"dddd")</f>
        <v>Tuesday</v>
      </c>
      <c r="F349" s="2" t="str">
        <f>IF(WEEKDAY(FC_Road___Aradhana5[[#This Row],[Date]],2)&gt;5,"Weekend","Weekday")</f>
        <v>Weekday</v>
      </c>
      <c r="G34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49" t="s">
        <v>49</v>
      </c>
      <c r="I349" t="s">
        <v>50</v>
      </c>
      <c r="J349" t="s">
        <v>79</v>
      </c>
      <c r="K349" t="s">
        <v>52</v>
      </c>
      <c r="L349" t="s">
        <v>80</v>
      </c>
      <c r="M349" t="s">
        <v>50</v>
      </c>
      <c r="N349" t="s">
        <v>50</v>
      </c>
      <c r="O349" t="s">
        <v>50</v>
      </c>
      <c r="P349" t="s">
        <v>50</v>
      </c>
      <c r="Q349" t="s">
        <v>70</v>
      </c>
      <c r="R349" t="str">
        <f t="shared" si="41"/>
        <v>Shivajinagar</v>
      </c>
      <c r="S349" t="s">
        <v>50</v>
      </c>
      <c r="T349" t="s">
        <v>50</v>
      </c>
      <c r="U349" t="s">
        <v>50</v>
      </c>
      <c r="V349" t="s">
        <v>173</v>
      </c>
      <c r="W349" t="s">
        <v>169</v>
      </c>
      <c r="X349" t="str">
        <f t="shared" si="42"/>
        <v>Senapati Bapat Road</v>
      </c>
      <c r="Y349" t="str">
        <f t="shared" si="43"/>
        <v>Senapati Bapat Road</v>
      </c>
      <c r="Z349" t="s">
        <v>83</v>
      </c>
      <c r="AA349" t="s">
        <v>54</v>
      </c>
      <c r="AB349" t="s">
        <v>50</v>
      </c>
      <c r="AC349" t="s">
        <v>50</v>
      </c>
      <c r="AD349" t="s">
        <v>50</v>
      </c>
      <c r="AE349" t="s">
        <v>50</v>
      </c>
      <c r="AF349" t="str">
        <f t="shared" si="44"/>
        <v>Deccan</v>
      </c>
      <c r="AG349" t="s">
        <v>132</v>
      </c>
      <c r="AH349" t="s">
        <v>50</v>
      </c>
      <c r="AI349" t="s">
        <v>50</v>
      </c>
      <c r="AJ349" t="s">
        <v>50</v>
      </c>
      <c r="AK349" t="s">
        <v>50</v>
      </c>
      <c r="AL349" t="str">
        <f t="shared" si="45"/>
        <v>Prabhat Road/Bhandarkar Road</v>
      </c>
      <c r="AM349" t="str">
        <f>IF(FC_Road___Aradhana5[[#This Row],[2nd Level Departure]]="",FC_Road___Aradhana5[[#This Row],[1st Level Departure]],FC_Road___Aradhana5[[#This Row],[2nd Level Departure]])</f>
        <v>Prabhat Road/Bhandarkar Road</v>
      </c>
      <c r="AN349" t="s">
        <v>85</v>
      </c>
      <c r="AO349" t="s">
        <v>71</v>
      </c>
      <c r="AP349" t="s">
        <v>96</v>
      </c>
      <c r="AQ349" t="s">
        <v>50</v>
      </c>
      <c r="AR349" t="s">
        <v>50</v>
      </c>
      <c r="AS349" t="s">
        <v>50</v>
      </c>
      <c r="AT349" t="s">
        <v>50</v>
      </c>
      <c r="AU349" t="s">
        <v>50</v>
      </c>
      <c r="AV349" t="s">
        <v>144</v>
      </c>
      <c r="AW349" t="str">
        <f t="shared" si="46"/>
        <v>I was walking by and came in</v>
      </c>
      <c r="AX349" t="s">
        <v>86</v>
      </c>
      <c r="AY349" t="str">
        <f t="shared" si="47"/>
        <v>Date</v>
      </c>
      <c r="AZ349" t="s">
        <v>98</v>
      </c>
      <c r="BA349" t="s">
        <v>62</v>
      </c>
      <c r="BB349" t="s">
        <v>74</v>
      </c>
      <c r="BC349" t="s">
        <v>108</v>
      </c>
      <c r="BD349" t="s">
        <v>75</v>
      </c>
      <c r="BE349" t="s">
        <v>76</v>
      </c>
      <c r="BF349" t="s">
        <v>99</v>
      </c>
      <c r="BG349" t="s">
        <v>100</v>
      </c>
      <c r="BH349" t="s">
        <v>101</v>
      </c>
      <c r="BI349" t="s">
        <v>263</v>
      </c>
      <c r="BJ349" t="s">
        <v>69</v>
      </c>
      <c r="BK349" t="s">
        <v>153</v>
      </c>
      <c r="BL349" t="s">
        <v>496</v>
      </c>
    </row>
    <row r="350" spans="1:64" x14ac:dyDescent="0.3">
      <c r="A350">
        <v>365</v>
      </c>
      <c r="B350" s="1">
        <v>45840.550694444442</v>
      </c>
      <c r="C350" s="6">
        <v>45840.567361111112</v>
      </c>
      <c r="D350" s="2">
        <f>INT(FC_Road___Aradhana5[[#This Row],[Completion time]])</f>
        <v>45840</v>
      </c>
      <c r="E350" s="2" t="str">
        <f>TEXT(FC_Road___Aradhana5[[#This Row],[Date]],"dddd")</f>
        <v>Wednesday</v>
      </c>
      <c r="F350" s="2" t="str">
        <f>IF(WEEKDAY(FC_Road___Aradhana5[[#This Row],[Date]],2)&gt;5,"Weekend","Weekday")</f>
        <v>Weekday</v>
      </c>
      <c r="G35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0" t="s">
        <v>49</v>
      </c>
      <c r="I350" t="s">
        <v>50</v>
      </c>
      <c r="J350" t="s">
        <v>51</v>
      </c>
      <c r="K350" t="s">
        <v>52</v>
      </c>
      <c r="L350" t="s">
        <v>53</v>
      </c>
      <c r="M350" t="s">
        <v>50</v>
      </c>
      <c r="N350" t="s">
        <v>50</v>
      </c>
      <c r="O350" t="s">
        <v>70</v>
      </c>
      <c r="P350" t="s">
        <v>50</v>
      </c>
      <c r="Q350" t="s">
        <v>50</v>
      </c>
      <c r="R350" t="str">
        <f t="shared" si="41"/>
        <v>Shivajinagar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tr">
        <f t="shared" si="42"/>
        <v/>
      </c>
      <c r="Y350" t="str">
        <f t="shared" si="43"/>
        <v>Shivajinagar</v>
      </c>
      <c r="Z350" t="s">
        <v>55</v>
      </c>
      <c r="AA350" t="s">
        <v>50</v>
      </c>
      <c r="AB350" t="s">
        <v>50</v>
      </c>
      <c r="AC350" t="s">
        <v>50</v>
      </c>
      <c r="AD350" t="s">
        <v>70</v>
      </c>
      <c r="AE350" t="s">
        <v>50</v>
      </c>
      <c r="AF350" t="str">
        <f t="shared" si="44"/>
        <v>Shivajinagar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tr">
        <f t="shared" si="45"/>
        <v/>
      </c>
      <c r="AM350" t="str">
        <f>IF(FC_Road___Aradhana5[[#This Row],[2nd Level Departure]]="",FC_Road___Aradhana5[[#This Row],[1st Level Departure]],FC_Road___Aradhana5[[#This Row],[2nd Level Departure]])</f>
        <v>Shivajinagar</v>
      </c>
      <c r="AN350" t="s">
        <v>56</v>
      </c>
      <c r="AO350" t="s">
        <v>71</v>
      </c>
      <c r="AP350" t="s">
        <v>58</v>
      </c>
      <c r="AQ350" t="s">
        <v>72</v>
      </c>
      <c r="AR350" t="s">
        <v>103</v>
      </c>
      <c r="AS350" t="s">
        <v>61</v>
      </c>
      <c r="AT350" t="s">
        <v>62</v>
      </c>
      <c r="AU350" t="s">
        <v>63</v>
      </c>
      <c r="AV350" t="s">
        <v>50</v>
      </c>
      <c r="AW350" t="str">
        <f t="shared" si="46"/>
        <v>Walk-in/ Saw it while passing by</v>
      </c>
      <c r="AX350" t="s">
        <v>50</v>
      </c>
      <c r="AY350" t="str">
        <f t="shared" si="47"/>
        <v>Casual Meal</v>
      </c>
      <c r="AZ350" t="s">
        <v>50</v>
      </c>
      <c r="BA350" t="str">
        <f t="shared" si="40"/>
        <v>I wanted to try Sourdough Pizza</v>
      </c>
      <c r="BB350" t="s">
        <v>87</v>
      </c>
      <c r="BC350" t="s">
        <v>104</v>
      </c>
      <c r="BD350" t="s">
        <v>75</v>
      </c>
      <c r="BE350" t="s">
        <v>67</v>
      </c>
      <c r="BF350" t="s">
        <v>89</v>
      </c>
      <c r="BG350" t="s">
        <v>68</v>
      </c>
      <c r="BH350" t="s">
        <v>78</v>
      </c>
      <c r="BI350" t="s">
        <v>115</v>
      </c>
      <c r="BJ350" t="s">
        <v>69</v>
      </c>
      <c r="BK350" t="s">
        <v>529</v>
      </c>
      <c r="BL350" t="s">
        <v>370</v>
      </c>
    </row>
    <row r="351" spans="1:64" x14ac:dyDescent="0.3">
      <c r="A351">
        <v>366</v>
      </c>
      <c r="B351" s="1">
        <v>45840.567361111112</v>
      </c>
      <c r="C351" s="6">
        <v>45840.574305555558</v>
      </c>
      <c r="D351" s="2">
        <f>INT(FC_Road___Aradhana5[[#This Row],[Completion time]])</f>
        <v>45840</v>
      </c>
      <c r="E351" s="2" t="str">
        <f>TEXT(FC_Road___Aradhana5[[#This Row],[Date]],"dddd")</f>
        <v>Wednesday</v>
      </c>
      <c r="F351" s="2" t="str">
        <f>IF(WEEKDAY(FC_Road___Aradhana5[[#This Row],[Date]],2)&gt;5,"Weekend","Weekday")</f>
        <v>Weekday</v>
      </c>
      <c r="G35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1" t="s">
        <v>49</v>
      </c>
      <c r="I351" t="s">
        <v>50</v>
      </c>
      <c r="J351" t="s">
        <v>51</v>
      </c>
      <c r="K351" t="s">
        <v>52</v>
      </c>
      <c r="L351" t="s">
        <v>80</v>
      </c>
      <c r="M351" t="s">
        <v>50</v>
      </c>
      <c r="N351" t="s">
        <v>50</v>
      </c>
      <c r="O351" t="s">
        <v>50</v>
      </c>
      <c r="P351" t="s">
        <v>50</v>
      </c>
      <c r="Q351" t="s">
        <v>135</v>
      </c>
      <c r="R351" t="str">
        <f t="shared" si="41"/>
        <v>Erandawne</v>
      </c>
      <c r="S351" t="s">
        <v>50</v>
      </c>
      <c r="T351" t="s">
        <v>288</v>
      </c>
      <c r="U351" t="s">
        <v>50</v>
      </c>
      <c r="V351" t="s">
        <v>50</v>
      </c>
      <c r="W351" t="s">
        <v>50</v>
      </c>
      <c r="X351" t="str">
        <f t="shared" si="42"/>
        <v>City Pride / Karishma</v>
      </c>
      <c r="Y351" t="str">
        <f t="shared" si="43"/>
        <v>City Pride / Karishma</v>
      </c>
      <c r="Z351" t="s">
        <v>83</v>
      </c>
      <c r="AA351" t="s">
        <v>135</v>
      </c>
      <c r="AB351" t="s">
        <v>50</v>
      </c>
      <c r="AC351" t="s">
        <v>50</v>
      </c>
      <c r="AD351" t="s">
        <v>50</v>
      </c>
      <c r="AE351" t="s">
        <v>50</v>
      </c>
      <c r="AF351" t="str">
        <f t="shared" si="44"/>
        <v>Erandawne</v>
      </c>
      <c r="AG351" t="s">
        <v>50</v>
      </c>
      <c r="AH351" t="s">
        <v>288</v>
      </c>
      <c r="AI351" t="s">
        <v>50</v>
      </c>
      <c r="AJ351" t="s">
        <v>50</v>
      </c>
      <c r="AK351" t="s">
        <v>50</v>
      </c>
      <c r="AL351" t="str">
        <f t="shared" si="45"/>
        <v>City Pride / Karishma</v>
      </c>
      <c r="AM351" t="str">
        <f>IF(FC_Road___Aradhana5[[#This Row],[2nd Level Departure]]="",FC_Road___Aradhana5[[#This Row],[1st Level Departure]],FC_Road___Aradhana5[[#This Row],[2nd Level Departure]])</f>
        <v>City Pride / Karishma</v>
      </c>
      <c r="AN351" t="s">
        <v>94</v>
      </c>
      <c r="AO351" t="s">
        <v>95</v>
      </c>
      <c r="AP351" t="s">
        <v>58</v>
      </c>
      <c r="AQ351" t="s">
        <v>97</v>
      </c>
      <c r="AR351" t="s">
        <v>103</v>
      </c>
      <c r="AS351" t="s">
        <v>129</v>
      </c>
      <c r="AT351" t="s">
        <v>107</v>
      </c>
      <c r="AU351" t="s">
        <v>63</v>
      </c>
      <c r="AV351" t="s">
        <v>50</v>
      </c>
      <c r="AW351" t="str">
        <f t="shared" si="46"/>
        <v>Social Media Ad (Instagram/ Facebook)</v>
      </c>
      <c r="AX351" t="s">
        <v>50</v>
      </c>
      <c r="AY351" t="str">
        <f t="shared" si="47"/>
        <v>Family Outing</v>
      </c>
      <c r="AZ351" t="s">
        <v>50</v>
      </c>
      <c r="BA351" t="str">
        <f t="shared" si="40"/>
        <v>Nonna's famous Tiramisu </v>
      </c>
      <c r="BB351" t="s">
        <v>104</v>
      </c>
      <c r="BC351" t="s">
        <v>108</v>
      </c>
      <c r="BD351" t="s">
        <v>88</v>
      </c>
      <c r="BE351" t="s">
        <v>76</v>
      </c>
      <c r="BF351" t="s">
        <v>89</v>
      </c>
      <c r="BG351" t="s">
        <v>114</v>
      </c>
      <c r="BH351" t="s">
        <v>101</v>
      </c>
      <c r="BI351" t="s">
        <v>122</v>
      </c>
      <c r="BJ351" t="s">
        <v>69</v>
      </c>
      <c r="BK351" t="s">
        <v>153</v>
      </c>
      <c r="BL351" t="s">
        <v>456</v>
      </c>
    </row>
    <row r="352" spans="1:64" x14ac:dyDescent="0.3">
      <c r="A352">
        <v>367</v>
      </c>
      <c r="B352" s="1">
        <v>45840.551388888889</v>
      </c>
      <c r="C352" s="6">
        <v>45840.57916666667</v>
      </c>
      <c r="D352" s="2">
        <f>INT(FC_Road___Aradhana5[[#This Row],[Completion time]])</f>
        <v>45840</v>
      </c>
      <c r="E352" s="2" t="str">
        <f>TEXT(FC_Road___Aradhana5[[#This Row],[Date]],"dddd")</f>
        <v>Wednesday</v>
      </c>
      <c r="F352" s="2" t="str">
        <f>IF(WEEKDAY(FC_Road___Aradhana5[[#This Row],[Date]],2)&gt;5,"Weekend","Weekday")</f>
        <v>Weekday</v>
      </c>
      <c r="G35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2" t="s">
        <v>49</v>
      </c>
      <c r="I352" t="s">
        <v>50</v>
      </c>
      <c r="J352" t="s">
        <v>51</v>
      </c>
      <c r="K352" t="s">
        <v>52</v>
      </c>
      <c r="L352" t="s">
        <v>160</v>
      </c>
      <c r="M352" t="s">
        <v>50</v>
      </c>
      <c r="N352" t="s">
        <v>50</v>
      </c>
      <c r="O352" t="s">
        <v>50</v>
      </c>
      <c r="P352" t="s">
        <v>289</v>
      </c>
      <c r="Q352" t="s">
        <v>50</v>
      </c>
      <c r="R352" t="str">
        <f t="shared" si="41"/>
        <v>Adypu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tr">
        <f t="shared" si="42"/>
        <v/>
      </c>
      <c r="Y352" t="str">
        <f t="shared" si="43"/>
        <v>Adypu</v>
      </c>
      <c r="Z352" t="s">
        <v>83</v>
      </c>
      <c r="AA352" t="s">
        <v>290</v>
      </c>
      <c r="AB352" t="s">
        <v>50</v>
      </c>
      <c r="AC352" t="s">
        <v>50</v>
      </c>
      <c r="AD352" t="s">
        <v>50</v>
      </c>
      <c r="AE352" t="s">
        <v>50</v>
      </c>
      <c r="AF352" t="str">
        <f t="shared" si="44"/>
        <v>Khed</v>
      </c>
      <c r="AG352" t="s">
        <v>50</v>
      </c>
      <c r="AH352" t="s">
        <v>50</v>
      </c>
      <c r="AI352" t="s">
        <v>50</v>
      </c>
      <c r="AJ352" t="s">
        <v>50</v>
      </c>
      <c r="AK352" t="s">
        <v>50</v>
      </c>
      <c r="AL352" t="str">
        <f t="shared" si="45"/>
        <v/>
      </c>
      <c r="AM352" t="str">
        <f>IF(FC_Road___Aradhana5[[#This Row],[2nd Level Departure]]="",FC_Road___Aradhana5[[#This Row],[1st Level Departure]],FC_Road___Aradhana5[[#This Row],[2nd Level Departure]])</f>
        <v>Khed</v>
      </c>
      <c r="AN352" t="s">
        <v>85</v>
      </c>
      <c r="AO352" t="s">
        <v>71</v>
      </c>
      <c r="AP352" t="s">
        <v>96</v>
      </c>
      <c r="AQ352" t="s">
        <v>50</v>
      </c>
      <c r="AR352" t="s">
        <v>50</v>
      </c>
      <c r="AS352" t="s">
        <v>50</v>
      </c>
      <c r="AT352" t="s">
        <v>50</v>
      </c>
      <c r="AU352" t="s">
        <v>50</v>
      </c>
      <c r="AV352" t="s">
        <v>149</v>
      </c>
      <c r="AW352" t="str">
        <f t="shared" si="46"/>
        <v>A friend told me</v>
      </c>
      <c r="AX352" t="s">
        <v>61</v>
      </c>
      <c r="AY352" t="str">
        <f t="shared" si="47"/>
        <v>Casual Meal</v>
      </c>
      <c r="AZ352" t="s">
        <v>98</v>
      </c>
      <c r="BA352" t="s">
        <v>62</v>
      </c>
      <c r="BB352" t="s">
        <v>87</v>
      </c>
      <c r="BC352" t="s">
        <v>104</v>
      </c>
      <c r="BD352" t="s">
        <v>88</v>
      </c>
      <c r="BE352" t="s">
        <v>76</v>
      </c>
      <c r="BF352" t="s">
        <v>89</v>
      </c>
      <c r="BG352" t="s">
        <v>114</v>
      </c>
      <c r="BH352" t="s">
        <v>78</v>
      </c>
      <c r="BI352" t="s">
        <v>122</v>
      </c>
      <c r="BJ352" t="s">
        <v>189</v>
      </c>
      <c r="BK352" t="s">
        <v>528</v>
      </c>
      <c r="BL352" t="s">
        <v>457</v>
      </c>
    </row>
    <row r="353" spans="1:64" x14ac:dyDescent="0.3">
      <c r="A353">
        <v>368</v>
      </c>
      <c r="B353" s="1">
        <v>45840.57916666667</v>
      </c>
      <c r="C353" s="6">
        <v>45840.584722222222</v>
      </c>
      <c r="D353" s="2">
        <f>INT(FC_Road___Aradhana5[[#This Row],[Completion time]])</f>
        <v>45840</v>
      </c>
      <c r="E353" s="2" t="str">
        <f>TEXT(FC_Road___Aradhana5[[#This Row],[Date]],"dddd")</f>
        <v>Wednesday</v>
      </c>
      <c r="F353" s="2" t="str">
        <f>IF(WEEKDAY(FC_Road___Aradhana5[[#This Row],[Date]],2)&gt;5,"Weekend","Weekday")</f>
        <v>Weekday</v>
      </c>
      <c r="G35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3" t="s">
        <v>49</v>
      </c>
      <c r="I353" t="s">
        <v>50</v>
      </c>
      <c r="J353" t="s">
        <v>51</v>
      </c>
      <c r="K353" t="s">
        <v>92</v>
      </c>
      <c r="L353" t="s">
        <v>53</v>
      </c>
      <c r="M353" t="s">
        <v>50</v>
      </c>
      <c r="N353" t="s">
        <v>50</v>
      </c>
      <c r="O353" t="s">
        <v>146</v>
      </c>
      <c r="P353" t="s">
        <v>50</v>
      </c>
      <c r="Q353" t="s">
        <v>50</v>
      </c>
      <c r="R353" t="str">
        <f t="shared" si="41"/>
        <v>Model Colony</v>
      </c>
      <c r="S353" t="s">
        <v>50</v>
      </c>
      <c r="T353" t="s">
        <v>50</v>
      </c>
      <c r="U353" t="s">
        <v>50</v>
      </c>
      <c r="V353" t="s">
        <v>50</v>
      </c>
      <c r="W353" t="s">
        <v>50</v>
      </c>
      <c r="X353" t="str">
        <f t="shared" si="42"/>
        <v/>
      </c>
      <c r="Y353" t="str">
        <f t="shared" si="43"/>
        <v>Model Colony</v>
      </c>
      <c r="Z353" t="s">
        <v>83</v>
      </c>
      <c r="AA353" t="s">
        <v>117</v>
      </c>
      <c r="AB353" t="s">
        <v>50</v>
      </c>
      <c r="AC353" t="s">
        <v>50</v>
      </c>
      <c r="AD353" t="s">
        <v>50</v>
      </c>
      <c r="AE353" t="s">
        <v>50</v>
      </c>
      <c r="AF353" t="str">
        <f t="shared" si="44"/>
        <v>Nibm</v>
      </c>
      <c r="AG353" t="s">
        <v>50</v>
      </c>
      <c r="AH353" t="s">
        <v>50</v>
      </c>
      <c r="AI353" t="s">
        <v>50</v>
      </c>
      <c r="AJ353" t="s">
        <v>50</v>
      </c>
      <c r="AK353" t="s">
        <v>50</v>
      </c>
      <c r="AL353" t="str">
        <f t="shared" si="45"/>
        <v/>
      </c>
      <c r="AM353" t="str">
        <f>IF(FC_Road___Aradhana5[[#This Row],[2nd Level Departure]]="",FC_Road___Aradhana5[[#This Row],[1st Level Departure]],FC_Road___Aradhana5[[#This Row],[2nd Level Departure]])</f>
        <v>Nibm</v>
      </c>
      <c r="AN353" t="s">
        <v>85</v>
      </c>
      <c r="AO353" t="s">
        <v>109</v>
      </c>
      <c r="AP353" t="s">
        <v>96</v>
      </c>
      <c r="AQ353" t="s">
        <v>50</v>
      </c>
      <c r="AR353" t="s">
        <v>50</v>
      </c>
      <c r="AS353" t="s">
        <v>50</v>
      </c>
      <c r="AT353" t="s">
        <v>50</v>
      </c>
      <c r="AU353" t="s">
        <v>50</v>
      </c>
      <c r="AV353" t="s">
        <v>97</v>
      </c>
      <c r="AW353" t="str">
        <f t="shared" si="46"/>
        <v>Social Media Ad (Instagram/ Facebook)</v>
      </c>
      <c r="AX353" t="s">
        <v>61</v>
      </c>
      <c r="AY353" t="str">
        <f t="shared" si="47"/>
        <v>Casual Meal</v>
      </c>
      <c r="AZ353" t="s">
        <v>180</v>
      </c>
      <c r="BA353" t="s">
        <v>107</v>
      </c>
      <c r="BB353" t="s">
        <v>104</v>
      </c>
      <c r="BC353" t="s">
        <v>104</v>
      </c>
      <c r="BD353" t="s">
        <v>88</v>
      </c>
      <c r="BE353" t="s">
        <v>67</v>
      </c>
      <c r="BF353" t="s">
        <v>89</v>
      </c>
      <c r="BG353" t="s">
        <v>77</v>
      </c>
      <c r="BH353" t="s">
        <v>78</v>
      </c>
      <c r="BI353" t="s">
        <v>115</v>
      </c>
      <c r="BJ353" t="s">
        <v>69</v>
      </c>
      <c r="BK353" t="s">
        <v>529</v>
      </c>
      <c r="BL353" t="s">
        <v>381</v>
      </c>
    </row>
    <row r="354" spans="1:64" x14ac:dyDescent="0.3">
      <c r="A354">
        <v>369</v>
      </c>
      <c r="B354" s="1">
        <v>45840.585416666669</v>
      </c>
      <c r="C354" s="6">
        <v>45840.588888888888</v>
      </c>
      <c r="D354" s="2">
        <f>INT(FC_Road___Aradhana5[[#This Row],[Completion time]])</f>
        <v>45840</v>
      </c>
      <c r="E354" s="2" t="str">
        <f>TEXT(FC_Road___Aradhana5[[#This Row],[Date]],"dddd")</f>
        <v>Wednesday</v>
      </c>
      <c r="F354" s="2" t="str">
        <f>IF(WEEKDAY(FC_Road___Aradhana5[[#This Row],[Date]],2)&gt;5,"Weekend","Weekday")</f>
        <v>Weekday</v>
      </c>
      <c r="G35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4" t="s">
        <v>49</v>
      </c>
      <c r="I354" t="s">
        <v>50</v>
      </c>
      <c r="J354" t="s">
        <v>51</v>
      </c>
      <c r="K354" t="s">
        <v>213</v>
      </c>
      <c r="L354" t="s">
        <v>160</v>
      </c>
      <c r="M354" t="s">
        <v>50</v>
      </c>
      <c r="N354" t="s">
        <v>50</v>
      </c>
      <c r="O354" t="s">
        <v>50</v>
      </c>
      <c r="P354" t="s">
        <v>161</v>
      </c>
      <c r="Q354" t="s">
        <v>50</v>
      </c>
      <c r="R354" t="str">
        <f t="shared" si="41"/>
        <v>Fergusson / BMCC</v>
      </c>
      <c r="S354" t="s">
        <v>50</v>
      </c>
      <c r="T354" t="s">
        <v>50</v>
      </c>
      <c r="U354" t="s">
        <v>50</v>
      </c>
      <c r="V354" t="s">
        <v>50</v>
      </c>
      <c r="W354" t="s">
        <v>50</v>
      </c>
      <c r="X354" t="str">
        <f t="shared" si="42"/>
        <v/>
      </c>
      <c r="Y354" t="str">
        <f t="shared" si="43"/>
        <v>Fergusson / BMCC</v>
      </c>
      <c r="Z354" t="s">
        <v>93</v>
      </c>
      <c r="AA354" t="s">
        <v>50</v>
      </c>
      <c r="AB354" t="s">
        <v>50</v>
      </c>
      <c r="AC354" t="s">
        <v>102</v>
      </c>
      <c r="AD354" t="s">
        <v>50</v>
      </c>
      <c r="AE354" t="s">
        <v>50</v>
      </c>
      <c r="AF354" t="str">
        <f t="shared" si="44"/>
        <v>FC Road</v>
      </c>
      <c r="AG354" t="s">
        <v>50</v>
      </c>
      <c r="AH354" t="s">
        <v>50</v>
      </c>
      <c r="AI354" t="s">
        <v>50</v>
      </c>
      <c r="AJ354" t="s">
        <v>50</v>
      </c>
      <c r="AK354" t="s">
        <v>50</v>
      </c>
      <c r="AL354" t="str">
        <f t="shared" si="45"/>
        <v/>
      </c>
      <c r="AM354" t="str">
        <f>IF(FC_Road___Aradhana5[[#This Row],[2nd Level Departure]]="",FC_Road___Aradhana5[[#This Row],[1st Level Departure]],FC_Road___Aradhana5[[#This Row],[2nd Level Departure]])</f>
        <v>FC Road</v>
      </c>
      <c r="AN354" t="s">
        <v>56</v>
      </c>
      <c r="AO354" t="s">
        <v>71</v>
      </c>
      <c r="AP354" t="s">
        <v>96</v>
      </c>
      <c r="AQ354" t="s">
        <v>50</v>
      </c>
      <c r="AR354" t="s">
        <v>50</v>
      </c>
      <c r="AS354" t="s">
        <v>50</v>
      </c>
      <c r="AT354" t="s">
        <v>50</v>
      </c>
      <c r="AU354" t="s">
        <v>50</v>
      </c>
      <c r="AV354" t="s">
        <v>144</v>
      </c>
      <c r="AW354" t="str">
        <f t="shared" si="46"/>
        <v>I was walking by and came in</v>
      </c>
      <c r="AX354" t="s">
        <v>61</v>
      </c>
      <c r="AY354" t="str">
        <f t="shared" si="47"/>
        <v>Casual Meal</v>
      </c>
      <c r="AZ354" t="s">
        <v>180</v>
      </c>
      <c r="BA354" t="s">
        <v>107</v>
      </c>
      <c r="BB354" t="s">
        <v>74</v>
      </c>
      <c r="BC354" t="s">
        <v>65</v>
      </c>
      <c r="BD354" t="s">
        <v>159</v>
      </c>
      <c r="BE354" t="s">
        <v>67</v>
      </c>
      <c r="BF354" t="s">
        <v>89</v>
      </c>
      <c r="BG354" t="s">
        <v>114</v>
      </c>
      <c r="BH354" t="s">
        <v>78</v>
      </c>
      <c r="BI354" t="s">
        <v>115</v>
      </c>
      <c r="BJ354" t="s">
        <v>69</v>
      </c>
      <c r="BK354" t="s">
        <v>528</v>
      </c>
      <c r="BL354" t="s">
        <v>388</v>
      </c>
    </row>
    <row r="355" spans="1:64" x14ac:dyDescent="0.3">
      <c r="A355">
        <v>370</v>
      </c>
      <c r="B355" s="1">
        <v>45840.589583333334</v>
      </c>
      <c r="C355" s="6">
        <v>45840.592361111114</v>
      </c>
      <c r="D355" s="2">
        <f>INT(FC_Road___Aradhana5[[#This Row],[Completion time]])</f>
        <v>45840</v>
      </c>
      <c r="E355" s="2" t="str">
        <f>TEXT(FC_Road___Aradhana5[[#This Row],[Date]],"dddd")</f>
        <v>Wednesday</v>
      </c>
      <c r="F355" s="2" t="str">
        <f>IF(WEEKDAY(FC_Road___Aradhana5[[#This Row],[Date]],2)&gt;5,"Weekend","Weekday")</f>
        <v>Weekday</v>
      </c>
      <c r="G35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5" t="s">
        <v>49</v>
      </c>
      <c r="I355" t="s">
        <v>50</v>
      </c>
      <c r="J355" t="s">
        <v>51</v>
      </c>
      <c r="K355" t="s">
        <v>52</v>
      </c>
      <c r="L355" t="s">
        <v>80</v>
      </c>
      <c r="M355" t="s">
        <v>50</v>
      </c>
      <c r="N355" t="s">
        <v>50</v>
      </c>
      <c r="O355" t="s">
        <v>50</v>
      </c>
      <c r="P355" t="s">
        <v>50</v>
      </c>
      <c r="Q355" t="s">
        <v>81</v>
      </c>
      <c r="R355" t="str">
        <f t="shared" si="41"/>
        <v>Kothrud</v>
      </c>
      <c r="S355" t="s">
        <v>50</v>
      </c>
      <c r="T355" t="s">
        <v>50</v>
      </c>
      <c r="U355" t="s">
        <v>162</v>
      </c>
      <c r="V355" t="s">
        <v>50</v>
      </c>
      <c r="W355" t="s">
        <v>50</v>
      </c>
      <c r="X355" t="str">
        <f t="shared" si="42"/>
        <v>Dahanukar Colony / Kothrud Bus Stand</v>
      </c>
      <c r="Y355" t="str">
        <f t="shared" si="43"/>
        <v>Dahanukar Colony / Kothrud Bus Stand</v>
      </c>
      <c r="Z355" t="s">
        <v>93</v>
      </c>
      <c r="AA355" t="s">
        <v>50</v>
      </c>
      <c r="AB355" t="s">
        <v>50</v>
      </c>
      <c r="AC355" t="s">
        <v>102</v>
      </c>
      <c r="AD355" t="s">
        <v>50</v>
      </c>
      <c r="AE355" t="s">
        <v>50</v>
      </c>
      <c r="AF355" t="str">
        <f t="shared" si="44"/>
        <v>FC Road</v>
      </c>
      <c r="AG355" t="s">
        <v>50</v>
      </c>
      <c r="AH355" t="s">
        <v>50</v>
      </c>
      <c r="AI355" t="s">
        <v>50</v>
      </c>
      <c r="AJ355" t="s">
        <v>50</v>
      </c>
      <c r="AK355" t="s">
        <v>50</v>
      </c>
      <c r="AL355" t="str">
        <f t="shared" si="45"/>
        <v/>
      </c>
      <c r="AM355" t="str">
        <f>IF(FC_Road___Aradhana5[[#This Row],[2nd Level Departure]]="",FC_Road___Aradhana5[[#This Row],[1st Level Departure]],FC_Road___Aradhana5[[#This Row],[2nd Level Departure]])</f>
        <v>FC Road</v>
      </c>
      <c r="AN355" t="s">
        <v>56</v>
      </c>
      <c r="AO355" t="s">
        <v>95</v>
      </c>
      <c r="AP355" t="s">
        <v>58</v>
      </c>
      <c r="AQ355" t="s">
        <v>59</v>
      </c>
      <c r="AR355" t="s">
        <v>60</v>
      </c>
      <c r="AS355" t="s">
        <v>61</v>
      </c>
      <c r="AT355" t="s">
        <v>107</v>
      </c>
      <c r="AU355" t="s">
        <v>60</v>
      </c>
      <c r="AV355" t="s">
        <v>50</v>
      </c>
      <c r="AW355" t="str">
        <f t="shared" si="46"/>
        <v>Word of Mouth/ Recommendation</v>
      </c>
      <c r="AX355" t="s">
        <v>50</v>
      </c>
      <c r="AY355" t="str">
        <f t="shared" si="47"/>
        <v>Casual Meal</v>
      </c>
      <c r="AZ355" t="s">
        <v>50</v>
      </c>
      <c r="BA355" t="str">
        <f t="shared" si="40"/>
        <v>Nonna's famous Tiramisu </v>
      </c>
      <c r="BB355" t="s">
        <v>65</v>
      </c>
      <c r="BC355" t="s">
        <v>64</v>
      </c>
      <c r="BD355" t="s">
        <v>88</v>
      </c>
      <c r="BE355" t="s">
        <v>67</v>
      </c>
      <c r="BF355" t="s">
        <v>89</v>
      </c>
      <c r="BG355" t="s">
        <v>114</v>
      </c>
      <c r="BH355" t="s">
        <v>118</v>
      </c>
      <c r="BI355" t="s">
        <v>50</v>
      </c>
      <c r="BJ355" t="s">
        <v>69</v>
      </c>
      <c r="BK355" t="s">
        <v>93</v>
      </c>
      <c r="BL355" t="s">
        <v>372</v>
      </c>
    </row>
    <row r="356" spans="1:64" x14ac:dyDescent="0.3">
      <c r="A356">
        <v>371</v>
      </c>
      <c r="B356" s="1">
        <v>45840.594444444447</v>
      </c>
      <c r="C356" s="6">
        <v>45840.605555555558</v>
      </c>
      <c r="D356" s="2">
        <f>INT(FC_Road___Aradhana5[[#This Row],[Completion time]])</f>
        <v>45840</v>
      </c>
      <c r="E356" s="2" t="str">
        <f>TEXT(FC_Road___Aradhana5[[#This Row],[Date]],"dddd")</f>
        <v>Wednesday</v>
      </c>
      <c r="F356" s="2" t="str">
        <f>IF(WEEKDAY(FC_Road___Aradhana5[[#This Row],[Date]],2)&gt;5,"Weekend","Weekday")</f>
        <v>Weekday</v>
      </c>
      <c r="G35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6" t="s">
        <v>49</v>
      </c>
      <c r="I356" t="s">
        <v>50</v>
      </c>
      <c r="J356" t="s">
        <v>51</v>
      </c>
      <c r="K356" t="s">
        <v>52</v>
      </c>
      <c r="L356" t="s">
        <v>53</v>
      </c>
      <c r="M356" t="s">
        <v>50</v>
      </c>
      <c r="N356" t="s">
        <v>50</v>
      </c>
      <c r="O356" t="s">
        <v>146</v>
      </c>
      <c r="P356" t="s">
        <v>50</v>
      </c>
      <c r="Q356" t="s">
        <v>50</v>
      </c>
      <c r="R356" t="str">
        <f t="shared" si="41"/>
        <v>Model Colony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tr">
        <f t="shared" si="42"/>
        <v/>
      </c>
      <c r="Y356" t="str">
        <f t="shared" si="43"/>
        <v>Model Colony</v>
      </c>
      <c r="Z356" t="s">
        <v>83</v>
      </c>
      <c r="AA356" t="s">
        <v>135</v>
      </c>
      <c r="AB356" t="s">
        <v>50</v>
      </c>
      <c r="AC356" t="s">
        <v>50</v>
      </c>
      <c r="AD356" t="s">
        <v>50</v>
      </c>
      <c r="AE356" t="s">
        <v>50</v>
      </c>
      <c r="AF356" t="str">
        <f t="shared" si="44"/>
        <v>Erandawne</v>
      </c>
      <c r="AG356" t="s">
        <v>50</v>
      </c>
      <c r="AH356" t="s">
        <v>181</v>
      </c>
      <c r="AI356" t="s">
        <v>50</v>
      </c>
      <c r="AJ356" t="s">
        <v>50</v>
      </c>
      <c r="AK356" t="s">
        <v>50</v>
      </c>
      <c r="AL356" t="str">
        <f t="shared" si="45"/>
        <v>Law College Road</v>
      </c>
      <c r="AM356" t="str">
        <f>IF(FC_Road___Aradhana5[[#This Row],[2nd Level Departure]]="",FC_Road___Aradhana5[[#This Row],[1st Level Departure]],FC_Road___Aradhana5[[#This Row],[2nd Level Departure]])</f>
        <v>Law College Road</v>
      </c>
      <c r="AN356" t="s">
        <v>85</v>
      </c>
      <c r="AO356" t="s">
        <v>71</v>
      </c>
      <c r="AP356" t="s">
        <v>96</v>
      </c>
      <c r="AQ356" t="s">
        <v>50</v>
      </c>
      <c r="AR356" t="s">
        <v>50</v>
      </c>
      <c r="AS356" t="s">
        <v>50</v>
      </c>
      <c r="AT356" t="s">
        <v>50</v>
      </c>
      <c r="AU356" t="s">
        <v>50</v>
      </c>
      <c r="AV356" t="s">
        <v>149</v>
      </c>
      <c r="AW356" t="str">
        <f t="shared" si="46"/>
        <v>A friend told me</v>
      </c>
      <c r="AX356" t="s">
        <v>86</v>
      </c>
      <c r="AY356" t="str">
        <f t="shared" si="47"/>
        <v>Date</v>
      </c>
      <c r="AZ356" t="s">
        <v>168</v>
      </c>
      <c r="BA356" t="s">
        <v>125</v>
      </c>
      <c r="BB356" t="s">
        <v>74</v>
      </c>
      <c r="BC356" t="s">
        <v>108</v>
      </c>
      <c r="BD356" t="s">
        <v>75</v>
      </c>
      <c r="BE356" t="s">
        <v>76</v>
      </c>
      <c r="BF356" t="s">
        <v>89</v>
      </c>
      <c r="BG356" t="s">
        <v>68</v>
      </c>
      <c r="BH356" t="s">
        <v>78</v>
      </c>
      <c r="BI356" t="s">
        <v>115</v>
      </c>
      <c r="BJ356" t="s">
        <v>69</v>
      </c>
      <c r="BK356" t="s">
        <v>529</v>
      </c>
      <c r="BL356" t="s">
        <v>381</v>
      </c>
    </row>
    <row r="357" spans="1:64" x14ac:dyDescent="0.3">
      <c r="A357">
        <v>372</v>
      </c>
      <c r="B357" s="1">
        <v>45840.629861111112</v>
      </c>
      <c r="C357" s="6">
        <v>45840.634027777778</v>
      </c>
      <c r="D357" s="2">
        <f>INT(FC_Road___Aradhana5[[#This Row],[Completion time]])</f>
        <v>45840</v>
      </c>
      <c r="E357" s="2" t="str">
        <f>TEXT(FC_Road___Aradhana5[[#This Row],[Date]],"dddd")</f>
        <v>Wednesday</v>
      </c>
      <c r="F357" s="2" t="str">
        <f>IF(WEEKDAY(FC_Road___Aradhana5[[#This Row],[Date]],2)&gt;5,"Weekend","Weekday")</f>
        <v>Weekday</v>
      </c>
      <c r="G35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7" t="s">
        <v>49</v>
      </c>
      <c r="I357" t="s">
        <v>50</v>
      </c>
      <c r="J357" t="s">
        <v>51</v>
      </c>
      <c r="K357" t="s">
        <v>52</v>
      </c>
      <c r="L357" t="s">
        <v>53</v>
      </c>
      <c r="M357" t="s">
        <v>50</v>
      </c>
      <c r="N357" t="s">
        <v>50</v>
      </c>
      <c r="O357" t="s">
        <v>54</v>
      </c>
      <c r="P357" t="s">
        <v>50</v>
      </c>
      <c r="Q357" t="s">
        <v>50</v>
      </c>
      <c r="R357" t="str">
        <f t="shared" si="41"/>
        <v>Deccan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tr">
        <f t="shared" si="42"/>
        <v/>
      </c>
      <c r="Y357" t="str">
        <f t="shared" si="43"/>
        <v>Deccan</v>
      </c>
      <c r="Z357" t="s">
        <v>83</v>
      </c>
      <c r="AA357" t="s">
        <v>54</v>
      </c>
      <c r="AB357" t="s">
        <v>50</v>
      </c>
      <c r="AC357" t="s">
        <v>50</v>
      </c>
      <c r="AD357" t="s">
        <v>50</v>
      </c>
      <c r="AE357" t="s">
        <v>50</v>
      </c>
      <c r="AF357" t="str">
        <f t="shared" si="44"/>
        <v>Deccan</v>
      </c>
      <c r="AG357" t="s">
        <v>132</v>
      </c>
      <c r="AH357" t="s">
        <v>50</v>
      </c>
      <c r="AI357" t="s">
        <v>50</v>
      </c>
      <c r="AJ357" t="s">
        <v>50</v>
      </c>
      <c r="AK357" t="s">
        <v>50</v>
      </c>
      <c r="AL357" t="str">
        <f t="shared" si="45"/>
        <v>Prabhat Road/Bhandarkar Road</v>
      </c>
      <c r="AM357" t="str">
        <f>IF(FC_Road___Aradhana5[[#This Row],[2nd Level Departure]]="",FC_Road___Aradhana5[[#This Row],[1st Level Departure]],FC_Road___Aradhana5[[#This Row],[2nd Level Departure]])</f>
        <v>Prabhat Road/Bhandarkar Road</v>
      </c>
      <c r="AN357" t="s">
        <v>56</v>
      </c>
      <c r="AO357" t="s">
        <v>109</v>
      </c>
      <c r="AP357" t="s">
        <v>58</v>
      </c>
      <c r="AQ357" t="s">
        <v>97</v>
      </c>
      <c r="AR357" t="s">
        <v>60</v>
      </c>
      <c r="AS357" t="s">
        <v>112</v>
      </c>
      <c r="AT357" t="s">
        <v>125</v>
      </c>
      <c r="AU357" t="s">
        <v>87</v>
      </c>
      <c r="AV357" t="s">
        <v>50</v>
      </c>
      <c r="AW357" t="str">
        <f t="shared" si="46"/>
        <v>Social Media Ad (Instagram/ Facebook)</v>
      </c>
      <c r="AX357" t="s">
        <v>50</v>
      </c>
      <c r="AY357" t="str">
        <f t="shared" si="47"/>
        <v>Hangout with Friends</v>
      </c>
      <c r="AZ357" t="s">
        <v>50</v>
      </c>
      <c r="BA357" t="str">
        <f t="shared" si="40"/>
        <v>Pizza with Drinks sounded like a good combo</v>
      </c>
      <c r="BB357" t="s">
        <v>87</v>
      </c>
      <c r="BC357" t="s">
        <v>64</v>
      </c>
      <c r="BD357" t="s">
        <v>75</v>
      </c>
      <c r="BE357" t="s">
        <v>67</v>
      </c>
      <c r="BF357" t="s">
        <v>99</v>
      </c>
      <c r="BG357" t="s">
        <v>100</v>
      </c>
      <c r="BH357" t="s">
        <v>101</v>
      </c>
      <c r="BI357" t="s">
        <v>122</v>
      </c>
      <c r="BJ357" t="s">
        <v>69</v>
      </c>
      <c r="BK357" t="s">
        <v>153</v>
      </c>
      <c r="BL357" t="s">
        <v>496</v>
      </c>
    </row>
    <row r="358" spans="1:64" x14ac:dyDescent="0.3">
      <c r="A358">
        <v>373</v>
      </c>
      <c r="B358" s="1">
        <v>45840.606944444444</v>
      </c>
      <c r="C358" s="6">
        <v>45840.640972222223</v>
      </c>
      <c r="D358" s="2">
        <f>INT(FC_Road___Aradhana5[[#This Row],[Completion time]])</f>
        <v>45840</v>
      </c>
      <c r="E358" s="2" t="str">
        <f>TEXT(FC_Road___Aradhana5[[#This Row],[Date]],"dddd")</f>
        <v>Wednesday</v>
      </c>
      <c r="F358" s="2" t="str">
        <f>IF(WEEKDAY(FC_Road___Aradhana5[[#This Row],[Date]],2)&gt;5,"Weekend","Weekday")</f>
        <v>Weekday</v>
      </c>
      <c r="G35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8" t="s">
        <v>49</v>
      </c>
      <c r="I358" t="s">
        <v>50</v>
      </c>
      <c r="J358" t="s">
        <v>51</v>
      </c>
      <c r="K358" t="s">
        <v>52</v>
      </c>
      <c r="L358" t="s">
        <v>156</v>
      </c>
      <c r="M358" t="s">
        <v>157</v>
      </c>
      <c r="N358" t="s">
        <v>50</v>
      </c>
      <c r="O358" t="s">
        <v>50</v>
      </c>
      <c r="P358" t="s">
        <v>50</v>
      </c>
      <c r="Q358" t="s">
        <v>50</v>
      </c>
      <c r="R358" t="str">
        <f t="shared" si="41"/>
        <v>R Deccan</v>
      </c>
      <c r="S358" t="s">
        <v>50</v>
      </c>
      <c r="T358" t="s">
        <v>50</v>
      </c>
      <c r="U358" t="s">
        <v>50</v>
      </c>
      <c r="V358" t="s">
        <v>50</v>
      </c>
      <c r="W358" t="s">
        <v>50</v>
      </c>
      <c r="X358" t="str">
        <f t="shared" si="42"/>
        <v/>
      </c>
      <c r="Y358" t="str">
        <f t="shared" si="43"/>
        <v>R Deccan</v>
      </c>
      <c r="Z358" t="s">
        <v>83</v>
      </c>
      <c r="AA358" t="s">
        <v>54</v>
      </c>
      <c r="AB358" t="s">
        <v>50</v>
      </c>
      <c r="AC358" t="s">
        <v>50</v>
      </c>
      <c r="AD358" t="s">
        <v>50</v>
      </c>
      <c r="AE358" t="s">
        <v>50</v>
      </c>
      <c r="AF358" t="str">
        <f t="shared" si="44"/>
        <v>Deccan</v>
      </c>
      <c r="AG358" t="s">
        <v>50</v>
      </c>
      <c r="AH358" t="s">
        <v>50</v>
      </c>
      <c r="AI358" t="s">
        <v>50</v>
      </c>
      <c r="AJ358" t="s">
        <v>50</v>
      </c>
      <c r="AK358" t="s">
        <v>50</v>
      </c>
      <c r="AL358" t="str">
        <f t="shared" si="45"/>
        <v/>
      </c>
      <c r="AM358" t="str">
        <f>IF(FC_Road___Aradhana5[[#This Row],[2nd Level Departure]]="",FC_Road___Aradhana5[[#This Row],[1st Level Departure]],FC_Road___Aradhana5[[#This Row],[2nd Level Departure]])</f>
        <v>Deccan</v>
      </c>
      <c r="AN358" t="s">
        <v>85</v>
      </c>
      <c r="AO358" t="s">
        <v>71</v>
      </c>
      <c r="AP358" t="s">
        <v>58</v>
      </c>
      <c r="AQ358" t="s">
        <v>72</v>
      </c>
      <c r="AR358" t="s">
        <v>73</v>
      </c>
      <c r="AS358" t="s">
        <v>61</v>
      </c>
      <c r="AT358" t="s">
        <v>62</v>
      </c>
      <c r="AU358" t="s">
        <v>63</v>
      </c>
      <c r="AV358" t="s">
        <v>50</v>
      </c>
      <c r="AW358" t="str">
        <f t="shared" si="46"/>
        <v>Walk-in/ Saw it while passing by</v>
      </c>
      <c r="AX358" t="s">
        <v>50</v>
      </c>
      <c r="AY358" t="str">
        <f t="shared" si="47"/>
        <v>Casual Meal</v>
      </c>
      <c r="AZ358" t="s">
        <v>50</v>
      </c>
      <c r="BA358" t="str">
        <f t="shared" si="40"/>
        <v>I wanted to try Sourdough Pizza</v>
      </c>
      <c r="BB358" t="s">
        <v>104</v>
      </c>
      <c r="BC358" t="s">
        <v>108</v>
      </c>
      <c r="BD358" t="s">
        <v>66</v>
      </c>
      <c r="BE358" t="s">
        <v>76</v>
      </c>
      <c r="BF358" t="s">
        <v>50</v>
      </c>
      <c r="BG358" t="s">
        <v>100</v>
      </c>
      <c r="BH358" t="s">
        <v>50</v>
      </c>
      <c r="BI358" t="s">
        <v>50</v>
      </c>
      <c r="BJ358" t="s">
        <v>69</v>
      </c>
      <c r="BK358" t="s">
        <v>153</v>
      </c>
      <c r="BL358" t="s">
        <v>369</v>
      </c>
    </row>
    <row r="359" spans="1:64" x14ac:dyDescent="0.3">
      <c r="A359">
        <v>374</v>
      </c>
      <c r="B359" s="1">
        <v>45840.65625</v>
      </c>
      <c r="C359" s="6">
        <v>45840.658333333333</v>
      </c>
      <c r="D359" s="2">
        <f>INT(FC_Road___Aradhana5[[#This Row],[Completion time]])</f>
        <v>45840</v>
      </c>
      <c r="E359" s="2" t="str">
        <f>TEXT(FC_Road___Aradhana5[[#This Row],[Date]],"dddd")</f>
        <v>Wednesday</v>
      </c>
      <c r="F359" s="2" t="str">
        <f>IF(WEEKDAY(FC_Road___Aradhana5[[#This Row],[Date]],2)&gt;5,"Weekend","Weekday")</f>
        <v>Weekday</v>
      </c>
      <c r="G35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59" t="s">
        <v>49</v>
      </c>
      <c r="I359" t="s">
        <v>50</v>
      </c>
      <c r="J359" t="s">
        <v>51</v>
      </c>
      <c r="K359" t="s">
        <v>52</v>
      </c>
      <c r="L359" t="s">
        <v>160</v>
      </c>
      <c r="M359" t="s">
        <v>50</v>
      </c>
      <c r="N359" t="s">
        <v>50</v>
      </c>
      <c r="O359" t="s">
        <v>50</v>
      </c>
      <c r="P359" t="s">
        <v>161</v>
      </c>
      <c r="Q359" t="s">
        <v>50</v>
      </c>
      <c r="R359" t="str">
        <f t="shared" si="41"/>
        <v>Fergusson / BMCC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tr">
        <f t="shared" si="42"/>
        <v/>
      </c>
      <c r="Y359" t="str">
        <f t="shared" si="43"/>
        <v>Fergusson / BMCC</v>
      </c>
      <c r="Z359" t="s">
        <v>83</v>
      </c>
      <c r="AA359" t="s">
        <v>84</v>
      </c>
      <c r="AB359" t="s">
        <v>50</v>
      </c>
      <c r="AC359" t="s">
        <v>50</v>
      </c>
      <c r="AD359" t="s">
        <v>50</v>
      </c>
      <c r="AE359" t="s">
        <v>50</v>
      </c>
      <c r="AF359" t="str">
        <f t="shared" si="44"/>
        <v>kothrud</v>
      </c>
      <c r="AG359" t="s">
        <v>50</v>
      </c>
      <c r="AH359" t="s">
        <v>50</v>
      </c>
      <c r="AI359" t="s">
        <v>50</v>
      </c>
      <c r="AJ359" t="s">
        <v>50</v>
      </c>
      <c r="AK359" t="s">
        <v>50</v>
      </c>
      <c r="AL359" t="str">
        <f t="shared" si="45"/>
        <v/>
      </c>
      <c r="AM359" t="str">
        <f>IF(FC_Road___Aradhana5[[#This Row],[2nd Level Departure]]="",FC_Road___Aradhana5[[#This Row],[1st Level Departure]],FC_Road___Aradhana5[[#This Row],[2nd Level Departure]])</f>
        <v>kothrud</v>
      </c>
      <c r="AN359" t="s">
        <v>85</v>
      </c>
      <c r="AO359" t="s">
        <v>57</v>
      </c>
      <c r="AP359" t="s">
        <v>96</v>
      </c>
      <c r="AQ359" t="s">
        <v>50</v>
      </c>
      <c r="AR359" t="s">
        <v>50</v>
      </c>
      <c r="AS359" t="s">
        <v>50</v>
      </c>
      <c r="AT359" t="s">
        <v>50</v>
      </c>
      <c r="AU359" t="s">
        <v>50</v>
      </c>
      <c r="AV359" t="s">
        <v>149</v>
      </c>
      <c r="AW359" t="str">
        <f t="shared" si="46"/>
        <v>A friend told me</v>
      </c>
      <c r="AX359" t="s">
        <v>61</v>
      </c>
      <c r="AY359" t="str">
        <f t="shared" si="47"/>
        <v>Casual Meal</v>
      </c>
      <c r="AZ359" t="s">
        <v>98</v>
      </c>
      <c r="BA359" t="s">
        <v>62</v>
      </c>
      <c r="BB359" t="s">
        <v>87</v>
      </c>
      <c r="BC359" t="s">
        <v>65</v>
      </c>
      <c r="BD359" t="s">
        <v>88</v>
      </c>
      <c r="BE359" t="s">
        <v>67</v>
      </c>
      <c r="BF359" t="s">
        <v>89</v>
      </c>
      <c r="BG359" t="s">
        <v>114</v>
      </c>
      <c r="BH359" t="s">
        <v>78</v>
      </c>
      <c r="BI359" t="s">
        <v>91</v>
      </c>
      <c r="BJ359" t="s">
        <v>69</v>
      </c>
      <c r="BK359" t="s">
        <v>528</v>
      </c>
      <c r="BL359" t="s">
        <v>388</v>
      </c>
    </row>
    <row r="360" spans="1:64" x14ac:dyDescent="0.3">
      <c r="A360">
        <v>375</v>
      </c>
      <c r="B360" s="1">
        <v>45840.67291666667</v>
      </c>
      <c r="C360" s="6">
        <v>45840.674305555556</v>
      </c>
      <c r="D360" s="2">
        <f>INT(FC_Road___Aradhana5[[#This Row],[Completion time]])</f>
        <v>45840</v>
      </c>
      <c r="E360" s="2" t="str">
        <f>TEXT(FC_Road___Aradhana5[[#This Row],[Date]],"dddd")</f>
        <v>Wednesday</v>
      </c>
      <c r="F360" s="2" t="str">
        <f>IF(WEEKDAY(FC_Road___Aradhana5[[#This Row],[Date]],2)&gt;5,"Weekend","Weekday")</f>
        <v>Weekday</v>
      </c>
      <c r="G36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0" t="s">
        <v>49</v>
      </c>
      <c r="I360" t="s">
        <v>50</v>
      </c>
      <c r="J360" t="s">
        <v>51</v>
      </c>
      <c r="K360" t="s">
        <v>52</v>
      </c>
      <c r="L360" t="s">
        <v>80</v>
      </c>
      <c r="M360" t="s">
        <v>50</v>
      </c>
      <c r="N360" t="s">
        <v>50</v>
      </c>
      <c r="O360" t="s">
        <v>50</v>
      </c>
      <c r="P360" t="s">
        <v>50</v>
      </c>
      <c r="Q360" t="s">
        <v>135</v>
      </c>
      <c r="R360" t="str">
        <f t="shared" si="41"/>
        <v>Erandawne</v>
      </c>
      <c r="S360" t="s">
        <v>50</v>
      </c>
      <c r="T360" t="s">
        <v>288</v>
      </c>
      <c r="U360" t="s">
        <v>50</v>
      </c>
      <c r="V360" t="s">
        <v>50</v>
      </c>
      <c r="W360" t="s">
        <v>50</v>
      </c>
      <c r="X360" t="str">
        <f t="shared" si="42"/>
        <v>City Pride / Karishma</v>
      </c>
      <c r="Y360" t="str">
        <f t="shared" si="43"/>
        <v>City Pride / Karishma</v>
      </c>
      <c r="Z360" t="s">
        <v>83</v>
      </c>
      <c r="AA360" t="s">
        <v>135</v>
      </c>
      <c r="AB360" t="s">
        <v>50</v>
      </c>
      <c r="AC360" t="s">
        <v>50</v>
      </c>
      <c r="AD360" t="s">
        <v>50</v>
      </c>
      <c r="AE360" t="s">
        <v>50</v>
      </c>
      <c r="AF360" t="str">
        <f t="shared" si="44"/>
        <v>Erandawne</v>
      </c>
      <c r="AG360" t="s">
        <v>50</v>
      </c>
      <c r="AH360" t="s">
        <v>288</v>
      </c>
      <c r="AI360" t="s">
        <v>50</v>
      </c>
      <c r="AJ360" t="s">
        <v>50</v>
      </c>
      <c r="AK360" t="s">
        <v>50</v>
      </c>
      <c r="AL360" t="str">
        <f t="shared" si="45"/>
        <v>City Pride / Karishma</v>
      </c>
      <c r="AM360" t="str">
        <f>IF(FC_Road___Aradhana5[[#This Row],[2nd Level Departure]]="",FC_Road___Aradhana5[[#This Row],[1st Level Departure]],FC_Road___Aradhana5[[#This Row],[2nd Level Departure]])</f>
        <v>City Pride / Karishma</v>
      </c>
      <c r="AN360" t="s">
        <v>56</v>
      </c>
      <c r="AO360" t="s">
        <v>109</v>
      </c>
      <c r="AP360" t="s">
        <v>96</v>
      </c>
      <c r="AQ360" t="s">
        <v>50</v>
      </c>
      <c r="AR360" t="s">
        <v>50</v>
      </c>
      <c r="AS360" t="s">
        <v>50</v>
      </c>
      <c r="AT360" t="s">
        <v>50</v>
      </c>
      <c r="AU360" t="s">
        <v>50</v>
      </c>
      <c r="AV360" t="s">
        <v>97</v>
      </c>
      <c r="AW360" t="str">
        <f t="shared" si="46"/>
        <v>Social Media Ad (Instagram/ Facebook)</v>
      </c>
      <c r="AX360" t="s">
        <v>61</v>
      </c>
      <c r="AY360" t="str">
        <f t="shared" si="47"/>
        <v>Casual Meal</v>
      </c>
      <c r="AZ360" t="s">
        <v>98</v>
      </c>
      <c r="BA360" t="s">
        <v>62</v>
      </c>
      <c r="BB360" t="s">
        <v>113</v>
      </c>
      <c r="BC360" t="s">
        <v>65</v>
      </c>
      <c r="BD360" t="s">
        <v>75</v>
      </c>
      <c r="BE360" t="s">
        <v>76</v>
      </c>
      <c r="BF360" t="s">
        <v>89</v>
      </c>
      <c r="BG360" t="s">
        <v>114</v>
      </c>
      <c r="BH360" t="s">
        <v>78</v>
      </c>
      <c r="BI360" t="s">
        <v>291</v>
      </c>
      <c r="BJ360" t="s">
        <v>69</v>
      </c>
      <c r="BK360" t="s">
        <v>153</v>
      </c>
      <c r="BL360" t="s">
        <v>456</v>
      </c>
    </row>
    <row r="361" spans="1:64" x14ac:dyDescent="0.3">
      <c r="A361">
        <v>376</v>
      </c>
      <c r="B361" s="1">
        <v>45840.640277777777</v>
      </c>
      <c r="C361" s="6">
        <v>45840.675000000003</v>
      </c>
      <c r="D361" s="2">
        <f>INT(FC_Road___Aradhana5[[#This Row],[Completion time]])</f>
        <v>45840</v>
      </c>
      <c r="E361" s="2" t="str">
        <f>TEXT(FC_Road___Aradhana5[[#This Row],[Date]],"dddd")</f>
        <v>Wednesday</v>
      </c>
      <c r="F361" s="2" t="str">
        <f>IF(WEEKDAY(FC_Road___Aradhana5[[#This Row],[Date]],2)&gt;5,"Weekend","Weekday")</f>
        <v>Weekday</v>
      </c>
      <c r="G36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1" t="s">
        <v>49</v>
      </c>
      <c r="I361" t="s">
        <v>50</v>
      </c>
      <c r="J361" t="s">
        <v>51</v>
      </c>
      <c r="K361" t="s">
        <v>52</v>
      </c>
      <c r="L361" t="s">
        <v>80</v>
      </c>
      <c r="M361" t="s">
        <v>50</v>
      </c>
      <c r="N361" t="s">
        <v>50</v>
      </c>
      <c r="O361" t="s">
        <v>50</v>
      </c>
      <c r="P361" t="s">
        <v>50</v>
      </c>
      <c r="Q361" t="s">
        <v>127</v>
      </c>
      <c r="R361" t="str">
        <f t="shared" si="41"/>
        <v>Old City</v>
      </c>
      <c r="S361" t="s">
        <v>50</v>
      </c>
      <c r="T361" t="s">
        <v>50</v>
      </c>
      <c r="U361" t="s">
        <v>50</v>
      </c>
      <c r="V361" t="s">
        <v>50</v>
      </c>
      <c r="W361" t="s">
        <v>174</v>
      </c>
      <c r="X361" t="str">
        <f t="shared" si="42"/>
        <v>Navi Peth</v>
      </c>
      <c r="Y361" t="str">
        <f t="shared" si="43"/>
        <v>Navi Peth</v>
      </c>
      <c r="Z361" t="s">
        <v>83</v>
      </c>
      <c r="AA361" t="s">
        <v>127</v>
      </c>
      <c r="AB361" t="s">
        <v>50</v>
      </c>
      <c r="AC361" t="s">
        <v>50</v>
      </c>
      <c r="AD361" t="s">
        <v>50</v>
      </c>
      <c r="AE361" t="s">
        <v>50</v>
      </c>
      <c r="AF361" t="str">
        <f t="shared" si="44"/>
        <v>Old City</v>
      </c>
      <c r="AG361" t="s">
        <v>50</v>
      </c>
      <c r="AH361" t="s">
        <v>50</v>
      </c>
      <c r="AI361" t="s">
        <v>50</v>
      </c>
      <c r="AJ361" t="s">
        <v>50</v>
      </c>
      <c r="AK361" t="s">
        <v>50</v>
      </c>
      <c r="AL361" t="str">
        <f t="shared" si="45"/>
        <v/>
      </c>
      <c r="AM361" t="str">
        <f>IF(FC_Road___Aradhana5[[#This Row],[2nd Level Departure]]="",FC_Road___Aradhana5[[#This Row],[1st Level Departure]],FC_Road___Aradhana5[[#This Row],[2nd Level Departure]])</f>
        <v>Old City</v>
      </c>
      <c r="AN361" t="s">
        <v>85</v>
      </c>
      <c r="AO361" t="s">
        <v>57</v>
      </c>
      <c r="AP361" t="s">
        <v>96</v>
      </c>
      <c r="AQ361" t="s">
        <v>50</v>
      </c>
      <c r="AR361" t="s">
        <v>50</v>
      </c>
      <c r="AS361" t="s">
        <v>50</v>
      </c>
      <c r="AT361" t="s">
        <v>50</v>
      </c>
      <c r="AU361" t="s">
        <v>50</v>
      </c>
      <c r="AV361" t="s">
        <v>97</v>
      </c>
      <c r="AW361" t="str">
        <f t="shared" si="46"/>
        <v>Social Media Ad (Instagram/ Facebook)</v>
      </c>
      <c r="AX361" t="s">
        <v>86</v>
      </c>
      <c r="AY361" t="str">
        <f t="shared" si="47"/>
        <v>Date</v>
      </c>
      <c r="AZ361" t="s">
        <v>180</v>
      </c>
      <c r="BA361" t="s">
        <v>107</v>
      </c>
      <c r="BB361" t="s">
        <v>87</v>
      </c>
      <c r="BC361" t="s">
        <v>64</v>
      </c>
      <c r="BD361" t="s">
        <v>88</v>
      </c>
      <c r="BE361" t="s">
        <v>67</v>
      </c>
      <c r="BF361" t="s">
        <v>89</v>
      </c>
      <c r="BG361" t="s">
        <v>114</v>
      </c>
      <c r="BH361" t="s">
        <v>101</v>
      </c>
      <c r="BI361" t="s">
        <v>91</v>
      </c>
      <c r="BJ361" t="s">
        <v>69</v>
      </c>
      <c r="BK361" t="s">
        <v>153</v>
      </c>
      <c r="BL361" t="s">
        <v>395</v>
      </c>
    </row>
    <row r="362" spans="1:64" x14ac:dyDescent="0.3">
      <c r="A362">
        <v>377</v>
      </c>
      <c r="B362" s="1">
        <v>45840.676388888889</v>
      </c>
      <c r="C362" s="6">
        <v>45840.761111111111</v>
      </c>
      <c r="D362" s="2">
        <f>INT(FC_Road___Aradhana5[[#This Row],[Completion time]])</f>
        <v>45840</v>
      </c>
      <c r="E362" s="2" t="str">
        <f>TEXT(FC_Road___Aradhana5[[#This Row],[Date]],"dddd")</f>
        <v>Wednesday</v>
      </c>
      <c r="F362" s="2" t="str">
        <f>IF(WEEKDAY(FC_Road___Aradhana5[[#This Row],[Date]],2)&gt;5,"Weekend","Weekday")</f>
        <v>Weekday</v>
      </c>
      <c r="G36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2" t="s">
        <v>49</v>
      </c>
      <c r="I362" t="s">
        <v>50</v>
      </c>
      <c r="J362" t="s">
        <v>51</v>
      </c>
      <c r="K362" t="s">
        <v>52</v>
      </c>
      <c r="L362" t="s">
        <v>80</v>
      </c>
      <c r="M362" t="s">
        <v>50</v>
      </c>
      <c r="N362" t="s">
        <v>50</v>
      </c>
      <c r="O362" t="s">
        <v>50</v>
      </c>
      <c r="P362" t="s">
        <v>50</v>
      </c>
      <c r="Q362" t="s">
        <v>257</v>
      </c>
      <c r="R362" t="str">
        <f t="shared" si="41"/>
        <v xml:space="preserve">Sinhgad Road </v>
      </c>
      <c r="S362" t="s">
        <v>50</v>
      </c>
      <c r="T362" t="s">
        <v>50</v>
      </c>
      <c r="U362" t="s">
        <v>50</v>
      </c>
      <c r="V362" t="s">
        <v>50</v>
      </c>
      <c r="W362" t="s">
        <v>50</v>
      </c>
      <c r="X362" t="str">
        <f t="shared" si="42"/>
        <v/>
      </c>
      <c r="Y362" t="str">
        <f t="shared" si="43"/>
        <v xml:space="preserve">Sinhgad Road </v>
      </c>
      <c r="Z362" t="s">
        <v>83</v>
      </c>
      <c r="AA362" t="s">
        <v>127</v>
      </c>
      <c r="AB362" t="s">
        <v>50</v>
      </c>
      <c r="AC362" t="s">
        <v>50</v>
      </c>
      <c r="AD362" t="s">
        <v>50</v>
      </c>
      <c r="AE362" t="s">
        <v>50</v>
      </c>
      <c r="AF362" t="str">
        <f t="shared" si="44"/>
        <v>Old City</v>
      </c>
      <c r="AG362" t="s">
        <v>50</v>
      </c>
      <c r="AH362" t="s">
        <v>50</v>
      </c>
      <c r="AI362" t="s">
        <v>50</v>
      </c>
      <c r="AJ362" t="s">
        <v>50</v>
      </c>
      <c r="AK362" t="s">
        <v>50</v>
      </c>
      <c r="AL362" t="str">
        <f t="shared" si="45"/>
        <v/>
      </c>
      <c r="AM362" t="str">
        <f>IF(FC_Road___Aradhana5[[#This Row],[2nd Level Departure]]="",FC_Road___Aradhana5[[#This Row],[1st Level Departure]],FC_Road___Aradhana5[[#This Row],[2nd Level Departure]])</f>
        <v>Old City</v>
      </c>
      <c r="AN362" t="s">
        <v>56</v>
      </c>
      <c r="AO362" t="s">
        <v>95</v>
      </c>
      <c r="AP362" t="s">
        <v>96</v>
      </c>
      <c r="AQ362" t="s">
        <v>50</v>
      </c>
      <c r="AR362" t="s">
        <v>50</v>
      </c>
      <c r="AS362" t="s">
        <v>50</v>
      </c>
      <c r="AT362" t="s">
        <v>50</v>
      </c>
      <c r="AU362" t="s">
        <v>50</v>
      </c>
      <c r="AV362" t="s">
        <v>97</v>
      </c>
      <c r="AW362" t="str">
        <f t="shared" si="46"/>
        <v>Social Media Ad (Instagram/ Facebook)</v>
      </c>
      <c r="AX362" t="s">
        <v>111</v>
      </c>
      <c r="AY362" t="str">
        <f t="shared" si="47"/>
        <v>Hangout with friends</v>
      </c>
      <c r="AZ362" t="s">
        <v>98</v>
      </c>
      <c r="BA362" t="s">
        <v>62</v>
      </c>
      <c r="BB362" t="s">
        <v>87</v>
      </c>
      <c r="BC362" t="s">
        <v>65</v>
      </c>
      <c r="BD362" t="s">
        <v>88</v>
      </c>
      <c r="BE362" t="s">
        <v>67</v>
      </c>
      <c r="BF362" t="s">
        <v>89</v>
      </c>
      <c r="BG362" t="s">
        <v>114</v>
      </c>
      <c r="BH362" t="s">
        <v>78</v>
      </c>
      <c r="BI362" t="s">
        <v>115</v>
      </c>
      <c r="BJ362" t="s">
        <v>69</v>
      </c>
      <c r="BK362" t="s">
        <v>153</v>
      </c>
      <c r="BL362" t="s">
        <v>495</v>
      </c>
    </row>
    <row r="363" spans="1:64" x14ac:dyDescent="0.3">
      <c r="A363">
        <v>378</v>
      </c>
      <c r="B363" s="1">
        <v>45840.682638888888</v>
      </c>
      <c r="C363" s="6">
        <v>45840.76666666667</v>
      </c>
      <c r="D363" s="2">
        <f>INT(FC_Road___Aradhana5[[#This Row],[Completion time]])</f>
        <v>45840</v>
      </c>
      <c r="E363" s="2" t="str">
        <f>TEXT(FC_Road___Aradhana5[[#This Row],[Date]],"dddd")</f>
        <v>Wednesday</v>
      </c>
      <c r="F363" s="2" t="str">
        <f>IF(WEEKDAY(FC_Road___Aradhana5[[#This Row],[Date]],2)&gt;5,"Weekend","Weekday")</f>
        <v>Weekday</v>
      </c>
      <c r="G36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3" t="s">
        <v>49</v>
      </c>
      <c r="I363" t="s">
        <v>50</v>
      </c>
      <c r="J363" t="s">
        <v>51</v>
      </c>
      <c r="K363" t="s">
        <v>140</v>
      </c>
      <c r="L363" t="s">
        <v>53</v>
      </c>
      <c r="M363" t="s">
        <v>50</v>
      </c>
      <c r="N363" t="s">
        <v>50</v>
      </c>
      <c r="O363" t="s">
        <v>70</v>
      </c>
      <c r="P363" t="s">
        <v>50</v>
      </c>
      <c r="Q363" t="s">
        <v>50</v>
      </c>
      <c r="R363" t="str">
        <f t="shared" si="41"/>
        <v>Shivajinagar</v>
      </c>
      <c r="S363" t="s">
        <v>50</v>
      </c>
      <c r="T363" t="s">
        <v>50</v>
      </c>
      <c r="U363" t="s">
        <v>50</v>
      </c>
      <c r="V363" t="s">
        <v>50</v>
      </c>
      <c r="W363" t="s">
        <v>50</v>
      </c>
      <c r="X363" t="str">
        <f t="shared" si="42"/>
        <v/>
      </c>
      <c r="Y363" t="str">
        <f t="shared" si="43"/>
        <v>Shivajinagar</v>
      </c>
      <c r="Z363" t="s">
        <v>83</v>
      </c>
      <c r="AA363" t="s">
        <v>102</v>
      </c>
      <c r="AB363" t="s">
        <v>50</v>
      </c>
      <c r="AC363" t="s">
        <v>50</v>
      </c>
      <c r="AD363" t="s">
        <v>50</v>
      </c>
      <c r="AE363" t="s">
        <v>50</v>
      </c>
      <c r="AF363" t="str">
        <f t="shared" si="44"/>
        <v>FC Road</v>
      </c>
      <c r="AG363" t="s">
        <v>50</v>
      </c>
      <c r="AH363" t="s">
        <v>50</v>
      </c>
      <c r="AI363" t="s">
        <v>50</v>
      </c>
      <c r="AJ363" t="s">
        <v>50</v>
      </c>
      <c r="AK363" t="s">
        <v>50</v>
      </c>
      <c r="AL363" t="str">
        <f t="shared" si="45"/>
        <v/>
      </c>
      <c r="AM363" t="str">
        <f>IF(FC_Road___Aradhana5[[#This Row],[2nd Level Departure]]="",FC_Road___Aradhana5[[#This Row],[1st Level Departure]],FC_Road___Aradhana5[[#This Row],[2nd Level Departure]])</f>
        <v>FC Road</v>
      </c>
      <c r="AN363" t="s">
        <v>94</v>
      </c>
      <c r="AO363" t="s">
        <v>71</v>
      </c>
      <c r="AP363" t="s">
        <v>58</v>
      </c>
      <c r="AQ363" t="s">
        <v>72</v>
      </c>
      <c r="AR363" t="s">
        <v>103</v>
      </c>
      <c r="AS363" t="s">
        <v>61</v>
      </c>
      <c r="AT363" t="s">
        <v>62</v>
      </c>
      <c r="AU363" t="s">
        <v>133</v>
      </c>
      <c r="AV363" t="s">
        <v>50</v>
      </c>
      <c r="AW363" t="str">
        <f t="shared" si="46"/>
        <v>Walk-in/ Saw it while passing by</v>
      </c>
      <c r="AX363" t="s">
        <v>50</v>
      </c>
      <c r="AY363" t="str">
        <f t="shared" si="47"/>
        <v>Casual Meal</v>
      </c>
      <c r="AZ363" t="s">
        <v>50</v>
      </c>
      <c r="BA363" t="str">
        <f t="shared" si="40"/>
        <v>I wanted to try Sourdough Pizza</v>
      </c>
      <c r="BB363" t="s">
        <v>87</v>
      </c>
      <c r="BC363" t="s">
        <v>108</v>
      </c>
      <c r="BD363" t="s">
        <v>88</v>
      </c>
      <c r="BE363" t="s">
        <v>67</v>
      </c>
      <c r="BF363" t="s">
        <v>89</v>
      </c>
      <c r="BG363" t="s">
        <v>68</v>
      </c>
      <c r="BH363" t="s">
        <v>101</v>
      </c>
      <c r="BI363" t="s">
        <v>122</v>
      </c>
      <c r="BJ363" t="s">
        <v>69</v>
      </c>
      <c r="BK363" t="s">
        <v>153</v>
      </c>
      <c r="BL363" t="s">
        <v>372</v>
      </c>
    </row>
    <row r="364" spans="1:64" x14ac:dyDescent="0.3">
      <c r="A364">
        <v>379</v>
      </c>
      <c r="B364" s="1">
        <v>45840.770138888889</v>
      </c>
      <c r="C364" s="6">
        <v>45840.772916666669</v>
      </c>
      <c r="D364" s="2">
        <f>INT(FC_Road___Aradhana5[[#This Row],[Completion time]])</f>
        <v>45840</v>
      </c>
      <c r="E364" s="2" t="str">
        <f>TEXT(FC_Road___Aradhana5[[#This Row],[Date]],"dddd")</f>
        <v>Wednesday</v>
      </c>
      <c r="F364" s="2" t="str">
        <f>IF(WEEKDAY(FC_Road___Aradhana5[[#This Row],[Date]],2)&gt;5,"Weekend","Weekday")</f>
        <v>Weekday</v>
      </c>
      <c r="G36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4" t="s">
        <v>49</v>
      </c>
      <c r="I364" t="s">
        <v>50</v>
      </c>
      <c r="J364" t="s">
        <v>51</v>
      </c>
      <c r="K364" t="s">
        <v>92</v>
      </c>
      <c r="L364" t="s">
        <v>93</v>
      </c>
      <c r="M364" t="s">
        <v>50</v>
      </c>
      <c r="N364" t="s">
        <v>165</v>
      </c>
      <c r="O364" t="s">
        <v>50</v>
      </c>
      <c r="P364" t="s">
        <v>50</v>
      </c>
      <c r="Q364" t="s">
        <v>50</v>
      </c>
      <c r="R364" t="str">
        <f t="shared" si="41"/>
        <v>Pavillion Mall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tr">
        <f t="shared" si="42"/>
        <v/>
      </c>
      <c r="Y364" t="str">
        <f t="shared" si="43"/>
        <v>Pavillion Mall</v>
      </c>
      <c r="Z364" t="s">
        <v>83</v>
      </c>
      <c r="AA364" t="s">
        <v>84</v>
      </c>
      <c r="AB364" t="s">
        <v>50</v>
      </c>
      <c r="AC364" t="s">
        <v>50</v>
      </c>
      <c r="AD364" t="s">
        <v>50</v>
      </c>
      <c r="AE364" t="s">
        <v>50</v>
      </c>
      <c r="AF364" t="str">
        <f t="shared" si="44"/>
        <v>kothrud</v>
      </c>
      <c r="AG364" t="s">
        <v>50</v>
      </c>
      <c r="AH364" t="s">
        <v>50</v>
      </c>
      <c r="AI364" t="s">
        <v>120</v>
      </c>
      <c r="AJ364" t="s">
        <v>50</v>
      </c>
      <c r="AK364" t="s">
        <v>50</v>
      </c>
      <c r="AL364" t="str">
        <f t="shared" si="45"/>
        <v>Mayur Colony / Ideal Colony</v>
      </c>
      <c r="AM364" t="str">
        <f>IF(FC_Road___Aradhana5[[#This Row],[2nd Level Departure]]="",FC_Road___Aradhana5[[#This Row],[1st Level Departure]],FC_Road___Aradhana5[[#This Row],[2nd Level Departure]])</f>
        <v>Mayur Colony / Ideal Colony</v>
      </c>
      <c r="AN364" t="s">
        <v>56</v>
      </c>
      <c r="AO364" t="s">
        <v>71</v>
      </c>
      <c r="AP364" t="s">
        <v>58</v>
      </c>
      <c r="AQ364" t="s">
        <v>59</v>
      </c>
      <c r="AR364" t="s">
        <v>103</v>
      </c>
      <c r="AS364" t="s">
        <v>86</v>
      </c>
      <c r="AT364" t="s">
        <v>107</v>
      </c>
      <c r="AU364" t="s">
        <v>103</v>
      </c>
      <c r="AV364" t="s">
        <v>50</v>
      </c>
      <c r="AW364" t="str">
        <f t="shared" si="46"/>
        <v>Word of Mouth/ Recommendation</v>
      </c>
      <c r="AX364" t="s">
        <v>50</v>
      </c>
      <c r="AY364" t="str">
        <f t="shared" si="47"/>
        <v>Date</v>
      </c>
      <c r="AZ364" t="s">
        <v>50</v>
      </c>
      <c r="BA364" t="str">
        <f t="shared" si="40"/>
        <v>Nonna's famous Tiramisu </v>
      </c>
      <c r="BB364" t="s">
        <v>74</v>
      </c>
      <c r="BC364" t="s">
        <v>64</v>
      </c>
      <c r="BD364" t="s">
        <v>88</v>
      </c>
      <c r="BE364" t="s">
        <v>67</v>
      </c>
      <c r="BF364" t="s">
        <v>89</v>
      </c>
      <c r="BG364" t="s">
        <v>68</v>
      </c>
      <c r="BH364" t="s">
        <v>78</v>
      </c>
      <c r="BI364" t="s">
        <v>122</v>
      </c>
      <c r="BJ364" t="s">
        <v>69</v>
      </c>
      <c r="BK364" t="s">
        <v>93</v>
      </c>
      <c r="BL364" t="s">
        <v>390</v>
      </c>
    </row>
    <row r="365" spans="1:64" x14ac:dyDescent="0.3">
      <c r="A365">
        <v>380</v>
      </c>
      <c r="B365" s="1">
        <v>45840.779861111114</v>
      </c>
      <c r="C365" s="6">
        <v>45840.811111111114</v>
      </c>
      <c r="D365" s="2">
        <f>INT(FC_Road___Aradhana5[[#This Row],[Completion time]])</f>
        <v>45840</v>
      </c>
      <c r="E365" s="2" t="str">
        <f>TEXT(FC_Road___Aradhana5[[#This Row],[Date]],"dddd")</f>
        <v>Wednesday</v>
      </c>
      <c r="F365" s="2" t="str">
        <f>IF(WEEKDAY(FC_Road___Aradhana5[[#This Row],[Date]],2)&gt;5,"Weekend","Weekday")</f>
        <v>Weekday</v>
      </c>
      <c r="G36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5" t="s">
        <v>49</v>
      </c>
      <c r="I365" t="s">
        <v>50</v>
      </c>
      <c r="J365" t="s">
        <v>51</v>
      </c>
      <c r="K365" t="s">
        <v>92</v>
      </c>
      <c r="L365" t="s">
        <v>53</v>
      </c>
      <c r="M365" t="s">
        <v>50</v>
      </c>
      <c r="N365" t="s">
        <v>50</v>
      </c>
      <c r="O365" t="s">
        <v>70</v>
      </c>
      <c r="P365" t="s">
        <v>50</v>
      </c>
      <c r="Q365" t="s">
        <v>50</v>
      </c>
      <c r="R365" t="str">
        <f t="shared" si="41"/>
        <v>Shivajinagar</v>
      </c>
      <c r="S365" t="s">
        <v>50</v>
      </c>
      <c r="T365" t="s">
        <v>50</v>
      </c>
      <c r="U365" t="s">
        <v>50</v>
      </c>
      <c r="V365" t="s">
        <v>50</v>
      </c>
      <c r="W365" t="s">
        <v>50</v>
      </c>
      <c r="X365" t="str">
        <f t="shared" si="42"/>
        <v/>
      </c>
      <c r="Y365" t="str">
        <f t="shared" si="43"/>
        <v>Shivajinagar</v>
      </c>
      <c r="Z365" t="s">
        <v>83</v>
      </c>
      <c r="AA365" t="s">
        <v>54</v>
      </c>
      <c r="AB365" t="s">
        <v>50</v>
      </c>
      <c r="AC365" t="s">
        <v>50</v>
      </c>
      <c r="AD365" t="s">
        <v>50</v>
      </c>
      <c r="AE365" t="s">
        <v>50</v>
      </c>
      <c r="AF365" t="str">
        <f t="shared" si="44"/>
        <v>Deccan</v>
      </c>
      <c r="AG365" t="s">
        <v>164</v>
      </c>
      <c r="AH365" t="s">
        <v>50</v>
      </c>
      <c r="AI365" t="s">
        <v>50</v>
      </c>
      <c r="AJ365" t="s">
        <v>50</v>
      </c>
      <c r="AK365" t="s">
        <v>50</v>
      </c>
      <c r="AL365" t="str">
        <f t="shared" si="45"/>
        <v>Apte Road / JM Road</v>
      </c>
      <c r="AM365" t="str">
        <f>IF(FC_Road___Aradhana5[[#This Row],[2nd Level Departure]]="",FC_Road___Aradhana5[[#This Row],[1st Level Departure]],FC_Road___Aradhana5[[#This Row],[2nd Level Departure]])</f>
        <v>Apte Road / JM Road</v>
      </c>
      <c r="AN365" t="s">
        <v>85</v>
      </c>
      <c r="AO365" t="s">
        <v>71</v>
      </c>
      <c r="AP365" t="s">
        <v>58</v>
      </c>
      <c r="AQ365" t="s">
        <v>59</v>
      </c>
      <c r="AR365" t="s">
        <v>60</v>
      </c>
      <c r="AS365" t="s">
        <v>86</v>
      </c>
      <c r="AT365" t="s">
        <v>292</v>
      </c>
      <c r="AU365" t="s">
        <v>63</v>
      </c>
      <c r="AV365" t="s">
        <v>50</v>
      </c>
      <c r="AW365" t="str">
        <f t="shared" si="46"/>
        <v>Word of Mouth/ Recommendation</v>
      </c>
      <c r="AX365" t="s">
        <v>50</v>
      </c>
      <c r="AY365" t="str">
        <f t="shared" si="47"/>
        <v>Date</v>
      </c>
      <c r="AZ365" t="s">
        <v>50</v>
      </c>
      <c r="BA365" t="str">
        <f t="shared" si="40"/>
        <v xml:space="preserve">Skillet cookie with Gelato </v>
      </c>
      <c r="BB365" t="s">
        <v>104</v>
      </c>
      <c r="BC365" t="s">
        <v>104</v>
      </c>
      <c r="BD365" t="s">
        <v>88</v>
      </c>
      <c r="BE365" t="s">
        <v>67</v>
      </c>
      <c r="BF365" t="s">
        <v>89</v>
      </c>
      <c r="BG365" t="s">
        <v>114</v>
      </c>
      <c r="BH365" t="s">
        <v>90</v>
      </c>
      <c r="BI365" t="s">
        <v>115</v>
      </c>
      <c r="BJ365" t="s">
        <v>69</v>
      </c>
      <c r="BK365" t="s">
        <v>153</v>
      </c>
      <c r="BL365" t="s">
        <v>402</v>
      </c>
    </row>
    <row r="366" spans="1:64" x14ac:dyDescent="0.3">
      <c r="A366">
        <v>381</v>
      </c>
      <c r="B366" s="1">
        <v>45840.815972222219</v>
      </c>
      <c r="C366" s="6">
        <v>45840.821527777778</v>
      </c>
      <c r="D366" s="2">
        <f>INT(FC_Road___Aradhana5[[#This Row],[Completion time]])</f>
        <v>45840</v>
      </c>
      <c r="E366" s="2" t="str">
        <f>TEXT(FC_Road___Aradhana5[[#This Row],[Date]],"dddd")</f>
        <v>Wednesday</v>
      </c>
      <c r="F366" s="2" t="str">
        <f>IF(WEEKDAY(FC_Road___Aradhana5[[#This Row],[Date]],2)&gt;5,"Weekend","Weekday")</f>
        <v>Weekday</v>
      </c>
      <c r="G36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6" t="s">
        <v>49</v>
      </c>
      <c r="I366" t="s">
        <v>50</v>
      </c>
      <c r="J366" t="s">
        <v>51</v>
      </c>
      <c r="K366" t="s">
        <v>52</v>
      </c>
      <c r="L366" t="s">
        <v>53</v>
      </c>
      <c r="M366" t="s">
        <v>50</v>
      </c>
      <c r="N366" t="s">
        <v>50</v>
      </c>
      <c r="O366" t="s">
        <v>146</v>
      </c>
      <c r="P366" t="s">
        <v>50</v>
      </c>
      <c r="Q366" t="s">
        <v>50</v>
      </c>
      <c r="R366" t="str">
        <f t="shared" si="41"/>
        <v>Model Colony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tr">
        <f t="shared" si="42"/>
        <v/>
      </c>
      <c r="Y366" t="str">
        <f t="shared" si="43"/>
        <v>Model Colony</v>
      </c>
      <c r="Z366" t="s">
        <v>83</v>
      </c>
      <c r="AA366" t="s">
        <v>70</v>
      </c>
      <c r="AB366" t="s">
        <v>50</v>
      </c>
      <c r="AC366" t="s">
        <v>50</v>
      </c>
      <c r="AD366" t="s">
        <v>50</v>
      </c>
      <c r="AE366" t="s">
        <v>50</v>
      </c>
      <c r="AF366" t="str">
        <f t="shared" si="44"/>
        <v>Shivajinagar</v>
      </c>
      <c r="AG366" t="s">
        <v>50</v>
      </c>
      <c r="AH366" t="s">
        <v>50</v>
      </c>
      <c r="AI366" t="s">
        <v>50</v>
      </c>
      <c r="AJ366" t="s">
        <v>50</v>
      </c>
      <c r="AK366" t="s">
        <v>50</v>
      </c>
      <c r="AL366" t="str">
        <f t="shared" si="45"/>
        <v/>
      </c>
      <c r="AM366" t="str">
        <f>IF(FC_Road___Aradhana5[[#This Row],[2nd Level Departure]]="",FC_Road___Aradhana5[[#This Row],[1st Level Departure]],FC_Road___Aradhana5[[#This Row],[2nd Level Departure]])</f>
        <v>Shivajinagar</v>
      </c>
      <c r="AN366" t="s">
        <v>56</v>
      </c>
      <c r="AO366" t="s">
        <v>71</v>
      </c>
      <c r="AP366" t="s">
        <v>58</v>
      </c>
      <c r="AQ366" t="s">
        <v>72</v>
      </c>
      <c r="AR366" t="s">
        <v>103</v>
      </c>
      <c r="AS366" t="s">
        <v>61</v>
      </c>
      <c r="AT366" t="s">
        <v>62</v>
      </c>
      <c r="AU366" t="s">
        <v>63</v>
      </c>
      <c r="AV366" t="s">
        <v>50</v>
      </c>
      <c r="AW366" t="str">
        <f t="shared" si="46"/>
        <v>Walk-in/ Saw it while passing by</v>
      </c>
      <c r="AX366" t="s">
        <v>50</v>
      </c>
      <c r="AY366" t="str">
        <f t="shared" si="47"/>
        <v>Casual Meal</v>
      </c>
      <c r="AZ366" t="s">
        <v>50</v>
      </c>
      <c r="BA366" t="str">
        <f t="shared" si="40"/>
        <v>I wanted to try Sourdough Pizza</v>
      </c>
      <c r="BB366" t="s">
        <v>104</v>
      </c>
      <c r="BC366" t="s">
        <v>108</v>
      </c>
      <c r="BD366" t="s">
        <v>75</v>
      </c>
      <c r="BE366" t="s">
        <v>76</v>
      </c>
      <c r="BF366" t="s">
        <v>89</v>
      </c>
      <c r="BG366" t="s">
        <v>68</v>
      </c>
      <c r="BH366" t="s">
        <v>118</v>
      </c>
      <c r="BI366" t="s">
        <v>115</v>
      </c>
      <c r="BJ366" t="s">
        <v>69</v>
      </c>
      <c r="BK366" t="s">
        <v>529</v>
      </c>
      <c r="BL366" t="s">
        <v>381</v>
      </c>
    </row>
    <row r="367" spans="1:64" x14ac:dyDescent="0.3">
      <c r="A367">
        <v>382</v>
      </c>
      <c r="B367" s="1">
        <v>45840.821527777778</v>
      </c>
      <c r="C367" s="6">
        <v>45840.823611111111</v>
      </c>
      <c r="D367" s="2">
        <f>INT(FC_Road___Aradhana5[[#This Row],[Completion time]])</f>
        <v>45840</v>
      </c>
      <c r="E367" s="2" t="str">
        <f>TEXT(FC_Road___Aradhana5[[#This Row],[Date]],"dddd")</f>
        <v>Wednesday</v>
      </c>
      <c r="F367" s="2" t="str">
        <f>IF(WEEKDAY(FC_Road___Aradhana5[[#This Row],[Date]],2)&gt;5,"Weekend","Weekday")</f>
        <v>Weekday</v>
      </c>
      <c r="G36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67" t="s">
        <v>49</v>
      </c>
      <c r="I367" t="s">
        <v>50</v>
      </c>
      <c r="J367" t="s">
        <v>51</v>
      </c>
      <c r="K367" t="s">
        <v>52</v>
      </c>
      <c r="L367" t="s">
        <v>80</v>
      </c>
      <c r="M367" t="s">
        <v>50</v>
      </c>
      <c r="N367" t="s">
        <v>50</v>
      </c>
      <c r="O367" t="s">
        <v>50</v>
      </c>
      <c r="P367" t="s">
        <v>50</v>
      </c>
      <c r="Q367" t="s">
        <v>81</v>
      </c>
      <c r="R367" t="str">
        <f t="shared" si="41"/>
        <v>Kothrud</v>
      </c>
      <c r="S367" t="s">
        <v>50</v>
      </c>
      <c r="T367" t="s">
        <v>50</v>
      </c>
      <c r="U367" t="s">
        <v>148</v>
      </c>
      <c r="V367" t="s">
        <v>50</v>
      </c>
      <c r="W367" t="s">
        <v>50</v>
      </c>
      <c r="X367" t="str">
        <f t="shared" si="42"/>
        <v>MIT College / Anand Nagar</v>
      </c>
      <c r="Y367" t="str">
        <f t="shared" si="43"/>
        <v>MIT College / Anand Nagar</v>
      </c>
      <c r="Z367" t="s">
        <v>83</v>
      </c>
      <c r="AA367" t="s">
        <v>84</v>
      </c>
      <c r="AB367" t="s">
        <v>50</v>
      </c>
      <c r="AC367" t="s">
        <v>50</v>
      </c>
      <c r="AD367" t="s">
        <v>50</v>
      </c>
      <c r="AE367" t="s">
        <v>50</v>
      </c>
      <c r="AF367" t="str">
        <f t="shared" si="44"/>
        <v>kothrud</v>
      </c>
      <c r="AG367" t="s">
        <v>50</v>
      </c>
      <c r="AH367" t="s">
        <v>50</v>
      </c>
      <c r="AI367" t="s">
        <v>148</v>
      </c>
      <c r="AJ367" t="s">
        <v>50</v>
      </c>
      <c r="AK367" t="s">
        <v>50</v>
      </c>
      <c r="AL367" t="str">
        <f t="shared" si="45"/>
        <v>MIT College / Anand Nagar</v>
      </c>
      <c r="AM367" t="str">
        <f>IF(FC_Road___Aradhana5[[#This Row],[2nd Level Departure]]="",FC_Road___Aradhana5[[#This Row],[1st Level Departure]],FC_Road___Aradhana5[[#This Row],[2nd Level Departure]])</f>
        <v>MIT College / Anand Nagar</v>
      </c>
      <c r="AN367" t="s">
        <v>56</v>
      </c>
      <c r="AO367" t="s">
        <v>71</v>
      </c>
      <c r="AP367" t="s">
        <v>96</v>
      </c>
      <c r="AQ367" t="s">
        <v>50</v>
      </c>
      <c r="AR367" t="s">
        <v>50</v>
      </c>
      <c r="AS367" t="s">
        <v>50</v>
      </c>
      <c r="AT367" t="s">
        <v>50</v>
      </c>
      <c r="AU367" t="s">
        <v>50</v>
      </c>
      <c r="AV367" t="s">
        <v>149</v>
      </c>
      <c r="AW367" t="str">
        <f t="shared" si="46"/>
        <v>A friend told me</v>
      </c>
      <c r="AX367" t="s">
        <v>61</v>
      </c>
      <c r="AY367" t="str">
        <f t="shared" si="47"/>
        <v>Casual Meal</v>
      </c>
      <c r="AZ367" t="s">
        <v>98</v>
      </c>
      <c r="BA367" t="s">
        <v>62</v>
      </c>
      <c r="BB367" t="s">
        <v>104</v>
      </c>
      <c r="BC367" t="s">
        <v>104</v>
      </c>
      <c r="BD367" t="s">
        <v>88</v>
      </c>
      <c r="BE367" t="s">
        <v>76</v>
      </c>
      <c r="BF367" t="s">
        <v>89</v>
      </c>
      <c r="BG367" t="s">
        <v>114</v>
      </c>
      <c r="BH367" t="s">
        <v>118</v>
      </c>
      <c r="BI367" t="s">
        <v>122</v>
      </c>
      <c r="BJ367" t="s">
        <v>69</v>
      </c>
      <c r="BK367" t="s">
        <v>153</v>
      </c>
      <c r="BL367" t="s">
        <v>382</v>
      </c>
    </row>
    <row r="368" spans="1:64" x14ac:dyDescent="0.3">
      <c r="A368">
        <v>383</v>
      </c>
      <c r="B368" s="1">
        <v>45840.843055555553</v>
      </c>
      <c r="C368" s="6">
        <v>45840.845138888886</v>
      </c>
      <c r="D368" s="2">
        <f>INT(FC_Road___Aradhana5[[#This Row],[Completion time]])</f>
        <v>45840</v>
      </c>
      <c r="E368" s="2" t="str">
        <f>TEXT(FC_Road___Aradhana5[[#This Row],[Date]],"dddd")</f>
        <v>Wednesday</v>
      </c>
      <c r="F368" s="2" t="str">
        <f>IF(WEEKDAY(FC_Road___Aradhana5[[#This Row],[Date]],2)&gt;5,"Weekend","Weekday")</f>
        <v>Weekday</v>
      </c>
      <c r="G36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68" t="s">
        <v>49</v>
      </c>
      <c r="I368" t="s">
        <v>50</v>
      </c>
      <c r="J368" t="s">
        <v>51</v>
      </c>
      <c r="K368" t="s">
        <v>92</v>
      </c>
      <c r="L368" t="s">
        <v>93</v>
      </c>
      <c r="M368" t="s">
        <v>50</v>
      </c>
      <c r="N368" t="s">
        <v>102</v>
      </c>
      <c r="O368" t="s">
        <v>50</v>
      </c>
      <c r="P368" t="s">
        <v>50</v>
      </c>
      <c r="Q368" t="s">
        <v>50</v>
      </c>
      <c r="R368" t="str">
        <f t="shared" si="41"/>
        <v>FC Road</v>
      </c>
      <c r="S368" t="s">
        <v>50</v>
      </c>
      <c r="T368" t="s">
        <v>50</v>
      </c>
      <c r="U368" t="s">
        <v>50</v>
      </c>
      <c r="V368" t="s">
        <v>50</v>
      </c>
      <c r="W368" t="s">
        <v>50</v>
      </c>
      <c r="X368" t="str">
        <f t="shared" si="42"/>
        <v/>
      </c>
      <c r="Y368" t="str">
        <f t="shared" si="43"/>
        <v>FC Road</v>
      </c>
      <c r="Z368" t="s">
        <v>83</v>
      </c>
      <c r="AA368" t="s">
        <v>293</v>
      </c>
      <c r="AB368" t="s">
        <v>50</v>
      </c>
      <c r="AC368" t="s">
        <v>50</v>
      </c>
      <c r="AD368" t="s">
        <v>50</v>
      </c>
      <c r="AE368" t="s">
        <v>50</v>
      </c>
      <c r="AF368" t="str">
        <f t="shared" si="44"/>
        <v>Wagholi</v>
      </c>
      <c r="AG368" t="s">
        <v>50</v>
      </c>
      <c r="AH368" t="s">
        <v>50</v>
      </c>
      <c r="AI368" t="s">
        <v>50</v>
      </c>
      <c r="AJ368" t="s">
        <v>50</v>
      </c>
      <c r="AK368" t="s">
        <v>50</v>
      </c>
      <c r="AL368" t="str">
        <f t="shared" si="45"/>
        <v/>
      </c>
      <c r="AM368" t="str">
        <f>IF(FC_Road___Aradhana5[[#This Row],[2nd Level Departure]]="",FC_Road___Aradhana5[[#This Row],[1st Level Departure]],FC_Road___Aradhana5[[#This Row],[2nd Level Departure]])</f>
        <v>Wagholi</v>
      </c>
      <c r="AN368" t="s">
        <v>56</v>
      </c>
      <c r="AO368" t="s">
        <v>57</v>
      </c>
      <c r="AP368" t="s">
        <v>96</v>
      </c>
      <c r="AQ368" t="s">
        <v>50</v>
      </c>
      <c r="AR368" t="s">
        <v>50</v>
      </c>
      <c r="AS368" t="s">
        <v>50</v>
      </c>
      <c r="AT368" t="s">
        <v>50</v>
      </c>
      <c r="AU368" t="s">
        <v>50</v>
      </c>
      <c r="AV368" t="s">
        <v>97</v>
      </c>
      <c r="AW368" t="str">
        <f t="shared" si="46"/>
        <v>Social Media Ad (Instagram/ Facebook)</v>
      </c>
      <c r="AX368" t="s">
        <v>61</v>
      </c>
      <c r="AY368" t="str">
        <f t="shared" si="47"/>
        <v>Casual Meal</v>
      </c>
      <c r="AZ368" t="s">
        <v>98</v>
      </c>
      <c r="BA368" t="s">
        <v>62</v>
      </c>
      <c r="BB368" t="s">
        <v>87</v>
      </c>
      <c r="BC368" t="s">
        <v>64</v>
      </c>
      <c r="BD368" t="s">
        <v>75</v>
      </c>
      <c r="BE368" t="s">
        <v>76</v>
      </c>
      <c r="BF368" t="s">
        <v>89</v>
      </c>
      <c r="BG368" t="s">
        <v>68</v>
      </c>
      <c r="BH368" t="s">
        <v>90</v>
      </c>
      <c r="BI368" t="s">
        <v>115</v>
      </c>
      <c r="BJ368" t="s">
        <v>69</v>
      </c>
      <c r="BK368" t="s">
        <v>93</v>
      </c>
      <c r="BL368" t="s">
        <v>372</v>
      </c>
    </row>
    <row r="369" spans="1:64" x14ac:dyDescent="0.3">
      <c r="A369">
        <v>384</v>
      </c>
      <c r="B369" s="1">
        <v>45840.844444444447</v>
      </c>
      <c r="C369" s="6">
        <v>45840.847222222219</v>
      </c>
      <c r="D369" s="2">
        <f>INT(FC_Road___Aradhana5[[#This Row],[Completion time]])</f>
        <v>45840</v>
      </c>
      <c r="E369" s="2" t="str">
        <f>TEXT(FC_Road___Aradhana5[[#This Row],[Date]],"dddd")</f>
        <v>Wednesday</v>
      </c>
      <c r="F369" s="2" t="str">
        <f>IF(WEEKDAY(FC_Road___Aradhana5[[#This Row],[Date]],2)&gt;5,"Weekend","Weekday")</f>
        <v>Weekday</v>
      </c>
      <c r="G36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69" t="s">
        <v>49</v>
      </c>
      <c r="I369" t="s">
        <v>50</v>
      </c>
      <c r="J369" t="s">
        <v>51</v>
      </c>
      <c r="K369" t="s">
        <v>213</v>
      </c>
      <c r="L369" t="s">
        <v>156</v>
      </c>
      <c r="M369" t="s">
        <v>227</v>
      </c>
      <c r="N369" t="s">
        <v>50</v>
      </c>
      <c r="O369" t="s">
        <v>50</v>
      </c>
      <c r="P369" t="s">
        <v>50</v>
      </c>
      <c r="Q369" t="s">
        <v>50</v>
      </c>
      <c r="R369" t="str">
        <f t="shared" si="41"/>
        <v>Sambhaji Park</v>
      </c>
      <c r="S369" t="s">
        <v>50</v>
      </c>
      <c r="T369" t="s">
        <v>50</v>
      </c>
      <c r="U369" t="s">
        <v>50</v>
      </c>
      <c r="V369" t="s">
        <v>50</v>
      </c>
      <c r="W369" t="s">
        <v>50</v>
      </c>
      <c r="X369" t="str">
        <f t="shared" si="42"/>
        <v/>
      </c>
      <c r="Y369" t="str">
        <f t="shared" si="43"/>
        <v>Sambhaji Park</v>
      </c>
      <c r="Z369" t="s">
        <v>83</v>
      </c>
      <c r="AA369" t="s">
        <v>54</v>
      </c>
      <c r="AB369" t="s">
        <v>50</v>
      </c>
      <c r="AC369" t="s">
        <v>50</v>
      </c>
      <c r="AD369" t="s">
        <v>50</v>
      </c>
      <c r="AE369" t="s">
        <v>50</v>
      </c>
      <c r="AF369" t="str">
        <f t="shared" si="44"/>
        <v>Deccan</v>
      </c>
      <c r="AG369" t="s">
        <v>50</v>
      </c>
      <c r="AH369" t="s">
        <v>50</v>
      </c>
      <c r="AI369" t="s">
        <v>50</v>
      </c>
      <c r="AJ369" t="s">
        <v>50</v>
      </c>
      <c r="AK369" t="s">
        <v>50</v>
      </c>
      <c r="AL369" t="str">
        <f t="shared" si="45"/>
        <v/>
      </c>
      <c r="AM369" t="str">
        <f>IF(FC_Road___Aradhana5[[#This Row],[2nd Level Departure]]="",FC_Road___Aradhana5[[#This Row],[1st Level Departure]],FC_Road___Aradhana5[[#This Row],[2nd Level Departure]])</f>
        <v>Deccan</v>
      </c>
      <c r="AN369" t="s">
        <v>147</v>
      </c>
      <c r="AO369" t="s">
        <v>71</v>
      </c>
      <c r="AP369" t="s">
        <v>58</v>
      </c>
      <c r="AQ369" t="s">
        <v>264</v>
      </c>
      <c r="AR369" t="s">
        <v>103</v>
      </c>
      <c r="AS369" t="s">
        <v>139</v>
      </c>
      <c r="AT369" t="s">
        <v>125</v>
      </c>
      <c r="AU369" t="s">
        <v>63</v>
      </c>
      <c r="AV369" t="s">
        <v>50</v>
      </c>
      <c r="AW369" t="str">
        <f t="shared" si="46"/>
        <v>Offer Leaflets/ Coupons</v>
      </c>
      <c r="AX369" t="s">
        <v>50</v>
      </c>
      <c r="AY369" t="s">
        <v>167</v>
      </c>
      <c r="AZ369" t="s">
        <v>50</v>
      </c>
      <c r="BA369" t="str">
        <f t="shared" si="40"/>
        <v>Pizza with Drinks sounded like a good combo</v>
      </c>
      <c r="BB369" t="s">
        <v>64</v>
      </c>
      <c r="BC369" t="s">
        <v>108</v>
      </c>
      <c r="BD369" t="s">
        <v>88</v>
      </c>
      <c r="BE369" t="s">
        <v>76</v>
      </c>
      <c r="BF369" t="s">
        <v>89</v>
      </c>
      <c r="BG369" t="s">
        <v>114</v>
      </c>
      <c r="BH369" t="s">
        <v>90</v>
      </c>
      <c r="BI369" t="s">
        <v>91</v>
      </c>
      <c r="BJ369" t="s">
        <v>69</v>
      </c>
      <c r="BK369" t="s">
        <v>153</v>
      </c>
      <c r="BL369" t="s">
        <v>369</v>
      </c>
    </row>
    <row r="370" spans="1:64" x14ac:dyDescent="0.3">
      <c r="A370">
        <v>385</v>
      </c>
      <c r="B370" s="1">
        <v>45840.845833333333</v>
      </c>
      <c r="C370" s="6">
        <v>45840.854861111111</v>
      </c>
      <c r="D370" s="2">
        <f>INT(FC_Road___Aradhana5[[#This Row],[Completion time]])</f>
        <v>45840</v>
      </c>
      <c r="E370" s="2" t="str">
        <f>TEXT(FC_Road___Aradhana5[[#This Row],[Date]],"dddd")</f>
        <v>Wednesday</v>
      </c>
      <c r="F370" s="2" t="str">
        <f>IF(WEEKDAY(FC_Road___Aradhana5[[#This Row],[Date]],2)&gt;5,"Weekend","Weekday")</f>
        <v>Weekday</v>
      </c>
      <c r="G37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0" t="s">
        <v>49</v>
      </c>
      <c r="I370" t="s">
        <v>50</v>
      </c>
      <c r="J370" t="s">
        <v>51</v>
      </c>
      <c r="K370" t="s">
        <v>92</v>
      </c>
      <c r="L370" t="s">
        <v>80</v>
      </c>
      <c r="M370" t="s">
        <v>50</v>
      </c>
      <c r="N370" t="s">
        <v>50</v>
      </c>
      <c r="O370" t="s">
        <v>50</v>
      </c>
      <c r="P370" t="s">
        <v>50</v>
      </c>
      <c r="Q370" t="s">
        <v>135</v>
      </c>
      <c r="R370" t="str">
        <f t="shared" si="41"/>
        <v>Erandawne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tr">
        <f t="shared" si="42"/>
        <v/>
      </c>
      <c r="Y370" t="str">
        <f t="shared" si="43"/>
        <v>Erandawne</v>
      </c>
      <c r="Z370" t="s">
        <v>83</v>
      </c>
      <c r="AA370" t="s">
        <v>135</v>
      </c>
      <c r="AB370" t="s">
        <v>50</v>
      </c>
      <c r="AC370" t="s">
        <v>50</v>
      </c>
      <c r="AD370" t="s">
        <v>50</v>
      </c>
      <c r="AE370" t="s">
        <v>50</v>
      </c>
      <c r="AF370" t="str">
        <f t="shared" si="44"/>
        <v>Erandawne</v>
      </c>
      <c r="AG370" t="s">
        <v>50</v>
      </c>
      <c r="AH370" t="s">
        <v>50</v>
      </c>
      <c r="AI370" t="s">
        <v>50</v>
      </c>
      <c r="AJ370" t="s">
        <v>50</v>
      </c>
      <c r="AK370" t="s">
        <v>50</v>
      </c>
      <c r="AL370" t="str">
        <f t="shared" si="45"/>
        <v/>
      </c>
      <c r="AM370" t="str">
        <f>IF(FC_Road___Aradhana5[[#This Row],[2nd Level Departure]]="",FC_Road___Aradhana5[[#This Row],[1st Level Departure]],FC_Road___Aradhana5[[#This Row],[2nd Level Departure]])</f>
        <v>Erandawne</v>
      </c>
      <c r="AN370" t="s">
        <v>85</v>
      </c>
      <c r="AO370" t="s">
        <v>57</v>
      </c>
      <c r="AP370" t="s">
        <v>96</v>
      </c>
      <c r="AQ370" t="s">
        <v>50</v>
      </c>
      <c r="AR370" t="s">
        <v>50</v>
      </c>
      <c r="AS370" t="s">
        <v>50</v>
      </c>
      <c r="AT370" t="s">
        <v>50</v>
      </c>
      <c r="AU370" t="s">
        <v>50</v>
      </c>
      <c r="AV370" t="s">
        <v>105</v>
      </c>
      <c r="AW370" t="str">
        <f t="shared" si="46"/>
        <v>Food Blogger/ Influencer</v>
      </c>
      <c r="AX370" t="s">
        <v>61</v>
      </c>
      <c r="AY370" t="str">
        <f t="shared" ref="AY370:AY431" si="48">IF(AS370="",AX370,AS370)</f>
        <v>Casual Meal</v>
      </c>
      <c r="AZ370" t="s">
        <v>98</v>
      </c>
      <c r="BA370" t="s">
        <v>62</v>
      </c>
      <c r="BB370" t="s">
        <v>104</v>
      </c>
      <c r="BC370" t="s">
        <v>104</v>
      </c>
      <c r="BD370" t="s">
        <v>88</v>
      </c>
      <c r="BE370" t="s">
        <v>67</v>
      </c>
      <c r="BF370" t="s">
        <v>50</v>
      </c>
      <c r="BG370" t="s">
        <v>114</v>
      </c>
      <c r="BH370" t="s">
        <v>50</v>
      </c>
      <c r="BI370" t="s">
        <v>50</v>
      </c>
      <c r="BJ370" t="s">
        <v>69</v>
      </c>
      <c r="BK370" t="s">
        <v>153</v>
      </c>
      <c r="BL370" t="s">
        <v>458</v>
      </c>
    </row>
    <row r="371" spans="1:64" x14ac:dyDescent="0.3">
      <c r="A371">
        <v>386</v>
      </c>
      <c r="B371" s="1">
        <v>45840.859722222223</v>
      </c>
      <c r="C371" s="6">
        <v>45840.864583333336</v>
      </c>
      <c r="D371" s="2">
        <f>INT(FC_Road___Aradhana5[[#This Row],[Completion time]])</f>
        <v>45840</v>
      </c>
      <c r="E371" s="2" t="str">
        <f>TEXT(FC_Road___Aradhana5[[#This Row],[Date]],"dddd")</f>
        <v>Wednesday</v>
      </c>
      <c r="F371" s="2" t="str">
        <f>IF(WEEKDAY(FC_Road___Aradhana5[[#This Row],[Date]],2)&gt;5,"Weekend","Weekday")</f>
        <v>Weekday</v>
      </c>
      <c r="G37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1" t="s">
        <v>49</v>
      </c>
      <c r="I371" t="s">
        <v>50</v>
      </c>
      <c r="J371" t="s">
        <v>51</v>
      </c>
      <c r="K371" t="s">
        <v>213</v>
      </c>
      <c r="L371" t="s">
        <v>53</v>
      </c>
      <c r="M371" t="s">
        <v>50</v>
      </c>
      <c r="N371" t="s">
        <v>50</v>
      </c>
      <c r="O371" t="s">
        <v>146</v>
      </c>
      <c r="P371" t="s">
        <v>50</v>
      </c>
      <c r="Q371" t="s">
        <v>50</v>
      </c>
      <c r="R371" t="str">
        <f t="shared" si="41"/>
        <v>Model Colony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tr">
        <f t="shared" si="42"/>
        <v/>
      </c>
      <c r="Y371" t="str">
        <f t="shared" si="43"/>
        <v>Model Colony</v>
      </c>
      <c r="Z371" t="s">
        <v>166</v>
      </c>
      <c r="AA371" t="s">
        <v>50</v>
      </c>
      <c r="AB371" t="s">
        <v>227</v>
      </c>
      <c r="AC371" t="s">
        <v>50</v>
      </c>
      <c r="AD371" t="s">
        <v>50</v>
      </c>
      <c r="AE371" t="s">
        <v>50</v>
      </c>
      <c r="AF371" t="str">
        <f t="shared" si="44"/>
        <v>Sambhaji Park</v>
      </c>
      <c r="AG371" t="s">
        <v>50</v>
      </c>
      <c r="AH371" t="s">
        <v>50</v>
      </c>
      <c r="AI371" t="s">
        <v>50</v>
      </c>
      <c r="AJ371" t="s">
        <v>50</v>
      </c>
      <c r="AK371" t="s">
        <v>50</v>
      </c>
      <c r="AL371" t="str">
        <f t="shared" si="45"/>
        <v/>
      </c>
      <c r="AM371" t="str">
        <f>IF(FC_Road___Aradhana5[[#This Row],[2nd Level Departure]]="",FC_Road___Aradhana5[[#This Row],[1st Level Departure]],FC_Road___Aradhana5[[#This Row],[2nd Level Departure]])</f>
        <v>Sambhaji Park</v>
      </c>
      <c r="AN371" t="s">
        <v>147</v>
      </c>
      <c r="AO371" t="s">
        <v>71</v>
      </c>
      <c r="AP371" t="s">
        <v>58</v>
      </c>
      <c r="AQ371" t="s">
        <v>72</v>
      </c>
      <c r="AR371" t="s">
        <v>60</v>
      </c>
      <c r="AS371" t="s">
        <v>61</v>
      </c>
      <c r="AT371" t="s">
        <v>62</v>
      </c>
      <c r="AU371" t="s">
        <v>60</v>
      </c>
      <c r="AV371" t="s">
        <v>50</v>
      </c>
      <c r="AW371" t="str">
        <f t="shared" si="46"/>
        <v>Walk-in/ Saw it while passing by</v>
      </c>
      <c r="AX371" t="s">
        <v>50</v>
      </c>
      <c r="AY371" t="str">
        <f t="shared" si="48"/>
        <v>Casual Meal</v>
      </c>
      <c r="AZ371" t="s">
        <v>50</v>
      </c>
      <c r="BA371" t="str">
        <f t="shared" ref="BA371:BA428" si="49">IF(AT371="",AZ371,AT371)</f>
        <v>I wanted to try Sourdough Pizza</v>
      </c>
      <c r="BB371" t="s">
        <v>104</v>
      </c>
      <c r="BC371" t="s">
        <v>104</v>
      </c>
      <c r="BD371" t="s">
        <v>88</v>
      </c>
      <c r="BE371" t="s">
        <v>67</v>
      </c>
      <c r="BF371" t="s">
        <v>89</v>
      </c>
      <c r="BG371" t="s">
        <v>114</v>
      </c>
      <c r="BH371" t="s">
        <v>90</v>
      </c>
      <c r="BI371" t="s">
        <v>91</v>
      </c>
      <c r="BJ371" t="s">
        <v>69</v>
      </c>
      <c r="BK371" t="s">
        <v>529</v>
      </c>
      <c r="BL371" t="s">
        <v>381</v>
      </c>
    </row>
    <row r="372" spans="1:64" x14ac:dyDescent="0.3">
      <c r="A372">
        <v>388</v>
      </c>
      <c r="B372" s="1">
        <v>45840.868750000001</v>
      </c>
      <c r="C372" s="6">
        <v>45840.888888888891</v>
      </c>
      <c r="D372" s="2">
        <f>INT(FC_Road___Aradhana5[[#This Row],[Completion time]])</f>
        <v>45840</v>
      </c>
      <c r="E372" s="2" t="str">
        <f>TEXT(FC_Road___Aradhana5[[#This Row],[Date]],"dddd")</f>
        <v>Wednesday</v>
      </c>
      <c r="F372" s="2" t="str">
        <f>IF(WEEKDAY(FC_Road___Aradhana5[[#This Row],[Date]],2)&gt;5,"Weekend","Weekday")</f>
        <v>Weekday</v>
      </c>
      <c r="G37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2" t="s">
        <v>49</v>
      </c>
      <c r="I372" t="s">
        <v>50</v>
      </c>
      <c r="J372" t="s">
        <v>51</v>
      </c>
      <c r="K372" t="s">
        <v>52</v>
      </c>
      <c r="L372" t="s">
        <v>80</v>
      </c>
      <c r="M372" t="s">
        <v>50</v>
      </c>
      <c r="N372" t="s">
        <v>50</v>
      </c>
      <c r="O372" t="s">
        <v>50</v>
      </c>
      <c r="P372" t="s">
        <v>50</v>
      </c>
      <c r="Q372" t="s">
        <v>54</v>
      </c>
      <c r="R372" t="str">
        <f t="shared" ref="R372:R433" si="50">IF(M372&lt;&gt;"",M372,IF(N372&lt;&gt;"",N372,IF(O372&lt;&gt;"",O372,IF(P372&lt;&gt;"",P372,IF(Q372&lt;&gt;"",Q372,"")))))</f>
        <v>Deccan</v>
      </c>
      <c r="S372" t="s">
        <v>132</v>
      </c>
      <c r="T372" t="s">
        <v>50</v>
      </c>
      <c r="U372" t="s">
        <v>50</v>
      </c>
      <c r="V372" t="s">
        <v>50</v>
      </c>
      <c r="W372" t="s">
        <v>50</v>
      </c>
      <c r="X372" t="str">
        <f t="shared" ref="X372:X433" si="51">IF(S372&lt;&gt;"",S372,IF(T372&lt;&gt;"",T372,IF(U372&lt;&gt;"",U372,IF(V372&lt;&gt;"",V372,IF(W372&lt;&gt;"",W372,"")))))</f>
        <v>Prabhat Road/Bhandarkar Road</v>
      </c>
      <c r="Y372" t="str">
        <f t="shared" ref="Y372:Y433" si="52">IF(X372&lt;&gt;"",X372,IF(R372&lt;&gt;"",R372,""))</f>
        <v>Prabhat Road/Bhandarkar Road</v>
      </c>
      <c r="Z372" t="s">
        <v>83</v>
      </c>
      <c r="AA372" t="s">
        <v>54</v>
      </c>
      <c r="AB372" t="s">
        <v>50</v>
      </c>
      <c r="AC372" t="s">
        <v>50</v>
      </c>
      <c r="AD372" t="s">
        <v>50</v>
      </c>
      <c r="AE372" t="s">
        <v>50</v>
      </c>
      <c r="AF372" t="str">
        <f t="shared" ref="AF372:AF433" si="53">IF(AA372&lt;&gt;"",AA372,IF(AB372&lt;&gt;"",AB372,IF(AC372&lt;&gt;"",AC372,IF(AD372&lt;&gt;"",AD372,IF(AE372&lt;&gt;"",AE372,"")))))</f>
        <v>Deccan</v>
      </c>
      <c r="AG372" t="s">
        <v>132</v>
      </c>
      <c r="AH372" t="s">
        <v>50</v>
      </c>
      <c r="AI372" t="s">
        <v>50</v>
      </c>
      <c r="AJ372" t="s">
        <v>50</v>
      </c>
      <c r="AK372" t="s">
        <v>50</v>
      </c>
      <c r="AL372" t="str">
        <f t="shared" ref="AL372:AL433" si="54">IF(AG372&lt;&gt;"",AG372,IF(AH372&lt;&gt;"",AH372,IF(AI372&lt;&gt;"",AI372,IF(AJ372&lt;&gt;"",AJ372,IF(AK372&lt;&gt;"",AK372,"")))))</f>
        <v>Prabhat Road/Bhandarkar Road</v>
      </c>
      <c r="AM372" t="str">
        <f>IF(FC_Road___Aradhana5[[#This Row],[2nd Level Departure]]="",FC_Road___Aradhana5[[#This Row],[1st Level Departure]],FC_Road___Aradhana5[[#This Row],[2nd Level Departure]])</f>
        <v>Prabhat Road/Bhandarkar Road</v>
      </c>
      <c r="AN372" t="s">
        <v>85</v>
      </c>
      <c r="AO372" t="s">
        <v>109</v>
      </c>
      <c r="AP372" t="s">
        <v>96</v>
      </c>
      <c r="AQ372" t="s">
        <v>50</v>
      </c>
      <c r="AR372" t="s">
        <v>50</v>
      </c>
      <c r="AS372" t="s">
        <v>50</v>
      </c>
      <c r="AT372" t="s">
        <v>50</v>
      </c>
      <c r="AU372" t="s">
        <v>50</v>
      </c>
      <c r="AV372" t="s">
        <v>149</v>
      </c>
      <c r="AW372" t="str">
        <f t="shared" ref="AW372:AW433" si="55">IF(AQ372="",AV372,AQ372)</f>
        <v>A friend told me</v>
      </c>
      <c r="AX372" t="s">
        <v>167</v>
      </c>
      <c r="AY372" t="str">
        <f t="shared" si="48"/>
        <v>Special Celebration (Birthday, Anniversary, etc.)</v>
      </c>
      <c r="AZ372" t="s">
        <v>98</v>
      </c>
      <c r="BA372" t="s">
        <v>62</v>
      </c>
      <c r="BB372" t="s">
        <v>87</v>
      </c>
      <c r="BC372" t="s">
        <v>65</v>
      </c>
      <c r="BD372" t="s">
        <v>88</v>
      </c>
      <c r="BE372" t="s">
        <v>76</v>
      </c>
      <c r="BF372" t="s">
        <v>89</v>
      </c>
      <c r="BG372" t="s">
        <v>114</v>
      </c>
      <c r="BH372" t="s">
        <v>118</v>
      </c>
      <c r="BI372" t="s">
        <v>91</v>
      </c>
      <c r="BJ372" t="s">
        <v>69</v>
      </c>
      <c r="BK372" t="s">
        <v>153</v>
      </c>
      <c r="BL372" t="s">
        <v>496</v>
      </c>
    </row>
    <row r="373" spans="1:64" x14ac:dyDescent="0.3">
      <c r="A373">
        <v>389</v>
      </c>
      <c r="B373" s="1">
        <v>45840.890972222223</v>
      </c>
      <c r="C373" s="6">
        <v>45840.90625</v>
      </c>
      <c r="D373" s="2">
        <f>INT(FC_Road___Aradhana5[[#This Row],[Completion time]])</f>
        <v>45840</v>
      </c>
      <c r="E373" s="2" t="str">
        <f>TEXT(FC_Road___Aradhana5[[#This Row],[Date]],"dddd")</f>
        <v>Wednesday</v>
      </c>
      <c r="F373" s="2" t="str">
        <f>IF(WEEKDAY(FC_Road___Aradhana5[[#This Row],[Date]],2)&gt;5,"Weekend","Weekday")</f>
        <v>Weekday</v>
      </c>
      <c r="G37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3" t="s">
        <v>49</v>
      </c>
      <c r="I373" t="s">
        <v>50</v>
      </c>
      <c r="J373" t="s">
        <v>51</v>
      </c>
      <c r="K373" t="s">
        <v>52</v>
      </c>
      <c r="L373" t="s">
        <v>156</v>
      </c>
      <c r="M373" t="s">
        <v>227</v>
      </c>
      <c r="N373" t="s">
        <v>50</v>
      </c>
      <c r="O373" t="s">
        <v>50</v>
      </c>
      <c r="P373" t="s">
        <v>50</v>
      </c>
      <c r="Q373" t="s">
        <v>50</v>
      </c>
      <c r="R373" t="str">
        <f t="shared" si="50"/>
        <v>Sambhaji Park</v>
      </c>
      <c r="S373" t="s">
        <v>50</v>
      </c>
      <c r="T373" t="s">
        <v>50</v>
      </c>
      <c r="U373" t="s">
        <v>50</v>
      </c>
      <c r="V373" t="s">
        <v>50</v>
      </c>
      <c r="W373" t="s">
        <v>50</v>
      </c>
      <c r="X373" t="str">
        <f t="shared" si="51"/>
        <v/>
      </c>
      <c r="Y373" t="str">
        <f t="shared" si="52"/>
        <v>Sambhaji Park</v>
      </c>
      <c r="Z373" t="s">
        <v>83</v>
      </c>
      <c r="AA373" t="s">
        <v>70</v>
      </c>
      <c r="AB373" t="s">
        <v>50</v>
      </c>
      <c r="AC373" t="s">
        <v>50</v>
      </c>
      <c r="AD373" t="s">
        <v>50</v>
      </c>
      <c r="AE373" t="s">
        <v>50</v>
      </c>
      <c r="AF373" t="str">
        <f t="shared" si="53"/>
        <v>Shivajinagar</v>
      </c>
      <c r="AG373" t="s">
        <v>50</v>
      </c>
      <c r="AH373" t="s">
        <v>50</v>
      </c>
      <c r="AI373" t="s">
        <v>50</v>
      </c>
      <c r="AJ373" t="s">
        <v>50</v>
      </c>
      <c r="AK373" t="s">
        <v>50</v>
      </c>
      <c r="AL373" t="str">
        <f t="shared" si="54"/>
        <v/>
      </c>
      <c r="AM373" t="str">
        <f>IF(FC_Road___Aradhana5[[#This Row],[2nd Level Departure]]="",FC_Road___Aradhana5[[#This Row],[1st Level Departure]],FC_Road___Aradhana5[[#This Row],[2nd Level Departure]])</f>
        <v>Shivajinagar</v>
      </c>
      <c r="AN373" t="s">
        <v>85</v>
      </c>
      <c r="AO373" t="s">
        <v>71</v>
      </c>
      <c r="AP373" t="s">
        <v>58</v>
      </c>
      <c r="AQ373" t="s">
        <v>59</v>
      </c>
      <c r="AR373" t="s">
        <v>103</v>
      </c>
      <c r="AS373" t="s">
        <v>61</v>
      </c>
      <c r="AT373" t="s">
        <v>62</v>
      </c>
      <c r="AU373" t="s">
        <v>60</v>
      </c>
      <c r="AV373" t="s">
        <v>50</v>
      </c>
      <c r="AW373" t="str">
        <f t="shared" si="55"/>
        <v>Word of Mouth/ Recommendation</v>
      </c>
      <c r="AX373" t="s">
        <v>50</v>
      </c>
      <c r="AY373" t="str">
        <f t="shared" si="48"/>
        <v>Casual Meal</v>
      </c>
      <c r="AZ373" t="s">
        <v>50</v>
      </c>
      <c r="BA373" t="str">
        <f t="shared" si="49"/>
        <v>I wanted to try Sourdough Pizza</v>
      </c>
      <c r="BB373" t="s">
        <v>87</v>
      </c>
      <c r="BC373" t="s">
        <v>104</v>
      </c>
      <c r="BD373" t="s">
        <v>75</v>
      </c>
      <c r="BE373" t="s">
        <v>76</v>
      </c>
      <c r="BF373" t="s">
        <v>99</v>
      </c>
      <c r="BG373" t="s">
        <v>68</v>
      </c>
      <c r="BH373" t="s">
        <v>78</v>
      </c>
      <c r="BI373" t="s">
        <v>115</v>
      </c>
      <c r="BJ373" t="s">
        <v>69</v>
      </c>
      <c r="BK373" t="s">
        <v>153</v>
      </c>
      <c r="BL373" t="s">
        <v>370</v>
      </c>
    </row>
    <row r="374" spans="1:64" x14ac:dyDescent="0.3">
      <c r="A374">
        <v>390</v>
      </c>
      <c r="B374" s="1">
        <v>45840.90625</v>
      </c>
      <c r="C374" s="6">
        <v>45840.909722222219</v>
      </c>
      <c r="D374" s="2">
        <f>INT(FC_Road___Aradhana5[[#This Row],[Completion time]])</f>
        <v>45840</v>
      </c>
      <c r="E374" s="2" t="str">
        <f>TEXT(FC_Road___Aradhana5[[#This Row],[Date]],"dddd")</f>
        <v>Wednesday</v>
      </c>
      <c r="F374" s="2" t="str">
        <f>IF(WEEKDAY(FC_Road___Aradhana5[[#This Row],[Date]],2)&gt;5,"Weekend","Weekday")</f>
        <v>Weekday</v>
      </c>
      <c r="G37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4" t="s">
        <v>49</v>
      </c>
      <c r="I374" t="s">
        <v>50</v>
      </c>
      <c r="J374" t="s">
        <v>51</v>
      </c>
      <c r="K374" t="s">
        <v>92</v>
      </c>
      <c r="L374" t="s">
        <v>80</v>
      </c>
      <c r="M374" t="s">
        <v>50</v>
      </c>
      <c r="N374" t="s">
        <v>50</v>
      </c>
      <c r="O374" t="s">
        <v>50</v>
      </c>
      <c r="P374" t="s">
        <v>50</v>
      </c>
      <c r="Q374" t="s">
        <v>81</v>
      </c>
      <c r="R374" t="str">
        <f t="shared" si="50"/>
        <v>Kothrud</v>
      </c>
      <c r="S374" t="s">
        <v>50</v>
      </c>
      <c r="T374" t="s">
        <v>50</v>
      </c>
      <c r="U374" t="s">
        <v>148</v>
      </c>
      <c r="V374" t="s">
        <v>50</v>
      </c>
      <c r="W374" t="s">
        <v>50</v>
      </c>
      <c r="X374" t="str">
        <f t="shared" si="51"/>
        <v>MIT College / Anand Nagar</v>
      </c>
      <c r="Y374" t="str">
        <f t="shared" si="52"/>
        <v>MIT College / Anand Nagar</v>
      </c>
      <c r="Z374" t="s">
        <v>83</v>
      </c>
      <c r="AA374" t="s">
        <v>84</v>
      </c>
      <c r="AB374" t="s">
        <v>50</v>
      </c>
      <c r="AC374" t="s">
        <v>50</v>
      </c>
      <c r="AD374" t="s">
        <v>50</v>
      </c>
      <c r="AE374" t="s">
        <v>50</v>
      </c>
      <c r="AF374" t="str">
        <f t="shared" si="53"/>
        <v>kothrud</v>
      </c>
      <c r="AG374" t="s">
        <v>50</v>
      </c>
      <c r="AH374" t="s">
        <v>50</v>
      </c>
      <c r="AI374" t="s">
        <v>148</v>
      </c>
      <c r="AJ374" t="s">
        <v>50</v>
      </c>
      <c r="AK374" t="s">
        <v>50</v>
      </c>
      <c r="AL374" t="str">
        <f t="shared" si="54"/>
        <v>MIT College / Anand Nagar</v>
      </c>
      <c r="AM374" t="str">
        <f>IF(FC_Road___Aradhana5[[#This Row],[2nd Level Departure]]="",FC_Road___Aradhana5[[#This Row],[1st Level Departure]],FC_Road___Aradhana5[[#This Row],[2nd Level Departure]])</f>
        <v>MIT College / Anand Nagar</v>
      </c>
      <c r="AN374" t="s">
        <v>56</v>
      </c>
      <c r="AO374" t="s">
        <v>109</v>
      </c>
      <c r="AP374" t="s">
        <v>58</v>
      </c>
      <c r="AQ374" t="s">
        <v>110</v>
      </c>
      <c r="AR374" t="s">
        <v>103</v>
      </c>
      <c r="AS374" t="s">
        <v>129</v>
      </c>
      <c r="AT374" t="s">
        <v>62</v>
      </c>
      <c r="AU374" t="s">
        <v>63</v>
      </c>
      <c r="AV374" t="s">
        <v>50</v>
      </c>
      <c r="AW374" t="str">
        <f t="shared" si="55"/>
        <v>Reservation Apps - DineOut/ Zomato Gold</v>
      </c>
      <c r="AX374" t="s">
        <v>50</v>
      </c>
      <c r="AY374" t="str">
        <f t="shared" si="48"/>
        <v>Family Outing</v>
      </c>
      <c r="AZ374" t="s">
        <v>50</v>
      </c>
      <c r="BA374" t="str">
        <f t="shared" si="49"/>
        <v>I wanted to try Sourdough Pizza</v>
      </c>
      <c r="BB374" t="s">
        <v>104</v>
      </c>
      <c r="BC374" t="s">
        <v>104</v>
      </c>
      <c r="BD374" t="s">
        <v>66</v>
      </c>
      <c r="BE374" t="s">
        <v>76</v>
      </c>
      <c r="BF374" t="s">
        <v>99</v>
      </c>
      <c r="BG374" t="s">
        <v>68</v>
      </c>
      <c r="BH374" t="s">
        <v>101</v>
      </c>
      <c r="BI374" t="s">
        <v>115</v>
      </c>
      <c r="BJ374" t="s">
        <v>69</v>
      </c>
      <c r="BK374" t="s">
        <v>153</v>
      </c>
      <c r="BL374" t="s">
        <v>382</v>
      </c>
    </row>
    <row r="375" spans="1:64" x14ac:dyDescent="0.3">
      <c r="A375">
        <v>391</v>
      </c>
      <c r="B375" s="1">
        <v>45840.867361111108</v>
      </c>
      <c r="C375" s="6">
        <v>45840.92083333333</v>
      </c>
      <c r="D375" s="2">
        <f>INT(FC_Road___Aradhana5[[#This Row],[Completion time]])</f>
        <v>45840</v>
      </c>
      <c r="E375" s="2" t="str">
        <f>TEXT(FC_Road___Aradhana5[[#This Row],[Date]],"dddd")</f>
        <v>Wednesday</v>
      </c>
      <c r="F375" s="2" t="str">
        <f>IF(WEEKDAY(FC_Road___Aradhana5[[#This Row],[Date]],2)&gt;5,"Weekend","Weekday")</f>
        <v>Weekday</v>
      </c>
      <c r="G37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5" t="s">
        <v>49</v>
      </c>
      <c r="I375" t="s">
        <v>50</v>
      </c>
      <c r="J375" t="s">
        <v>51</v>
      </c>
      <c r="K375" t="s">
        <v>52</v>
      </c>
      <c r="L375" t="s">
        <v>80</v>
      </c>
      <c r="M375" t="s">
        <v>50</v>
      </c>
      <c r="N375" t="s">
        <v>50</v>
      </c>
      <c r="O375" t="s">
        <v>50</v>
      </c>
      <c r="P375" t="s">
        <v>50</v>
      </c>
      <c r="Q375" t="s">
        <v>221</v>
      </c>
      <c r="R375" t="str">
        <f t="shared" si="50"/>
        <v>Wakad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tr">
        <f t="shared" si="51"/>
        <v/>
      </c>
      <c r="Y375" t="str">
        <f t="shared" si="52"/>
        <v>Wakad</v>
      </c>
      <c r="Z375" t="s">
        <v>83</v>
      </c>
      <c r="AA375" t="s">
        <v>221</v>
      </c>
      <c r="AB375" t="s">
        <v>50</v>
      </c>
      <c r="AC375" t="s">
        <v>50</v>
      </c>
      <c r="AD375" t="s">
        <v>50</v>
      </c>
      <c r="AE375" t="s">
        <v>50</v>
      </c>
      <c r="AF375" t="str">
        <f t="shared" si="53"/>
        <v>Wakad</v>
      </c>
      <c r="AG375" t="s">
        <v>50</v>
      </c>
      <c r="AH375" t="s">
        <v>50</v>
      </c>
      <c r="AI375" t="s">
        <v>50</v>
      </c>
      <c r="AJ375" t="s">
        <v>50</v>
      </c>
      <c r="AK375" t="s">
        <v>50</v>
      </c>
      <c r="AL375" t="str">
        <f t="shared" si="54"/>
        <v/>
      </c>
      <c r="AM375" t="str">
        <f>IF(FC_Road___Aradhana5[[#This Row],[2nd Level Departure]]="",FC_Road___Aradhana5[[#This Row],[1st Level Departure]],FC_Road___Aradhana5[[#This Row],[2nd Level Departure]])</f>
        <v>Wakad</v>
      </c>
      <c r="AN375" t="s">
        <v>128</v>
      </c>
      <c r="AO375" t="s">
        <v>95</v>
      </c>
      <c r="AP375" t="s">
        <v>58</v>
      </c>
      <c r="AQ375" t="s">
        <v>72</v>
      </c>
      <c r="AR375" t="s">
        <v>60</v>
      </c>
      <c r="AS375" t="s">
        <v>139</v>
      </c>
      <c r="AT375" t="s">
        <v>222</v>
      </c>
      <c r="AU375" t="s">
        <v>60</v>
      </c>
      <c r="AV375" t="s">
        <v>50</v>
      </c>
      <c r="AW375" t="str">
        <f t="shared" si="55"/>
        <v>Walk-in/ Saw it while passing by</v>
      </c>
      <c r="AX375" t="s">
        <v>50</v>
      </c>
      <c r="AY375" t="s">
        <v>167</v>
      </c>
      <c r="AZ375" t="s">
        <v>50</v>
      </c>
      <c r="BA375" t="str">
        <f t="shared" si="49"/>
        <v>I love the alcohol with Pizza offer at Nonna's</v>
      </c>
      <c r="BB375" t="s">
        <v>64</v>
      </c>
      <c r="BC375" t="s">
        <v>64</v>
      </c>
      <c r="BD375" t="s">
        <v>159</v>
      </c>
      <c r="BE375" t="s">
        <v>67</v>
      </c>
      <c r="BF375" t="s">
        <v>89</v>
      </c>
      <c r="BG375" t="s">
        <v>114</v>
      </c>
      <c r="BH375" t="s">
        <v>90</v>
      </c>
      <c r="BJ375" t="s">
        <v>69</v>
      </c>
      <c r="BK375" t="s">
        <v>153</v>
      </c>
      <c r="BL375" t="s">
        <v>427</v>
      </c>
    </row>
    <row r="376" spans="1:64" x14ac:dyDescent="0.3">
      <c r="A376">
        <v>392</v>
      </c>
      <c r="B376" s="1">
        <v>45840.921527777777</v>
      </c>
      <c r="C376" s="6">
        <v>45840.929166666669</v>
      </c>
      <c r="D376" s="2">
        <f>INT(FC_Road___Aradhana5[[#This Row],[Completion time]])</f>
        <v>45840</v>
      </c>
      <c r="E376" s="2" t="str">
        <f>TEXT(FC_Road___Aradhana5[[#This Row],[Date]],"dddd")</f>
        <v>Wednesday</v>
      </c>
      <c r="F376" s="2" t="str">
        <f>IF(WEEKDAY(FC_Road___Aradhana5[[#This Row],[Date]],2)&gt;5,"Weekend","Weekday")</f>
        <v>Weekday</v>
      </c>
      <c r="G37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6" t="s">
        <v>49</v>
      </c>
      <c r="I376" t="s">
        <v>50</v>
      </c>
      <c r="J376" t="s">
        <v>51</v>
      </c>
      <c r="K376" t="s">
        <v>52</v>
      </c>
      <c r="L376" t="s">
        <v>53</v>
      </c>
      <c r="M376" t="s">
        <v>50</v>
      </c>
      <c r="N376" t="s">
        <v>50</v>
      </c>
      <c r="O376" t="s">
        <v>54</v>
      </c>
      <c r="P376" t="s">
        <v>50</v>
      </c>
      <c r="Q376" t="s">
        <v>50</v>
      </c>
      <c r="R376" t="str">
        <f t="shared" si="50"/>
        <v>Deccan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tr">
        <f t="shared" si="51"/>
        <v/>
      </c>
      <c r="Y376" t="str">
        <f t="shared" si="52"/>
        <v>Deccan</v>
      </c>
      <c r="Z376" t="s">
        <v>83</v>
      </c>
      <c r="AA376" t="s">
        <v>70</v>
      </c>
      <c r="AB376" t="s">
        <v>50</v>
      </c>
      <c r="AC376" t="s">
        <v>50</v>
      </c>
      <c r="AD376" t="s">
        <v>50</v>
      </c>
      <c r="AE376" t="s">
        <v>50</v>
      </c>
      <c r="AF376" t="str">
        <f t="shared" si="53"/>
        <v>Shivajinagar</v>
      </c>
      <c r="AG376" t="s">
        <v>50</v>
      </c>
      <c r="AH376" t="s">
        <v>50</v>
      </c>
      <c r="AI376" t="s">
        <v>50</v>
      </c>
      <c r="AJ376" t="s">
        <v>50</v>
      </c>
      <c r="AK376" t="s">
        <v>50</v>
      </c>
      <c r="AL376" t="str">
        <f t="shared" si="54"/>
        <v/>
      </c>
      <c r="AM376" t="str">
        <f>IF(FC_Road___Aradhana5[[#This Row],[2nd Level Departure]]="",FC_Road___Aradhana5[[#This Row],[1st Level Departure]],FC_Road___Aradhana5[[#This Row],[2nd Level Departure]])</f>
        <v>Shivajinagar</v>
      </c>
      <c r="AN376" t="s">
        <v>85</v>
      </c>
      <c r="AO376" t="s">
        <v>71</v>
      </c>
      <c r="AP376" t="s">
        <v>58</v>
      </c>
      <c r="AQ376" t="s">
        <v>59</v>
      </c>
      <c r="AR376" t="s">
        <v>103</v>
      </c>
      <c r="AS376" t="s">
        <v>61</v>
      </c>
      <c r="AT376" t="s">
        <v>62</v>
      </c>
      <c r="AU376" t="s">
        <v>63</v>
      </c>
      <c r="AV376" t="s">
        <v>50</v>
      </c>
      <c r="AW376" t="str">
        <f t="shared" si="55"/>
        <v>Word of Mouth/ Recommendation</v>
      </c>
      <c r="AX376" t="s">
        <v>50</v>
      </c>
      <c r="AY376" t="str">
        <f t="shared" si="48"/>
        <v>Casual Meal</v>
      </c>
      <c r="AZ376" t="s">
        <v>50</v>
      </c>
      <c r="BA376" t="str">
        <f t="shared" si="49"/>
        <v>I wanted to try Sourdough Pizza</v>
      </c>
      <c r="BB376" t="s">
        <v>87</v>
      </c>
      <c r="BC376" t="s">
        <v>104</v>
      </c>
      <c r="BD376" t="s">
        <v>75</v>
      </c>
      <c r="BE376" t="s">
        <v>76</v>
      </c>
      <c r="BF376" t="s">
        <v>99</v>
      </c>
      <c r="BG376" t="s">
        <v>68</v>
      </c>
      <c r="BH376" t="s">
        <v>78</v>
      </c>
      <c r="BI376" t="s">
        <v>122</v>
      </c>
      <c r="BJ376" t="s">
        <v>69</v>
      </c>
      <c r="BK376" t="s">
        <v>529</v>
      </c>
      <c r="BL376" t="s">
        <v>369</v>
      </c>
    </row>
    <row r="377" spans="1:64" x14ac:dyDescent="0.3">
      <c r="A377">
        <v>393</v>
      </c>
      <c r="B377" s="1">
        <v>45840.929166666669</v>
      </c>
      <c r="C377" s="6">
        <v>45840.938194444447</v>
      </c>
      <c r="D377" s="2">
        <f>INT(FC_Road___Aradhana5[[#This Row],[Completion time]])</f>
        <v>45840</v>
      </c>
      <c r="E377" s="2" t="str">
        <f>TEXT(FC_Road___Aradhana5[[#This Row],[Date]],"dddd")</f>
        <v>Wednesday</v>
      </c>
      <c r="F377" s="2" t="str">
        <f>IF(WEEKDAY(FC_Road___Aradhana5[[#This Row],[Date]],2)&gt;5,"Weekend","Weekday")</f>
        <v>Weekday</v>
      </c>
      <c r="G37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7" t="s">
        <v>49</v>
      </c>
      <c r="I377" t="s">
        <v>50</v>
      </c>
      <c r="J377" t="s">
        <v>51</v>
      </c>
      <c r="K377" t="s">
        <v>92</v>
      </c>
      <c r="L377" t="s">
        <v>93</v>
      </c>
      <c r="M377" t="s">
        <v>50</v>
      </c>
      <c r="N377" t="s">
        <v>221</v>
      </c>
      <c r="O377" t="s">
        <v>50</v>
      </c>
      <c r="P377" t="s">
        <v>50</v>
      </c>
      <c r="Q377" t="s">
        <v>50</v>
      </c>
      <c r="R377" t="str">
        <f t="shared" si="50"/>
        <v>Wakad</v>
      </c>
      <c r="S377" t="s">
        <v>50</v>
      </c>
      <c r="T377" t="s">
        <v>50</v>
      </c>
      <c r="U377" t="s">
        <v>50</v>
      </c>
      <c r="V377" t="s">
        <v>50</v>
      </c>
      <c r="W377" t="s">
        <v>50</v>
      </c>
      <c r="X377" t="str">
        <f t="shared" si="51"/>
        <v/>
      </c>
      <c r="Y377" t="str">
        <f t="shared" si="52"/>
        <v>Wakad</v>
      </c>
      <c r="Z377" t="s">
        <v>83</v>
      </c>
      <c r="AA377" t="s">
        <v>135</v>
      </c>
      <c r="AB377" t="s">
        <v>50</v>
      </c>
      <c r="AC377" t="s">
        <v>50</v>
      </c>
      <c r="AD377" t="s">
        <v>50</v>
      </c>
      <c r="AE377" t="s">
        <v>50</v>
      </c>
      <c r="AF377" t="str">
        <f t="shared" si="53"/>
        <v>Erandawne</v>
      </c>
      <c r="AG377" t="s">
        <v>50</v>
      </c>
      <c r="AH377" t="s">
        <v>181</v>
      </c>
      <c r="AI377" t="s">
        <v>50</v>
      </c>
      <c r="AJ377" t="s">
        <v>50</v>
      </c>
      <c r="AK377" t="s">
        <v>50</v>
      </c>
      <c r="AL377" t="str">
        <f t="shared" si="54"/>
        <v>Law College Road</v>
      </c>
      <c r="AM377" t="str">
        <f>IF(FC_Road___Aradhana5[[#This Row],[2nd Level Departure]]="",FC_Road___Aradhana5[[#This Row],[1st Level Departure]],FC_Road___Aradhana5[[#This Row],[2nd Level Departure]])</f>
        <v>Law College Road</v>
      </c>
      <c r="AN377" t="s">
        <v>128</v>
      </c>
      <c r="AO377" t="s">
        <v>109</v>
      </c>
      <c r="AP377" t="s">
        <v>58</v>
      </c>
      <c r="AQ377" t="s">
        <v>59</v>
      </c>
      <c r="AR377" t="s">
        <v>103</v>
      </c>
      <c r="AS377" t="s">
        <v>61</v>
      </c>
      <c r="AT377" t="s">
        <v>107</v>
      </c>
      <c r="AU377" t="s">
        <v>60</v>
      </c>
      <c r="AV377" t="s">
        <v>50</v>
      </c>
      <c r="AW377" t="str">
        <f t="shared" si="55"/>
        <v>Word of Mouth/ Recommendation</v>
      </c>
      <c r="AX377" t="s">
        <v>50</v>
      </c>
      <c r="AY377" t="str">
        <f t="shared" si="48"/>
        <v>Casual Meal</v>
      </c>
      <c r="AZ377" t="s">
        <v>50</v>
      </c>
      <c r="BA377" t="str">
        <f t="shared" si="49"/>
        <v>Nonna's famous Tiramisu </v>
      </c>
      <c r="BB377" t="s">
        <v>87</v>
      </c>
      <c r="BC377" t="s">
        <v>64</v>
      </c>
      <c r="BD377" t="s">
        <v>88</v>
      </c>
      <c r="BE377" t="s">
        <v>67</v>
      </c>
      <c r="BF377" t="s">
        <v>89</v>
      </c>
      <c r="BG377" t="s">
        <v>114</v>
      </c>
      <c r="BH377" t="s">
        <v>78</v>
      </c>
      <c r="BI377" t="s">
        <v>91</v>
      </c>
      <c r="BJ377" t="s">
        <v>69</v>
      </c>
      <c r="BK377" t="s">
        <v>153</v>
      </c>
      <c r="BL377" t="s">
        <v>425</v>
      </c>
    </row>
    <row r="378" spans="1:64" x14ac:dyDescent="0.3">
      <c r="A378">
        <v>394</v>
      </c>
      <c r="B378" s="1">
        <v>45840.938194444447</v>
      </c>
      <c r="C378" s="6">
        <v>45840.943749999999</v>
      </c>
      <c r="D378" s="2">
        <f>INT(FC_Road___Aradhana5[[#This Row],[Completion time]])</f>
        <v>45840</v>
      </c>
      <c r="E378" s="2" t="str">
        <f>TEXT(FC_Road___Aradhana5[[#This Row],[Date]],"dddd")</f>
        <v>Wednesday</v>
      </c>
      <c r="F378" s="2" t="str">
        <f>IF(WEEKDAY(FC_Road___Aradhana5[[#This Row],[Date]],2)&gt;5,"Weekend","Weekday")</f>
        <v>Weekday</v>
      </c>
      <c r="G37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78" t="s">
        <v>49</v>
      </c>
      <c r="I378" t="s">
        <v>50</v>
      </c>
      <c r="J378" t="s">
        <v>51</v>
      </c>
      <c r="K378" t="s">
        <v>52</v>
      </c>
      <c r="L378" t="s">
        <v>80</v>
      </c>
      <c r="M378" t="s">
        <v>50</v>
      </c>
      <c r="N378" t="s">
        <v>50</v>
      </c>
      <c r="O378" t="s">
        <v>50</v>
      </c>
      <c r="P378" t="s">
        <v>50</v>
      </c>
      <c r="Q378" t="s">
        <v>295</v>
      </c>
      <c r="R378" t="str">
        <f t="shared" si="50"/>
        <v>Sahakarnagar, Parvati</v>
      </c>
      <c r="S378" t="s">
        <v>50</v>
      </c>
      <c r="T378" t="s">
        <v>50</v>
      </c>
      <c r="U378" t="s">
        <v>50</v>
      </c>
      <c r="V378" t="s">
        <v>50</v>
      </c>
      <c r="W378" t="s">
        <v>50</v>
      </c>
      <c r="X378" t="str">
        <f t="shared" si="51"/>
        <v/>
      </c>
      <c r="Y378" t="str">
        <f t="shared" si="52"/>
        <v>Sahakarnagar, Parvati</v>
      </c>
      <c r="Z378" t="s">
        <v>83</v>
      </c>
      <c r="AA378" t="s">
        <v>285</v>
      </c>
      <c r="AB378" t="s">
        <v>50</v>
      </c>
      <c r="AC378" t="s">
        <v>50</v>
      </c>
      <c r="AD378" t="s">
        <v>50</v>
      </c>
      <c r="AE378" t="s">
        <v>50</v>
      </c>
      <c r="AF378" t="str">
        <f t="shared" si="53"/>
        <v xml:space="preserve">Sahakarnagar </v>
      </c>
      <c r="AG378" t="s">
        <v>50</v>
      </c>
      <c r="AH378" t="s">
        <v>50</v>
      </c>
      <c r="AI378" t="s">
        <v>50</v>
      </c>
      <c r="AJ378" t="s">
        <v>50</v>
      </c>
      <c r="AK378" t="s">
        <v>50</v>
      </c>
      <c r="AL378" t="str">
        <f t="shared" si="54"/>
        <v/>
      </c>
      <c r="AM378" t="str">
        <f>IF(FC_Road___Aradhana5[[#This Row],[2nd Level Departure]]="",FC_Road___Aradhana5[[#This Row],[1st Level Departure]],FC_Road___Aradhana5[[#This Row],[2nd Level Departure]])</f>
        <v xml:space="preserve">Sahakarnagar </v>
      </c>
      <c r="AN378" t="s">
        <v>56</v>
      </c>
      <c r="AO378" t="s">
        <v>71</v>
      </c>
      <c r="AP378" t="s">
        <v>96</v>
      </c>
      <c r="AQ378" t="s">
        <v>50</v>
      </c>
      <c r="AR378" t="s">
        <v>50</v>
      </c>
      <c r="AS378" t="s">
        <v>50</v>
      </c>
      <c r="AT378" t="s">
        <v>50</v>
      </c>
      <c r="AU378" t="s">
        <v>50</v>
      </c>
      <c r="AV378" t="s">
        <v>97</v>
      </c>
      <c r="AW378" t="str">
        <f t="shared" si="55"/>
        <v>Social Media Ad (Instagram/ Facebook)</v>
      </c>
      <c r="AX378" t="s">
        <v>61</v>
      </c>
      <c r="AY378" t="str">
        <f t="shared" si="48"/>
        <v>Casual Meal</v>
      </c>
      <c r="AZ378" t="s">
        <v>98</v>
      </c>
      <c r="BA378" t="s">
        <v>62</v>
      </c>
      <c r="BB378" t="s">
        <v>87</v>
      </c>
      <c r="BC378" t="s">
        <v>104</v>
      </c>
      <c r="BD378" t="s">
        <v>75</v>
      </c>
      <c r="BE378" t="s">
        <v>67</v>
      </c>
      <c r="BF378" t="s">
        <v>99</v>
      </c>
      <c r="BG378" t="s">
        <v>68</v>
      </c>
      <c r="BH378" t="s">
        <v>78</v>
      </c>
      <c r="BI378" t="s">
        <v>115</v>
      </c>
      <c r="BJ378" t="s">
        <v>69</v>
      </c>
      <c r="BK378" t="s">
        <v>153</v>
      </c>
      <c r="BL378" t="s">
        <v>460</v>
      </c>
    </row>
    <row r="379" spans="1:64" x14ac:dyDescent="0.3">
      <c r="A379">
        <v>395</v>
      </c>
      <c r="B379" s="1">
        <v>45841.574305555558</v>
      </c>
      <c r="C379" s="6">
        <v>45841.574999999997</v>
      </c>
      <c r="D379" s="2">
        <f>INT(FC_Road___Aradhana5[[#This Row],[Completion time]])</f>
        <v>45841</v>
      </c>
      <c r="E379" s="2" t="str">
        <f>TEXT(FC_Road___Aradhana5[[#This Row],[Date]],"dddd")</f>
        <v>Thursday</v>
      </c>
      <c r="F379" s="2" t="str">
        <f>IF(WEEKDAY(FC_Road___Aradhana5[[#This Row],[Date]],2)&gt;5,"Weekend","Weekday")</f>
        <v>Weekday</v>
      </c>
      <c r="G37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79" t="s">
        <v>49</v>
      </c>
      <c r="I379" t="s">
        <v>50</v>
      </c>
      <c r="J379" t="s">
        <v>51</v>
      </c>
      <c r="K379" t="s">
        <v>52</v>
      </c>
      <c r="L379" t="s">
        <v>93</v>
      </c>
      <c r="M379" t="s">
        <v>50</v>
      </c>
      <c r="N379" t="s">
        <v>102</v>
      </c>
      <c r="O379" t="s">
        <v>50</v>
      </c>
      <c r="P379" t="s">
        <v>50</v>
      </c>
      <c r="Q379" t="s">
        <v>50</v>
      </c>
      <c r="R379" t="str">
        <f t="shared" si="50"/>
        <v>FC Road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tr">
        <f t="shared" si="51"/>
        <v/>
      </c>
      <c r="Y379" t="str">
        <f t="shared" si="52"/>
        <v>FC Road</v>
      </c>
      <c r="Z379" t="s">
        <v>83</v>
      </c>
      <c r="AA379" t="s">
        <v>70</v>
      </c>
      <c r="AB379" t="s">
        <v>50</v>
      </c>
      <c r="AC379" t="s">
        <v>50</v>
      </c>
      <c r="AD379" t="s">
        <v>50</v>
      </c>
      <c r="AE379" t="s">
        <v>50</v>
      </c>
      <c r="AF379" t="str">
        <f t="shared" si="53"/>
        <v>Shivajinagar</v>
      </c>
      <c r="AG379" t="s">
        <v>50</v>
      </c>
      <c r="AH379" t="s">
        <v>50</v>
      </c>
      <c r="AI379" t="s">
        <v>50</v>
      </c>
      <c r="AJ379" t="s">
        <v>50</v>
      </c>
      <c r="AK379" t="s">
        <v>50</v>
      </c>
      <c r="AL379" t="str">
        <f t="shared" si="54"/>
        <v/>
      </c>
      <c r="AM379" t="str">
        <f>IF(FC_Road___Aradhana5[[#This Row],[2nd Level Departure]]="",FC_Road___Aradhana5[[#This Row],[1st Level Departure]],FC_Road___Aradhana5[[#This Row],[2nd Level Departure]])</f>
        <v>Shivajinagar</v>
      </c>
      <c r="AN379" t="s">
        <v>94</v>
      </c>
      <c r="AO379" t="s">
        <v>71</v>
      </c>
      <c r="AP379" t="s">
        <v>58</v>
      </c>
      <c r="AQ379" t="s">
        <v>72</v>
      </c>
      <c r="AR379" t="s">
        <v>60</v>
      </c>
      <c r="AS379" t="s">
        <v>129</v>
      </c>
      <c r="AT379" t="s">
        <v>107</v>
      </c>
      <c r="AU379" t="s">
        <v>63</v>
      </c>
      <c r="AV379" t="s">
        <v>50</v>
      </c>
      <c r="AW379" t="str">
        <f t="shared" si="55"/>
        <v>Walk-in/ Saw it while passing by</v>
      </c>
      <c r="AX379" t="s">
        <v>50</v>
      </c>
      <c r="AY379" t="str">
        <f t="shared" si="48"/>
        <v>Family Outing</v>
      </c>
      <c r="AZ379" t="s">
        <v>50</v>
      </c>
      <c r="BA379" t="str">
        <f t="shared" si="49"/>
        <v>Nonna's famous Tiramisu </v>
      </c>
      <c r="BB379" t="s">
        <v>104</v>
      </c>
      <c r="BC379" t="s">
        <v>104</v>
      </c>
      <c r="BD379" t="s">
        <v>75</v>
      </c>
      <c r="BE379" t="s">
        <v>76</v>
      </c>
      <c r="BF379" t="s">
        <v>89</v>
      </c>
      <c r="BG379" t="s">
        <v>68</v>
      </c>
      <c r="BH379" t="s">
        <v>78</v>
      </c>
      <c r="BI379" t="s">
        <v>115</v>
      </c>
      <c r="BJ379" t="s">
        <v>69</v>
      </c>
      <c r="BK379" t="s">
        <v>93</v>
      </c>
      <c r="BL379" t="s">
        <v>372</v>
      </c>
    </row>
    <row r="380" spans="1:64" x14ac:dyDescent="0.3">
      <c r="A380">
        <v>396</v>
      </c>
      <c r="B380" s="1">
        <v>45841.574999999997</v>
      </c>
      <c r="C380" s="6">
        <v>45841.600694444445</v>
      </c>
      <c r="D380" s="2">
        <f>INT(FC_Road___Aradhana5[[#This Row],[Completion time]])</f>
        <v>45841</v>
      </c>
      <c r="E380" s="2" t="str">
        <f>TEXT(FC_Road___Aradhana5[[#This Row],[Date]],"dddd")</f>
        <v>Thursday</v>
      </c>
      <c r="F380" s="2" t="str">
        <f>IF(WEEKDAY(FC_Road___Aradhana5[[#This Row],[Date]],2)&gt;5,"Weekend","Weekday")</f>
        <v>Weekday</v>
      </c>
      <c r="G38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0" t="s">
        <v>49</v>
      </c>
      <c r="I380" t="s">
        <v>50</v>
      </c>
      <c r="J380" t="s">
        <v>51</v>
      </c>
      <c r="K380" t="s">
        <v>92</v>
      </c>
      <c r="L380" t="s">
        <v>53</v>
      </c>
      <c r="M380" t="s">
        <v>50</v>
      </c>
      <c r="N380" t="s">
        <v>50</v>
      </c>
      <c r="O380" t="s">
        <v>54</v>
      </c>
      <c r="P380" t="s">
        <v>50</v>
      </c>
      <c r="Q380" t="s">
        <v>50</v>
      </c>
      <c r="R380" t="str">
        <f t="shared" si="50"/>
        <v>Deccan</v>
      </c>
      <c r="S380" t="s">
        <v>50</v>
      </c>
      <c r="T380" t="s">
        <v>50</v>
      </c>
      <c r="U380" t="s">
        <v>50</v>
      </c>
      <c r="V380" t="s">
        <v>50</v>
      </c>
      <c r="W380" t="s">
        <v>50</v>
      </c>
      <c r="X380" t="str">
        <f t="shared" si="51"/>
        <v/>
      </c>
      <c r="Y380" t="str">
        <f t="shared" si="52"/>
        <v>Deccan</v>
      </c>
      <c r="Z380" t="s">
        <v>55</v>
      </c>
      <c r="AA380" t="s">
        <v>50</v>
      </c>
      <c r="AB380" t="s">
        <v>50</v>
      </c>
      <c r="AC380" t="s">
        <v>50</v>
      </c>
      <c r="AD380" t="s">
        <v>54</v>
      </c>
      <c r="AE380" t="s">
        <v>50</v>
      </c>
      <c r="AF380" t="str">
        <f t="shared" si="53"/>
        <v>Deccan</v>
      </c>
      <c r="AG380" t="s">
        <v>50</v>
      </c>
      <c r="AH380" t="s">
        <v>50</v>
      </c>
      <c r="AI380" t="s">
        <v>50</v>
      </c>
      <c r="AJ380" t="s">
        <v>50</v>
      </c>
      <c r="AK380" t="s">
        <v>50</v>
      </c>
      <c r="AL380" t="str">
        <f t="shared" si="54"/>
        <v/>
      </c>
      <c r="AM380" t="str">
        <f>IF(FC_Road___Aradhana5[[#This Row],[2nd Level Departure]]="",FC_Road___Aradhana5[[#This Row],[1st Level Departure]],FC_Road___Aradhana5[[#This Row],[2nd Level Departure]])</f>
        <v>Deccan</v>
      </c>
      <c r="AN380" t="s">
        <v>85</v>
      </c>
      <c r="AO380" t="s">
        <v>71</v>
      </c>
      <c r="AP380" t="s">
        <v>96</v>
      </c>
      <c r="AQ380" t="s">
        <v>50</v>
      </c>
      <c r="AR380" t="s">
        <v>50</v>
      </c>
      <c r="AS380" t="s">
        <v>50</v>
      </c>
      <c r="AT380" t="s">
        <v>50</v>
      </c>
      <c r="AU380" t="s">
        <v>50</v>
      </c>
      <c r="AV380" t="s">
        <v>144</v>
      </c>
      <c r="AW380" t="str">
        <f t="shared" si="55"/>
        <v>I was walking by and came in</v>
      </c>
      <c r="AX380" t="s">
        <v>61</v>
      </c>
      <c r="AY380" t="str">
        <f t="shared" si="48"/>
        <v>Casual Meal</v>
      </c>
      <c r="AZ380" t="s">
        <v>336</v>
      </c>
      <c r="BA380" t="str">
        <f t="shared" si="49"/>
        <v>Others</v>
      </c>
      <c r="BB380" t="s">
        <v>104</v>
      </c>
      <c r="BC380" t="s">
        <v>104</v>
      </c>
      <c r="BD380" t="s">
        <v>66</v>
      </c>
      <c r="BE380" t="s">
        <v>76</v>
      </c>
      <c r="BF380" t="s">
        <v>184</v>
      </c>
      <c r="BG380" t="s">
        <v>68</v>
      </c>
      <c r="BH380" t="s">
        <v>78</v>
      </c>
      <c r="BI380" t="s">
        <v>115</v>
      </c>
      <c r="BJ380" t="s">
        <v>69</v>
      </c>
      <c r="BK380" t="s">
        <v>529</v>
      </c>
      <c r="BL380" t="s">
        <v>369</v>
      </c>
    </row>
    <row r="381" spans="1:64" x14ac:dyDescent="0.3">
      <c r="A381">
        <v>397</v>
      </c>
      <c r="B381" s="1">
        <v>45840.918749999997</v>
      </c>
      <c r="C381" s="6">
        <v>45841.604166666664</v>
      </c>
      <c r="D381" s="2">
        <f>INT(FC_Road___Aradhana5[[#This Row],[Completion time]])</f>
        <v>45841</v>
      </c>
      <c r="E381" s="2" t="str">
        <f>TEXT(FC_Road___Aradhana5[[#This Row],[Date]],"dddd")</f>
        <v>Thursday</v>
      </c>
      <c r="F381" s="2" t="str">
        <f>IF(WEEKDAY(FC_Road___Aradhana5[[#This Row],[Date]],2)&gt;5,"Weekend","Weekday")</f>
        <v>Weekday</v>
      </c>
      <c r="G38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1" t="s">
        <v>49</v>
      </c>
      <c r="I381" t="s">
        <v>50</v>
      </c>
      <c r="J381" t="s">
        <v>51</v>
      </c>
      <c r="K381" t="s">
        <v>52</v>
      </c>
      <c r="L381" t="s">
        <v>80</v>
      </c>
      <c r="M381" t="s">
        <v>50</v>
      </c>
      <c r="N381" t="s">
        <v>50</v>
      </c>
      <c r="O381" t="s">
        <v>50</v>
      </c>
      <c r="P381" t="s">
        <v>50</v>
      </c>
      <c r="Q381" t="s">
        <v>135</v>
      </c>
      <c r="R381" t="str">
        <f t="shared" si="50"/>
        <v>Erandawne</v>
      </c>
      <c r="S381" t="s">
        <v>50</v>
      </c>
      <c r="T381" t="s">
        <v>150</v>
      </c>
      <c r="U381" t="s">
        <v>50</v>
      </c>
      <c r="V381" t="s">
        <v>50</v>
      </c>
      <c r="W381" t="s">
        <v>50</v>
      </c>
      <c r="X381" t="str">
        <f t="shared" si="51"/>
        <v>Karve Road</v>
      </c>
      <c r="Y381" t="str">
        <f t="shared" si="52"/>
        <v>Karve Road</v>
      </c>
      <c r="Z381" t="s">
        <v>55</v>
      </c>
      <c r="AA381" t="s">
        <v>50</v>
      </c>
      <c r="AB381" t="s">
        <v>50</v>
      </c>
      <c r="AC381" t="s">
        <v>50</v>
      </c>
      <c r="AD381" t="s">
        <v>146</v>
      </c>
      <c r="AE381" t="s">
        <v>50</v>
      </c>
      <c r="AF381" t="str">
        <f t="shared" si="53"/>
        <v>Model Colony</v>
      </c>
      <c r="AG381" t="s">
        <v>50</v>
      </c>
      <c r="AH381" t="s">
        <v>50</v>
      </c>
      <c r="AI381" t="s">
        <v>50</v>
      </c>
      <c r="AJ381" t="s">
        <v>50</v>
      </c>
      <c r="AK381" t="s">
        <v>50</v>
      </c>
      <c r="AL381" t="str">
        <f t="shared" si="54"/>
        <v/>
      </c>
      <c r="AM381" t="str">
        <f>IF(FC_Road___Aradhana5[[#This Row],[2nd Level Departure]]="",FC_Road___Aradhana5[[#This Row],[1st Level Departure]],FC_Road___Aradhana5[[#This Row],[2nd Level Departure]])</f>
        <v>Model Colony</v>
      </c>
      <c r="AN381" t="s">
        <v>56</v>
      </c>
      <c r="AO381" t="s">
        <v>71</v>
      </c>
      <c r="AP381" t="s">
        <v>96</v>
      </c>
      <c r="AQ381" t="s">
        <v>50</v>
      </c>
      <c r="AR381" t="s">
        <v>50</v>
      </c>
      <c r="AS381" t="s">
        <v>50</v>
      </c>
      <c r="AT381" t="s">
        <v>50</v>
      </c>
      <c r="AU381" t="s">
        <v>50</v>
      </c>
      <c r="AV381" t="s">
        <v>97</v>
      </c>
      <c r="AW381" t="str">
        <f t="shared" si="55"/>
        <v>Social Media Ad (Instagram/ Facebook)</v>
      </c>
      <c r="AX381" t="s">
        <v>61</v>
      </c>
      <c r="AY381" t="str">
        <f t="shared" si="48"/>
        <v>Casual Meal</v>
      </c>
      <c r="AZ381" t="s">
        <v>98</v>
      </c>
      <c r="BA381" t="s">
        <v>62</v>
      </c>
      <c r="BB381" t="s">
        <v>64</v>
      </c>
      <c r="BC381" t="s">
        <v>65</v>
      </c>
      <c r="BD381" t="s">
        <v>88</v>
      </c>
      <c r="BE381" t="s">
        <v>188</v>
      </c>
      <c r="BF381" t="s">
        <v>184</v>
      </c>
      <c r="BG381" t="s">
        <v>137</v>
      </c>
      <c r="BH381" t="s">
        <v>90</v>
      </c>
      <c r="BI381" t="s">
        <v>296</v>
      </c>
      <c r="BJ381" t="s">
        <v>189</v>
      </c>
      <c r="BK381" t="s">
        <v>529</v>
      </c>
      <c r="BL381" t="s">
        <v>381</v>
      </c>
    </row>
    <row r="382" spans="1:64" x14ac:dyDescent="0.3">
      <c r="A382">
        <v>398</v>
      </c>
      <c r="B382" s="1">
        <v>45841.602777777778</v>
      </c>
      <c r="C382" s="6">
        <v>45841.604861111111</v>
      </c>
      <c r="D382" s="2">
        <f>INT(FC_Road___Aradhana5[[#This Row],[Completion time]])</f>
        <v>45841</v>
      </c>
      <c r="E382" s="2" t="str">
        <f>TEXT(FC_Road___Aradhana5[[#This Row],[Date]],"dddd")</f>
        <v>Thursday</v>
      </c>
      <c r="F382" s="2" t="str">
        <f>IF(WEEKDAY(FC_Road___Aradhana5[[#This Row],[Date]],2)&gt;5,"Weekend","Weekday")</f>
        <v>Weekday</v>
      </c>
      <c r="G38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2" t="s">
        <v>49</v>
      </c>
      <c r="I382" t="s">
        <v>50</v>
      </c>
      <c r="J382" t="s">
        <v>51</v>
      </c>
      <c r="K382" t="s">
        <v>92</v>
      </c>
      <c r="L382" t="s">
        <v>80</v>
      </c>
      <c r="M382" t="s">
        <v>50</v>
      </c>
      <c r="N382" t="s">
        <v>50</v>
      </c>
      <c r="O382" t="s">
        <v>50</v>
      </c>
      <c r="P382" t="s">
        <v>50</v>
      </c>
      <c r="Q382" t="s">
        <v>297</v>
      </c>
      <c r="R382" t="str">
        <f t="shared" si="50"/>
        <v>Pimpri</v>
      </c>
      <c r="S382" t="s">
        <v>50</v>
      </c>
      <c r="T382" t="s">
        <v>50</v>
      </c>
      <c r="U382" t="s">
        <v>50</v>
      </c>
      <c r="V382" t="s">
        <v>50</v>
      </c>
      <c r="W382" t="s">
        <v>50</v>
      </c>
      <c r="X382" t="str">
        <f t="shared" si="51"/>
        <v/>
      </c>
      <c r="Y382" t="str">
        <f t="shared" si="52"/>
        <v>Pimpri</v>
      </c>
      <c r="Z382" t="s">
        <v>55</v>
      </c>
      <c r="AA382" t="s">
        <v>50</v>
      </c>
      <c r="AB382" t="s">
        <v>50</v>
      </c>
      <c r="AC382" t="s">
        <v>50</v>
      </c>
      <c r="AD382" t="s">
        <v>297</v>
      </c>
      <c r="AE382" t="s">
        <v>50</v>
      </c>
      <c r="AF382" t="str">
        <f t="shared" si="53"/>
        <v>Pimpri</v>
      </c>
      <c r="AG382" t="s">
        <v>50</v>
      </c>
      <c r="AH382" t="s">
        <v>50</v>
      </c>
      <c r="AI382" t="s">
        <v>50</v>
      </c>
      <c r="AJ382" t="s">
        <v>50</v>
      </c>
      <c r="AK382" t="s">
        <v>50</v>
      </c>
      <c r="AL382" t="str">
        <f t="shared" si="54"/>
        <v/>
      </c>
      <c r="AM382" t="str">
        <f>IF(FC_Road___Aradhana5[[#This Row],[2nd Level Departure]]="",FC_Road___Aradhana5[[#This Row],[1st Level Departure]],FC_Road___Aradhana5[[#This Row],[2nd Level Departure]])</f>
        <v>Pimpri</v>
      </c>
      <c r="AN382" t="s">
        <v>56</v>
      </c>
      <c r="AO382" t="s">
        <v>71</v>
      </c>
      <c r="AP382" t="s">
        <v>96</v>
      </c>
      <c r="AQ382" t="s">
        <v>50</v>
      </c>
      <c r="AR382" t="s">
        <v>50</v>
      </c>
      <c r="AS382" t="s">
        <v>50</v>
      </c>
      <c r="AT382" t="s">
        <v>50</v>
      </c>
      <c r="AU382" t="s">
        <v>50</v>
      </c>
      <c r="AV382" t="s">
        <v>110</v>
      </c>
      <c r="AW382" t="str">
        <f t="shared" si="55"/>
        <v>Reservation Apps - DineOut/ Zomato Gold</v>
      </c>
      <c r="AX382" t="s">
        <v>129</v>
      </c>
      <c r="AY382" t="str">
        <f t="shared" si="48"/>
        <v>Family Outing</v>
      </c>
      <c r="AZ382" t="s">
        <v>98</v>
      </c>
      <c r="BA382" t="s">
        <v>62</v>
      </c>
      <c r="BB382" t="s">
        <v>74</v>
      </c>
      <c r="BC382" t="s">
        <v>74</v>
      </c>
      <c r="BD382" t="s">
        <v>75</v>
      </c>
      <c r="BE382" t="s">
        <v>67</v>
      </c>
      <c r="BF382" t="s">
        <v>89</v>
      </c>
      <c r="BG382" t="s">
        <v>68</v>
      </c>
      <c r="BH382" t="s">
        <v>78</v>
      </c>
      <c r="BI382" t="s">
        <v>115</v>
      </c>
      <c r="BJ382" t="s">
        <v>69</v>
      </c>
      <c r="BK382" t="s">
        <v>529</v>
      </c>
      <c r="BL382" t="s">
        <v>380</v>
      </c>
    </row>
    <row r="383" spans="1:64" x14ac:dyDescent="0.3">
      <c r="A383">
        <v>399</v>
      </c>
      <c r="B383" s="1">
        <v>45841.606944444444</v>
      </c>
      <c r="C383" s="6">
        <v>45841.615972222222</v>
      </c>
      <c r="D383" s="2">
        <f>INT(FC_Road___Aradhana5[[#This Row],[Completion time]])</f>
        <v>45841</v>
      </c>
      <c r="E383" s="2" t="str">
        <f>TEXT(FC_Road___Aradhana5[[#This Row],[Date]],"dddd")</f>
        <v>Thursday</v>
      </c>
      <c r="F383" s="2" t="str">
        <f>IF(WEEKDAY(FC_Road___Aradhana5[[#This Row],[Date]],2)&gt;5,"Weekend","Weekday")</f>
        <v>Weekday</v>
      </c>
      <c r="G38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3" t="s">
        <v>49</v>
      </c>
      <c r="I383" t="s">
        <v>50</v>
      </c>
      <c r="J383" t="s">
        <v>51</v>
      </c>
      <c r="K383" t="s">
        <v>52</v>
      </c>
      <c r="L383" t="s">
        <v>53</v>
      </c>
      <c r="M383" t="s">
        <v>50</v>
      </c>
      <c r="N383" t="s">
        <v>50</v>
      </c>
      <c r="O383" t="s">
        <v>54</v>
      </c>
      <c r="P383" t="s">
        <v>50</v>
      </c>
      <c r="Q383" t="s">
        <v>50</v>
      </c>
      <c r="R383" t="str">
        <f t="shared" si="50"/>
        <v>Deccan</v>
      </c>
      <c r="S383" t="s">
        <v>50</v>
      </c>
      <c r="T383" t="s">
        <v>50</v>
      </c>
      <c r="U383" t="s">
        <v>50</v>
      </c>
      <c r="V383" t="s">
        <v>50</v>
      </c>
      <c r="W383" t="s">
        <v>50</v>
      </c>
      <c r="X383" t="str">
        <f t="shared" si="51"/>
        <v/>
      </c>
      <c r="Y383" t="str">
        <f t="shared" si="52"/>
        <v>Deccan</v>
      </c>
      <c r="Z383" t="s">
        <v>55</v>
      </c>
      <c r="AA383" t="s">
        <v>50</v>
      </c>
      <c r="AB383" t="s">
        <v>50</v>
      </c>
      <c r="AC383" t="s">
        <v>50</v>
      </c>
      <c r="AD383" t="s">
        <v>54</v>
      </c>
      <c r="AE383" t="s">
        <v>50</v>
      </c>
      <c r="AF383" t="str">
        <f t="shared" si="53"/>
        <v>Deccan</v>
      </c>
      <c r="AG383" t="s">
        <v>50</v>
      </c>
      <c r="AH383" t="s">
        <v>50</v>
      </c>
      <c r="AI383" t="s">
        <v>50</v>
      </c>
      <c r="AJ383" t="s">
        <v>50</v>
      </c>
      <c r="AK383" t="s">
        <v>50</v>
      </c>
      <c r="AL383" t="str">
        <f t="shared" si="54"/>
        <v/>
      </c>
      <c r="AM383" t="str">
        <f>IF(FC_Road___Aradhana5[[#This Row],[2nd Level Departure]]="",FC_Road___Aradhana5[[#This Row],[1st Level Departure]],FC_Road___Aradhana5[[#This Row],[2nd Level Departure]])</f>
        <v>Deccan</v>
      </c>
      <c r="AN383" t="s">
        <v>128</v>
      </c>
      <c r="AO383" t="s">
        <v>71</v>
      </c>
      <c r="AP383" t="s">
        <v>96</v>
      </c>
      <c r="AQ383" t="s">
        <v>50</v>
      </c>
      <c r="AR383" t="s">
        <v>50</v>
      </c>
      <c r="AS383" t="s">
        <v>50</v>
      </c>
      <c r="AT383" t="s">
        <v>50</v>
      </c>
      <c r="AU383" t="s">
        <v>50</v>
      </c>
      <c r="AV383" t="s">
        <v>149</v>
      </c>
      <c r="AW383" t="str">
        <f t="shared" si="55"/>
        <v>A friend told me</v>
      </c>
      <c r="AX383" t="s">
        <v>106</v>
      </c>
      <c r="AY383" t="str">
        <f t="shared" si="48"/>
        <v>Work meeting/ Business outing</v>
      </c>
      <c r="AZ383" t="s">
        <v>168</v>
      </c>
      <c r="BA383" t="s">
        <v>125</v>
      </c>
      <c r="BB383" t="s">
        <v>64</v>
      </c>
      <c r="BC383" t="s">
        <v>64</v>
      </c>
      <c r="BD383" t="s">
        <v>75</v>
      </c>
      <c r="BE383" t="s">
        <v>76</v>
      </c>
      <c r="BF383" t="s">
        <v>89</v>
      </c>
      <c r="BG383" t="s">
        <v>68</v>
      </c>
      <c r="BH383" t="s">
        <v>78</v>
      </c>
      <c r="BI383" t="s">
        <v>91</v>
      </c>
      <c r="BJ383" t="s">
        <v>69</v>
      </c>
      <c r="BK383" t="s">
        <v>529</v>
      </c>
      <c r="BL383" t="s">
        <v>369</v>
      </c>
    </row>
    <row r="384" spans="1:64" x14ac:dyDescent="0.3">
      <c r="A384">
        <v>400</v>
      </c>
      <c r="B384" s="1">
        <v>45841.620138888888</v>
      </c>
      <c r="C384" s="6">
        <v>45841.621527777781</v>
      </c>
      <c r="D384" s="2">
        <f>INT(FC_Road___Aradhana5[[#This Row],[Completion time]])</f>
        <v>45841</v>
      </c>
      <c r="E384" s="2" t="str">
        <f>TEXT(FC_Road___Aradhana5[[#This Row],[Date]],"dddd")</f>
        <v>Thursday</v>
      </c>
      <c r="F384" s="2" t="str">
        <f>IF(WEEKDAY(FC_Road___Aradhana5[[#This Row],[Date]],2)&gt;5,"Weekend","Weekday")</f>
        <v>Weekday</v>
      </c>
      <c r="G38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4" t="s">
        <v>49</v>
      </c>
      <c r="I384" t="s">
        <v>50</v>
      </c>
      <c r="J384" t="s">
        <v>51</v>
      </c>
      <c r="K384" t="s">
        <v>52</v>
      </c>
      <c r="L384" t="s">
        <v>160</v>
      </c>
      <c r="M384" t="s">
        <v>50</v>
      </c>
      <c r="N384" t="s">
        <v>50</v>
      </c>
      <c r="O384" t="s">
        <v>50</v>
      </c>
      <c r="P384" t="s">
        <v>208</v>
      </c>
      <c r="Q384" t="s">
        <v>50</v>
      </c>
      <c r="R384" t="str">
        <f t="shared" si="50"/>
        <v>Garware</v>
      </c>
      <c r="S384" t="s">
        <v>50</v>
      </c>
      <c r="T384" t="s">
        <v>50</v>
      </c>
      <c r="U384" t="s">
        <v>50</v>
      </c>
      <c r="V384" t="s">
        <v>50</v>
      </c>
      <c r="W384" t="s">
        <v>50</v>
      </c>
      <c r="X384" t="str">
        <f t="shared" si="51"/>
        <v/>
      </c>
      <c r="Y384" t="str">
        <f t="shared" si="52"/>
        <v>Garware</v>
      </c>
      <c r="Z384" t="s">
        <v>142</v>
      </c>
      <c r="AA384" t="s">
        <v>50</v>
      </c>
      <c r="AB384" t="s">
        <v>50</v>
      </c>
      <c r="AC384" t="s">
        <v>50</v>
      </c>
      <c r="AD384" t="s">
        <v>50</v>
      </c>
      <c r="AE384" t="s">
        <v>298</v>
      </c>
      <c r="AF384" t="str">
        <f t="shared" si="53"/>
        <v>Mit</v>
      </c>
      <c r="AG384" t="s">
        <v>50</v>
      </c>
      <c r="AH384" t="s">
        <v>50</v>
      </c>
      <c r="AI384" t="s">
        <v>50</v>
      </c>
      <c r="AJ384" t="s">
        <v>50</v>
      </c>
      <c r="AK384" t="s">
        <v>50</v>
      </c>
      <c r="AL384" t="str">
        <f t="shared" si="54"/>
        <v/>
      </c>
      <c r="AM384" t="str">
        <f>IF(FC_Road___Aradhana5[[#This Row],[2nd Level Departure]]="",FC_Road___Aradhana5[[#This Row],[1st Level Departure]],FC_Road___Aradhana5[[#This Row],[2nd Level Departure]])</f>
        <v>Mit</v>
      </c>
      <c r="AN384" t="s">
        <v>128</v>
      </c>
      <c r="AO384" t="s">
        <v>71</v>
      </c>
      <c r="AP384" t="s">
        <v>96</v>
      </c>
      <c r="AQ384" t="s">
        <v>50</v>
      </c>
      <c r="AR384" t="s">
        <v>50</v>
      </c>
      <c r="AS384" t="s">
        <v>50</v>
      </c>
      <c r="AT384" t="s">
        <v>50</v>
      </c>
      <c r="AU384" t="s">
        <v>50</v>
      </c>
      <c r="AV384" t="s">
        <v>149</v>
      </c>
      <c r="AW384" t="str">
        <f t="shared" si="55"/>
        <v>A friend told me</v>
      </c>
      <c r="AX384" t="s">
        <v>61</v>
      </c>
      <c r="AY384" t="str">
        <f t="shared" si="48"/>
        <v>Casual Meal</v>
      </c>
      <c r="AZ384" t="s">
        <v>98</v>
      </c>
      <c r="BA384" t="s">
        <v>62</v>
      </c>
      <c r="BB384" t="s">
        <v>74</v>
      </c>
      <c r="BC384" t="s">
        <v>74</v>
      </c>
      <c r="BD384" t="s">
        <v>88</v>
      </c>
      <c r="BE384" t="s">
        <v>76</v>
      </c>
      <c r="BF384" t="s">
        <v>50</v>
      </c>
      <c r="BG384" t="s">
        <v>114</v>
      </c>
      <c r="BH384" t="s">
        <v>50</v>
      </c>
      <c r="BI384" t="s">
        <v>50</v>
      </c>
      <c r="BJ384" t="s">
        <v>69</v>
      </c>
      <c r="BK384" t="s">
        <v>528</v>
      </c>
      <c r="BL384" t="s">
        <v>451</v>
      </c>
    </row>
    <row r="385" spans="1:64" x14ac:dyDescent="0.3">
      <c r="A385">
        <v>401</v>
      </c>
      <c r="B385" s="1">
        <v>45841.621527777781</v>
      </c>
      <c r="C385" s="6">
        <v>45841.629166666666</v>
      </c>
      <c r="D385" s="2">
        <f>INT(FC_Road___Aradhana5[[#This Row],[Completion time]])</f>
        <v>45841</v>
      </c>
      <c r="E385" s="2" t="str">
        <f>TEXT(FC_Road___Aradhana5[[#This Row],[Date]],"dddd")</f>
        <v>Thursday</v>
      </c>
      <c r="F385" s="2" t="str">
        <f>IF(WEEKDAY(FC_Road___Aradhana5[[#This Row],[Date]],2)&gt;5,"Weekend","Weekday")</f>
        <v>Weekday</v>
      </c>
      <c r="G38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5" t="s">
        <v>49</v>
      </c>
      <c r="I385" t="s">
        <v>50</v>
      </c>
      <c r="J385" t="s">
        <v>79</v>
      </c>
      <c r="K385" t="s">
        <v>213</v>
      </c>
      <c r="L385" t="s">
        <v>93</v>
      </c>
      <c r="M385" t="s">
        <v>50</v>
      </c>
      <c r="N385" t="s">
        <v>102</v>
      </c>
      <c r="O385" t="s">
        <v>50</v>
      </c>
      <c r="P385" t="s">
        <v>50</v>
      </c>
      <c r="Q385" t="s">
        <v>50</v>
      </c>
      <c r="R385" t="str">
        <f t="shared" si="50"/>
        <v>FC Road</v>
      </c>
      <c r="S385" t="s">
        <v>50</v>
      </c>
      <c r="T385" t="s">
        <v>50</v>
      </c>
      <c r="U385" t="s">
        <v>50</v>
      </c>
      <c r="V385" t="s">
        <v>50</v>
      </c>
      <c r="W385" t="s">
        <v>50</v>
      </c>
      <c r="X385" t="str">
        <f t="shared" si="51"/>
        <v/>
      </c>
      <c r="Y385" t="str">
        <f t="shared" si="52"/>
        <v>FC Road</v>
      </c>
      <c r="Z385" t="s">
        <v>93</v>
      </c>
      <c r="AA385" t="s">
        <v>50</v>
      </c>
      <c r="AB385" t="s">
        <v>50</v>
      </c>
      <c r="AC385" t="s">
        <v>102</v>
      </c>
      <c r="AD385" t="s">
        <v>50</v>
      </c>
      <c r="AE385" t="s">
        <v>50</v>
      </c>
      <c r="AF385" t="str">
        <f t="shared" si="53"/>
        <v>FC Road</v>
      </c>
      <c r="AG385" t="s">
        <v>50</v>
      </c>
      <c r="AH385" t="s">
        <v>50</v>
      </c>
      <c r="AI385" t="s">
        <v>50</v>
      </c>
      <c r="AJ385" t="s">
        <v>50</v>
      </c>
      <c r="AK385" t="s">
        <v>50</v>
      </c>
      <c r="AL385" t="str">
        <f t="shared" si="54"/>
        <v/>
      </c>
      <c r="AM385" t="str">
        <f>IF(FC_Road___Aradhana5[[#This Row],[2nd Level Departure]]="",FC_Road___Aradhana5[[#This Row],[1st Level Departure]],FC_Road___Aradhana5[[#This Row],[2nd Level Departure]])</f>
        <v>FC Road</v>
      </c>
      <c r="AN385" t="s">
        <v>94</v>
      </c>
      <c r="AO385" t="s">
        <v>71</v>
      </c>
      <c r="AP385" t="s">
        <v>96</v>
      </c>
      <c r="AQ385" t="s">
        <v>50</v>
      </c>
      <c r="AR385" t="s">
        <v>50</v>
      </c>
      <c r="AS385" t="s">
        <v>50</v>
      </c>
      <c r="AT385" t="s">
        <v>50</v>
      </c>
      <c r="AU385" t="s">
        <v>50</v>
      </c>
      <c r="AV385" t="s">
        <v>144</v>
      </c>
      <c r="AW385" t="str">
        <f t="shared" si="55"/>
        <v>I was walking by and came in</v>
      </c>
      <c r="AX385" t="s">
        <v>61</v>
      </c>
      <c r="AY385" t="str">
        <f t="shared" si="48"/>
        <v>Casual Meal</v>
      </c>
      <c r="AZ385" t="s">
        <v>98</v>
      </c>
      <c r="BA385" t="s">
        <v>62</v>
      </c>
      <c r="BB385" t="s">
        <v>104</v>
      </c>
      <c r="BC385" t="s">
        <v>64</v>
      </c>
      <c r="BD385" t="s">
        <v>88</v>
      </c>
      <c r="BE385" t="s">
        <v>67</v>
      </c>
      <c r="BF385" t="s">
        <v>89</v>
      </c>
      <c r="BG385" t="s">
        <v>114</v>
      </c>
      <c r="BH385" t="s">
        <v>78</v>
      </c>
      <c r="BI385" t="s">
        <v>122</v>
      </c>
      <c r="BJ385" t="s">
        <v>69</v>
      </c>
      <c r="BK385" t="s">
        <v>93</v>
      </c>
      <c r="BL385" t="s">
        <v>372</v>
      </c>
    </row>
    <row r="386" spans="1:64" x14ac:dyDescent="0.3">
      <c r="A386">
        <v>402</v>
      </c>
      <c r="B386" s="1">
        <v>45841.629861111112</v>
      </c>
      <c r="C386" s="6">
        <v>45841.640277777777</v>
      </c>
      <c r="D386" s="2">
        <f>INT(FC_Road___Aradhana5[[#This Row],[Completion time]])</f>
        <v>45841</v>
      </c>
      <c r="E386" s="2" t="str">
        <f>TEXT(FC_Road___Aradhana5[[#This Row],[Date]],"dddd")</f>
        <v>Thursday</v>
      </c>
      <c r="F386" s="2" t="str">
        <f>IF(WEEKDAY(FC_Road___Aradhana5[[#This Row],[Date]],2)&gt;5,"Weekend","Weekday")</f>
        <v>Weekday</v>
      </c>
      <c r="G38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6" t="s">
        <v>49</v>
      </c>
      <c r="I386" t="s">
        <v>50</v>
      </c>
      <c r="J386" t="s">
        <v>79</v>
      </c>
      <c r="K386" t="s">
        <v>52</v>
      </c>
      <c r="L386" t="s">
        <v>93</v>
      </c>
      <c r="M386" t="s">
        <v>50</v>
      </c>
      <c r="N386" t="s">
        <v>102</v>
      </c>
      <c r="O386" t="s">
        <v>50</v>
      </c>
      <c r="P386" t="s">
        <v>50</v>
      </c>
      <c r="Q386" t="s">
        <v>50</v>
      </c>
      <c r="R386" t="str">
        <f t="shared" si="50"/>
        <v>FC Road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tr">
        <f t="shared" si="51"/>
        <v/>
      </c>
      <c r="Y386" t="str">
        <f t="shared" si="52"/>
        <v>FC Road</v>
      </c>
      <c r="Z386" t="s">
        <v>83</v>
      </c>
      <c r="AA386" t="s">
        <v>84</v>
      </c>
      <c r="AB386" t="s">
        <v>50</v>
      </c>
      <c r="AC386" t="s">
        <v>50</v>
      </c>
      <c r="AD386" t="s">
        <v>50</v>
      </c>
      <c r="AE386" t="s">
        <v>50</v>
      </c>
      <c r="AF386" t="str">
        <f t="shared" si="53"/>
        <v>kothrud</v>
      </c>
      <c r="AG386" t="s">
        <v>50</v>
      </c>
      <c r="AH386" t="s">
        <v>50</v>
      </c>
      <c r="AI386" t="s">
        <v>299</v>
      </c>
      <c r="AJ386" t="s">
        <v>50</v>
      </c>
      <c r="AK386" t="s">
        <v>50</v>
      </c>
      <c r="AL386" t="str">
        <f t="shared" si="54"/>
        <v>Ganeshnagar</v>
      </c>
      <c r="AM386" t="str">
        <f>IF(FC_Road___Aradhana5[[#This Row],[2nd Level Departure]]="",FC_Road___Aradhana5[[#This Row],[1st Level Departure]],FC_Road___Aradhana5[[#This Row],[2nd Level Departure]])</f>
        <v>Ganeshnagar</v>
      </c>
      <c r="AN386" t="s">
        <v>85</v>
      </c>
      <c r="AO386" t="s">
        <v>95</v>
      </c>
      <c r="AP386" t="s">
        <v>96</v>
      </c>
      <c r="AQ386" t="s">
        <v>50</v>
      </c>
      <c r="AR386" t="s">
        <v>50</v>
      </c>
      <c r="AS386" t="s">
        <v>50</v>
      </c>
      <c r="AT386" t="s">
        <v>50</v>
      </c>
      <c r="AU386" t="s">
        <v>50</v>
      </c>
      <c r="AV386" t="s">
        <v>149</v>
      </c>
      <c r="AW386" t="str">
        <f t="shared" si="55"/>
        <v>A friend told me</v>
      </c>
      <c r="AX386" t="s">
        <v>86</v>
      </c>
      <c r="AY386" t="str">
        <f t="shared" si="48"/>
        <v>Date</v>
      </c>
      <c r="AZ386" t="s">
        <v>180</v>
      </c>
      <c r="BA386" t="s">
        <v>107</v>
      </c>
      <c r="BB386" t="s">
        <v>74</v>
      </c>
      <c r="BC386" t="s">
        <v>64</v>
      </c>
      <c r="BD386" t="s">
        <v>88</v>
      </c>
      <c r="BE386" t="s">
        <v>67</v>
      </c>
      <c r="BF386" t="s">
        <v>89</v>
      </c>
      <c r="BG386" t="s">
        <v>114</v>
      </c>
      <c r="BH386" t="s">
        <v>101</v>
      </c>
      <c r="BI386" t="s">
        <v>115</v>
      </c>
      <c r="BJ386" t="s">
        <v>69</v>
      </c>
      <c r="BK386" t="s">
        <v>93</v>
      </c>
      <c r="BL386" t="s">
        <v>372</v>
      </c>
    </row>
    <row r="387" spans="1:64" x14ac:dyDescent="0.3">
      <c r="A387">
        <v>403</v>
      </c>
      <c r="B387" s="1">
        <v>45841.604861111111</v>
      </c>
      <c r="C387" s="6">
        <v>45841.654166666667</v>
      </c>
      <c r="D387" s="2">
        <f>INT(FC_Road___Aradhana5[[#This Row],[Completion time]])</f>
        <v>45841</v>
      </c>
      <c r="E387" s="2" t="str">
        <f>TEXT(FC_Road___Aradhana5[[#This Row],[Date]],"dddd")</f>
        <v>Thursday</v>
      </c>
      <c r="F387" s="2" t="str">
        <f>IF(WEEKDAY(FC_Road___Aradhana5[[#This Row],[Date]],2)&gt;5,"Weekend","Weekday")</f>
        <v>Weekday</v>
      </c>
      <c r="G38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7" t="s">
        <v>49</v>
      </c>
      <c r="I387" t="s">
        <v>50</v>
      </c>
      <c r="J387" t="s">
        <v>51</v>
      </c>
      <c r="K387" t="s">
        <v>52</v>
      </c>
      <c r="L387" t="s">
        <v>119</v>
      </c>
      <c r="M387" t="s">
        <v>50</v>
      </c>
      <c r="N387" t="s">
        <v>50</v>
      </c>
      <c r="O387" t="s">
        <v>50</v>
      </c>
      <c r="P387" t="s">
        <v>50</v>
      </c>
      <c r="Q387" t="s">
        <v>54</v>
      </c>
      <c r="R387" t="str">
        <f t="shared" si="50"/>
        <v>Deccan</v>
      </c>
      <c r="S387" t="s">
        <v>132</v>
      </c>
      <c r="T387" t="s">
        <v>50</v>
      </c>
      <c r="U387" t="s">
        <v>50</v>
      </c>
      <c r="V387" t="s">
        <v>50</v>
      </c>
      <c r="W387" t="s">
        <v>50</v>
      </c>
      <c r="X387" t="str">
        <f t="shared" si="51"/>
        <v>Prabhat Road/Bhandarkar Road</v>
      </c>
      <c r="Y387" t="str">
        <f t="shared" si="52"/>
        <v>Prabhat Road/Bhandarkar Road</v>
      </c>
      <c r="Z387" t="s">
        <v>163</v>
      </c>
      <c r="AA387" t="s">
        <v>54</v>
      </c>
      <c r="AB387" t="s">
        <v>50</v>
      </c>
      <c r="AC387" t="s">
        <v>50</v>
      </c>
      <c r="AD387" t="s">
        <v>50</v>
      </c>
      <c r="AE387" t="s">
        <v>50</v>
      </c>
      <c r="AF387" t="str">
        <f t="shared" si="53"/>
        <v>Deccan</v>
      </c>
      <c r="AG387" t="s">
        <v>132</v>
      </c>
      <c r="AH387" t="s">
        <v>50</v>
      </c>
      <c r="AI387" t="s">
        <v>50</v>
      </c>
      <c r="AJ387" t="s">
        <v>50</v>
      </c>
      <c r="AK387" t="s">
        <v>50</v>
      </c>
      <c r="AL387" t="str">
        <f t="shared" si="54"/>
        <v>Prabhat Road/Bhandarkar Road</v>
      </c>
      <c r="AM387" t="str">
        <f>IF(FC_Road___Aradhana5[[#This Row],[2nd Level Departure]]="",FC_Road___Aradhana5[[#This Row],[1st Level Departure]],FC_Road___Aradhana5[[#This Row],[2nd Level Departure]])</f>
        <v>Prabhat Road/Bhandarkar Road</v>
      </c>
      <c r="AN387" t="s">
        <v>56</v>
      </c>
      <c r="AO387" t="s">
        <v>95</v>
      </c>
      <c r="AP387" t="s">
        <v>96</v>
      </c>
      <c r="AQ387" t="s">
        <v>50</v>
      </c>
      <c r="AR387" t="s">
        <v>50</v>
      </c>
      <c r="AS387" t="s">
        <v>50</v>
      </c>
      <c r="AT387" t="s">
        <v>50</v>
      </c>
      <c r="AU387" t="s">
        <v>50</v>
      </c>
      <c r="AV387" t="s">
        <v>149</v>
      </c>
      <c r="AW387" t="str">
        <f t="shared" si="55"/>
        <v>A friend told me</v>
      </c>
      <c r="AX387" t="s">
        <v>167</v>
      </c>
      <c r="AY387" t="str">
        <f t="shared" si="48"/>
        <v>Special Celebration (Birthday, Anniversary, etc.)</v>
      </c>
      <c r="AZ387" t="s">
        <v>98</v>
      </c>
      <c r="BA387" t="s">
        <v>62</v>
      </c>
      <c r="BB387" t="s">
        <v>104</v>
      </c>
      <c r="BC387" t="s">
        <v>104</v>
      </c>
      <c r="BD387" t="s">
        <v>88</v>
      </c>
      <c r="BE387" t="s">
        <v>67</v>
      </c>
      <c r="BF387" t="s">
        <v>89</v>
      </c>
      <c r="BG387" t="s">
        <v>114</v>
      </c>
      <c r="BH387" t="s">
        <v>78</v>
      </c>
      <c r="BI387" t="s">
        <v>122</v>
      </c>
      <c r="BJ387" t="s">
        <v>69</v>
      </c>
      <c r="BK387" t="s">
        <v>530</v>
      </c>
      <c r="BL387" t="s">
        <v>496</v>
      </c>
    </row>
    <row r="388" spans="1:64" x14ac:dyDescent="0.3">
      <c r="A388">
        <v>404</v>
      </c>
      <c r="B388" s="1">
        <v>45841.654861111114</v>
      </c>
      <c r="C388" s="6">
        <v>45841.656944444447</v>
      </c>
      <c r="D388" s="2">
        <f>INT(FC_Road___Aradhana5[[#This Row],[Completion time]])</f>
        <v>45841</v>
      </c>
      <c r="E388" s="2" t="str">
        <f>TEXT(FC_Road___Aradhana5[[#This Row],[Date]],"dddd")</f>
        <v>Thursday</v>
      </c>
      <c r="F388" s="2" t="str">
        <f>IF(WEEKDAY(FC_Road___Aradhana5[[#This Row],[Date]],2)&gt;5,"Weekend","Weekday")</f>
        <v>Weekday</v>
      </c>
      <c r="G38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8" t="s">
        <v>49</v>
      </c>
      <c r="I388" t="s">
        <v>50</v>
      </c>
      <c r="J388" t="s">
        <v>79</v>
      </c>
      <c r="K388" t="s">
        <v>92</v>
      </c>
      <c r="L388" t="s">
        <v>160</v>
      </c>
      <c r="M388" t="s">
        <v>50</v>
      </c>
      <c r="N388" t="s">
        <v>50</v>
      </c>
      <c r="O388" t="s">
        <v>50</v>
      </c>
      <c r="P388" t="s">
        <v>161</v>
      </c>
      <c r="Q388" t="s">
        <v>50</v>
      </c>
      <c r="R388" t="str">
        <f t="shared" si="50"/>
        <v>Fergusson / BMCC</v>
      </c>
      <c r="S388" t="s">
        <v>50</v>
      </c>
      <c r="T388" t="s">
        <v>50</v>
      </c>
      <c r="U388" t="s">
        <v>50</v>
      </c>
      <c r="V388" t="s">
        <v>50</v>
      </c>
      <c r="W388" t="s">
        <v>50</v>
      </c>
      <c r="X388" t="str">
        <f t="shared" si="51"/>
        <v/>
      </c>
      <c r="Y388" t="str">
        <f t="shared" si="52"/>
        <v>Fergusson / BMCC</v>
      </c>
      <c r="Z388" t="s">
        <v>142</v>
      </c>
      <c r="AA388" t="s">
        <v>50</v>
      </c>
      <c r="AB388" t="s">
        <v>50</v>
      </c>
      <c r="AC388" t="s">
        <v>50</v>
      </c>
      <c r="AD388" t="s">
        <v>50</v>
      </c>
      <c r="AE388" t="s">
        <v>161</v>
      </c>
      <c r="AF388" t="str">
        <f t="shared" si="53"/>
        <v>Fergusson / BMCC</v>
      </c>
      <c r="AG388" t="s">
        <v>50</v>
      </c>
      <c r="AH388" t="s">
        <v>50</v>
      </c>
      <c r="AI388" t="s">
        <v>50</v>
      </c>
      <c r="AJ388" t="s">
        <v>50</v>
      </c>
      <c r="AK388" t="s">
        <v>50</v>
      </c>
      <c r="AL388" t="str">
        <f t="shared" si="54"/>
        <v/>
      </c>
      <c r="AM388" t="str">
        <f>IF(FC_Road___Aradhana5[[#This Row],[2nd Level Departure]]="",FC_Road___Aradhana5[[#This Row],[1st Level Departure]],FC_Road___Aradhana5[[#This Row],[2nd Level Departure]])</f>
        <v>Fergusson / BMCC</v>
      </c>
      <c r="AN388" t="s">
        <v>94</v>
      </c>
      <c r="AO388" t="s">
        <v>109</v>
      </c>
      <c r="AP388" t="s">
        <v>58</v>
      </c>
      <c r="AQ388" t="s">
        <v>72</v>
      </c>
      <c r="AR388" t="s">
        <v>103</v>
      </c>
      <c r="AS388" t="s">
        <v>61</v>
      </c>
      <c r="AT388" t="s">
        <v>62</v>
      </c>
      <c r="AU388" t="s">
        <v>63</v>
      </c>
      <c r="AV388" t="s">
        <v>50</v>
      </c>
      <c r="AW388" t="str">
        <f t="shared" si="55"/>
        <v>Walk-in/ Saw it while passing by</v>
      </c>
      <c r="AX388" t="s">
        <v>50</v>
      </c>
      <c r="AY388" t="str">
        <f t="shared" si="48"/>
        <v>Casual Meal</v>
      </c>
      <c r="AZ388" t="s">
        <v>50</v>
      </c>
      <c r="BA388" t="str">
        <f t="shared" si="49"/>
        <v>I wanted to try Sourdough Pizza</v>
      </c>
      <c r="BB388" t="s">
        <v>87</v>
      </c>
      <c r="BC388" t="s">
        <v>104</v>
      </c>
      <c r="BD388" t="s">
        <v>88</v>
      </c>
      <c r="BE388" t="s">
        <v>67</v>
      </c>
      <c r="BF388" t="s">
        <v>89</v>
      </c>
      <c r="BG388" t="s">
        <v>114</v>
      </c>
      <c r="BH388" t="s">
        <v>90</v>
      </c>
      <c r="BI388" t="s">
        <v>91</v>
      </c>
      <c r="BJ388" t="s">
        <v>69</v>
      </c>
      <c r="BK388" t="s">
        <v>528</v>
      </c>
      <c r="BL388" t="s">
        <v>388</v>
      </c>
    </row>
    <row r="389" spans="1:64" x14ac:dyDescent="0.3">
      <c r="A389">
        <v>405</v>
      </c>
      <c r="B389" s="1">
        <v>45841.656944444447</v>
      </c>
      <c r="C389" s="6">
        <v>45841.65902777778</v>
      </c>
      <c r="D389" s="2">
        <f>INT(FC_Road___Aradhana5[[#This Row],[Completion time]])</f>
        <v>45841</v>
      </c>
      <c r="E389" s="2" t="str">
        <f>TEXT(FC_Road___Aradhana5[[#This Row],[Date]],"dddd")</f>
        <v>Thursday</v>
      </c>
      <c r="F389" s="2" t="str">
        <f>IF(WEEKDAY(FC_Road___Aradhana5[[#This Row],[Date]],2)&gt;5,"Weekend","Weekday")</f>
        <v>Weekday</v>
      </c>
      <c r="G38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389" t="s">
        <v>49</v>
      </c>
      <c r="I389" t="s">
        <v>50</v>
      </c>
      <c r="J389" t="s">
        <v>51</v>
      </c>
      <c r="K389" t="s">
        <v>140</v>
      </c>
      <c r="L389" t="s">
        <v>53</v>
      </c>
      <c r="M389" t="s">
        <v>50</v>
      </c>
      <c r="N389" t="s">
        <v>50</v>
      </c>
      <c r="O389" t="s">
        <v>126</v>
      </c>
      <c r="P389" t="s">
        <v>50</v>
      </c>
      <c r="Q389" t="s">
        <v>50</v>
      </c>
      <c r="R389" t="str">
        <f t="shared" si="50"/>
        <v>ICC/ Senapati Bapat Road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tr">
        <f t="shared" si="51"/>
        <v/>
      </c>
      <c r="Y389" t="str">
        <f t="shared" si="52"/>
        <v>ICC/ Senapati Bapat Road</v>
      </c>
      <c r="Z389" t="s">
        <v>55</v>
      </c>
      <c r="AA389" t="s">
        <v>50</v>
      </c>
      <c r="AB389" t="s">
        <v>50</v>
      </c>
      <c r="AC389" t="s">
        <v>50</v>
      </c>
      <c r="AD389" t="s">
        <v>248</v>
      </c>
      <c r="AE389" t="s">
        <v>50</v>
      </c>
      <c r="AF389" t="str">
        <f t="shared" si="53"/>
        <v>ICC / Senapati Bapat Road</v>
      </c>
      <c r="AG389" t="s">
        <v>50</v>
      </c>
      <c r="AH389" t="s">
        <v>50</v>
      </c>
      <c r="AI389" t="s">
        <v>50</v>
      </c>
      <c r="AJ389" t="s">
        <v>50</v>
      </c>
      <c r="AK389" t="s">
        <v>50</v>
      </c>
      <c r="AL389" t="str">
        <f t="shared" si="54"/>
        <v/>
      </c>
      <c r="AM389" t="str">
        <f>IF(FC_Road___Aradhana5[[#This Row],[2nd Level Departure]]="",FC_Road___Aradhana5[[#This Row],[1st Level Departure]],FC_Road___Aradhana5[[#This Row],[2nd Level Departure]])</f>
        <v>ICC / Senapati Bapat Road</v>
      </c>
      <c r="AN389" t="s">
        <v>56</v>
      </c>
      <c r="AO389" t="s">
        <v>71</v>
      </c>
      <c r="AP389" t="s">
        <v>58</v>
      </c>
      <c r="AQ389" t="s">
        <v>72</v>
      </c>
      <c r="AR389" t="s">
        <v>73</v>
      </c>
      <c r="AS389" t="s">
        <v>61</v>
      </c>
      <c r="AT389" t="s">
        <v>62</v>
      </c>
      <c r="AU389" t="s">
        <v>63</v>
      </c>
      <c r="AV389" t="s">
        <v>50</v>
      </c>
      <c r="AW389" t="str">
        <f t="shared" si="55"/>
        <v>Walk-in/ Saw it while passing by</v>
      </c>
      <c r="AX389" t="s">
        <v>50</v>
      </c>
      <c r="AY389" t="str">
        <f t="shared" si="48"/>
        <v>Casual Meal</v>
      </c>
      <c r="AZ389" t="s">
        <v>50</v>
      </c>
      <c r="BA389" t="str">
        <f t="shared" si="49"/>
        <v>I wanted to try Sourdough Pizza</v>
      </c>
      <c r="BB389" t="s">
        <v>87</v>
      </c>
      <c r="BC389" t="s">
        <v>64</v>
      </c>
      <c r="BD389" t="s">
        <v>75</v>
      </c>
      <c r="BE389" t="s">
        <v>76</v>
      </c>
      <c r="BF389" t="s">
        <v>50</v>
      </c>
      <c r="BG389" t="s">
        <v>68</v>
      </c>
      <c r="BH389" t="s">
        <v>50</v>
      </c>
      <c r="BI389" t="s">
        <v>50</v>
      </c>
      <c r="BJ389" t="s">
        <v>69</v>
      </c>
      <c r="BK389" t="s">
        <v>529</v>
      </c>
      <c r="BL389" t="s">
        <v>377</v>
      </c>
    </row>
    <row r="390" spans="1:64" x14ac:dyDescent="0.3">
      <c r="A390">
        <v>406</v>
      </c>
      <c r="B390" s="1">
        <v>45841.700694444444</v>
      </c>
      <c r="C390" s="6">
        <v>45841.704861111109</v>
      </c>
      <c r="D390" s="2">
        <f>INT(FC_Road___Aradhana5[[#This Row],[Completion time]])</f>
        <v>45841</v>
      </c>
      <c r="E390" s="2" t="str">
        <f>TEXT(FC_Road___Aradhana5[[#This Row],[Date]],"dddd")</f>
        <v>Thursday</v>
      </c>
      <c r="F390" s="2" t="str">
        <f>IF(WEEKDAY(FC_Road___Aradhana5[[#This Row],[Date]],2)&gt;5,"Weekend","Weekday")</f>
        <v>Weekday</v>
      </c>
      <c r="G39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90" t="s">
        <v>49</v>
      </c>
      <c r="I390" t="s">
        <v>50</v>
      </c>
      <c r="J390" t="s">
        <v>79</v>
      </c>
      <c r="K390" t="s">
        <v>92</v>
      </c>
      <c r="L390" t="s">
        <v>156</v>
      </c>
      <c r="M390" t="s">
        <v>550</v>
      </c>
      <c r="N390" t="s">
        <v>50</v>
      </c>
      <c r="O390" t="s">
        <v>50</v>
      </c>
      <c r="P390" t="s">
        <v>50</v>
      </c>
      <c r="Q390" t="s">
        <v>50</v>
      </c>
      <c r="R390" t="str">
        <f t="shared" si="50"/>
        <v xml:space="preserve">FC Road 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tr">
        <f t="shared" si="51"/>
        <v/>
      </c>
      <c r="Y390" t="str">
        <f t="shared" si="52"/>
        <v xml:space="preserve">FC Road </v>
      </c>
      <c r="Z390" t="s">
        <v>83</v>
      </c>
      <c r="AA390" t="s">
        <v>273</v>
      </c>
      <c r="AB390" t="s">
        <v>50</v>
      </c>
      <c r="AC390" t="s">
        <v>50</v>
      </c>
      <c r="AD390" t="s">
        <v>50</v>
      </c>
      <c r="AE390" t="s">
        <v>50</v>
      </c>
      <c r="AF390" t="str">
        <f t="shared" si="53"/>
        <v>Viman Nagar</v>
      </c>
      <c r="AG390" t="s">
        <v>50</v>
      </c>
      <c r="AH390" t="s">
        <v>50</v>
      </c>
      <c r="AI390" t="s">
        <v>50</v>
      </c>
      <c r="AJ390" t="s">
        <v>50</v>
      </c>
      <c r="AK390" t="s">
        <v>50</v>
      </c>
      <c r="AL390" t="str">
        <f t="shared" si="54"/>
        <v/>
      </c>
      <c r="AM390" t="str">
        <f>IF(FC_Road___Aradhana5[[#This Row],[2nd Level Departure]]="",FC_Road___Aradhana5[[#This Row],[1st Level Departure]],FC_Road___Aradhana5[[#This Row],[2nd Level Departure]])</f>
        <v>Viman Nagar</v>
      </c>
      <c r="AN390" t="s">
        <v>85</v>
      </c>
      <c r="AO390" t="s">
        <v>109</v>
      </c>
      <c r="AP390" t="s">
        <v>58</v>
      </c>
      <c r="AQ390" t="s">
        <v>59</v>
      </c>
      <c r="AR390" t="s">
        <v>60</v>
      </c>
      <c r="AS390" t="s">
        <v>112</v>
      </c>
      <c r="AT390" t="s">
        <v>125</v>
      </c>
      <c r="AU390" t="s">
        <v>63</v>
      </c>
      <c r="AV390" t="s">
        <v>50</v>
      </c>
      <c r="AW390" t="str">
        <f t="shared" si="55"/>
        <v>Word of Mouth/ Recommendation</v>
      </c>
      <c r="AX390" t="s">
        <v>50</v>
      </c>
      <c r="AY390" t="str">
        <f t="shared" si="48"/>
        <v>Hangout with Friends</v>
      </c>
      <c r="AZ390" t="s">
        <v>50</v>
      </c>
      <c r="BA390" t="str">
        <f t="shared" si="49"/>
        <v>Pizza with Drinks sounded like a good combo</v>
      </c>
      <c r="BB390" t="s">
        <v>87</v>
      </c>
      <c r="BC390" t="s">
        <v>108</v>
      </c>
      <c r="BD390" t="s">
        <v>88</v>
      </c>
      <c r="BE390" t="s">
        <v>67</v>
      </c>
      <c r="BF390" t="s">
        <v>89</v>
      </c>
      <c r="BG390" t="s">
        <v>114</v>
      </c>
      <c r="BH390" t="s">
        <v>101</v>
      </c>
      <c r="BI390" t="s">
        <v>122</v>
      </c>
      <c r="BJ390" t="s">
        <v>69</v>
      </c>
      <c r="BK390" t="s">
        <v>531</v>
      </c>
      <c r="BL390" t="s">
        <v>372</v>
      </c>
    </row>
    <row r="391" spans="1:64" x14ac:dyDescent="0.3">
      <c r="A391">
        <v>407</v>
      </c>
      <c r="B391" s="1">
        <v>45841.65902777778</v>
      </c>
      <c r="C391" s="6">
        <v>45841.818749999999</v>
      </c>
      <c r="D391" s="2">
        <f>INT(FC_Road___Aradhana5[[#This Row],[Completion time]])</f>
        <v>45841</v>
      </c>
      <c r="E391" s="2" t="str">
        <f>TEXT(FC_Road___Aradhana5[[#This Row],[Date]],"dddd")</f>
        <v>Thursday</v>
      </c>
      <c r="F391" s="2" t="str">
        <f>IF(WEEKDAY(FC_Road___Aradhana5[[#This Row],[Date]],2)&gt;5,"Weekend","Weekday")</f>
        <v>Weekday</v>
      </c>
      <c r="G39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391" t="s">
        <v>49</v>
      </c>
      <c r="I391" t="s">
        <v>50</v>
      </c>
      <c r="J391" t="s">
        <v>51</v>
      </c>
      <c r="K391" t="s">
        <v>140</v>
      </c>
      <c r="L391" t="s">
        <v>160</v>
      </c>
      <c r="M391" t="s">
        <v>50</v>
      </c>
      <c r="N391" t="s">
        <v>50</v>
      </c>
      <c r="O391" t="s">
        <v>50</v>
      </c>
      <c r="P391" t="s">
        <v>54</v>
      </c>
      <c r="Q391" t="s">
        <v>50</v>
      </c>
      <c r="R391" t="str">
        <f t="shared" si="50"/>
        <v>Deccan</v>
      </c>
      <c r="S391" t="s">
        <v>50</v>
      </c>
      <c r="T391" t="s">
        <v>50</v>
      </c>
      <c r="U391" t="s">
        <v>50</v>
      </c>
      <c r="V391" t="s">
        <v>50</v>
      </c>
      <c r="W391" t="s">
        <v>50</v>
      </c>
      <c r="X391" t="str">
        <f t="shared" si="51"/>
        <v/>
      </c>
      <c r="Y391" t="str">
        <f t="shared" si="52"/>
        <v>Deccan</v>
      </c>
      <c r="Z391" t="s">
        <v>83</v>
      </c>
      <c r="AA391" t="s">
        <v>70</v>
      </c>
      <c r="AB391" t="s">
        <v>50</v>
      </c>
      <c r="AC391" t="s">
        <v>50</v>
      </c>
      <c r="AD391" t="s">
        <v>50</v>
      </c>
      <c r="AE391" t="s">
        <v>50</v>
      </c>
      <c r="AF391" t="str">
        <f t="shared" si="53"/>
        <v>Shivajinagar</v>
      </c>
      <c r="AG391" t="s">
        <v>50</v>
      </c>
      <c r="AH391" t="s">
        <v>50</v>
      </c>
      <c r="AI391" t="s">
        <v>50</v>
      </c>
      <c r="AJ391" t="s">
        <v>50</v>
      </c>
      <c r="AK391" t="s">
        <v>50</v>
      </c>
      <c r="AL391" t="str">
        <f t="shared" si="54"/>
        <v/>
      </c>
      <c r="AM391" t="str">
        <f>IF(FC_Road___Aradhana5[[#This Row],[2nd Level Departure]]="",FC_Road___Aradhana5[[#This Row],[1st Level Departure]],FC_Road___Aradhana5[[#This Row],[2nd Level Departure]])</f>
        <v>Shivajinagar</v>
      </c>
      <c r="AN391" t="s">
        <v>85</v>
      </c>
      <c r="AO391" t="s">
        <v>71</v>
      </c>
      <c r="AP391" t="s">
        <v>96</v>
      </c>
      <c r="AQ391" t="s">
        <v>50</v>
      </c>
      <c r="AR391" t="s">
        <v>50</v>
      </c>
      <c r="AS391" t="s">
        <v>50</v>
      </c>
      <c r="AT391" t="s">
        <v>50</v>
      </c>
      <c r="AU391" t="s">
        <v>50</v>
      </c>
      <c r="AV391" t="s">
        <v>149</v>
      </c>
      <c r="AW391" t="str">
        <f t="shared" si="55"/>
        <v>A friend told me</v>
      </c>
      <c r="AX391" t="s">
        <v>61</v>
      </c>
      <c r="AY391" t="str">
        <f t="shared" si="48"/>
        <v>Casual Meal</v>
      </c>
      <c r="AZ391" t="s">
        <v>168</v>
      </c>
      <c r="BA391" t="s">
        <v>125</v>
      </c>
      <c r="BB391" t="s">
        <v>87</v>
      </c>
      <c r="BC391" t="s">
        <v>65</v>
      </c>
      <c r="BD391" t="s">
        <v>88</v>
      </c>
      <c r="BE391" t="s">
        <v>67</v>
      </c>
      <c r="BF391" t="s">
        <v>89</v>
      </c>
      <c r="BG391" t="s">
        <v>114</v>
      </c>
      <c r="BH391" t="s">
        <v>90</v>
      </c>
      <c r="BI391" t="s">
        <v>91</v>
      </c>
      <c r="BJ391" t="s">
        <v>69</v>
      </c>
      <c r="BK391" t="s">
        <v>528</v>
      </c>
      <c r="BL391" t="s">
        <v>369</v>
      </c>
    </row>
    <row r="392" spans="1:64" x14ac:dyDescent="0.3">
      <c r="A392">
        <v>408</v>
      </c>
      <c r="B392" s="1">
        <v>45841.818749999999</v>
      </c>
      <c r="C392" s="6">
        <v>45841.836111111108</v>
      </c>
      <c r="D392" s="2">
        <f>INT(FC_Road___Aradhana5[[#This Row],[Completion time]])</f>
        <v>45841</v>
      </c>
      <c r="E392" s="2" t="str">
        <f>TEXT(FC_Road___Aradhana5[[#This Row],[Date]],"dddd")</f>
        <v>Thursday</v>
      </c>
      <c r="F392" s="2" t="str">
        <f>IF(WEEKDAY(FC_Road___Aradhana5[[#This Row],[Date]],2)&gt;5,"Weekend","Weekday")</f>
        <v>Weekday</v>
      </c>
      <c r="G39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2" t="s">
        <v>49</v>
      </c>
      <c r="I392" t="s">
        <v>50</v>
      </c>
      <c r="J392" t="s">
        <v>79</v>
      </c>
      <c r="K392" t="s">
        <v>92</v>
      </c>
      <c r="L392" t="s">
        <v>119</v>
      </c>
      <c r="M392" t="s">
        <v>50</v>
      </c>
      <c r="N392" t="s">
        <v>50</v>
      </c>
      <c r="O392" t="s">
        <v>50</v>
      </c>
      <c r="P392" t="s">
        <v>50</v>
      </c>
      <c r="Q392" t="s">
        <v>190</v>
      </c>
      <c r="R392" t="str">
        <f t="shared" si="50"/>
        <v xml:space="preserve">Hadapsar 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tr">
        <f t="shared" si="51"/>
        <v/>
      </c>
      <c r="Y392" t="str">
        <f t="shared" si="52"/>
        <v xml:space="preserve">Hadapsar </v>
      </c>
      <c r="Z392" t="s">
        <v>83</v>
      </c>
      <c r="AA392" t="s">
        <v>70</v>
      </c>
      <c r="AB392" t="s">
        <v>50</v>
      </c>
      <c r="AC392" t="s">
        <v>50</v>
      </c>
      <c r="AD392" t="s">
        <v>50</v>
      </c>
      <c r="AE392" t="s">
        <v>50</v>
      </c>
      <c r="AF392" t="str">
        <f t="shared" si="53"/>
        <v>Shivajinagar</v>
      </c>
      <c r="AG392" t="s">
        <v>50</v>
      </c>
      <c r="AH392" t="s">
        <v>50</v>
      </c>
      <c r="AI392" t="s">
        <v>50</v>
      </c>
      <c r="AJ392" t="s">
        <v>50</v>
      </c>
      <c r="AK392" t="s">
        <v>50</v>
      </c>
      <c r="AL392" t="str">
        <f t="shared" si="54"/>
        <v/>
      </c>
      <c r="AM392" t="str">
        <f>IF(FC_Road___Aradhana5[[#This Row],[2nd Level Departure]]="",FC_Road___Aradhana5[[#This Row],[1st Level Departure]],FC_Road___Aradhana5[[#This Row],[2nd Level Departure]])</f>
        <v>Shivajinagar</v>
      </c>
      <c r="AN392" t="s">
        <v>56</v>
      </c>
      <c r="AO392" t="s">
        <v>71</v>
      </c>
      <c r="AP392" t="s">
        <v>96</v>
      </c>
      <c r="AQ392" t="s">
        <v>50</v>
      </c>
      <c r="AR392" t="s">
        <v>50</v>
      </c>
      <c r="AS392" t="s">
        <v>50</v>
      </c>
      <c r="AT392" t="s">
        <v>50</v>
      </c>
      <c r="AU392" t="s">
        <v>50</v>
      </c>
      <c r="AV392" t="s">
        <v>149</v>
      </c>
      <c r="AW392" t="str">
        <f t="shared" si="55"/>
        <v>A friend told me</v>
      </c>
      <c r="AX392" t="s">
        <v>61</v>
      </c>
      <c r="AY392" t="str">
        <f t="shared" si="48"/>
        <v>Casual Meal</v>
      </c>
      <c r="AZ392" t="s">
        <v>98</v>
      </c>
      <c r="BA392" t="s">
        <v>62</v>
      </c>
      <c r="BB392" t="s">
        <v>104</v>
      </c>
      <c r="BC392" t="s">
        <v>104</v>
      </c>
      <c r="BD392" t="s">
        <v>88</v>
      </c>
      <c r="BE392" t="s">
        <v>67</v>
      </c>
      <c r="BF392" t="s">
        <v>89</v>
      </c>
      <c r="BG392" t="s">
        <v>114</v>
      </c>
      <c r="BH392" t="s">
        <v>90</v>
      </c>
      <c r="BI392" t="s">
        <v>218</v>
      </c>
      <c r="BJ392" t="s">
        <v>69</v>
      </c>
      <c r="BK392" t="s">
        <v>153</v>
      </c>
      <c r="BL392" t="s">
        <v>370</v>
      </c>
    </row>
    <row r="393" spans="1:64" x14ac:dyDescent="0.3">
      <c r="A393">
        <v>409</v>
      </c>
      <c r="B393" s="1">
        <v>45841.84097222222</v>
      </c>
      <c r="C393" s="6">
        <v>45841.842361111114</v>
      </c>
      <c r="D393" s="2">
        <f>INT(FC_Road___Aradhana5[[#This Row],[Completion time]])</f>
        <v>45841</v>
      </c>
      <c r="E393" s="2" t="str">
        <f>TEXT(FC_Road___Aradhana5[[#This Row],[Date]],"dddd")</f>
        <v>Thursday</v>
      </c>
      <c r="F393" s="2" t="str">
        <f>IF(WEEKDAY(FC_Road___Aradhana5[[#This Row],[Date]],2)&gt;5,"Weekend","Weekday")</f>
        <v>Weekday</v>
      </c>
      <c r="G39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3" t="s">
        <v>49</v>
      </c>
      <c r="I393" t="s">
        <v>50</v>
      </c>
      <c r="J393" t="s">
        <v>51</v>
      </c>
      <c r="K393" t="s">
        <v>52</v>
      </c>
      <c r="L393" t="s">
        <v>156</v>
      </c>
      <c r="M393" t="s">
        <v>50</v>
      </c>
      <c r="N393" t="s">
        <v>50</v>
      </c>
      <c r="O393" t="s">
        <v>50</v>
      </c>
      <c r="P393" t="s">
        <v>50</v>
      </c>
      <c r="Q393" t="s">
        <v>50</v>
      </c>
      <c r="R393" t="str">
        <f t="shared" si="50"/>
        <v/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tr">
        <f t="shared" si="51"/>
        <v/>
      </c>
      <c r="Y393" t="str">
        <f t="shared" si="52"/>
        <v/>
      </c>
      <c r="Z393" t="s">
        <v>83</v>
      </c>
      <c r="AA393" t="s">
        <v>54</v>
      </c>
      <c r="AB393" t="s">
        <v>50</v>
      </c>
      <c r="AC393" t="s">
        <v>50</v>
      </c>
      <c r="AD393" t="s">
        <v>50</v>
      </c>
      <c r="AE393" t="s">
        <v>50</v>
      </c>
      <c r="AF393" t="str">
        <f t="shared" si="53"/>
        <v>Deccan</v>
      </c>
      <c r="AG393" t="s">
        <v>54</v>
      </c>
      <c r="AH393" t="s">
        <v>50</v>
      </c>
      <c r="AI393" t="s">
        <v>50</v>
      </c>
      <c r="AJ393" t="s">
        <v>50</v>
      </c>
      <c r="AK393" t="s">
        <v>50</v>
      </c>
      <c r="AL393" t="str">
        <f t="shared" si="54"/>
        <v>Deccan</v>
      </c>
      <c r="AM393" t="str">
        <f>IF(FC_Road___Aradhana5[[#This Row],[2nd Level Departure]]="",FC_Road___Aradhana5[[#This Row],[1st Level Departure]],FC_Road___Aradhana5[[#This Row],[2nd Level Departure]])</f>
        <v>Deccan</v>
      </c>
      <c r="AN393" t="s">
        <v>85</v>
      </c>
      <c r="AO393" t="s">
        <v>71</v>
      </c>
      <c r="AP393" t="s">
        <v>58</v>
      </c>
      <c r="AQ393" t="s">
        <v>59</v>
      </c>
      <c r="AR393" t="s">
        <v>103</v>
      </c>
      <c r="AS393" t="s">
        <v>61</v>
      </c>
      <c r="AT393" t="s">
        <v>62</v>
      </c>
      <c r="AU393" t="s">
        <v>63</v>
      </c>
      <c r="AV393" t="s">
        <v>50</v>
      </c>
      <c r="AW393" t="str">
        <f t="shared" si="55"/>
        <v>Word of Mouth/ Recommendation</v>
      </c>
      <c r="AX393" t="s">
        <v>50</v>
      </c>
      <c r="AY393" t="str">
        <f t="shared" si="48"/>
        <v>Casual Meal</v>
      </c>
      <c r="AZ393" t="s">
        <v>50</v>
      </c>
      <c r="BA393" t="str">
        <f t="shared" si="49"/>
        <v>I wanted to try Sourdough Pizza</v>
      </c>
      <c r="BB393" t="s">
        <v>87</v>
      </c>
      <c r="BC393" t="s">
        <v>104</v>
      </c>
      <c r="BD393" t="s">
        <v>75</v>
      </c>
      <c r="BE393" t="s">
        <v>76</v>
      </c>
      <c r="BF393" t="s">
        <v>184</v>
      </c>
      <c r="BG393" t="s">
        <v>68</v>
      </c>
      <c r="BH393" t="s">
        <v>78</v>
      </c>
      <c r="BI393" t="s">
        <v>115</v>
      </c>
      <c r="BJ393" t="s">
        <v>69</v>
      </c>
      <c r="BK393" t="s">
        <v>153</v>
      </c>
      <c r="BL393" t="s">
        <v>369</v>
      </c>
    </row>
    <row r="394" spans="1:64" x14ac:dyDescent="0.3">
      <c r="A394">
        <v>411</v>
      </c>
      <c r="B394" s="1">
        <v>45841.842361111114</v>
      </c>
      <c r="C394" s="6">
        <v>45841.875</v>
      </c>
      <c r="D394" s="2">
        <f>INT(FC_Road___Aradhana5[[#This Row],[Completion time]])</f>
        <v>45841</v>
      </c>
      <c r="E394" s="2" t="str">
        <f>TEXT(FC_Road___Aradhana5[[#This Row],[Date]],"dddd")</f>
        <v>Thursday</v>
      </c>
      <c r="F394" s="2" t="str">
        <f>IF(WEEKDAY(FC_Road___Aradhana5[[#This Row],[Date]],2)&gt;5,"Weekend","Weekday")</f>
        <v>Weekday</v>
      </c>
      <c r="G39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4" t="s">
        <v>49</v>
      </c>
      <c r="I394" t="s">
        <v>50</v>
      </c>
      <c r="J394" t="s">
        <v>51</v>
      </c>
      <c r="K394" t="s">
        <v>92</v>
      </c>
      <c r="L394" t="s">
        <v>156</v>
      </c>
      <c r="M394" t="s">
        <v>165</v>
      </c>
      <c r="N394" t="s">
        <v>50</v>
      </c>
      <c r="O394" t="s">
        <v>50</v>
      </c>
      <c r="P394" t="s">
        <v>50</v>
      </c>
      <c r="Q394" t="s">
        <v>50</v>
      </c>
      <c r="R394" t="str">
        <f t="shared" si="50"/>
        <v>Pavillion Mall</v>
      </c>
      <c r="S394" t="s">
        <v>50</v>
      </c>
      <c r="T394" t="s">
        <v>50</v>
      </c>
      <c r="U394" t="s">
        <v>50</v>
      </c>
      <c r="V394" t="s">
        <v>50</v>
      </c>
      <c r="W394" t="s">
        <v>50</v>
      </c>
      <c r="X394" t="str">
        <f t="shared" si="51"/>
        <v/>
      </c>
      <c r="Y394" t="str">
        <f t="shared" si="52"/>
        <v>Pavillion Mall</v>
      </c>
      <c r="Z394" t="s">
        <v>83</v>
      </c>
      <c r="AA394" t="s">
        <v>127</v>
      </c>
      <c r="AB394" t="s">
        <v>50</v>
      </c>
      <c r="AC394" t="s">
        <v>50</v>
      </c>
      <c r="AD394" t="s">
        <v>50</v>
      </c>
      <c r="AE394" t="s">
        <v>50</v>
      </c>
      <c r="AF394" t="str">
        <f t="shared" si="53"/>
        <v>Old City</v>
      </c>
      <c r="AG394" t="s">
        <v>50</v>
      </c>
      <c r="AH394" t="s">
        <v>50</v>
      </c>
      <c r="AI394" t="s">
        <v>50</v>
      </c>
      <c r="AJ394" t="s">
        <v>50</v>
      </c>
      <c r="AK394" t="s">
        <v>50</v>
      </c>
      <c r="AL394" t="str">
        <f t="shared" si="54"/>
        <v/>
      </c>
      <c r="AM394" t="str">
        <f>IF(FC_Road___Aradhana5[[#This Row],[2nd Level Departure]]="",FC_Road___Aradhana5[[#This Row],[1st Level Departure]],FC_Road___Aradhana5[[#This Row],[2nd Level Departure]])</f>
        <v>Old City</v>
      </c>
      <c r="AN394" t="s">
        <v>85</v>
      </c>
      <c r="AO394" t="s">
        <v>71</v>
      </c>
      <c r="AP394" t="s">
        <v>58</v>
      </c>
      <c r="AQ394" t="s">
        <v>59</v>
      </c>
      <c r="AR394" t="s">
        <v>60</v>
      </c>
      <c r="AS394" t="s">
        <v>61</v>
      </c>
      <c r="AT394" t="s">
        <v>62</v>
      </c>
      <c r="AU394" t="s">
        <v>63</v>
      </c>
      <c r="AV394" t="s">
        <v>50</v>
      </c>
      <c r="AW394" t="str">
        <f t="shared" si="55"/>
        <v>Word of Mouth/ Recommendation</v>
      </c>
      <c r="AX394" t="s">
        <v>50</v>
      </c>
      <c r="AY394" t="str">
        <f t="shared" si="48"/>
        <v>Casual Meal</v>
      </c>
      <c r="AZ394" t="s">
        <v>50</v>
      </c>
      <c r="BA394" t="str">
        <f t="shared" si="49"/>
        <v>I wanted to try Sourdough Pizza</v>
      </c>
      <c r="BB394" t="s">
        <v>104</v>
      </c>
      <c r="BC394" t="s">
        <v>64</v>
      </c>
      <c r="BD394" t="s">
        <v>75</v>
      </c>
      <c r="BE394" t="s">
        <v>67</v>
      </c>
      <c r="BF394" t="s">
        <v>99</v>
      </c>
      <c r="BG394" t="s">
        <v>137</v>
      </c>
      <c r="BH394" t="s">
        <v>101</v>
      </c>
      <c r="BI394" t="s">
        <v>115</v>
      </c>
      <c r="BJ394" t="s">
        <v>69</v>
      </c>
      <c r="BK394" t="s">
        <v>531</v>
      </c>
      <c r="BL394" t="s">
        <v>390</v>
      </c>
    </row>
    <row r="395" spans="1:64" x14ac:dyDescent="0.3">
      <c r="A395">
        <v>412</v>
      </c>
      <c r="B395" s="1">
        <v>45841.844444444447</v>
      </c>
      <c r="C395" s="6">
        <v>45841.875</v>
      </c>
      <c r="D395" s="2">
        <f>INT(FC_Road___Aradhana5[[#This Row],[Completion time]])</f>
        <v>45841</v>
      </c>
      <c r="E395" s="2" t="str">
        <f>TEXT(FC_Road___Aradhana5[[#This Row],[Date]],"dddd")</f>
        <v>Thursday</v>
      </c>
      <c r="F395" s="2" t="str">
        <f>IF(WEEKDAY(FC_Road___Aradhana5[[#This Row],[Date]],2)&gt;5,"Weekend","Weekday")</f>
        <v>Weekday</v>
      </c>
      <c r="G39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5" t="s">
        <v>49</v>
      </c>
      <c r="I395" t="s">
        <v>50</v>
      </c>
      <c r="J395" t="s">
        <v>79</v>
      </c>
      <c r="K395" t="s">
        <v>92</v>
      </c>
      <c r="L395" t="s">
        <v>80</v>
      </c>
      <c r="M395" t="s">
        <v>50</v>
      </c>
      <c r="N395" t="s">
        <v>50</v>
      </c>
      <c r="O395" t="s">
        <v>50</v>
      </c>
      <c r="P395" t="s">
        <v>50</v>
      </c>
      <c r="Q395" t="s">
        <v>81</v>
      </c>
      <c r="R395" t="str">
        <f t="shared" si="50"/>
        <v>Kothrud</v>
      </c>
      <c r="S395" t="s">
        <v>50</v>
      </c>
      <c r="T395" t="s">
        <v>50</v>
      </c>
      <c r="U395" t="s">
        <v>120</v>
      </c>
      <c r="V395" t="s">
        <v>50</v>
      </c>
      <c r="W395" t="s">
        <v>50</v>
      </c>
      <c r="X395" t="str">
        <f t="shared" si="51"/>
        <v>Mayur Colony / Ideal Colony</v>
      </c>
      <c r="Y395" t="str">
        <f t="shared" si="52"/>
        <v>Mayur Colony / Ideal Colony</v>
      </c>
      <c r="Z395" t="s">
        <v>83</v>
      </c>
      <c r="AA395" t="s">
        <v>84</v>
      </c>
      <c r="AB395" t="s">
        <v>50</v>
      </c>
      <c r="AC395" t="s">
        <v>50</v>
      </c>
      <c r="AD395" t="s">
        <v>50</v>
      </c>
      <c r="AE395" t="s">
        <v>50</v>
      </c>
      <c r="AF395" t="str">
        <f t="shared" si="53"/>
        <v>kothrud</v>
      </c>
      <c r="AG395" t="s">
        <v>50</v>
      </c>
      <c r="AH395" t="s">
        <v>50</v>
      </c>
      <c r="AI395" t="s">
        <v>120</v>
      </c>
      <c r="AJ395" t="s">
        <v>50</v>
      </c>
      <c r="AK395" t="s">
        <v>50</v>
      </c>
      <c r="AL395" t="str">
        <f t="shared" si="54"/>
        <v>Mayur Colony / Ideal Colony</v>
      </c>
      <c r="AM395" t="str">
        <f>IF(FC_Road___Aradhana5[[#This Row],[2nd Level Departure]]="",FC_Road___Aradhana5[[#This Row],[1st Level Departure]],FC_Road___Aradhana5[[#This Row],[2nd Level Departure]])</f>
        <v>Mayur Colony / Ideal Colony</v>
      </c>
      <c r="AN395" t="s">
        <v>85</v>
      </c>
      <c r="AO395" t="s">
        <v>95</v>
      </c>
      <c r="AP395" t="s">
        <v>96</v>
      </c>
      <c r="AQ395" t="s">
        <v>50</v>
      </c>
      <c r="AR395" t="s">
        <v>50</v>
      </c>
      <c r="AS395" t="s">
        <v>50</v>
      </c>
      <c r="AT395" t="s">
        <v>50</v>
      </c>
      <c r="AU395" t="s">
        <v>50</v>
      </c>
      <c r="AV395" t="s">
        <v>149</v>
      </c>
      <c r="AW395" t="str">
        <f t="shared" si="55"/>
        <v>A friend told me</v>
      </c>
      <c r="AX395" t="s">
        <v>61</v>
      </c>
      <c r="AY395" t="str">
        <f t="shared" si="48"/>
        <v>Casual Meal</v>
      </c>
      <c r="AZ395" t="s">
        <v>168</v>
      </c>
      <c r="BA395" t="s">
        <v>125</v>
      </c>
      <c r="BB395" t="s">
        <v>74</v>
      </c>
      <c r="BC395" t="s">
        <v>108</v>
      </c>
      <c r="BD395" t="s">
        <v>66</v>
      </c>
      <c r="BE395" t="s">
        <v>76</v>
      </c>
      <c r="BF395" t="s">
        <v>184</v>
      </c>
      <c r="BG395" t="s">
        <v>100</v>
      </c>
      <c r="BH395" t="s">
        <v>78</v>
      </c>
      <c r="BI395" t="s">
        <v>122</v>
      </c>
      <c r="BJ395" t="s">
        <v>69</v>
      </c>
      <c r="BK395" t="s">
        <v>153</v>
      </c>
      <c r="BL395" t="s">
        <v>375</v>
      </c>
    </row>
    <row r="396" spans="1:64" x14ac:dyDescent="0.3">
      <c r="A396">
        <v>413</v>
      </c>
      <c r="B396" s="1">
        <v>45841.875</v>
      </c>
      <c r="C396" s="6">
        <v>45841.881944444445</v>
      </c>
      <c r="D396" s="2">
        <f>INT(FC_Road___Aradhana5[[#This Row],[Completion time]])</f>
        <v>45841</v>
      </c>
      <c r="E396" s="2" t="str">
        <f>TEXT(FC_Road___Aradhana5[[#This Row],[Date]],"dddd")</f>
        <v>Thursday</v>
      </c>
      <c r="F396" s="2" t="str">
        <f>IF(WEEKDAY(FC_Road___Aradhana5[[#This Row],[Date]],2)&gt;5,"Weekend","Weekday")</f>
        <v>Weekday</v>
      </c>
      <c r="G39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6" t="s">
        <v>49</v>
      </c>
      <c r="I396" t="s">
        <v>50</v>
      </c>
      <c r="J396" t="s">
        <v>79</v>
      </c>
      <c r="K396" t="s">
        <v>140</v>
      </c>
      <c r="L396" t="s">
        <v>80</v>
      </c>
      <c r="M396" t="s">
        <v>50</v>
      </c>
      <c r="N396" t="s">
        <v>50</v>
      </c>
      <c r="O396" t="s">
        <v>50</v>
      </c>
      <c r="P396" t="s">
        <v>50</v>
      </c>
      <c r="Q396" t="s">
        <v>70</v>
      </c>
      <c r="R396" t="str">
        <f t="shared" si="50"/>
        <v>Shivajinagar</v>
      </c>
      <c r="S396" t="s">
        <v>50</v>
      </c>
      <c r="T396" t="s">
        <v>50</v>
      </c>
      <c r="U396" t="s">
        <v>50</v>
      </c>
      <c r="V396" t="s">
        <v>146</v>
      </c>
      <c r="W396" t="s">
        <v>50</v>
      </c>
      <c r="X396" t="str">
        <f t="shared" si="51"/>
        <v>Model Colony</v>
      </c>
      <c r="Y396" t="str">
        <f t="shared" si="52"/>
        <v>Model Colony</v>
      </c>
      <c r="Z396" t="s">
        <v>83</v>
      </c>
      <c r="AA396" t="s">
        <v>70</v>
      </c>
      <c r="AB396" t="s">
        <v>50</v>
      </c>
      <c r="AC396" t="s">
        <v>50</v>
      </c>
      <c r="AD396" t="s">
        <v>50</v>
      </c>
      <c r="AE396" t="s">
        <v>50</v>
      </c>
      <c r="AF396" t="str">
        <f t="shared" si="53"/>
        <v>Shivajinagar</v>
      </c>
      <c r="AG396" t="s">
        <v>50</v>
      </c>
      <c r="AH396" t="s">
        <v>50</v>
      </c>
      <c r="AI396" t="s">
        <v>50</v>
      </c>
      <c r="AJ396" t="s">
        <v>50</v>
      </c>
      <c r="AK396" t="s">
        <v>50</v>
      </c>
      <c r="AL396" t="str">
        <f t="shared" si="54"/>
        <v/>
      </c>
      <c r="AM396" t="str">
        <f>IF(FC_Road___Aradhana5[[#This Row],[2nd Level Departure]]="",FC_Road___Aradhana5[[#This Row],[1st Level Departure]],FC_Road___Aradhana5[[#This Row],[2nd Level Departure]])</f>
        <v>Shivajinagar</v>
      </c>
      <c r="AN396" t="s">
        <v>56</v>
      </c>
      <c r="AO396" t="s">
        <v>71</v>
      </c>
      <c r="AP396" t="s">
        <v>96</v>
      </c>
      <c r="AQ396" t="s">
        <v>50</v>
      </c>
      <c r="AR396" t="s">
        <v>50</v>
      </c>
      <c r="AS396" t="s">
        <v>50</v>
      </c>
      <c r="AT396" t="s">
        <v>50</v>
      </c>
      <c r="AU396" t="s">
        <v>50</v>
      </c>
      <c r="AV396" t="s">
        <v>144</v>
      </c>
      <c r="AW396" t="str">
        <f t="shared" si="55"/>
        <v>I was walking by and came in</v>
      </c>
      <c r="AX396" t="s">
        <v>86</v>
      </c>
      <c r="AY396" t="str">
        <f t="shared" si="48"/>
        <v>Date</v>
      </c>
      <c r="AZ396" t="s">
        <v>98</v>
      </c>
      <c r="BA396" t="s">
        <v>62</v>
      </c>
      <c r="BB396" t="s">
        <v>87</v>
      </c>
      <c r="BC396" t="s">
        <v>108</v>
      </c>
      <c r="BD396" t="s">
        <v>66</v>
      </c>
      <c r="BE396" t="s">
        <v>67</v>
      </c>
      <c r="BF396" t="s">
        <v>89</v>
      </c>
      <c r="BG396" t="s">
        <v>100</v>
      </c>
      <c r="BH396" t="s">
        <v>78</v>
      </c>
      <c r="BI396" t="s">
        <v>122</v>
      </c>
      <c r="BJ396" t="s">
        <v>189</v>
      </c>
      <c r="BK396" t="s">
        <v>153</v>
      </c>
      <c r="BL396" t="s">
        <v>381</v>
      </c>
    </row>
    <row r="397" spans="1:64" x14ac:dyDescent="0.3">
      <c r="A397">
        <v>414</v>
      </c>
      <c r="B397" s="1">
        <v>45841.875</v>
      </c>
      <c r="C397" s="6">
        <v>45841.884722222225</v>
      </c>
      <c r="D397" s="2">
        <f>INT(FC_Road___Aradhana5[[#This Row],[Completion time]])</f>
        <v>45841</v>
      </c>
      <c r="E397" s="2" t="str">
        <f>TEXT(FC_Road___Aradhana5[[#This Row],[Date]],"dddd")</f>
        <v>Thursday</v>
      </c>
      <c r="F397" s="2" t="str">
        <f>IF(WEEKDAY(FC_Road___Aradhana5[[#This Row],[Date]],2)&gt;5,"Weekend","Weekday")</f>
        <v>Weekday</v>
      </c>
      <c r="G39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7" t="s">
        <v>49</v>
      </c>
      <c r="I397" t="s">
        <v>50</v>
      </c>
      <c r="J397" t="s">
        <v>79</v>
      </c>
      <c r="K397" t="s">
        <v>52</v>
      </c>
      <c r="L397" t="s">
        <v>80</v>
      </c>
      <c r="M397" t="s">
        <v>50</v>
      </c>
      <c r="N397" t="s">
        <v>50</v>
      </c>
      <c r="O397" t="s">
        <v>50</v>
      </c>
      <c r="P397" t="s">
        <v>50</v>
      </c>
      <c r="Q397" t="s">
        <v>300</v>
      </c>
      <c r="R397" t="str">
        <f t="shared" si="50"/>
        <v>Satara road</v>
      </c>
      <c r="S397" t="s">
        <v>50</v>
      </c>
      <c r="T397" t="s">
        <v>50</v>
      </c>
      <c r="U397" t="s">
        <v>50</v>
      </c>
      <c r="V397" t="s">
        <v>50</v>
      </c>
      <c r="W397" t="s">
        <v>50</v>
      </c>
      <c r="X397" t="str">
        <f t="shared" si="51"/>
        <v/>
      </c>
      <c r="Y397" t="str">
        <f t="shared" si="52"/>
        <v>Satara road</v>
      </c>
      <c r="Z397" t="s">
        <v>93</v>
      </c>
      <c r="AA397" t="s">
        <v>50</v>
      </c>
      <c r="AB397" t="s">
        <v>50</v>
      </c>
      <c r="AC397" t="s">
        <v>102</v>
      </c>
      <c r="AD397" t="s">
        <v>50</v>
      </c>
      <c r="AE397" t="s">
        <v>50</v>
      </c>
      <c r="AF397" t="str">
        <f t="shared" si="53"/>
        <v>FC Road</v>
      </c>
      <c r="AG397" t="s">
        <v>50</v>
      </c>
      <c r="AH397" t="s">
        <v>50</v>
      </c>
      <c r="AI397" t="s">
        <v>50</v>
      </c>
      <c r="AJ397" t="s">
        <v>50</v>
      </c>
      <c r="AK397" t="s">
        <v>50</v>
      </c>
      <c r="AL397" t="str">
        <f t="shared" si="54"/>
        <v/>
      </c>
      <c r="AM397" t="str">
        <f>IF(FC_Road___Aradhana5[[#This Row],[2nd Level Departure]]="",FC_Road___Aradhana5[[#This Row],[1st Level Departure]],FC_Road___Aradhana5[[#This Row],[2nd Level Departure]])</f>
        <v>FC Road</v>
      </c>
      <c r="AN397" t="s">
        <v>85</v>
      </c>
      <c r="AO397" t="s">
        <v>95</v>
      </c>
      <c r="AP397" t="s">
        <v>58</v>
      </c>
      <c r="AQ397" t="s">
        <v>72</v>
      </c>
      <c r="AR397" t="s">
        <v>103</v>
      </c>
      <c r="AS397" t="s">
        <v>129</v>
      </c>
      <c r="AT397" t="s">
        <v>62</v>
      </c>
      <c r="AU397" t="s">
        <v>63</v>
      </c>
      <c r="AV397" t="s">
        <v>50</v>
      </c>
      <c r="AW397" t="str">
        <f t="shared" si="55"/>
        <v>Walk-in/ Saw it while passing by</v>
      </c>
      <c r="AX397" t="s">
        <v>50</v>
      </c>
      <c r="AY397" t="str">
        <f t="shared" si="48"/>
        <v>Family Outing</v>
      </c>
      <c r="AZ397" t="s">
        <v>50</v>
      </c>
      <c r="BA397" t="str">
        <f t="shared" si="49"/>
        <v>I wanted to try Sourdough Pizza</v>
      </c>
      <c r="BB397" t="s">
        <v>104</v>
      </c>
      <c r="BC397" t="s">
        <v>104</v>
      </c>
      <c r="BD397" t="s">
        <v>88</v>
      </c>
      <c r="BE397" t="s">
        <v>67</v>
      </c>
      <c r="BF397" t="s">
        <v>89</v>
      </c>
      <c r="BG397" t="s">
        <v>114</v>
      </c>
      <c r="BH397" t="s">
        <v>118</v>
      </c>
      <c r="BI397" t="s">
        <v>91</v>
      </c>
      <c r="BJ397" t="s">
        <v>69</v>
      </c>
      <c r="BK397" t="s">
        <v>93</v>
      </c>
      <c r="BL397" t="s">
        <v>372</v>
      </c>
    </row>
    <row r="398" spans="1:64" x14ac:dyDescent="0.3">
      <c r="A398">
        <v>415</v>
      </c>
      <c r="B398" s="1">
        <v>45841.881944444445</v>
      </c>
      <c r="C398" s="6">
        <v>45841.884722222225</v>
      </c>
      <c r="D398" s="2">
        <f>INT(FC_Road___Aradhana5[[#This Row],[Completion time]])</f>
        <v>45841</v>
      </c>
      <c r="E398" s="2" t="str">
        <f>TEXT(FC_Road___Aradhana5[[#This Row],[Date]],"dddd")</f>
        <v>Thursday</v>
      </c>
      <c r="F398" s="2" t="str">
        <f>IF(WEEKDAY(FC_Road___Aradhana5[[#This Row],[Date]],2)&gt;5,"Weekend","Weekday")</f>
        <v>Weekday</v>
      </c>
      <c r="G39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8" t="s">
        <v>49</v>
      </c>
      <c r="I398" t="s">
        <v>50</v>
      </c>
      <c r="J398" t="s">
        <v>51</v>
      </c>
      <c r="K398" t="s">
        <v>52</v>
      </c>
      <c r="L398" t="s">
        <v>80</v>
      </c>
      <c r="M398" t="s">
        <v>50</v>
      </c>
      <c r="N398" t="s">
        <v>50</v>
      </c>
      <c r="O398" t="s">
        <v>50</v>
      </c>
      <c r="P398" t="s">
        <v>50</v>
      </c>
      <c r="Q398" t="s">
        <v>81</v>
      </c>
      <c r="R398" t="str">
        <f t="shared" si="50"/>
        <v>Kothrud</v>
      </c>
      <c r="S398" t="s">
        <v>50</v>
      </c>
      <c r="T398" t="s">
        <v>50</v>
      </c>
      <c r="U398" t="s">
        <v>120</v>
      </c>
      <c r="V398" t="s">
        <v>50</v>
      </c>
      <c r="W398" t="s">
        <v>50</v>
      </c>
      <c r="X398" t="str">
        <f t="shared" si="51"/>
        <v>Mayur Colony / Ideal Colony</v>
      </c>
      <c r="Y398" t="str">
        <f t="shared" si="52"/>
        <v>Mayur Colony / Ideal Colony</v>
      </c>
      <c r="Z398" t="s">
        <v>83</v>
      </c>
      <c r="AA398" t="s">
        <v>84</v>
      </c>
      <c r="AB398" t="s">
        <v>50</v>
      </c>
      <c r="AC398" t="s">
        <v>50</v>
      </c>
      <c r="AD398" t="s">
        <v>50</v>
      </c>
      <c r="AE398" t="s">
        <v>50</v>
      </c>
      <c r="AF398" t="str">
        <f t="shared" si="53"/>
        <v>kothrud</v>
      </c>
      <c r="AG398" t="s">
        <v>50</v>
      </c>
      <c r="AH398" t="s">
        <v>50</v>
      </c>
      <c r="AI398" t="s">
        <v>120</v>
      </c>
      <c r="AJ398" t="s">
        <v>50</v>
      </c>
      <c r="AK398" t="s">
        <v>50</v>
      </c>
      <c r="AL398" t="str">
        <f t="shared" si="54"/>
        <v>Mayur Colony / Ideal Colony</v>
      </c>
      <c r="AM398" t="str">
        <f>IF(FC_Road___Aradhana5[[#This Row],[2nd Level Departure]]="",FC_Road___Aradhana5[[#This Row],[1st Level Departure]],FC_Road___Aradhana5[[#This Row],[2nd Level Departure]])</f>
        <v>Mayur Colony / Ideal Colony</v>
      </c>
      <c r="AN398" t="s">
        <v>56</v>
      </c>
      <c r="AO398" t="s">
        <v>109</v>
      </c>
      <c r="AP398" t="s">
        <v>58</v>
      </c>
      <c r="AQ398" t="s">
        <v>59</v>
      </c>
      <c r="AR398" t="s">
        <v>73</v>
      </c>
      <c r="AS398" t="s">
        <v>61</v>
      </c>
      <c r="AT398" t="s">
        <v>224</v>
      </c>
      <c r="AU398" t="s">
        <v>63</v>
      </c>
      <c r="AV398" t="s">
        <v>50</v>
      </c>
      <c r="AW398" t="str">
        <f t="shared" si="55"/>
        <v>Word of Mouth/ Recommendation</v>
      </c>
      <c r="AX398" t="s">
        <v>50</v>
      </c>
      <c r="AY398" t="str">
        <f t="shared" si="48"/>
        <v>Casual Meal</v>
      </c>
      <c r="AZ398" t="s">
        <v>50</v>
      </c>
      <c r="BA398" t="str">
        <f t="shared" si="49"/>
        <v>I like si nonna's pizza</v>
      </c>
      <c r="BB398" t="s">
        <v>87</v>
      </c>
      <c r="BC398" t="s">
        <v>104</v>
      </c>
      <c r="BD398" t="s">
        <v>75</v>
      </c>
      <c r="BE398" t="s">
        <v>67</v>
      </c>
      <c r="BF398" t="s">
        <v>99</v>
      </c>
      <c r="BG398" t="s">
        <v>100</v>
      </c>
      <c r="BH398" t="s">
        <v>78</v>
      </c>
      <c r="BI398" t="s">
        <v>122</v>
      </c>
      <c r="BJ398" t="s">
        <v>69</v>
      </c>
      <c r="BK398" t="s">
        <v>153</v>
      </c>
      <c r="BL398" t="s">
        <v>375</v>
      </c>
    </row>
    <row r="399" spans="1:64" x14ac:dyDescent="0.3">
      <c r="A399">
        <v>416</v>
      </c>
      <c r="B399" s="1">
        <v>45841.885416666664</v>
      </c>
      <c r="C399" s="6">
        <v>45841.89166666667</v>
      </c>
      <c r="D399" s="2">
        <f>INT(FC_Road___Aradhana5[[#This Row],[Completion time]])</f>
        <v>45841</v>
      </c>
      <c r="E399" s="2" t="str">
        <f>TEXT(FC_Road___Aradhana5[[#This Row],[Date]],"dddd")</f>
        <v>Thursday</v>
      </c>
      <c r="F399" s="2" t="str">
        <f>IF(WEEKDAY(FC_Road___Aradhana5[[#This Row],[Date]],2)&gt;5,"Weekend","Weekday")</f>
        <v>Weekday</v>
      </c>
      <c r="G39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399" t="s">
        <v>49</v>
      </c>
      <c r="I399" t="s">
        <v>50</v>
      </c>
      <c r="J399" t="s">
        <v>51</v>
      </c>
      <c r="K399" t="s">
        <v>140</v>
      </c>
      <c r="L399" t="s">
        <v>53</v>
      </c>
      <c r="M399" t="s">
        <v>50</v>
      </c>
      <c r="N399" t="s">
        <v>50</v>
      </c>
      <c r="O399" t="s">
        <v>246</v>
      </c>
      <c r="P399" t="s">
        <v>50</v>
      </c>
      <c r="Q399" t="s">
        <v>50</v>
      </c>
      <c r="R399" t="str">
        <f t="shared" si="50"/>
        <v xml:space="preserve">Magarpatta 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tr">
        <f t="shared" si="51"/>
        <v/>
      </c>
      <c r="Y399" t="str">
        <f t="shared" si="52"/>
        <v xml:space="preserve">Magarpatta </v>
      </c>
      <c r="Z399" t="s">
        <v>83</v>
      </c>
      <c r="AA399" t="s">
        <v>233</v>
      </c>
      <c r="AB399" t="s">
        <v>50</v>
      </c>
      <c r="AC399" t="s">
        <v>50</v>
      </c>
      <c r="AD399" t="s">
        <v>50</v>
      </c>
      <c r="AE399" t="s">
        <v>50</v>
      </c>
      <c r="AF399" t="str">
        <f t="shared" si="53"/>
        <v>Magarpatta</v>
      </c>
      <c r="AG399" t="s">
        <v>50</v>
      </c>
      <c r="AH399" t="s">
        <v>50</v>
      </c>
      <c r="AI399" t="s">
        <v>50</v>
      </c>
      <c r="AJ399" t="s">
        <v>50</v>
      </c>
      <c r="AK399" t="s">
        <v>50</v>
      </c>
      <c r="AL399" t="str">
        <f t="shared" si="54"/>
        <v/>
      </c>
      <c r="AM399" t="str">
        <f>IF(FC_Road___Aradhana5[[#This Row],[2nd Level Departure]]="",FC_Road___Aradhana5[[#This Row],[1st Level Departure]],FC_Road___Aradhana5[[#This Row],[2nd Level Departure]])</f>
        <v>Magarpatta</v>
      </c>
      <c r="AN399" t="s">
        <v>56</v>
      </c>
      <c r="AO399" t="s">
        <v>71</v>
      </c>
      <c r="AP399" t="s">
        <v>96</v>
      </c>
      <c r="AQ399" t="s">
        <v>50</v>
      </c>
      <c r="AR399" t="s">
        <v>50</v>
      </c>
      <c r="AS399" t="s">
        <v>50</v>
      </c>
      <c r="AT399" t="s">
        <v>50</v>
      </c>
      <c r="AU399" t="s">
        <v>50</v>
      </c>
      <c r="AV399" t="s">
        <v>144</v>
      </c>
      <c r="AW399" t="str">
        <f t="shared" si="55"/>
        <v>I was walking by and came in</v>
      </c>
      <c r="AX399" t="s">
        <v>129</v>
      </c>
      <c r="AY399" t="str">
        <f t="shared" si="48"/>
        <v>Family Outing</v>
      </c>
      <c r="AZ399" t="s">
        <v>98</v>
      </c>
      <c r="BA399" t="s">
        <v>62</v>
      </c>
      <c r="BB399" t="s">
        <v>104</v>
      </c>
      <c r="BC399" t="s">
        <v>104</v>
      </c>
      <c r="BD399" t="s">
        <v>75</v>
      </c>
      <c r="BE399" t="s">
        <v>67</v>
      </c>
      <c r="BF399" t="s">
        <v>184</v>
      </c>
      <c r="BG399" t="s">
        <v>68</v>
      </c>
      <c r="BH399" t="s">
        <v>90</v>
      </c>
      <c r="BI399" t="s">
        <v>122</v>
      </c>
      <c r="BJ399" t="s">
        <v>69</v>
      </c>
      <c r="BK399" t="s">
        <v>153</v>
      </c>
      <c r="BL399" t="s">
        <v>426</v>
      </c>
    </row>
    <row r="400" spans="1:64" x14ac:dyDescent="0.3">
      <c r="A400">
        <v>417</v>
      </c>
      <c r="B400" s="1">
        <v>45841.884722222225</v>
      </c>
      <c r="C400" s="6">
        <v>45841.892361111109</v>
      </c>
      <c r="D400" s="2">
        <f>INT(FC_Road___Aradhana5[[#This Row],[Completion time]])</f>
        <v>45841</v>
      </c>
      <c r="E400" s="2" t="str">
        <f>TEXT(FC_Road___Aradhana5[[#This Row],[Date]],"dddd")</f>
        <v>Thursday</v>
      </c>
      <c r="F400" s="2" t="str">
        <f>IF(WEEKDAY(FC_Road___Aradhana5[[#This Row],[Date]],2)&gt;5,"Weekend","Weekday")</f>
        <v>Weekday</v>
      </c>
      <c r="G40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0" t="s">
        <v>49</v>
      </c>
      <c r="I400" t="s">
        <v>50</v>
      </c>
      <c r="J400" t="s">
        <v>79</v>
      </c>
      <c r="K400" t="s">
        <v>52</v>
      </c>
      <c r="L400" t="s">
        <v>80</v>
      </c>
      <c r="M400" t="s">
        <v>50</v>
      </c>
      <c r="N400" t="s">
        <v>50</v>
      </c>
      <c r="O400" t="s">
        <v>50</v>
      </c>
      <c r="P400" t="s">
        <v>50</v>
      </c>
      <c r="Q400" t="s">
        <v>81</v>
      </c>
      <c r="R400" t="str">
        <f t="shared" si="50"/>
        <v>Kothrud</v>
      </c>
      <c r="S400" t="s">
        <v>50</v>
      </c>
      <c r="T400" t="s">
        <v>50</v>
      </c>
      <c r="U400" t="s">
        <v>148</v>
      </c>
      <c r="V400" t="s">
        <v>50</v>
      </c>
      <c r="W400" t="s">
        <v>50</v>
      </c>
      <c r="X400" t="str">
        <f t="shared" si="51"/>
        <v>MIT College / Anand Nagar</v>
      </c>
      <c r="Y400" t="str">
        <f t="shared" si="52"/>
        <v>MIT College / Anand Nagar</v>
      </c>
      <c r="Z400" t="s">
        <v>83</v>
      </c>
      <c r="AA400" t="s">
        <v>84</v>
      </c>
      <c r="AB400" t="s">
        <v>50</v>
      </c>
      <c r="AC400" t="s">
        <v>50</v>
      </c>
      <c r="AD400" t="s">
        <v>50</v>
      </c>
      <c r="AE400" t="s">
        <v>50</v>
      </c>
      <c r="AF400" t="str">
        <f t="shared" si="53"/>
        <v>kothrud</v>
      </c>
      <c r="AG400" t="s">
        <v>50</v>
      </c>
      <c r="AH400" t="s">
        <v>50</v>
      </c>
      <c r="AI400" t="s">
        <v>148</v>
      </c>
      <c r="AJ400" t="s">
        <v>50</v>
      </c>
      <c r="AK400" t="s">
        <v>50</v>
      </c>
      <c r="AL400" t="str">
        <f t="shared" si="54"/>
        <v>MIT College / Anand Nagar</v>
      </c>
      <c r="AM400" t="str">
        <f>IF(FC_Road___Aradhana5[[#This Row],[2nd Level Departure]]="",FC_Road___Aradhana5[[#This Row],[1st Level Departure]],FC_Road___Aradhana5[[#This Row],[2nd Level Departure]])</f>
        <v>MIT College / Anand Nagar</v>
      </c>
      <c r="AN400" t="s">
        <v>85</v>
      </c>
      <c r="AO400" t="s">
        <v>71</v>
      </c>
      <c r="AP400" t="s">
        <v>58</v>
      </c>
      <c r="AQ400" t="s">
        <v>72</v>
      </c>
      <c r="AR400" t="s">
        <v>103</v>
      </c>
      <c r="AS400" t="s">
        <v>112</v>
      </c>
      <c r="AT400" t="s">
        <v>62</v>
      </c>
      <c r="AU400" t="s">
        <v>63</v>
      </c>
      <c r="AV400" t="s">
        <v>50</v>
      </c>
      <c r="AW400" t="str">
        <f t="shared" si="55"/>
        <v>Walk-in/ Saw it while passing by</v>
      </c>
      <c r="AX400" t="s">
        <v>50</v>
      </c>
      <c r="AY400" t="str">
        <f t="shared" si="48"/>
        <v>Hangout with Friends</v>
      </c>
      <c r="AZ400" t="s">
        <v>50</v>
      </c>
      <c r="BA400" t="str">
        <f t="shared" si="49"/>
        <v>I wanted to try Sourdough Pizza</v>
      </c>
      <c r="BB400" t="s">
        <v>87</v>
      </c>
      <c r="BC400" t="s">
        <v>64</v>
      </c>
      <c r="BD400" t="s">
        <v>88</v>
      </c>
      <c r="BE400" t="s">
        <v>67</v>
      </c>
      <c r="BF400" t="s">
        <v>89</v>
      </c>
      <c r="BG400" t="s">
        <v>114</v>
      </c>
      <c r="BH400" t="s">
        <v>101</v>
      </c>
      <c r="BI400" t="s">
        <v>122</v>
      </c>
      <c r="BJ400" t="s">
        <v>69</v>
      </c>
      <c r="BK400" t="s">
        <v>153</v>
      </c>
      <c r="BL400" t="s">
        <v>382</v>
      </c>
    </row>
    <row r="401" spans="1:64" x14ac:dyDescent="0.3">
      <c r="A401">
        <v>418</v>
      </c>
      <c r="B401" s="1">
        <v>45841.893055555556</v>
      </c>
      <c r="C401" s="6">
        <v>45841.897916666669</v>
      </c>
      <c r="D401" s="2">
        <f>INT(FC_Road___Aradhana5[[#This Row],[Completion time]])</f>
        <v>45841</v>
      </c>
      <c r="E401" s="2" t="str">
        <f>TEXT(FC_Road___Aradhana5[[#This Row],[Date]],"dddd")</f>
        <v>Thursday</v>
      </c>
      <c r="F401" s="2" t="str">
        <f>IF(WEEKDAY(FC_Road___Aradhana5[[#This Row],[Date]],2)&gt;5,"Weekend","Weekday")</f>
        <v>Weekday</v>
      </c>
      <c r="G40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1" t="s">
        <v>49</v>
      </c>
      <c r="I401" t="s">
        <v>50</v>
      </c>
      <c r="J401" t="s">
        <v>51</v>
      </c>
      <c r="K401" t="s">
        <v>52</v>
      </c>
      <c r="L401" t="s">
        <v>93</v>
      </c>
      <c r="M401" t="s">
        <v>50</v>
      </c>
      <c r="N401" t="s">
        <v>204</v>
      </c>
      <c r="O401" t="s">
        <v>50</v>
      </c>
      <c r="P401" t="s">
        <v>50</v>
      </c>
      <c r="Q401" t="s">
        <v>50</v>
      </c>
      <c r="R401" t="str">
        <f t="shared" si="50"/>
        <v>JM Road</v>
      </c>
      <c r="S401" t="s">
        <v>50</v>
      </c>
      <c r="T401" t="s">
        <v>50</v>
      </c>
      <c r="U401" t="s">
        <v>50</v>
      </c>
      <c r="V401" t="s">
        <v>50</v>
      </c>
      <c r="W401" t="s">
        <v>50</v>
      </c>
      <c r="X401" t="str">
        <f t="shared" si="51"/>
        <v/>
      </c>
      <c r="Y401" t="str">
        <f t="shared" si="52"/>
        <v>JM Road</v>
      </c>
      <c r="Z401" t="s">
        <v>83</v>
      </c>
      <c r="AA401" t="s">
        <v>70</v>
      </c>
      <c r="AB401" t="s">
        <v>50</v>
      </c>
      <c r="AC401" t="s">
        <v>50</v>
      </c>
      <c r="AD401" t="s">
        <v>50</v>
      </c>
      <c r="AE401" t="s">
        <v>50</v>
      </c>
      <c r="AF401" t="str">
        <f t="shared" si="53"/>
        <v>Shivajinagar</v>
      </c>
      <c r="AG401" t="s">
        <v>50</v>
      </c>
      <c r="AH401" t="s">
        <v>50</v>
      </c>
      <c r="AI401" t="s">
        <v>50</v>
      </c>
      <c r="AJ401" t="s">
        <v>50</v>
      </c>
      <c r="AK401" t="s">
        <v>50</v>
      </c>
      <c r="AL401" t="str">
        <f t="shared" si="54"/>
        <v/>
      </c>
      <c r="AM401" t="str">
        <f>IF(FC_Road___Aradhana5[[#This Row],[2nd Level Departure]]="",FC_Road___Aradhana5[[#This Row],[1st Level Departure]],FC_Road___Aradhana5[[#This Row],[2nd Level Departure]])</f>
        <v>Shivajinagar</v>
      </c>
      <c r="AN401" t="s">
        <v>85</v>
      </c>
      <c r="AO401" t="s">
        <v>71</v>
      </c>
      <c r="AP401" t="s">
        <v>58</v>
      </c>
      <c r="AQ401" t="s">
        <v>72</v>
      </c>
      <c r="AR401" t="s">
        <v>103</v>
      </c>
      <c r="AS401" t="s">
        <v>61</v>
      </c>
      <c r="AT401" t="s">
        <v>107</v>
      </c>
      <c r="AU401" t="s">
        <v>63</v>
      </c>
      <c r="AV401" t="s">
        <v>50</v>
      </c>
      <c r="AW401" t="str">
        <f t="shared" si="55"/>
        <v>Walk-in/ Saw it while passing by</v>
      </c>
      <c r="AX401" t="s">
        <v>50</v>
      </c>
      <c r="AY401" t="str">
        <f t="shared" si="48"/>
        <v>Casual Meal</v>
      </c>
      <c r="AZ401" t="s">
        <v>50</v>
      </c>
      <c r="BA401" t="str">
        <f t="shared" si="49"/>
        <v>Nonna's famous Tiramisu </v>
      </c>
      <c r="BB401" t="s">
        <v>74</v>
      </c>
      <c r="BC401" t="s">
        <v>64</v>
      </c>
      <c r="BD401" t="s">
        <v>75</v>
      </c>
      <c r="BE401" t="s">
        <v>67</v>
      </c>
      <c r="BF401" t="s">
        <v>89</v>
      </c>
      <c r="BG401" t="s">
        <v>68</v>
      </c>
      <c r="BH401" t="s">
        <v>78</v>
      </c>
      <c r="BI401" t="s">
        <v>122</v>
      </c>
      <c r="BJ401" t="s">
        <v>69</v>
      </c>
      <c r="BK401" t="s">
        <v>93</v>
      </c>
      <c r="BL401" t="s">
        <v>411</v>
      </c>
    </row>
    <row r="402" spans="1:64" x14ac:dyDescent="0.3">
      <c r="A402">
        <v>419</v>
      </c>
      <c r="B402" s="1">
        <v>45841.893055555556</v>
      </c>
      <c r="C402" s="6">
        <v>45841.902083333334</v>
      </c>
      <c r="D402" s="2">
        <f>INT(FC_Road___Aradhana5[[#This Row],[Completion time]])</f>
        <v>45841</v>
      </c>
      <c r="E402" s="2" t="str">
        <f>TEXT(FC_Road___Aradhana5[[#This Row],[Date]],"dddd")</f>
        <v>Thursday</v>
      </c>
      <c r="F402" s="2" t="str">
        <f>IF(WEEKDAY(FC_Road___Aradhana5[[#This Row],[Date]],2)&gt;5,"Weekend","Weekday")</f>
        <v>Weekday</v>
      </c>
      <c r="G40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2" t="s">
        <v>49</v>
      </c>
      <c r="I402" t="s">
        <v>50</v>
      </c>
      <c r="J402" t="s">
        <v>79</v>
      </c>
      <c r="K402" t="s">
        <v>52</v>
      </c>
      <c r="L402" t="s">
        <v>80</v>
      </c>
      <c r="M402" t="s">
        <v>50</v>
      </c>
      <c r="N402" t="s">
        <v>50</v>
      </c>
      <c r="O402" t="s">
        <v>50</v>
      </c>
      <c r="P402" t="s">
        <v>50</v>
      </c>
      <c r="Q402" t="s">
        <v>81</v>
      </c>
      <c r="R402" t="str">
        <f t="shared" si="50"/>
        <v>Kothrud</v>
      </c>
      <c r="S402" t="s">
        <v>50</v>
      </c>
      <c r="T402" t="s">
        <v>50</v>
      </c>
      <c r="U402" t="s">
        <v>82</v>
      </c>
      <c r="V402" t="s">
        <v>50</v>
      </c>
      <c r="W402" t="s">
        <v>50</v>
      </c>
      <c r="X402" t="str">
        <f t="shared" si="51"/>
        <v>Bhusari Colony / Kothrud Depot</v>
      </c>
      <c r="Y402" t="str">
        <f t="shared" si="52"/>
        <v>Bhusari Colony / Kothrud Depot</v>
      </c>
      <c r="Z402" t="s">
        <v>83</v>
      </c>
      <c r="AA402" t="s">
        <v>84</v>
      </c>
      <c r="AB402" t="s">
        <v>50</v>
      </c>
      <c r="AC402" t="s">
        <v>50</v>
      </c>
      <c r="AD402" t="s">
        <v>50</v>
      </c>
      <c r="AE402" t="s">
        <v>50</v>
      </c>
      <c r="AF402" t="str">
        <f t="shared" si="53"/>
        <v>kothrud</v>
      </c>
      <c r="AG402" t="s">
        <v>50</v>
      </c>
      <c r="AH402" t="s">
        <v>50</v>
      </c>
      <c r="AI402" t="s">
        <v>82</v>
      </c>
      <c r="AJ402" t="s">
        <v>50</v>
      </c>
      <c r="AK402" t="s">
        <v>50</v>
      </c>
      <c r="AL402" t="str">
        <f t="shared" si="54"/>
        <v>Bhusari Colony / Kothrud Depot</v>
      </c>
      <c r="AM402" t="str">
        <f>IF(FC_Road___Aradhana5[[#This Row],[2nd Level Departure]]="",FC_Road___Aradhana5[[#This Row],[1st Level Departure]],FC_Road___Aradhana5[[#This Row],[2nd Level Departure]])</f>
        <v>Bhusari Colony / Kothrud Depot</v>
      </c>
      <c r="AN402" t="s">
        <v>147</v>
      </c>
      <c r="AO402" t="s">
        <v>109</v>
      </c>
      <c r="AP402" t="s">
        <v>58</v>
      </c>
      <c r="AQ402" t="s">
        <v>72</v>
      </c>
      <c r="AR402" t="s">
        <v>133</v>
      </c>
      <c r="AS402" t="s">
        <v>139</v>
      </c>
      <c r="AT402" t="s">
        <v>62</v>
      </c>
      <c r="AU402" t="s">
        <v>63</v>
      </c>
      <c r="AV402" t="s">
        <v>50</v>
      </c>
      <c r="AW402" t="str">
        <f t="shared" si="55"/>
        <v>Walk-in/ Saw it while passing by</v>
      </c>
      <c r="AX402" t="s">
        <v>50</v>
      </c>
      <c r="AY402" t="s">
        <v>167</v>
      </c>
      <c r="AZ402" t="s">
        <v>50</v>
      </c>
      <c r="BA402" t="str">
        <f t="shared" si="49"/>
        <v>I wanted to try Sourdough Pizza</v>
      </c>
      <c r="BB402" t="s">
        <v>87</v>
      </c>
      <c r="BC402" t="s">
        <v>65</v>
      </c>
      <c r="BD402" t="s">
        <v>66</v>
      </c>
      <c r="BE402" t="s">
        <v>67</v>
      </c>
      <c r="BF402" t="s">
        <v>131</v>
      </c>
      <c r="BG402" t="s">
        <v>137</v>
      </c>
      <c r="BH402" t="s">
        <v>101</v>
      </c>
      <c r="BI402" t="s">
        <v>122</v>
      </c>
      <c r="BJ402" t="s">
        <v>69</v>
      </c>
      <c r="BK402" t="s">
        <v>153</v>
      </c>
      <c r="BL402" t="s">
        <v>371</v>
      </c>
    </row>
    <row r="403" spans="1:64" x14ac:dyDescent="0.3">
      <c r="A403">
        <v>420</v>
      </c>
      <c r="B403" s="1">
        <v>45841.902777777781</v>
      </c>
      <c r="C403" s="6">
        <v>45841.904861111114</v>
      </c>
      <c r="D403" s="2">
        <f>INT(FC_Road___Aradhana5[[#This Row],[Completion time]])</f>
        <v>45841</v>
      </c>
      <c r="E403" s="2" t="str">
        <f>TEXT(FC_Road___Aradhana5[[#This Row],[Date]],"dddd")</f>
        <v>Thursday</v>
      </c>
      <c r="F403" s="2" t="str">
        <f>IF(WEEKDAY(FC_Road___Aradhana5[[#This Row],[Date]],2)&gt;5,"Weekend","Weekday")</f>
        <v>Weekday</v>
      </c>
      <c r="G40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3" t="s">
        <v>49</v>
      </c>
      <c r="I403" t="s">
        <v>50</v>
      </c>
      <c r="J403" t="s">
        <v>51</v>
      </c>
      <c r="K403" t="s">
        <v>92</v>
      </c>
      <c r="L403" t="s">
        <v>80</v>
      </c>
      <c r="M403" t="s">
        <v>50</v>
      </c>
      <c r="N403" t="s">
        <v>50</v>
      </c>
      <c r="O403" t="s">
        <v>50</v>
      </c>
      <c r="P403" t="s">
        <v>50</v>
      </c>
      <c r="Q403" t="s">
        <v>81</v>
      </c>
      <c r="R403" t="str">
        <f t="shared" si="50"/>
        <v>Kothrud</v>
      </c>
      <c r="S403" t="s">
        <v>50</v>
      </c>
      <c r="T403" t="s">
        <v>50</v>
      </c>
      <c r="U403" t="s">
        <v>82</v>
      </c>
      <c r="V403" t="s">
        <v>50</v>
      </c>
      <c r="W403" t="s">
        <v>50</v>
      </c>
      <c r="X403" t="str">
        <f t="shared" si="51"/>
        <v>Bhusari Colony / Kothrud Depot</v>
      </c>
      <c r="Y403" t="str">
        <f t="shared" si="52"/>
        <v>Bhusari Colony / Kothrud Depot</v>
      </c>
      <c r="Z403" t="s">
        <v>83</v>
      </c>
      <c r="AA403" t="s">
        <v>84</v>
      </c>
      <c r="AB403" t="s">
        <v>50</v>
      </c>
      <c r="AC403" t="s">
        <v>50</v>
      </c>
      <c r="AD403" t="s">
        <v>50</v>
      </c>
      <c r="AE403" t="s">
        <v>50</v>
      </c>
      <c r="AF403" t="str">
        <f t="shared" si="53"/>
        <v>kothrud</v>
      </c>
      <c r="AG403" t="s">
        <v>50</v>
      </c>
      <c r="AH403" t="s">
        <v>50</v>
      </c>
      <c r="AI403" t="s">
        <v>82</v>
      </c>
      <c r="AJ403" t="s">
        <v>50</v>
      </c>
      <c r="AK403" t="s">
        <v>50</v>
      </c>
      <c r="AL403" t="str">
        <f t="shared" si="54"/>
        <v>Bhusari Colony / Kothrud Depot</v>
      </c>
      <c r="AM403" t="str">
        <f>IF(FC_Road___Aradhana5[[#This Row],[2nd Level Departure]]="",FC_Road___Aradhana5[[#This Row],[1st Level Departure]],FC_Road___Aradhana5[[#This Row],[2nd Level Departure]])</f>
        <v>Bhusari Colony / Kothrud Depot</v>
      </c>
      <c r="AN403" t="s">
        <v>94</v>
      </c>
      <c r="AO403" t="s">
        <v>109</v>
      </c>
      <c r="AP403" t="s">
        <v>96</v>
      </c>
      <c r="AQ403" t="s">
        <v>50</v>
      </c>
      <c r="AR403" t="s">
        <v>50</v>
      </c>
      <c r="AS403" t="s">
        <v>50</v>
      </c>
      <c r="AT403" t="s">
        <v>50</v>
      </c>
      <c r="AU403" t="s">
        <v>50</v>
      </c>
      <c r="AV403" t="s">
        <v>149</v>
      </c>
      <c r="AW403" t="str">
        <f t="shared" si="55"/>
        <v>A friend told me</v>
      </c>
      <c r="AX403" t="s">
        <v>129</v>
      </c>
      <c r="AY403" t="str">
        <f t="shared" si="48"/>
        <v>Family Outing</v>
      </c>
      <c r="AZ403" t="s">
        <v>98</v>
      </c>
      <c r="BA403" t="s">
        <v>62</v>
      </c>
      <c r="BB403" t="s">
        <v>74</v>
      </c>
      <c r="BC403" t="s">
        <v>74</v>
      </c>
      <c r="BD403" t="s">
        <v>88</v>
      </c>
      <c r="BE403" t="s">
        <v>76</v>
      </c>
      <c r="BF403" t="s">
        <v>89</v>
      </c>
      <c r="BG403" t="s">
        <v>114</v>
      </c>
      <c r="BH403" t="s">
        <v>101</v>
      </c>
      <c r="BI403" t="s">
        <v>122</v>
      </c>
      <c r="BJ403" t="s">
        <v>69</v>
      </c>
      <c r="BK403" t="s">
        <v>153</v>
      </c>
      <c r="BL403" t="s">
        <v>371</v>
      </c>
    </row>
    <row r="404" spans="1:64" x14ac:dyDescent="0.3">
      <c r="A404">
        <v>422</v>
      </c>
      <c r="B404" s="1">
        <v>45841.904861111114</v>
      </c>
      <c r="C404" s="6">
        <v>45841.914583333331</v>
      </c>
      <c r="D404" s="2">
        <f>INT(FC_Road___Aradhana5[[#This Row],[Completion time]])</f>
        <v>45841</v>
      </c>
      <c r="E404" s="2" t="str">
        <f>TEXT(FC_Road___Aradhana5[[#This Row],[Date]],"dddd")</f>
        <v>Thursday</v>
      </c>
      <c r="F404" s="2" t="str">
        <f>IF(WEEKDAY(FC_Road___Aradhana5[[#This Row],[Date]],2)&gt;5,"Weekend","Weekday")</f>
        <v>Weekday</v>
      </c>
      <c r="G40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4" t="s">
        <v>49</v>
      </c>
      <c r="I404" t="s">
        <v>50</v>
      </c>
      <c r="J404" t="s">
        <v>51</v>
      </c>
      <c r="K404" t="s">
        <v>52</v>
      </c>
      <c r="L404" t="s">
        <v>156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tr">
        <f t="shared" si="50"/>
        <v/>
      </c>
      <c r="S404" t="s">
        <v>50</v>
      </c>
      <c r="T404" t="s">
        <v>50</v>
      </c>
      <c r="U404" t="s">
        <v>50</v>
      </c>
      <c r="V404" t="s">
        <v>50</v>
      </c>
      <c r="W404" t="s">
        <v>50</v>
      </c>
      <c r="X404" t="str">
        <f t="shared" si="51"/>
        <v/>
      </c>
      <c r="Y404" t="str">
        <f t="shared" si="52"/>
        <v/>
      </c>
      <c r="Z404" t="s">
        <v>83</v>
      </c>
      <c r="AA404" t="s">
        <v>54</v>
      </c>
      <c r="AB404" t="s">
        <v>50</v>
      </c>
      <c r="AC404" t="s">
        <v>50</v>
      </c>
      <c r="AD404" t="s">
        <v>50</v>
      </c>
      <c r="AE404" t="s">
        <v>50</v>
      </c>
      <c r="AF404" t="str">
        <f t="shared" si="53"/>
        <v>Deccan</v>
      </c>
      <c r="AG404" t="s">
        <v>50</v>
      </c>
      <c r="AH404" t="s">
        <v>50</v>
      </c>
      <c r="AI404" t="s">
        <v>50</v>
      </c>
      <c r="AJ404" t="s">
        <v>50</v>
      </c>
      <c r="AK404" t="s">
        <v>50</v>
      </c>
      <c r="AL404" t="str">
        <f t="shared" si="54"/>
        <v/>
      </c>
      <c r="AM404" t="str">
        <f>IF(FC_Road___Aradhana5[[#This Row],[2nd Level Departure]]="",FC_Road___Aradhana5[[#This Row],[1st Level Departure]],FC_Road___Aradhana5[[#This Row],[2nd Level Departure]])</f>
        <v>Deccan</v>
      </c>
      <c r="AN404" t="s">
        <v>85</v>
      </c>
      <c r="AO404" t="s">
        <v>71</v>
      </c>
      <c r="AP404" t="s">
        <v>58</v>
      </c>
      <c r="AQ404" t="s">
        <v>72</v>
      </c>
      <c r="AR404" t="s">
        <v>133</v>
      </c>
      <c r="AS404" t="s">
        <v>61</v>
      </c>
      <c r="AT404" t="s">
        <v>125</v>
      </c>
      <c r="AU404" t="s">
        <v>63</v>
      </c>
      <c r="AV404" t="s">
        <v>50</v>
      </c>
      <c r="AW404" t="str">
        <f t="shared" si="55"/>
        <v>Walk-in/ Saw it while passing by</v>
      </c>
      <c r="AX404" t="s">
        <v>50</v>
      </c>
      <c r="AY404" t="str">
        <f t="shared" si="48"/>
        <v>Casual Meal</v>
      </c>
      <c r="AZ404" t="s">
        <v>50</v>
      </c>
      <c r="BA404" t="str">
        <f t="shared" si="49"/>
        <v>Pizza with Drinks sounded like a good combo</v>
      </c>
      <c r="BB404" t="s">
        <v>87</v>
      </c>
      <c r="BC404" t="s">
        <v>104</v>
      </c>
      <c r="BD404" t="s">
        <v>75</v>
      </c>
      <c r="BE404" t="s">
        <v>76</v>
      </c>
      <c r="BF404" t="s">
        <v>99</v>
      </c>
      <c r="BG404" t="s">
        <v>68</v>
      </c>
      <c r="BH404" t="s">
        <v>78</v>
      </c>
      <c r="BI404" t="s">
        <v>91</v>
      </c>
      <c r="BJ404" t="s">
        <v>69</v>
      </c>
      <c r="BK404" t="s">
        <v>153</v>
      </c>
      <c r="BL404" t="s">
        <v>369</v>
      </c>
    </row>
    <row r="405" spans="1:64" x14ac:dyDescent="0.3">
      <c r="A405">
        <v>423</v>
      </c>
      <c r="B405" s="1">
        <v>45841.914583333331</v>
      </c>
      <c r="C405" s="6">
        <v>45841.919444444444</v>
      </c>
      <c r="D405" s="2">
        <f>INT(FC_Road___Aradhana5[[#This Row],[Completion time]])</f>
        <v>45841</v>
      </c>
      <c r="E405" s="2" t="str">
        <f>TEXT(FC_Road___Aradhana5[[#This Row],[Date]],"dddd")</f>
        <v>Thursday</v>
      </c>
      <c r="F405" s="2" t="str">
        <f>IF(WEEKDAY(FC_Road___Aradhana5[[#This Row],[Date]],2)&gt;5,"Weekend","Weekday")</f>
        <v>Weekday</v>
      </c>
      <c r="G40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5" t="s">
        <v>49</v>
      </c>
      <c r="I405" t="s">
        <v>50</v>
      </c>
      <c r="J405" t="s">
        <v>51</v>
      </c>
      <c r="K405" t="s">
        <v>52</v>
      </c>
      <c r="L405" t="s">
        <v>93</v>
      </c>
      <c r="M405" t="s">
        <v>50</v>
      </c>
      <c r="N405" t="s">
        <v>102</v>
      </c>
      <c r="O405" t="s">
        <v>50</v>
      </c>
      <c r="P405" t="s">
        <v>50</v>
      </c>
      <c r="Q405" t="s">
        <v>50</v>
      </c>
      <c r="R405" t="str">
        <f t="shared" si="50"/>
        <v>FC Road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tr">
        <f t="shared" si="51"/>
        <v/>
      </c>
      <c r="Y405" t="str">
        <f t="shared" si="52"/>
        <v>FC Road</v>
      </c>
      <c r="Z405" t="s">
        <v>83</v>
      </c>
      <c r="AA405" t="s">
        <v>301</v>
      </c>
      <c r="AB405" t="s">
        <v>50</v>
      </c>
      <c r="AC405" t="s">
        <v>50</v>
      </c>
      <c r="AD405" t="s">
        <v>50</v>
      </c>
      <c r="AE405" t="s">
        <v>50</v>
      </c>
      <c r="AF405" t="str">
        <f t="shared" si="53"/>
        <v>Kharadi</v>
      </c>
      <c r="AG405" t="s">
        <v>50</v>
      </c>
      <c r="AH405" t="s">
        <v>50</v>
      </c>
      <c r="AI405" t="s">
        <v>50</v>
      </c>
      <c r="AJ405" t="s">
        <v>50</v>
      </c>
      <c r="AK405" t="s">
        <v>50</v>
      </c>
      <c r="AL405" t="str">
        <f t="shared" si="54"/>
        <v/>
      </c>
      <c r="AM405" t="str">
        <f>IF(FC_Road___Aradhana5[[#This Row],[2nd Level Departure]]="",FC_Road___Aradhana5[[#This Row],[1st Level Departure]],FC_Road___Aradhana5[[#This Row],[2nd Level Departure]])</f>
        <v>Kharadi</v>
      </c>
      <c r="AN405" t="s">
        <v>85</v>
      </c>
      <c r="AO405" t="s">
        <v>109</v>
      </c>
      <c r="AP405" t="s">
        <v>96</v>
      </c>
      <c r="AQ405" t="s">
        <v>50</v>
      </c>
      <c r="AR405" t="s">
        <v>50</v>
      </c>
      <c r="AS405" t="s">
        <v>50</v>
      </c>
      <c r="AT405" t="s">
        <v>50</v>
      </c>
      <c r="AU405" t="s">
        <v>50</v>
      </c>
      <c r="AV405" t="s">
        <v>97</v>
      </c>
      <c r="AW405" t="str">
        <f t="shared" si="55"/>
        <v>Social Media Ad (Instagram/ Facebook)</v>
      </c>
      <c r="AX405" t="s">
        <v>61</v>
      </c>
      <c r="AY405" t="str">
        <f t="shared" si="48"/>
        <v>Casual Meal</v>
      </c>
      <c r="AZ405" t="s">
        <v>98</v>
      </c>
      <c r="BA405" t="s">
        <v>62</v>
      </c>
      <c r="BB405" t="s">
        <v>87</v>
      </c>
      <c r="BC405" t="s">
        <v>104</v>
      </c>
      <c r="BD405" t="s">
        <v>75</v>
      </c>
      <c r="BE405" t="s">
        <v>76</v>
      </c>
      <c r="BF405" t="s">
        <v>99</v>
      </c>
      <c r="BG405" t="s">
        <v>68</v>
      </c>
      <c r="BH405" t="s">
        <v>50</v>
      </c>
      <c r="BI405" t="s">
        <v>50</v>
      </c>
      <c r="BJ405" t="s">
        <v>69</v>
      </c>
      <c r="BK405" t="s">
        <v>93</v>
      </c>
      <c r="BL405" t="s">
        <v>372</v>
      </c>
    </row>
    <row r="406" spans="1:64" x14ac:dyDescent="0.3">
      <c r="A406">
        <v>424</v>
      </c>
      <c r="B406" s="1">
        <v>45841.907638888886</v>
      </c>
      <c r="C406" s="6">
        <v>45841.920138888891</v>
      </c>
      <c r="D406" s="2">
        <f>INT(FC_Road___Aradhana5[[#This Row],[Completion time]])</f>
        <v>45841</v>
      </c>
      <c r="E406" s="2" t="str">
        <f>TEXT(FC_Road___Aradhana5[[#This Row],[Date]],"dddd")</f>
        <v>Thursday</v>
      </c>
      <c r="F406" s="2" t="str">
        <f>IF(WEEKDAY(FC_Road___Aradhana5[[#This Row],[Date]],2)&gt;5,"Weekend","Weekday")</f>
        <v>Weekday</v>
      </c>
      <c r="G40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6" t="s">
        <v>49</v>
      </c>
      <c r="I406" t="s">
        <v>50</v>
      </c>
      <c r="J406" t="s">
        <v>79</v>
      </c>
      <c r="K406" t="s">
        <v>52</v>
      </c>
      <c r="L406" t="s">
        <v>80</v>
      </c>
      <c r="M406" t="s">
        <v>50</v>
      </c>
      <c r="N406" t="s">
        <v>50</v>
      </c>
      <c r="O406" t="s">
        <v>50</v>
      </c>
      <c r="P406" t="s">
        <v>50</v>
      </c>
      <c r="Q406" t="s">
        <v>81</v>
      </c>
      <c r="R406" t="str">
        <f t="shared" si="50"/>
        <v>Kothrud</v>
      </c>
      <c r="S406" t="s">
        <v>50</v>
      </c>
      <c r="T406" t="s">
        <v>50</v>
      </c>
      <c r="U406" t="s">
        <v>162</v>
      </c>
      <c r="V406" t="s">
        <v>50</v>
      </c>
      <c r="W406" t="s">
        <v>50</v>
      </c>
      <c r="X406" t="str">
        <f t="shared" si="51"/>
        <v>Dahanukar Colony / Kothrud Bus Stand</v>
      </c>
      <c r="Y406" t="str">
        <f t="shared" si="52"/>
        <v>Dahanukar Colony / Kothrud Bus Stand</v>
      </c>
      <c r="Z406" t="s">
        <v>83</v>
      </c>
      <c r="AA406" t="s">
        <v>84</v>
      </c>
      <c r="AB406" t="s">
        <v>50</v>
      </c>
      <c r="AC406" t="s">
        <v>50</v>
      </c>
      <c r="AD406" t="s">
        <v>50</v>
      </c>
      <c r="AE406" t="s">
        <v>50</v>
      </c>
      <c r="AF406" t="str">
        <f t="shared" si="53"/>
        <v>kothrud</v>
      </c>
      <c r="AG406" t="s">
        <v>50</v>
      </c>
      <c r="AH406" t="s">
        <v>50</v>
      </c>
      <c r="AI406" t="s">
        <v>162</v>
      </c>
      <c r="AJ406" t="s">
        <v>50</v>
      </c>
      <c r="AK406" t="s">
        <v>50</v>
      </c>
      <c r="AL406" t="str">
        <f t="shared" si="54"/>
        <v>Dahanukar Colony / Kothrud Bus Stand</v>
      </c>
      <c r="AM406" t="str">
        <f>IF(FC_Road___Aradhana5[[#This Row],[2nd Level Departure]]="",FC_Road___Aradhana5[[#This Row],[1st Level Departure]],FC_Road___Aradhana5[[#This Row],[2nd Level Departure]])</f>
        <v>Dahanukar Colony / Kothrud Bus Stand</v>
      </c>
      <c r="AN406" t="s">
        <v>56</v>
      </c>
      <c r="AO406" t="s">
        <v>71</v>
      </c>
      <c r="AP406" t="s">
        <v>96</v>
      </c>
      <c r="AQ406" t="s">
        <v>50</v>
      </c>
      <c r="AR406" t="s">
        <v>50</v>
      </c>
      <c r="AS406" t="s">
        <v>50</v>
      </c>
      <c r="AT406" t="s">
        <v>50</v>
      </c>
      <c r="AU406" t="s">
        <v>50</v>
      </c>
      <c r="AV406" t="s">
        <v>110</v>
      </c>
      <c r="AW406" t="str">
        <f t="shared" si="55"/>
        <v>Reservation Apps - DineOut/ Zomato Gold</v>
      </c>
      <c r="AX406" t="s">
        <v>86</v>
      </c>
      <c r="AY406" t="str">
        <f t="shared" si="48"/>
        <v>Date</v>
      </c>
      <c r="AZ406" t="s">
        <v>98</v>
      </c>
      <c r="BA406" t="s">
        <v>62</v>
      </c>
      <c r="BB406" t="s">
        <v>104</v>
      </c>
      <c r="BC406" t="s">
        <v>104</v>
      </c>
      <c r="BD406" t="s">
        <v>75</v>
      </c>
      <c r="BE406" t="s">
        <v>76</v>
      </c>
      <c r="BF406" t="s">
        <v>99</v>
      </c>
      <c r="BG406" t="s">
        <v>68</v>
      </c>
      <c r="BH406" t="s">
        <v>78</v>
      </c>
      <c r="BI406" t="s">
        <v>122</v>
      </c>
      <c r="BJ406" t="s">
        <v>69</v>
      </c>
      <c r="BK406" t="s">
        <v>153</v>
      </c>
      <c r="BL406" t="s">
        <v>389</v>
      </c>
    </row>
    <row r="407" spans="1:64" x14ac:dyDescent="0.3">
      <c r="A407">
        <v>425</v>
      </c>
      <c r="B407" s="1">
        <v>45841.920138888891</v>
      </c>
      <c r="C407" s="6">
        <v>45841.922222222223</v>
      </c>
      <c r="D407" s="2">
        <f>INT(FC_Road___Aradhana5[[#This Row],[Completion time]])</f>
        <v>45841</v>
      </c>
      <c r="E407" s="2" t="str">
        <f>TEXT(FC_Road___Aradhana5[[#This Row],[Date]],"dddd")</f>
        <v>Thursday</v>
      </c>
      <c r="F407" s="2" t="str">
        <f>IF(WEEKDAY(FC_Road___Aradhana5[[#This Row],[Date]],2)&gt;5,"Weekend","Weekday")</f>
        <v>Weekday</v>
      </c>
      <c r="G40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7" t="s">
        <v>49</v>
      </c>
      <c r="I407" t="s">
        <v>50</v>
      </c>
      <c r="J407" t="s">
        <v>79</v>
      </c>
      <c r="K407" t="s">
        <v>52</v>
      </c>
      <c r="L407" t="s">
        <v>80</v>
      </c>
      <c r="M407" t="s">
        <v>50</v>
      </c>
      <c r="N407" t="s">
        <v>50</v>
      </c>
      <c r="O407" t="s">
        <v>50</v>
      </c>
      <c r="P407" t="s">
        <v>50</v>
      </c>
      <c r="Q407" t="s">
        <v>135</v>
      </c>
      <c r="R407" t="str">
        <f t="shared" si="50"/>
        <v>Erandawne</v>
      </c>
      <c r="S407" t="s">
        <v>50</v>
      </c>
      <c r="T407" t="s">
        <v>288</v>
      </c>
      <c r="U407" t="s">
        <v>50</v>
      </c>
      <c r="V407" t="s">
        <v>50</v>
      </c>
      <c r="W407" t="s">
        <v>50</v>
      </c>
      <c r="X407" t="str">
        <f t="shared" si="51"/>
        <v>City Pride / Karishma</v>
      </c>
      <c r="Y407" t="str">
        <f t="shared" si="52"/>
        <v>City Pride / Karishma</v>
      </c>
      <c r="Z407" t="s">
        <v>83</v>
      </c>
      <c r="AA407" t="s">
        <v>84</v>
      </c>
      <c r="AB407" t="s">
        <v>50</v>
      </c>
      <c r="AC407" t="s">
        <v>50</v>
      </c>
      <c r="AD407" t="s">
        <v>50</v>
      </c>
      <c r="AE407" t="s">
        <v>50</v>
      </c>
      <c r="AF407" t="str">
        <f t="shared" si="53"/>
        <v>kothrud</v>
      </c>
      <c r="AG407" t="s">
        <v>50</v>
      </c>
      <c r="AH407" t="s">
        <v>50</v>
      </c>
      <c r="AI407" t="s">
        <v>120</v>
      </c>
      <c r="AJ407" t="s">
        <v>50</v>
      </c>
      <c r="AK407" t="s">
        <v>50</v>
      </c>
      <c r="AL407" t="str">
        <f t="shared" si="54"/>
        <v>Mayur Colony / Ideal Colony</v>
      </c>
      <c r="AM407" t="str">
        <f>IF(FC_Road___Aradhana5[[#This Row],[2nd Level Departure]]="",FC_Road___Aradhana5[[#This Row],[1st Level Departure]],FC_Road___Aradhana5[[#This Row],[2nd Level Departure]])</f>
        <v>Mayur Colony / Ideal Colony</v>
      </c>
      <c r="AN407" t="s">
        <v>147</v>
      </c>
      <c r="AO407" t="s">
        <v>71</v>
      </c>
      <c r="AP407" t="s">
        <v>96</v>
      </c>
      <c r="AQ407" t="s">
        <v>50</v>
      </c>
      <c r="AR407" t="s">
        <v>50</v>
      </c>
      <c r="AS407" t="s">
        <v>50</v>
      </c>
      <c r="AT407" t="s">
        <v>50</v>
      </c>
      <c r="AU407" t="s">
        <v>50</v>
      </c>
      <c r="AV407" t="s">
        <v>105</v>
      </c>
      <c r="AW407" t="str">
        <f t="shared" si="55"/>
        <v>Food Blogger/ Influencer</v>
      </c>
      <c r="AX407" t="s">
        <v>106</v>
      </c>
      <c r="AY407" t="str">
        <f t="shared" si="48"/>
        <v>Work meeting/ Business outing</v>
      </c>
      <c r="AZ407" t="s">
        <v>121</v>
      </c>
      <c r="BA407" t="str">
        <f t="shared" si="49"/>
        <v>I saw a good offer at Nonna's</v>
      </c>
      <c r="BB407" t="s">
        <v>64</v>
      </c>
      <c r="BC407" t="s">
        <v>108</v>
      </c>
      <c r="BD407" t="s">
        <v>88</v>
      </c>
      <c r="BE407" t="s">
        <v>76</v>
      </c>
      <c r="BF407" t="s">
        <v>89</v>
      </c>
      <c r="BG407" t="s">
        <v>114</v>
      </c>
      <c r="BH407" t="s">
        <v>78</v>
      </c>
      <c r="BI407" t="s">
        <v>122</v>
      </c>
      <c r="BJ407" t="s">
        <v>69</v>
      </c>
      <c r="BK407" t="s">
        <v>153</v>
      </c>
      <c r="BL407" t="s">
        <v>375</v>
      </c>
    </row>
    <row r="408" spans="1:64" x14ac:dyDescent="0.3">
      <c r="A408">
        <v>426</v>
      </c>
      <c r="B408" s="1">
        <v>45841.92083333333</v>
      </c>
      <c r="C408" s="6">
        <v>45841.925000000003</v>
      </c>
      <c r="D408" s="2">
        <f>INT(FC_Road___Aradhana5[[#This Row],[Completion time]])</f>
        <v>45841</v>
      </c>
      <c r="E408" s="2" t="str">
        <f>TEXT(FC_Road___Aradhana5[[#This Row],[Date]],"dddd")</f>
        <v>Thursday</v>
      </c>
      <c r="F408" s="2" t="str">
        <f>IF(WEEKDAY(FC_Road___Aradhana5[[#This Row],[Date]],2)&gt;5,"Weekend","Weekday")</f>
        <v>Weekday</v>
      </c>
      <c r="G40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8" t="s">
        <v>49</v>
      </c>
      <c r="I408" t="s">
        <v>50</v>
      </c>
      <c r="J408" t="s">
        <v>51</v>
      </c>
      <c r="K408" t="s">
        <v>52</v>
      </c>
      <c r="L408" t="s">
        <v>80</v>
      </c>
      <c r="M408" t="s">
        <v>50</v>
      </c>
      <c r="N408" t="s">
        <v>50</v>
      </c>
      <c r="O408" t="s">
        <v>50</v>
      </c>
      <c r="P408" t="s">
        <v>50</v>
      </c>
      <c r="Q408" t="s">
        <v>135</v>
      </c>
      <c r="R408" t="str">
        <f t="shared" si="50"/>
        <v>Erandawne</v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tr">
        <f t="shared" si="51"/>
        <v/>
      </c>
      <c r="Y408" t="str">
        <f t="shared" si="52"/>
        <v>Erandawne</v>
      </c>
      <c r="Z408" t="s">
        <v>83</v>
      </c>
      <c r="AA408" t="s">
        <v>135</v>
      </c>
      <c r="AB408" t="s">
        <v>50</v>
      </c>
      <c r="AC408" t="s">
        <v>50</v>
      </c>
      <c r="AD408" t="s">
        <v>50</v>
      </c>
      <c r="AE408" t="s">
        <v>50</v>
      </c>
      <c r="AF408" t="str">
        <f t="shared" si="53"/>
        <v>Erandawne</v>
      </c>
      <c r="AG408" t="s">
        <v>50</v>
      </c>
      <c r="AH408" t="s">
        <v>50</v>
      </c>
      <c r="AI408" t="s">
        <v>50</v>
      </c>
      <c r="AJ408" t="s">
        <v>50</v>
      </c>
      <c r="AK408" t="s">
        <v>50</v>
      </c>
      <c r="AL408" t="str">
        <f t="shared" si="54"/>
        <v/>
      </c>
      <c r="AM408" t="str">
        <f>IF(FC_Road___Aradhana5[[#This Row],[2nd Level Departure]]="",FC_Road___Aradhana5[[#This Row],[1st Level Departure]],FC_Road___Aradhana5[[#This Row],[2nd Level Departure]])</f>
        <v>Erandawne</v>
      </c>
      <c r="AN408" t="s">
        <v>85</v>
      </c>
      <c r="AO408" t="s">
        <v>109</v>
      </c>
      <c r="AP408" t="s">
        <v>58</v>
      </c>
      <c r="AQ408" t="s">
        <v>59</v>
      </c>
      <c r="AR408" t="s">
        <v>60</v>
      </c>
      <c r="AS408" t="s">
        <v>139</v>
      </c>
      <c r="AT408" t="s">
        <v>125</v>
      </c>
      <c r="AU408" t="s">
        <v>63</v>
      </c>
      <c r="AV408" t="s">
        <v>50</v>
      </c>
      <c r="AW408" t="str">
        <f t="shared" si="55"/>
        <v>Word of Mouth/ Recommendation</v>
      </c>
      <c r="AX408" t="s">
        <v>50</v>
      </c>
      <c r="AY408" t="s">
        <v>167</v>
      </c>
      <c r="AZ408" t="s">
        <v>50</v>
      </c>
      <c r="BA408" t="str">
        <f t="shared" si="49"/>
        <v>Pizza with Drinks sounded like a good combo</v>
      </c>
      <c r="BB408" t="s">
        <v>74</v>
      </c>
      <c r="BC408" t="s">
        <v>104</v>
      </c>
      <c r="BD408" t="s">
        <v>75</v>
      </c>
      <c r="BE408" t="s">
        <v>76</v>
      </c>
      <c r="BF408" t="s">
        <v>89</v>
      </c>
      <c r="BG408" t="s">
        <v>77</v>
      </c>
      <c r="BH408" t="s">
        <v>101</v>
      </c>
      <c r="BI408" t="s">
        <v>50</v>
      </c>
      <c r="BJ408" t="s">
        <v>69</v>
      </c>
      <c r="BK408" t="s">
        <v>153</v>
      </c>
      <c r="BL408" t="s">
        <v>458</v>
      </c>
    </row>
    <row r="409" spans="1:64" x14ac:dyDescent="0.3">
      <c r="A409">
        <v>427</v>
      </c>
      <c r="B409" s="1">
        <v>45841.923611111109</v>
      </c>
      <c r="C409" s="6">
        <v>45841.927083333336</v>
      </c>
      <c r="D409" s="2">
        <f>INT(FC_Road___Aradhana5[[#This Row],[Completion time]])</f>
        <v>45841</v>
      </c>
      <c r="E409" s="2" t="str">
        <f>TEXT(FC_Road___Aradhana5[[#This Row],[Date]],"dddd")</f>
        <v>Thursday</v>
      </c>
      <c r="F409" s="2" t="str">
        <f>IF(WEEKDAY(FC_Road___Aradhana5[[#This Row],[Date]],2)&gt;5,"Weekend","Weekday")</f>
        <v>Weekday</v>
      </c>
      <c r="G40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09" t="s">
        <v>49</v>
      </c>
      <c r="I409" t="s">
        <v>50</v>
      </c>
      <c r="J409" t="s">
        <v>79</v>
      </c>
      <c r="K409" t="s">
        <v>92</v>
      </c>
      <c r="L409" t="s">
        <v>80</v>
      </c>
      <c r="M409" t="s">
        <v>50</v>
      </c>
      <c r="N409" t="s">
        <v>50</v>
      </c>
      <c r="O409" t="s">
        <v>50</v>
      </c>
      <c r="P409" t="s">
        <v>50</v>
      </c>
      <c r="Q409" t="s">
        <v>302</v>
      </c>
      <c r="R409" t="str">
        <f t="shared" si="50"/>
        <v>Tourist</v>
      </c>
      <c r="S409" t="s">
        <v>50</v>
      </c>
      <c r="T409" t="s">
        <v>50</v>
      </c>
      <c r="U409" t="s">
        <v>50</v>
      </c>
      <c r="V409" t="s">
        <v>50</v>
      </c>
      <c r="W409" t="s">
        <v>50</v>
      </c>
      <c r="X409" t="str">
        <f t="shared" si="51"/>
        <v/>
      </c>
      <c r="Y409" t="str">
        <f t="shared" si="52"/>
        <v>Tourist</v>
      </c>
      <c r="Z409" t="s">
        <v>163</v>
      </c>
      <c r="AA409" t="s">
        <v>205</v>
      </c>
      <c r="AB409" t="s">
        <v>50</v>
      </c>
      <c r="AC409" t="s">
        <v>50</v>
      </c>
      <c r="AD409" t="s">
        <v>50</v>
      </c>
      <c r="AE409" t="s">
        <v>50</v>
      </c>
      <c r="AF409" t="str">
        <f t="shared" si="53"/>
        <v>Katraj</v>
      </c>
      <c r="AG409" t="s">
        <v>50</v>
      </c>
      <c r="AH409" t="s">
        <v>50</v>
      </c>
      <c r="AI409" t="s">
        <v>50</v>
      </c>
      <c r="AJ409" t="s">
        <v>50</v>
      </c>
      <c r="AK409" t="s">
        <v>50</v>
      </c>
      <c r="AL409" t="str">
        <f t="shared" si="54"/>
        <v/>
      </c>
      <c r="AM409" t="str">
        <f>IF(FC_Road___Aradhana5[[#This Row],[2nd Level Departure]]="",FC_Road___Aradhana5[[#This Row],[1st Level Departure]],FC_Road___Aradhana5[[#This Row],[2nd Level Departure]])</f>
        <v>Katraj</v>
      </c>
      <c r="AN409" t="s">
        <v>85</v>
      </c>
      <c r="AO409" t="s">
        <v>109</v>
      </c>
      <c r="AP409" t="s">
        <v>58</v>
      </c>
      <c r="AQ409" t="s">
        <v>97</v>
      </c>
      <c r="AR409" t="s">
        <v>133</v>
      </c>
      <c r="AS409" t="s">
        <v>86</v>
      </c>
      <c r="AT409" t="s">
        <v>62</v>
      </c>
      <c r="AU409" t="s">
        <v>63</v>
      </c>
      <c r="AV409" t="s">
        <v>50</v>
      </c>
      <c r="AW409" t="str">
        <f t="shared" si="55"/>
        <v>Social Media Ad (Instagram/ Facebook)</v>
      </c>
      <c r="AX409" t="s">
        <v>50</v>
      </c>
      <c r="AY409" t="str">
        <f t="shared" si="48"/>
        <v>Date</v>
      </c>
      <c r="AZ409" t="s">
        <v>50</v>
      </c>
      <c r="BA409" t="str">
        <f t="shared" si="49"/>
        <v>I wanted to try Sourdough Pizza</v>
      </c>
      <c r="BB409" t="s">
        <v>104</v>
      </c>
      <c r="BC409" t="s">
        <v>65</v>
      </c>
      <c r="BD409" t="s">
        <v>75</v>
      </c>
      <c r="BE409" t="s">
        <v>67</v>
      </c>
      <c r="BF409" t="s">
        <v>99</v>
      </c>
      <c r="BG409" t="s">
        <v>100</v>
      </c>
      <c r="BH409" t="s">
        <v>101</v>
      </c>
      <c r="BI409" t="s">
        <v>193</v>
      </c>
      <c r="BJ409" t="s">
        <v>69</v>
      </c>
      <c r="BK409" t="s">
        <v>153</v>
      </c>
      <c r="BL409" t="s">
        <v>462</v>
      </c>
    </row>
    <row r="410" spans="1:64" x14ac:dyDescent="0.3">
      <c r="A410">
        <v>428</v>
      </c>
      <c r="B410" s="1">
        <v>45841.927777777775</v>
      </c>
      <c r="C410" s="6">
        <v>45841.929861111108</v>
      </c>
      <c r="D410" s="2">
        <f>INT(FC_Road___Aradhana5[[#This Row],[Completion time]])</f>
        <v>45841</v>
      </c>
      <c r="E410" s="2" t="str">
        <f>TEXT(FC_Road___Aradhana5[[#This Row],[Date]],"dddd")</f>
        <v>Thursday</v>
      </c>
      <c r="F410" s="2" t="str">
        <f>IF(WEEKDAY(FC_Road___Aradhana5[[#This Row],[Date]],2)&gt;5,"Weekend","Weekday")</f>
        <v>Weekday</v>
      </c>
      <c r="G41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10" t="s">
        <v>49</v>
      </c>
      <c r="I410" t="s">
        <v>50</v>
      </c>
      <c r="J410" t="s">
        <v>51</v>
      </c>
      <c r="K410" t="s">
        <v>52</v>
      </c>
      <c r="L410" t="s">
        <v>80</v>
      </c>
      <c r="M410" t="s">
        <v>50</v>
      </c>
      <c r="N410" t="s">
        <v>50</v>
      </c>
      <c r="O410" t="s">
        <v>50</v>
      </c>
      <c r="P410" t="s">
        <v>50</v>
      </c>
      <c r="Q410" t="s">
        <v>70</v>
      </c>
      <c r="R410" t="str">
        <f t="shared" si="50"/>
        <v>Shivajinagar</v>
      </c>
      <c r="S410" t="s">
        <v>50</v>
      </c>
      <c r="T410" t="s">
        <v>50</v>
      </c>
      <c r="U410" t="s">
        <v>50</v>
      </c>
      <c r="V410" t="s">
        <v>146</v>
      </c>
      <c r="W410" t="s">
        <v>169</v>
      </c>
      <c r="X410" t="str">
        <f t="shared" si="51"/>
        <v>Model Colony</v>
      </c>
      <c r="Y410" t="str">
        <f t="shared" si="52"/>
        <v>Model Colony</v>
      </c>
      <c r="Z410" t="s">
        <v>83</v>
      </c>
      <c r="AA410" t="s">
        <v>70</v>
      </c>
      <c r="AB410" t="s">
        <v>50</v>
      </c>
      <c r="AC410" t="s">
        <v>50</v>
      </c>
      <c r="AD410" t="s">
        <v>50</v>
      </c>
      <c r="AE410" t="s">
        <v>50</v>
      </c>
      <c r="AF410" t="str">
        <f t="shared" si="53"/>
        <v>Shivajinagar</v>
      </c>
      <c r="AG410" t="s">
        <v>50</v>
      </c>
      <c r="AH410" t="s">
        <v>50</v>
      </c>
      <c r="AI410" t="s">
        <v>50</v>
      </c>
      <c r="AJ410" t="s">
        <v>50</v>
      </c>
      <c r="AK410" t="s">
        <v>50</v>
      </c>
      <c r="AL410" t="str">
        <f t="shared" si="54"/>
        <v/>
      </c>
      <c r="AM410" t="str">
        <f>IF(FC_Road___Aradhana5[[#This Row],[2nd Level Departure]]="",FC_Road___Aradhana5[[#This Row],[1st Level Departure]],FC_Road___Aradhana5[[#This Row],[2nd Level Departure]])</f>
        <v>Shivajinagar</v>
      </c>
      <c r="AN410" t="s">
        <v>147</v>
      </c>
      <c r="AO410" t="s">
        <v>57</v>
      </c>
      <c r="AP410" t="s">
        <v>96</v>
      </c>
      <c r="AQ410" t="s">
        <v>50</v>
      </c>
      <c r="AR410" t="s">
        <v>50</v>
      </c>
      <c r="AS410" t="s">
        <v>50</v>
      </c>
      <c r="AT410" t="s">
        <v>50</v>
      </c>
      <c r="AU410" t="s">
        <v>50</v>
      </c>
      <c r="AV410" t="s">
        <v>149</v>
      </c>
      <c r="AW410" t="str">
        <f t="shared" si="55"/>
        <v>A friend told me</v>
      </c>
      <c r="AX410" t="s">
        <v>61</v>
      </c>
      <c r="AY410" t="str">
        <f t="shared" si="48"/>
        <v>Casual Meal</v>
      </c>
      <c r="AZ410" t="s">
        <v>98</v>
      </c>
      <c r="BA410" t="s">
        <v>62</v>
      </c>
      <c r="BB410" t="s">
        <v>87</v>
      </c>
      <c r="BC410" t="s">
        <v>65</v>
      </c>
      <c r="BD410" t="s">
        <v>66</v>
      </c>
      <c r="BE410" t="s">
        <v>67</v>
      </c>
      <c r="BF410" t="s">
        <v>99</v>
      </c>
      <c r="BG410" t="s">
        <v>100</v>
      </c>
      <c r="BH410" t="s">
        <v>78</v>
      </c>
      <c r="BI410" t="s">
        <v>50</v>
      </c>
      <c r="BJ410" t="s">
        <v>69</v>
      </c>
      <c r="BK410" t="s">
        <v>153</v>
      </c>
      <c r="BL410" t="s">
        <v>381</v>
      </c>
    </row>
    <row r="411" spans="1:64" x14ac:dyDescent="0.3">
      <c r="A411">
        <v>429</v>
      </c>
      <c r="B411" s="1">
        <v>45841.927083333336</v>
      </c>
      <c r="C411" s="6">
        <v>45842.603472222225</v>
      </c>
      <c r="D411" s="2">
        <f>INT(FC_Road___Aradhana5[[#This Row],[Completion time]])</f>
        <v>45842</v>
      </c>
      <c r="E411" s="2" t="str">
        <f>TEXT(FC_Road___Aradhana5[[#This Row],[Date]],"dddd")</f>
        <v>Friday</v>
      </c>
      <c r="F411" s="2" t="str">
        <f>IF(WEEKDAY(FC_Road___Aradhana5[[#This Row],[Date]],2)&gt;5,"Weekend","Weekday")</f>
        <v>Weekday</v>
      </c>
      <c r="G41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1" t="s">
        <v>49</v>
      </c>
      <c r="I411" t="s">
        <v>50</v>
      </c>
      <c r="J411" t="s">
        <v>51</v>
      </c>
      <c r="K411" t="s">
        <v>52</v>
      </c>
      <c r="L411" t="s">
        <v>156</v>
      </c>
      <c r="M411" t="s">
        <v>165</v>
      </c>
      <c r="N411" t="s">
        <v>50</v>
      </c>
      <c r="O411" t="s">
        <v>50</v>
      </c>
      <c r="P411" t="s">
        <v>50</v>
      </c>
      <c r="Q411" t="s">
        <v>50</v>
      </c>
      <c r="R411" t="str">
        <f t="shared" si="50"/>
        <v>Pavillion Mall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tr">
        <f t="shared" si="51"/>
        <v/>
      </c>
      <c r="Y411" t="str">
        <f t="shared" si="52"/>
        <v>Pavillion Mall</v>
      </c>
      <c r="Z411" t="s">
        <v>83</v>
      </c>
      <c r="AA411" t="s">
        <v>70</v>
      </c>
      <c r="AB411" t="s">
        <v>50</v>
      </c>
      <c r="AC411" t="s">
        <v>50</v>
      </c>
      <c r="AD411" t="s">
        <v>50</v>
      </c>
      <c r="AE411" t="s">
        <v>50</v>
      </c>
      <c r="AF411" t="str">
        <f t="shared" si="53"/>
        <v>Shivajinagar</v>
      </c>
      <c r="AG411" t="s">
        <v>50</v>
      </c>
      <c r="AH411" t="s">
        <v>50</v>
      </c>
      <c r="AI411" t="s">
        <v>50</v>
      </c>
      <c r="AJ411" t="s">
        <v>50</v>
      </c>
      <c r="AK411" t="s">
        <v>50</v>
      </c>
      <c r="AL411" t="str">
        <f t="shared" si="54"/>
        <v/>
      </c>
      <c r="AM411" t="str">
        <f>IF(FC_Road___Aradhana5[[#This Row],[2nd Level Departure]]="",FC_Road___Aradhana5[[#This Row],[1st Level Departure]],FC_Road___Aradhana5[[#This Row],[2nd Level Departure]])</f>
        <v>Shivajinagar</v>
      </c>
      <c r="AN411" t="s">
        <v>56</v>
      </c>
      <c r="AO411" t="s">
        <v>71</v>
      </c>
      <c r="AP411" t="s">
        <v>58</v>
      </c>
      <c r="AQ411" t="s">
        <v>72</v>
      </c>
      <c r="AR411" t="s">
        <v>73</v>
      </c>
      <c r="AS411" t="s">
        <v>61</v>
      </c>
      <c r="AT411" t="s">
        <v>62</v>
      </c>
      <c r="AU411" t="s">
        <v>63</v>
      </c>
      <c r="AV411" t="s">
        <v>50</v>
      </c>
      <c r="AW411" t="str">
        <f t="shared" si="55"/>
        <v>Walk-in/ Saw it while passing by</v>
      </c>
      <c r="AX411" t="s">
        <v>50</v>
      </c>
      <c r="AY411" t="str">
        <f t="shared" si="48"/>
        <v>Casual Meal</v>
      </c>
      <c r="AZ411" t="s">
        <v>50</v>
      </c>
      <c r="BA411" t="str">
        <f t="shared" si="49"/>
        <v>I wanted to try Sourdough Pizza</v>
      </c>
      <c r="BB411" t="s">
        <v>104</v>
      </c>
      <c r="BC411" t="s">
        <v>104</v>
      </c>
      <c r="BD411" t="s">
        <v>75</v>
      </c>
      <c r="BE411" t="s">
        <v>76</v>
      </c>
      <c r="BF411" t="s">
        <v>89</v>
      </c>
      <c r="BG411" t="s">
        <v>68</v>
      </c>
      <c r="BH411" t="s">
        <v>78</v>
      </c>
      <c r="BI411" t="s">
        <v>115</v>
      </c>
      <c r="BJ411" t="s">
        <v>69</v>
      </c>
      <c r="BK411" t="s">
        <v>153</v>
      </c>
      <c r="BL411" t="s">
        <v>370</v>
      </c>
    </row>
    <row r="412" spans="1:64" x14ac:dyDescent="0.3">
      <c r="A412">
        <v>430</v>
      </c>
      <c r="B412" s="1">
        <v>45842.601388888892</v>
      </c>
      <c r="C412" s="6">
        <v>45842.604166666664</v>
      </c>
      <c r="D412" s="2">
        <f>INT(FC_Road___Aradhana5[[#This Row],[Completion time]])</f>
        <v>45842</v>
      </c>
      <c r="E412" s="2" t="str">
        <f>TEXT(FC_Road___Aradhana5[[#This Row],[Date]],"dddd")</f>
        <v>Friday</v>
      </c>
      <c r="F412" s="2" t="str">
        <f>IF(WEEKDAY(FC_Road___Aradhana5[[#This Row],[Date]],2)&gt;5,"Weekend","Weekday")</f>
        <v>Weekday</v>
      </c>
      <c r="G41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2" t="s">
        <v>49</v>
      </c>
      <c r="I412" t="s">
        <v>50</v>
      </c>
      <c r="J412" t="s">
        <v>51</v>
      </c>
      <c r="K412" t="s">
        <v>92</v>
      </c>
      <c r="L412" t="s">
        <v>80</v>
      </c>
      <c r="M412" t="s">
        <v>50</v>
      </c>
      <c r="N412" t="s">
        <v>50</v>
      </c>
      <c r="O412" t="s">
        <v>50</v>
      </c>
      <c r="P412" t="s">
        <v>50</v>
      </c>
      <c r="Q412" t="s">
        <v>297</v>
      </c>
      <c r="R412" t="str">
        <f t="shared" si="50"/>
        <v>Pimpri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tr">
        <f t="shared" si="51"/>
        <v/>
      </c>
      <c r="Y412" t="str">
        <f t="shared" si="52"/>
        <v>Pimpri</v>
      </c>
      <c r="Z412" t="s">
        <v>83</v>
      </c>
      <c r="AA412" t="s">
        <v>84</v>
      </c>
      <c r="AB412" t="s">
        <v>50</v>
      </c>
      <c r="AC412" t="s">
        <v>50</v>
      </c>
      <c r="AD412" t="s">
        <v>50</v>
      </c>
      <c r="AE412" t="s">
        <v>50</v>
      </c>
      <c r="AF412" t="str">
        <f t="shared" si="53"/>
        <v>kothrud</v>
      </c>
      <c r="AG412" t="s">
        <v>50</v>
      </c>
      <c r="AH412" t="s">
        <v>50</v>
      </c>
      <c r="AI412" t="s">
        <v>148</v>
      </c>
      <c r="AJ412" t="s">
        <v>50</v>
      </c>
      <c r="AK412" t="s">
        <v>50</v>
      </c>
      <c r="AL412" t="str">
        <f t="shared" si="54"/>
        <v>MIT College / Anand Nagar</v>
      </c>
      <c r="AM412" t="str">
        <f>IF(FC_Road___Aradhana5[[#This Row],[2nd Level Departure]]="",FC_Road___Aradhana5[[#This Row],[1st Level Departure]],FC_Road___Aradhana5[[#This Row],[2nd Level Departure]])</f>
        <v>MIT College / Anand Nagar</v>
      </c>
      <c r="AN412" t="s">
        <v>85</v>
      </c>
      <c r="AO412" t="s">
        <v>95</v>
      </c>
      <c r="AP412" t="s">
        <v>58</v>
      </c>
      <c r="AQ412" t="s">
        <v>97</v>
      </c>
      <c r="AR412" t="s">
        <v>133</v>
      </c>
      <c r="AS412" t="s">
        <v>139</v>
      </c>
      <c r="AT412" t="s">
        <v>62</v>
      </c>
      <c r="AU412" t="s">
        <v>63</v>
      </c>
      <c r="AV412" t="s">
        <v>50</v>
      </c>
      <c r="AW412" t="str">
        <f t="shared" si="55"/>
        <v>Social Media Ad (Instagram/ Facebook)</v>
      </c>
      <c r="AX412" t="s">
        <v>50</v>
      </c>
      <c r="AY412" t="s">
        <v>167</v>
      </c>
      <c r="AZ412" t="s">
        <v>50</v>
      </c>
      <c r="BA412" t="str">
        <f t="shared" si="49"/>
        <v>I wanted to try Sourdough Pizza</v>
      </c>
      <c r="BB412" t="s">
        <v>87</v>
      </c>
      <c r="BC412" t="s">
        <v>65</v>
      </c>
      <c r="BD412" t="s">
        <v>88</v>
      </c>
      <c r="BE412" t="s">
        <v>76</v>
      </c>
      <c r="BF412" t="s">
        <v>89</v>
      </c>
      <c r="BG412" t="s">
        <v>114</v>
      </c>
      <c r="BH412" t="s">
        <v>50</v>
      </c>
      <c r="BI412" t="s">
        <v>50</v>
      </c>
      <c r="BJ412" t="s">
        <v>69</v>
      </c>
      <c r="BK412" t="s">
        <v>153</v>
      </c>
      <c r="BL412" t="s">
        <v>382</v>
      </c>
    </row>
    <row r="413" spans="1:64" x14ac:dyDescent="0.3">
      <c r="A413">
        <v>431</v>
      </c>
      <c r="B413" s="1">
        <v>45842.606944444444</v>
      </c>
      <c r="C413" s="6">
        <v>45842.607638888891</v>
      </c>
      <c r="D413" s="2">
        <f>INT(FC_Road___Aradhana5[[#This Row],[Completion time]])</f>
        <v>45842</v>
      </c>
      <c r="E413" s="2" t="str">
        <f>TEXT(FC_Road___Aradhana5[[#This Row],[Date]],"dddd")</f>
        <v>Friday</v>
      </c>
      <c r="F413" s="2" t="str">
        <f>IF(WEEKDAY(FC_Road___Aradhana5[[#This Row],[Date]],2)&gt;5,"Weekend","Weekday")</f>
        <v>Weekday</v>
      </c>
      <c r="G41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3" t="s">
        <v>49</v>
      </c>
      <c r="I413" t="s">
        <v>50</v>
      </c>
      <c r="J413" t="s">
        <v>79</v>
      </c>
      <c r="K413" t="s">
        <v>52</v>
      </c>
      <c r="L413" t="s">
        <v>93</v>
      </c>
      <c r="M413" t="s">
        <v>50</v>
      </c>
      <c r="N413" t="s">
        <v>102</v>
      </c>
      <c r="O413" t="s">
        <v>50</v>
      </c>
      <c r="P413" t="s">
        <v>50</v>
      </c>
      <c r="Q413" t="s">
        <v>50</v>
      </c>
      <c r="R413" t="str">
        <f t="shared" si="50"/>
        <v>FC Road</v>
      </c>
      <c r="S413" t="s">
        <v>50</v>
      </c>
      <c r="T413" t="s">
        <v>50</v>
      </c>
      <c r="U413" t="s">
        <v>50</v>
      </c>
      <c r="V413" t="s">
        <v>50</v>
      </c>
      <c r="W413" t="s">
        <v>50</v>
      </c>
      <c r="X413" t="str">
        <f t="shared" si="51"/>
        <v/>
      </c>
      <c r="Y413" t="str">
        <f t="shared" si="52"/>
        <v>FC Road</v>
      </c>
      <c r="Z413" t="s">
        <v>83</v>
      </c>
      <c r="AA413" t="s">
        <v>127</v>
      </c>
      <c r="AB413" t="s">
        <v>50</v>
      </c>
      <c r="AC413" t="s">
        <v>50</v>
      </c>
      <c r="AD413" t="s">
        <v>50</v>
      </c>
      <c r="AE413" t="s">
        <v>50</v>
      </c>
      <c r="AF413" t="str">
        <f t="shared" si="53"/>
        <v>Old City</v>
      </c>
      <c r="AG413" t="s">
        <v>50</v>
      </c>
      <c r="AH413" t="s">
        <v>50</v>
      </c>
      <c r="AI413" t="s">
        <v>50</v>
      </c>
      <c r="AJ413" t="s">
        <v>50</v>
      </c>
      <c r="AK413" t="s">
        <v>50</v>
      </c>
      <c r="AL413" t="str">
        <f t="shared" si="54"/>
        <v/>
      </c>
      <c r="AM413" t="str">
        <f>IF(FC_Road___Aradhana5[[#This Row],[2nd Level Departure]]="",FC_Road___Aradhana5[[#This Row],[1st Level Departure]],FC_Road___Aradhana5[[#This Row],[2nd Level Departure]])</f>
        <v>Old City</v>
      </c>
      <c r="AN413" t="s">
        <v>85</v>
      </c>
      <c r="AO413" t="s">
        <v>71</v>
      </c>
      <c r="AP413" t="s">
        <v>58</v>
      </c>
      <c r="AQ413" t="s">
        <v>72</v>
      </c>
      <c r="AR413" t="s">
        <v>103</v>
      </c>
      <c r="AS413" t="s">
        <v>61</v>
      </c>
      <c r="AT413" t="s">
        <v>62</v>
      </c>
      <c r="AU413" t="s">
        <v>63</v>
      </c>
      <c r="AV413" t="s">
        <v>50</v>
      </c>
      <c r="AW413" t="str">
        <f t="shared" si="55"/>
        <v>Walk-in/ Saw it while passing by</v>
      </c>
      <c r="AX413" t="s">
        <v>50</v>
      </c>
      <c r="AY413" t="str">
        <f t="shared" si="48"/>
        <v>Casual Meal</v>
      </c>
      <c r="AZ413" t="s">
        <v>50</v>
      </c>
      <c r="BA413" t="str">
        <f t="shared" si="49"/>
        <v>I wanted to try Sourdough Pizza</v>
      </c>
      <c r="BB413" t="s">
        <v>87</v>
      </c>
      <c r="BC413" t="s">
        <v>104</v>
      </c>
      <c r="BD413" t="s">
        <v>75</v>
      </c>
      <c r="BE413" t="s">
        <v>76</v>
      </c>
      <c r="BF413" t="s">
        <v>89</v>
      </c>
      <c r="BG413" t="s">
        <v>68</v>
      </c>
      <c r="BH413" t="s">
        <v>78</v>
      </c>
      <c r="BI413" t="s">
        <v>91</v>
      </c>
      <c r="BJ413" t="s">
        <v>69</v>
      </c>
      <c r="BK413" t="s">
        <v>93</v>
      </c>
      <c r="BL413" t="s">
        <v>372</v>
      </c>
    </row>
    <row r="414" spans="1:64" x14ac:dyDescent="0.3">
      <c r="A414">
        <v>432</v>
      </c>
      <c r="B414" s="1">
        <v>45842.604861111111</v>
      </c>
      <c r="C414" s="6">
        <v>45842.612500000003</v>
      </c>
      <c r="D414" s="2">
        <f>INT(FC_Road___Aradhana5[[#This Row],[Completion time]])</f>
        <v>45842</v>
      </c>
      <c r="E414" s="2" t="str">
        <f>TEXT(FC_Road___Aradhana5[[#This Row],[Date]],"dddd")</f>
        <v>Friday</v>
      </c>
      <c r="F414" s="2" t="str">
        <f>IF(WEEKDAY(FC_Road___Aradhana5[[#This Row],[Date]],2)&gt;5,"Weekend","Weekday")</f>
        <v>Weekday</v>
      </c>
      <c r="G41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4" t="s">
        <v>49</v>
      </c>
      <c r="I414" t="s">
        <v>50</v>
      </c>
      <c r="J414" t="s">
        <v>79</v>
      </c>
      <c r="K414" t="s">
        <v>52</v>
      </c>
      <c r="L414" t="s">
        <v>119</v>
      </c>
      <c r="M414" t="s">
        <v>50</v>
      </c>
      <c r="N414" t="s">
        <v>50</v>
      </c>
      <c r="O414" t="s">
        <v>50</v>
      </c>
      <c r="P414" t="s">
        <v>50</v>
      </c>
      <c r="Q414" t="s">
        <v>81</v>
      </c>
      <c r="R414" t="str">
        <f t="shared" si="50"/>
        <v>Kothrud</v>
      </c>
      <c r="S414" t="s">
        <v>50</v>
      </c>
      <c r="T414" t="s">
        <v>50</v>
      </c>
      <c r="U414" t="s">
        <v>148</v>
      </c>
      <c r="V414" t="s">
        <v>50</v>
      </c>
      <c r="W414" t="s">
        <v>50</v>
      </c>
      <c r="X414" t="str">
        <f t="shared" si="51"/>
        <v>MIT College / Anand Nagar</v>
      </c>
      <c r="Y414" t="str">
        <f t="shared" si="52"/>
        <v>MIT College / Anand Nagar</v>
      </c>
      <c r="Z414" t="s">
        <v>93</v>
      </c>
      <c r="AA414" t="s">
        <v>50</v>
      </c>
      <c r="AB414" t="s">
        <v>50</v>
      </c>
      <c r="AC414" t="s">
        <v>102</v>
      </c>
      <c r="AD414" t="s">
        <v>50</v>
      </c>
      <c r="AE414" t="s">
        <v>50</v>
      </c>
      <c r="AF414" t="str">
        <f t="shared" si="53"/>
        <v>FC Road</v>
      </c>
      <c r="AG414" t="s">
        <v>50</v>
      </c>
      <c r="AH414" t="s">
        <v>50</v>
      </c>
      <c r="AI414" t="s">
        <v>50</v>
      </c>
      <c r="AJ414" t="s">
        <v>50</v>
      </c>
      <c r="AK414" t="s">
        <v>50</v>
      </c>
      <c r="AL414" t="str">
        <f t="shared" si="54"/>
        <v/>
      </c>
      <c r="AM414" t="str">
        <f>IF(FC_Road___Aradhana5[[#This Row],[2nd Level Departure]]="",FC_Road___Aradhana5[[#This Row],[1st Level Departure]],FC_Road___Aradhana5[[#This Row],[2nd Level Departure]])</f>
        <v>FC Road</v>
      </c>
      <c r="AN414" t="s">
        <v>94</v>
      </c>
      <c r="AO414" t="s">
        <v>71</v>
      </c>
      <c r="AP414" t="s">
        <v>96</v>
      </c>
      <c r="AQ414" t="s">
        <v>50</v>
      </c>
      <c r="AR414" t="s">
        <v>50</v>
      </c>
      <c r="AS414" t="s">
        <v>50</v>
      </c>
      <c r="AT414" t="s">
        <v>50</v>
      </c>
      <c r="AU414" t="s">
        <v>50</v>
      </c>
      <c r="AV414" t="s">
        <v>144</v>
      </c>
      <c r="AW414" t="str">
        <f t="shared" si="55"/>
        <v>I was walking by and came in</v>
      </c>
      <c r="AX414" t="s">
        <v>167</v>
      </c>
      <c r="AY414" t="str">
        <f t="shared" si="48"/>
        <v>Special Celebration (Birthday, Anniversary, etc.)</v>
      </c>
      <c r="AZ414" t="s">
        <v>98</v>
      </c>
      <c r="BA414" t="s">
        <v>62</v>
      </c>
      <c r="BB414" t="s">
        <v>64</v>
      </c>
      <c r="BC414" t="s">
        <v>64</v>
      </c>
      <c r="BD414" t="s">
        <v>66</v>
      </c>
      <c r="BE414" t="s">
        <v>67</v>
      </c>
      <c r="BF414" t="s">
        <v>99</v>
      </c>
      <c r="BG414" t="s">
        <v>68</v>
      </c>
      <c r="BH414" t="s">
        <v>78</v>
      </c>
      <c r="BI414" t="s">
        <v>91</v>
      </c>
      <c r="BJ414" t="s">
        <v>69</v>
      </c>
      <c r="BK414" t="s">
        <v>93</v>
      </c>
      <c r="BL414" t="s">
        <v>372</v>
      </c>
    </row>
    <row r="415" spans="1:64" x14ac:dyDescent="0.3">
      <c r="A415">
        <v>433</v>
      </c>
      <c r="B415" s="1">
        <v>45842.607638888891</v>
      </c>
      <c r="C415" s="6">
        <v>45842.614583333336</v>
      </c>
      <c r="D415" s="2">
        <f>INT(FC_Road___Aradhana5[[#This Row],[Completion time]])</f>
        <v>45842</v>
      </c>
      <c r="E415" s="2" t="str">
        <f>TEXT(FC_Road___Aradhana5[[#This Row],[Date]],"dddd")</f>
        <v>Friday</v>
      </c>
      <c r="F415" s="2" t="str">
        <f>IF(WEEKDAY(FC_Road___Aradhana5[[#This Row],[Date]],2)&gt;5,"Weekend","Weekday")</f>
        <v>Weekday</v>
      </c>
      <c r="G41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5" t="s">
        <v>49</v>
      </c>
      <c r="I415" t="s">
        <v>50</v>
      </c>
      <c r="J415" t="s">
        <v>51</v>
      </c>
      <c r="K415" t="s">
        <v>52</v>
      </c>
      <c r="L415" t="s">
        <v>80</v>
      </c>
      <c r="M415" t="s">
        <v>50</v>
      </c>
      <c r="N415" t="s">
        <v>50</v>
      </c>
      <c r="O415" t="s">
        <v>50</v>
      </c>
      <c r="P415" t="s">
        <v>50</v>
      </c>
      <c r="Q415" t="s">
        <v>220</v>
      </c>
      <c r="R415" t="str">
        <f t="shared" si="50"/>
        <v>Undri</v>
      </c>
      <c r="S415" t="s">
        <v>50</v>
      </c>
      <c r="T415" t="s">
        <v>50</v>
      </c>
      <c r="U415" t="s">
        <v>50</v>
      </c>
      <c r="V415" t="s">
        <v>50</v>
      </c>
      <c r="W415" t="s">
        <v>50</v>
      </c>
      <c r="X415" t="str">
        <f t="shared" si="51"/>
        <v/>
      </c>
      <c r="Y415" t="str">
        <f t="shared" si="52"/>
        <v>Undri</v>
      </c>
      <c r="Z415" t="s">
        <v>83</v>
      </c>
      <c r="AA415" t="s">
        <v>220</v>
      </c>
      <c r="AB415" t="s">
        <v>50</v>
      </c>
      <c r="AC415" t="s">
        <v>50</v>
      </c>
      <c r="AD415" t="s">
        <v>50</v>
      </c>
      <c r="AE415" t="s">
        <v>50</v>
      </c>
      <c r="AF415" t="str">
        <f t="shared" si="53"/>
        <v>Undri</v>
      </c>
      <c r="AG415" t="s">
        <v>50</v>
      </c>
      <c r="AH415" t="s">
        <v>50</v>
      </c>
      <c r="AI415" t="s">
        <v>50</v>
      </c>
      <c r="AJ415" t="s">
        <v>50</v>
      </c>
      <c r="AK415" t="s">
        <v>50</v>
      </c>
      <c r="AL415" t="str">
        <f t="shared" si="54"/>
        <v/>
      </c>
      <c r="AM415" t="str">
        <f>IF(FC_Road___Aradhana5[[#This Row],[2nd Level Departure]]="",FC_Road___Aradhana5[[#This Row],[1st Level Departure]],FC_Road___Aradhana5[[#This Row],[2nd Level Departure]])</f>
        <v>Undri</v>
      </c>
      <c r="AN415" t="s">
        <v>94</v>
      </c>
      <c r="AO415" t="s">
        <v>71</v>
      </c>
      <c r="AP415" t="s">
        <v>58</v>
      </c>
      <c r="AQ415" t="s">
        <v>72</v>
      </c>
      <c r="AR415" t="s">
        <v>103</v>
      </c>
      <c r="AS415" t="s">
        <v>129</v>
      </c>
      <c r="AT415" t="s">
        <v>62</v>
      </c>
      <c r="AU415" t="s">
        <v>63</v>
      </c>
      <c r="AV415" t="s">
        <v>50</v>
      </c>
      <c r="AW415" t="str">
        <f t="shared" si="55"/>
        <v>Walk-in/ Saw it while passing by</v>
      </c>
      <c r="AX415" t="s">
        <v>50</v>
      </c>
      <c r="AY415" t="str">
        <f t="shared" si="48"/>
        <v>Family Outing</v>
      </c>
      <c r="AZ415" t="s">
        <v>50</v>
      </c>
      <c r="BA415" t="str">
        <f t="shared" si="49"/>
        <v>I wanted to try Sourdough Pizza</v>
      </c>
      <c r="BB415" t="s">
        <v>104</v>
      </c>
      <c r="BC415" t="s">
        <v>64</v>
      </c>
      <c r="BD415" t="s">
        <v>130</v>
      </c>
      <c r="BE415" t="s">
        <v>67</v>
      </c>
      <c r="BF415" t="s">
        <v>131</v>
      </c>
      <c r="BG415" t="s">
        <v>137</v>
      </c>
      <c r="BH415" t="s">
        <v>101</v>
      </c>
      <c r="BI415" t="s">
        <v>122</v>
      </c>
      <c r="BJ415" t="s">
        <v>69</v>
      </c>
      <c r="BK415" t="s">
        <v>153</v>
      </c>
      <c r="BL415" t="s">
        <v>420</v>
      </c>
    </row>
    <row r="416" spans="1:64" x14ac:dyDescent="0.3">
      <c r="A416">
        <v>434</v>
      </c>
      <c r="B416" s="1">
        <v>45842.613194444442</v>
      </c>
      <c r="C416" s="6">
        <v>45842.626388888886</v>
      </c>
      <c r="D416" s="2">
        <f>INT(FC_Road___Aradhana5[[#This Row],[Completion time]])</f>
        <v>45842</v>
      </c>
      <c r="E416" s="2" t="str">
        <f>TEXT(FC_Road___Aradhana5[[#This Row],[Date]],"dddd")</f>
        <v>Friday</v>
      </c>
      <c r="F416" s="2" t="str">
        <f>IF(WEEKDAY(FC_Road___Aradhana5[[#This Row],[Date]],2)&gt;5,"Weekend","Weekday")</f>
        <v>Weekday</v>
      </c>
      <c r="G41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6" t="s">
        <v>49</v>
      </c>
      <c r="I416" t="s">
        <v>50</v>
      </c>
      <c r="J416" t="s">
        <v>79</v>
      </c>
      <c r="K416" t="s">
        <v>52</v>
      </c>
      <c r="L416" t="s">
        <v>93</v>
      </c>
      <c r="M416" t="s">
        <v>50</v>
      </c>
      <c r="N416" t="s">
        <v>81</v>
      </c>
      <c r="O416" t="s">
        <v>50</v>
      </c>
      <c r="P416" t="s">
        <v>50</v>
      </c>
      <c r="Q416" t="s">
        <v>50</v>
      </c>
      <c r="R416" t="str">
        <f t="shared" si="50"/>
        <v>Kothrud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tr">
        <f t="shared" si="51"/>
        <v/>
      </c>
      <c r="Y416" t="str">
        <f t="shared" si="52"/>
        <v>Kothrud</v>
      </c>
      <c r="Z416" t="s">
        <v>83</v>
      </c>
      <c r="AA416" t="s">
        <v>205</v>
      </c>
      <c r="AB416" t="s">
        <v>50</v>
      </c>
      <c r="AC416" t="s">
        <v>50</v>
      </c>
      <c r="AD416" t="s">
        <v>50</v>
      </c>
      <c r="AE416" t="s">
        <v>50</v>
      </c>
      <c r="AF416" t="str">
        <f t="shared" si="53"/>
        <v>Katraj</v>
      </c>
      <c r="AG416" t="s">
        <v>50</v>
      </c>
      <c r="AH416" t="s">
        <v>50</v>
      </c>
      <c r="AI416" t="s">
        <v>50</v>
      </c>
      <c r="AJ416" t="s">
        <v>50</v>
      </c>
      <c r="AK416" t="s">
        <v>50</v>
      </c>
      <c r="AL416" t="str">
        <f t="shared" si="54"/>
        <v/>
      </c>
      <c r="AM416" t="str">
        <f>IF(FC_Road___Aradhana5[[#This Row],[2nd Level Departure]]="",FC_Road___Aradhana5[[#This Row],[1st Level Departure]],FC_Road___Aradhana5[[#This Row],[2nd Level Departure]])</f>
        <v>Katraj</v>
      </c>
      <c r="AN416" t="s">
        <v>56</v>
      </c>
      <c r="AO416" t="s">
        <v>71</v>
      </c>
      <c r="AP416" t="s">
        <v>58</v>
      </c>
      <c r="AQ416" t="s">
        <v>59</v>
      </c>
      <c r="AR416" t="s">
        <v>103</v>
      </c>
      <c r="AS416" t="s">
        <v>129</v>
      </c>
      <c r="AT416" t="s">
        <v>125</v>
      </c>
      <c r="AU416" t="s">
        <v>63</v>
      </c>
      <c r="AV416" t="s">
        <v>50</v>
      </c>
      <c r="AW416" t="str">
        <f t="shared" si="55"/>
        <v>Word of Mouth/ Recommendation</v>
      </c>
      <c r="AX416" t="s">
        <v>50</v>
      </c>
      <c r="AY416" t="str">
        <f t="shared" si="48"/>
        <v>Family Outing</v>
      </c>
      <c r="AZ416" t="s">
        <v>50</v>
      </c>
      <c r="BA416" t="str">
        <f t="shared" si="49"/>
        <v>Pizza with Drinks sounded like a good combo</v>
      </c>
      <c r="BB416" t="s">
        <v>113</v>
      </c>
      <c r="BC416" t="s">
        <v>74</v>
      </c>
      <c r="BD416" t="s">
        <v>88</v>
      </c>
      <c r="BE416" t="s">
        <v>76</v>
      </c>
      <c r="BF416" t="s">
        <v>89</v>
      </c>
      <c r="BG416" t="s">
        <v>114</v>
      </c>
      <c r="BH416" t="s">
        <v>101</v>
      </c>
      <c r="BI416" t="s">
        <v>115</v>
      </c>
      <c r="BJ416" t="s">
        <v>69</v>
      </c>
      <c r="BK416" t="s">
        <v>93</v>
      </c>
      <c r="BL416" t="s">
        <v>401</v>
      </c>
    </row>
    <row r="417" spans="1:64" x14ac:dyDescent="0.3">
      <c r="A417">
        <v>435</v>
      </c>
      <c r="B417" s="1">
        <v>45842.625</v>
      </c>
      <c r="C417" s="6">
        <v>45842.626388888886</v>
      </c>
      <c r="D417" s="2">
        <f>INT(FC_Road___Aradhana5[[#This Row],[Completion time]])</f>
        <v>45842</v>
      </c>
      <c r="E417" s="2" t="str">
        <f>TEXT(FC_Road___Aradhana5[[#This Row],[Date]],"dddd")</f>
        <v>Friday</v>
      </c>
      <c r="F417" s="2" t="str">
        <f>IF(WEEKDAY(FC_Road___Aradhana5[[#This Row],[Date]],2)&gt;5,"Weekend","Weekday")</f>
        <v>Weekday</v>
      </c>
      <c r="G41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7" t="s">
        <v>49</v>
      </c>
      <c r="I417" t="s">
        <v>50</v>
      </c>
      <c r="J417" t="s">
        <v>51</v>
      </c>
      <c r="K417" t="s">
        <v>92</v>
      </c>
      <c r="L417" t="s">
        <v>119</v>
      </c>
      <c r="M417" t="s">
        <v>50</v>
      </c>
      <c r="N417" t="s">
        <v>50</v>
      </c>
      <c r="O417" t="s">
        <v>50</v>
      </c>
      <c r="P417" t="s">
        <v>50</v>
      </c>
      <c r="Q417" t="s">
        <v>54</v>
      </c>
      <c r="R417" t="str">
        <f t="shared" si="50"/>
        <v>Deccan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tr">
        <f t="shared" si="51"/>
        <v/>
      </c>
      <c r="Y417" t="str">
        <f t="shared" si="52"/>
        <v>Deccan</v>
      </c>
      <c r="Z417" t="s">
        <v>83</v>
      </c>
      <c r="AA417" t="s">
        <v>54</v>
      </c>
      <c r="AB417" t="s">
        <v>50</v>
      </c>
      <c r="AC417" t="s">
        <v>50</v>
      </c>
      <c r="AD417" t="s">
        <v>50</v>
      </c>
      <c r="AE417" t="s">
        <v>50</v>
      </c>
      <c r="AF417" t="str">
        <f t="shared" si="53"/>
        <v>Deccan</v>
      </c>
      <c r="AG417" t="s">
        <v>50</v>
      </c>
      <c r="AH417" t="s">
        <v>50</v>
      </c>
      <c r="AI417" t="s">
        <v>50</v>
      </c>
      <c r="AJ417" t="s">
        <v>50</v>
      </c>
      <c r="AK417" t="s">
        <v>50</v>
      </c>
      <c r="AL417" t="str">
        <f t="shared" si="54"/>
        <v/>
      </c>
      <c r="AM417" t="str">
        <f>IF(FC_Road___Aradhana5[[#This Row],[2nd Level Departure]]="",FC_Road___Aradhana5[[#This Row],[1st Level Departure]],FC_Road___Aradhana5[[#This Row],[2nd Level Departure]])</f>
        <v>Deccan</v>
      </c>
      <c r="AN417" t="s">
        <v>85</v>
      </c>
      <c r="AO417" t="s">
        <v>71</v>
      </c>
      <c r="AP417" t="s">
        <v>58</v>
      </c>
      <c r="AQ417" t="s">
        <v>72</v>
      </c>
      <c r="AR417" t="s">
        <v>103</v>
      </c>
      <c r="AS417" t="s">
        <v>61</v>
      </c>
      <c r="AT417" t="s">
        <v>62</v>
      </c>
      <c r="AU417" t="s">
        <v>63</v>
      </c>
      <c r="AV417" t="s">
        <v>50</v>
      </c>
      <c r="AW417" t="str">
        <f t="shared" si="55"/>
        <v>Walk-in/ Saw it while passing by</v>
      </c>
      <c r="AX417" t="s">
        <v>50</v>
      </c>
      <c r="AY417" t="str">
        <f t="shared" si="48"/>
        <v>Casual Meal</v>
      </c>
      <c r="AZ417" t="s">
        <v>50</v>
      </c>
      <c r="BA417" t="str">
        <f t="shared" si="49"/>
        <v>I wanted to try Sourdough Pizza</v>
      </c>
      <c r="BB417" t="s">
        <v>87</v>
      </c>
      <c r="BC417" t="s">
        <v>108</v>
      </c>
      <c r="BD417" t="s">
        <v>75</v>
      </c>
      <c r="BE417" t="s">
        <v>67</v>
      </c>
      <c r="BF417" t="s">
        <v>89</v>
      </c>
      <c r="BG417" t="s">
        <v>68</v>
      </c>
      <c r="BH417" t="s">
        <v>90</v>
      </c>
      <c r="BI417" t="s">
        <v>115</v>
      </c>
      <c r="BJ417" t="s">
        <v>69</v>
      </c>
      <c r="BK417" t="s">
        <v>153</v>
      </c>
      <c r="BL417" t="s">
        <v>369</v>
      </c>
    </row>
    <row r="418" spans="1:64" x14ac:dyDescent="0.3">
      <c r="A418">
        <v>436</v>
      </c>
      <c r="B418" s="1">
        <v>45842.62777777778</v>
      </c>
      <c r="C418" s="6">
        <v>45842.640277777777</v>
      </c>
      <c r="D418" s="2">
        <f>INT(FC_Road___Aradhana5[[#This Row],[Completion time]])</f>
        <v>45842</v>
      </c>
      <c r="E418" s="2" t="str">
        <f>TEXT(FC_Road___Aradhana5[[#This Row],[Date]],"dddd")</f>
        <v>Friday</v>
      </c>
      <c r="F418" s="2" t="str">
        <f>IF(WEEKDAY(FC_Road___Aradhana5[[#This Row],[Date]],2)&gt;5,"Weekend","Weekday")</f>
        <v>Weekday</v>
      </c>
      <c r="G41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8" t="s">
        <v>49</v>
      </c>
      <c r="I418" t="s">
        <v>50</v>
      </c>
      <c r="J418" t="s">
        <v>79</v>
      </c>
      <c r="K418" t="s">
        <v>140</v>
      </c>
      <c r="L418" t="s">
        <v>160</v>
      </c>
      <c r="M418" t="s">
        <v>50</v>
      </c>
      <c r="N418" t="s">
        <v>50</v>
      </c>
      <c r="O418" t="s">
        <v>50</v>
      </c>
      <c r="P418" t="s">
        <v>161</v>
      </c>
      <c r="Q418" t="s">
        <v>50</v>
      </c>
      <c r="R418" t="str">
        <f t="shared" si="50"/>
        <v>Fergusson / BMCC</v>
      </c>
      <c r="S418" t="s">
        <v>50</v>
      </c>
      <c r="T418" t="s">
        <v>50</v>
      </c>
      <c r="U418" t="s">
        <v>50</v>
      </c>
      <c r="V418" t="s">
        <v>50</v>
      </c>
      <c r="W418" t="s">
        <v>50</v>
      </c>
      <c r="X418" t="str">
        <f t="shared" si="51"/>
        <v/>
      </c>
      <c r="Y418" t="str">
        <f t="shared" si="52"/>
        <v>Fergusson / BMCC</v>
      </c>
      <c r="Z418" t="s">
        <v>83</v>
      </c>
      <c r="AA418" t="s">
        <v>84</v>
      </c>
      <c r="AB418" t="s">
        <v>50</v>
      </c>
      <c r="AC418" t="s">
        <v>50</v>
      </c>
      <c r="AD418" t="s">
        <v>50</v>
      </c>
      <c r="AE418" t="s">
        <v>50</v>
      </c>
      <c r="AF418" t="str">
        <f t="shared" si="53"/>
        <v>kothrud</v>
      </c>
      <c r="AG418" t="s">
        <v>50</v>
      </c>
      <c r="AH418" t="s">
        <v>50</v>
      </c>
      <c r="AI418" t="s">
        <v>82</v>
      </c>
      <c r="AJ418" t="s">
        <v>50</v>
      </c>
      <c r="AK418" t="s">
        <v>50</v>
      </c>
      <c r="AL418" t="str">
        <f t="shared" si="54"/>
        <v>Bhusari Colony / Kothrud Depot</v>
      </c>
      <c r="AM418" t="str">
        <f>IF(FC_Road___Aradhana5[[#This Row],[2nd Level Departure]]="",FC_Road___Aradhana5[[#This Row],[1st Level Departure]],FC_Road___Aradhana5[[#This Row],[2nd Level Departure]])</f>
        <v>Bhusari Colony / Kothrud Depot</v>
      </c>
      <c r="AN418" t="s">
        <v>56</v>
      </c>
      <c r="AO418" t="s">
        <v>71</v>
      </c>
      <c r="AP418" t="s">
        <v>96</v>
      </c>
      <c r="AQ418" t="s">
        <v>50</v>
      </c>
      <c r="AR418" t="s">
        <v>50</v>
      </c>
      <c r="AS418" t="s">
        <v>50</v>
      </c>
      <c r="AT418" t="s">
        <v>50</v>
      </c>
      <c r="AU418" t="s">
        <v>50</v>
      </c>
      <c r="AV418" t="s">
        <v>144</v>
      </c>
      <c r="AW418" t="str">
        <f t="shared" si="55"/>
        <v>I was walking by and came in</v>
      </c>
      <c r="AX418" t="s">
        <v>111</v>
      </c>
      <c r="AY418" t="str">
        <f t="shared" si="48"/>
        <v>Hangout with friends</v>
      </c>
      <c r="AZ418" t="s">
        <v>98</v>
      </c>
      <c r="BA418" t="s">
        <v>62</v>
      </c>
      <c r="BB418" t="s">
        <v>87</v>
      </c>
      <c r="BC418" t="s">
        <v>64</v>
      </c>
      <c r="BD418" t="s">
        <v>159</v>
      </c>
      <c r="BE418" t="s">
        <v>67</v>
      </c>
      <c r="BF418" t="s">
        <v>89</v>
      </c>
      <c r="BG418" t="s">
        <v>114</v>
      </c>
      <c r="BH418" t="s">
        <v>90</v>
      </c>
      <c r="BI418" t="s">
        <v>91</v>
      </c>
      <c r="BJ418" t="s">
        <v>69</v>
      </c>
      <c r="BK418" t="s">
        <v>528</v>
      </c>
      <c r="BL418" t="s">
        <v>388</v>
      </c>
    </row>
    <row r="419" spans="1:64" x14ac:dyDescent="0.3">
      <c r="A419">
        <v>437</v>
      </c>
      <c r="B419" s="1">
        <v>45842.640277777777</v>
      </c>
      <c r="C419" s="6">
        <v>45842.644444444442</v>
      </c>
      <c r="D419" s="2">
        <f>INT(FC_Road___Aradhana5[[#This Row],[Completion time]])</f>
        <v>45842</v>
      </c>
      <c r="E419" s="2" t="str">
        <f>TEXT(FC_Road___Aradhana5[[#This Row],[Date]],"dddd")</f>
        <v>Friday</v>
      </c>
      <c r="F419" s="2" t="str">
        <f>IF(WEEKDAY(FC_Road___Aradhana5[[#This Row],[Date]],2)&gt;5,"Weekend","Weekday")</f>
        <v>Weekday</v>
      </c>
      <c r="G41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19" t="s">
        <v>49</v>
      </c>
      <c r="I419" t="s">
        <v>50</v>
      </c>
      <c r="J419" t="s">
        <v>79</v>
      </c>
      <c r="K419" t="s">
        <v>52</v>
      </c>
      <c r="L419" t="s">
        <v>80</v>
      </c>
      <c r="M419" t="s">
        <v>50</v>
      </c>
      <c r="N419" t="s">
        <v>50</v>
      </c>
      <c r="O419" t="s">
        <v>50</v>
      </c>
      <c r="P419" t="s">
        <v>50</v>
      </c>
      <c r="Q419" t="s">
        <v>81</v>
      </c>
      <c r="R419" t="str">
        <f t="shared" si="50"/>
        <v>Kothrud</v>
      </c>
      <c r="S419" t="s">
        <v>50</v>
      </c>
      <c r="T419" t="s">
        <v>50</v>
      </c>
      <c r="U419" t="s">
        <v>162</v>
      </c>
      <c r="V419" t="s">
        <v>50</v>
      </c>
      <c r="W419" t="s">
        <v>50</v>
      </c>
      <c r="X419" t="str">
        <f t="shared" si="51"/>
        <v>Dahanukar Colony / Kothrud Bus Stand</v>
      </c>
      <c r="Y419" t="str">
        <f t="shared" si="52"/>
        <v>Dahanukar Colony / Kothrud Bus Stand</v>
      </c>
      <c r="Z419" t="s">
        <v>93</v>
      </c>
      <c r="AA419" t="s">
        <v>50</v>
      </c>
      <c r="AB419" t="s">
        <v>50</v>
      </c>
      <c r="AC419" t="s">
        <v>204</v>
      </c>
      <c r="AD419" t="s">
        <v>50</v>
      </c>
      <c r="AE419" t="s">
        <v>50</v>
      </c>
      <c r="AF419" t="str">
        <f t="shared" si="53"/>
        <v>JM Road</v>
      </c>
      <c r="AG419" t="s">
        <v>50</v>
      </c>
      <c r="AH419" t="s">
        <v>50</v>
      </c>
      <c r="AI419" t="s">
        <v>50</v>
      </c>
      <c r="AJ419" t="s">
        <v>50</v>
      </c>
      <c r="AK419" t="s">
        <v>50</v>
      </c>
      <c r="AL419" t="str">
        <f t="shared" si="54"/>
        <v/>
      </c>
      <c r="AM419" t="str">
        <f>IF(FC_Road___Aradhana5[[#This Row],[2nd Level Departure]]="",FC_Road___Aradhana5[[#This Row],[1st Level Departure]],FC_Road___Aradhana5[[#This Row],[2nd Level Departure]])</f>
        <v>JM Road</v>
      </c>
      <c r="AN419" t="s">
        <v>56</v>
      </c>
      <c r="AO419" t="s">
        <v>71</v>
      </c>
      <c r="AP419" t="s">
        <v>96</v>
      </c>
      <c r="AQ419" t="s">
        <v>50</v>
      </c>
      <c r="AR419" t="s">
        <v>50</v>
      </c>
      <c r="AS419" t="s">
        <v>50</v>
      </c>
      <c r="AT419" t="s">
        <v>50</v>
      </c>
      <c r="AU419" t="s">
        <v>50</v>
      </c>
      <c r="AV419" t="s">
        <v>149</v>
      </c>
      <c r="AW419" t="str">
        <f t="shared" si="55"/>
        <v>A friend told me</v>
      </c>
      <c r="AX419" t="s">
        <v>86</v>
      </c>
      <c r="AY419" t="str">
        <f t="shared" si="48"/>
        <v>Date</v>
      </c>
      <c r="AZ419" t="s">
        <v>98</v>
      </c>
      <c r="BA419" t="s">
        <v>62</v>
      </c>
      <c r="BB419" t="s">
        <v>87</v>
      </c>
      <c r="BC419" t="s">
        <v>64</v>
      </c>
      <c r="BD419" t="s">
        <v>88</v>
      </c>
      <c r="BE419" t="s">
        <v>76</v>
      </c>
      <c r="BF419" t="s">
        <v>89</v>
      </c>
      <c r="BG419" t="s">
        <v>137</v>
      </c>
      <c r="BH419" t="s">
        <v>78</v>
      </c>
      <c r="BI419" t="s">
        <v>243</v>
      </c>
      <c r="BJ419" t="s">
        <v>69</v>
      </c>
      <c r="BK419" t="s">
        <v>93</v>
      </c>
      <c r="BL419" t="s">
        <v>411</v>
      </c>
    </row>
    <row r="420" spans="1:64" x14ac:dyDescent="0.3">
      <c r="A420">
        <v>438</v>
      </c>
      <c r="B420" s="1">
        <v>45842.646527777775</v>
      </c>
      <c r="C420" s="6">
        <v>45842.671527777777</v>
      </c>
      <c r="D420" s="2">
        <f>INT(FC_Road___Aradhana5[[#This Row],[Completion time]])</f>
        <v>45842</v>
      </c>
      <c r="E420" s="2" t="str">
        <f>TEXT(FC_Road___Aradhana5[[#This Row],[Date]],"dddd")</f>
        <v>Friday</v>
      </c>
      <c r="F420" s="2" t="str">
        <f>IF(WEEKDAY(FC_Road___Aradhana5[[#This Row],[Date]],2)&gt;5,"Weekend","Weekday")</f>
        <v>Weekday</v>
      </c>
      <c r="G42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0" t="s">
        <v>49</v>
      </c>
      <c r="I420" t="s">
        <v>50</v>
      </c>
      <c r="J420" t="s">
        <v>51</v>
      </c>
      <c r="K420" t="s">
        <v>52</v>
      </c>
      <c r="L420" t="s">
        <v>160</v>
      </c>
      <c r="M420" t="s">
        <v>50</v>
      </c>
      <c r="N420" t="s">
        <v>50</v>
      </c>
      <c r="O420" t="s">
        <v>50</v>
      </c>
      <c r="P420" t="s">
        <v>81</v>
      </c>
      <c r="Q420" t="s">
        <v>50</v>
      </c>
      <c r="R420" t="str">
        <f t="shared" si="50"/>
        <v>Kothrud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tr">
        <f t="shared" si="51"/>
        <v/>
      </c>
      <c r="Y420" t="str">
        <f t="shared" si="52"/>
        <v>Kothrud</v>
      </c>
      <c r="Z420" t="s">
        <v>142</v>
      </c>
      <c r="AA420" t="s">
        <v>50</v>
      </c>
      <c r="AB420" t="s">
        <v>50</v>
      </c>
      <c r="AC420" t="s">
        <v>50</v>
      </c>
      <c r="AD420" t="s">
        <v>50</v>
      </c>
      <c r="AE420" t="s">
        <v>217</v>
      </c>
      <c r="AF420" t="str">
        <f t="shared" si="53"/>
        <v xml:space="preserve">Kothrud </v>
      </c>
      <c r="AG420" t="s">
        <v>50</v>
      </c>
      <c r="AH420" t="s">
        <v>50</v>
      </c>
      <c r="AI420" t="s">
        <v>50</v>
      </c>
      <c r="AJ420" t="s">
        <v>50</v>
      </c>
      <c r="AK420" t="s">
        <v>50</v>
      </c>
      <c r="AL420" t="str">
        <f t="shared" si="54"/>
        <v/>
      </c>
      <c r="AM420" t="str">
        <f>IF(FC_Road___Aradhana5[[#This Row],[2nd Level Departure]]="",FC_Road___Aradhana5[[#This Row],[1st Level Departure]],FC_Road___Aradhana5[[#This Row],[2nd Level Departure]])</f>
        <v xml:space="preserve">Kothrud </v>
      </c>
      <c r="AN420" t="s">
        <v>94</v>
      </c>
      <c r="AO420" t="s">
        <v>71</v>
      </c>
      <c r="AP420" t="s">
        <v>58</v>
      </c>
      <c r="AQ420" t="s">
        <v>72</v>
      </c>
      <c r="AR420" t="s">
        <v>103</v>
      </c>
      <c r="AS420" t="s">
        <v>61</v>
      </c>
      <c r="AT420" t="s">
        <v>62</v>
      </c>
      <c r="AU420" t="s">
        <v>63</v>
      </c>
      <c r="AV420" t="s">
        <v>50</v>
      </c>
      <c r="AW420" t="str">
        <f t="shared" si="55"/>
        <v>Walk-in/ Saw it while passing by</v>
      </c>
      <c r="AX420" t="s">
        <v>50</v>
      </c>
      <c r="AY420" t="str">
        <f t="shared" si="48"/>
        <v>Casual Meal</v>
      </c>
      <c r="AZ420" t="s">
        <v>50</v>
      </c>
      <c r="BA420" t="str">
        <f t="shared" si="49"/>
        <v>I wanted to try Sourdough Pizza</v>
      </c>
      <c r="BB420" t="s">
        <v>113</v>
      </c>
      <c r="BC420" t="s">
        <v>65</v>
      </c>
      <c r="BD420" t="s">
        <v>88</v>
      </c>
      <c r="BE420" t="s">
        <v>67</v>
      </c>
      <c r="BF420" t="s">
        <v>50</v>
      </c>
      <c r="BG420" t="s">
        <v>114</v>
      </c>
      <c r="BH420" t="s">
        <v>50</v>
      </c>
      <c r="BI420" t="s">
        <v>50</v>
      </c>
      <c r="BJ420" t="s">
        <v>69</v>
      </c>
      <c r="BK420" t="s">
        <v>528</v>
      </c>
      <c r="BL420" t="s">
        <v>401</v>
      </c>
    </row>
    <row r="421" spans="1:64" x14ac:dyDescent="0.3">
      <c r="A421">
        <v>439</v>
      </c>
      <c r="B421" s="1">
        <v>45842.670138888891</v>
      </c>
      <c r="C421" s="6">
        <v>45842.67291666667</v>
      </c>
      <c r="D421" s="2">
        <f>INT(FC_Road___Aradhana5[[#This Row],[Completion time]])</f>
        <v>45842</v>
      </c>
      <c r="E421" s="2" t="str">
        <f>TEXT(FC_Road___Aradhana5[[#This Row],[Date]],"dddd")</f>
        <v>Friday</v>
      </c>
      <c r="F421" s="2" t="str">
        <f>IF(WEEKDAY(FC_Road___Aradhana5[[#This Row],[Date]],2)&gt;5,"Weekend","Weekday")</f>
        <v>Weekday</v>
      </c>
      <c r="G42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1" t="s">
        <v>49</v>
      </c>
      <c r="I421" t="s">
        <v>50</v>
      </c>
      <c r="J421" t="s">
        <v>51</v>
      </c>
      <c r="K421" t="s">
        <v>52</v>
      </c>
      <c r="L421" t="s">
        <v>80</v>
      </c>
      <c r="M421" t="s">
        <v>50</v>
      </c>
      <c r="N421" t="s">
        <v>50</v>
      </c>
      <c r="O421" t="s">
        <v>50</v>
      </c>
      <c r="P421" t="s">
        <v>50</v>
      </c>
      <c r="Q421" t="s">
        <v>81</v>
      </c>
      <c r="R421" t="str">
        <f t="shared" si="50"/>
        <v>Kothrud</v>
      </c>
      <c r="S421" t="s">
        <v>50</v>
      </c>
      <c r="T421" t="s">
        <v>50</v>
      </c>
      <c r="V421" t="s">
        <v>50</v>
      </c>
      <c r="W421" t="s">
        <v>50</v>
      </c>
      <c r="X421" t="str">
        <f t="shared" si="51"/>
        <v/>
      </c>
      <c r="Y421" t="str">
        <f t="shared" si="52"/>
        <v>Kothrud</v>
      </c>
      <c r="Z421" t="s">
        <v>163</v>
      </c>
      <c r="AA421" t="s">
        <v>176</v>
      </c>
      <c r="AB421" t="s">
        <v>50</v>
      </c>
      <c r="AC421" t="s">
        <v>50</v>
      </c>
      <c r="AD421" t="s">
        <v>50</v>
      </c>
      <c r="AE421" t="s">
        <v>50</v>
      </c>
      <c r="AF421" t="str">
        <f t="shared" si="53"/>
        <v xml:space="preserve">Bavdhan </v>
      </c>
      <c r="AG421" t="s">
        <v>50</v>
      </c>
      <c r="AH421" t="s">
        <v>50</v>
      </c>
      <c r="AI421" t="s">
        <v>50</v>
      </c>
      <c r="AJ421" t="s">
        <v>50</v>
      </c>
      <c r="AK421" t="s">
        <v>50</v>
      </c>
      <c r="AL421" t="str">
        <f t="shared" si="54"/>
        <v/>
      </c>
      <c r="AM421" t="str">
        <f>IF(FC_Road___Aradhana5[[#This Row],[2nd Level Departure]]="",FC_Road___Aradhana5[[#This Row],[1st Level Departure]],FC_Road___Aradhana5[[#This Row],[2nd Level Departure]])</f>
        <v xml:space="preserve">Bavdhan </v>
      </c>
      <c r="AN421" t="s">
        <v>85</v>
      </c>
      <c r="AO421" t="s">
        <v>109</v>
      </c>
      <c r="AP421" t="s">
        <v>58</v>
      </c>
      <c r="AQ421" t="s">
        <v>59</v>
      </c>
      <c r="AR421" t="s">
        <v>60</v>
      </c>
      <c r="AS421" t="s">
        <v>61</v>
      </c>
      <c r="AT421" t="s">
        <v>125</v>
      </c>
      <c r="AU421" t="s">
        <v>63</v>
      </c>
      <c r="AV421" t="s">
        <v>50</v>
      </c>
      <c r="AW421" t="str">
        <f t="shared" si="55"/>
        <v>Word of Mouth/ Recommendation</v>
      </c>
      <c r="AX421" t="s">
        <v>50</v>
      </c>
      <c r="AY421" t="str">
        <f t="shared" si="48"/>
        <v>Casual Meal</v>
      </c>
      <c r="AZ421" t="s">
        <v>50</v>
      </c>
      <c r="BA421" t="str">
        <f t="shared" si="49"/>
        <v>Pizza with Drinks sounded like a good combo</v>
      </c>
      <c r="BB421" t="s">
        <v>64</v>
      </c>
      <c r="BC421" t="s">
        <v>64</v>
      </c>
      <c r="BD421" t="s">
        <v>75</v>
      </c>
      <c r="BE421" t="s">
        <v>188</v>
      </c>
      <c r="BF421" t="s">
        <v>50</v>
      </c>
      <c r="BG421" t="s">
        <v>77</v>
      </c>
      <c r="BH421" t="s">
        <v>50</v>
      </c>
      <c r="BI421" t="s">
        <v>50</v>
      </c>
      <c r="BJ421" t="s">
        <v>69</v>
      </c>
      <c r="BK421" t="s">
        <v>153</v>
      </c>
      <c r="BL421" t="s">
        <v>401</v>
      </c>
    </row>
    <row r="422" spans="1:64" x14ac:dyDescent="0.3">
      <c r="A422">
        <v>440</v>
      </c>
      <c r="B422" s="1">
        <v>45842.729166666664</v>
      </c>
      <c r="C422" s="6">
        <v>45842.731249999997</v>
      </c>
      <c r="D422" s="2">
        <f>INT(FC_Road___Aradhana5[[#This Row],[Completion time]])</f>
        <v>45842</v>
      </c>
      <c r="E422" s="2" t="str">
        <f>TEXT(FC_Road___Aradhana5[[#This Row],[Date]],"dddd")</f>
        <v>Friday</v>
      </c>
      <c r="F422" s="2" t="str">
        <f>IF(WEEKDAY(FC_Road___Aradhana5[[#This Row],[Date]],2)&gt;5,"Weekend","Weekday")</f>
        <v>Weekday</v>
      </c>
      <c r="G42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2" t="s">
        <v>49</v>
      </c>
      <c r="I422" t="s">
        <v>50</v>
      </c>
      <c r="J422" t="s">
        <v>79</v>
      </c>
      <c r="K422" t="s">
        <v>52</v>
      </c>
      <c r="L422" t="s">
        <v>80</v>
      </c>
      <c r="M422" t="s">
        <v>50</v>
      </c>
      <c r="N422" t="s">
        <v>50</v>
      </c>
      <c r="O422" t="s">
        <v>50</v>
      </c>
      <c r="P422" t="s">
        <v>50</v>
      </c>
      <c r="Q422" t="s">
        <v>54</v>
      </c>
      <c r="R422" t="str">
        <f t="shared" si="50"/>
        <v>Deccan</v>
      </c>
      <c r="S422" t="s">
        <v>132</v>
      </c>
      <c r="T422" t="s">
        <v>50</v>
      </c>
      <c r="U422" t="s">
        <v>50</v>
      </c>
      <c r="V422" t="s">
        <v>50</v>
      </c>
      <c r="W422" t="s">
        <v>50</v>
      </c>
      <c r="X422" t="str">
        <f t="shared" si="51"/>
        <v>Prabhat Road/Bhandarkar Road</v>
      </c>
      <c r="Y422" t="str">
        <f t="shared" si="52"/>
        <v>Prabhat Road/Bhandarkar Road</v>
      </c>
      <c r="Z422" t="s">
        <v>166</v>
      </c>
      <c r="AA422" t="s">
        <v>50</v>
      </c>
      <c r="AB422" t="s">
        <v>165</v>
      </c>
      <c r="AC422" t="s">
        <v>50</v>
      </c>
      <c r="AD422" t="s">
        <v>50</v>
      </c>
      <c r="AE422" t="s">
        <v>50</v>
      </c>
      <c r="AF422" t="str">
        <f t="shared" si="53"/>
        <v>Pavillion Mall</v>
      </c>
      <c r="AG422" t="s">
        <v>50</v>
      </c>
      <c r="AH422" t="s">
        <v>50</v>
      </c>
      <c r="AI422" t="s">
        <v>50</v>
      </c>
      <c r="AJ422" t="s">
        <v>50</v>
      </c>
      <c r="AK422" t="s">
        <v>50</v>
      </c>
      <c r="AL422" t="str">
        <f t="shared" si="54"/>
        <v/>
      </c>
      <c r="AM422" t="str">
        <f>IF(FC_Road___Aradhana5[[#This Row],[2nd Level Departure]]="",FC_Road___Aradhana5[[#This Row],[1st Level Departure]],FC_Road___Aradhana5[[#This Row],[2nd Level Departure]])</f>
        <v>Pavillion Mall</v>
      </c>
      <c r="AN422" t="s">
        <v>85</v>
      </c>
      <c r="AO422" t="s">
        <v>71</v>
      </c>
      <c r="AP422" t="s">
        <v>58</v>
      </c>
      <c r="AQ422" t="s">
        <v>59</v>
      </c>
      <c r="AR422" t="s">
        <v>60</v>
      </c>
      <c r="AS422" t="s">
        <v>61</v>
      </c>
      <c r="AT422" t="s">
        <v>125</v>
      </c>
      <c r="AU422" t="s">
        <v>63</v>
      </c>
      <c r="AV422" t="s">
        <v>50</v>
      </c>
      <c r="AW422" t="str">
        <f t="shared" si="55"/>
        <v>Word of Mouth/ Recommendation</v>
      </c>
      <c r="AX422" t="s">
        <v>50</v>
      </c>
      <c r="AY422" t="str">
        <f t="shared" si="48"/>
        <v>Casual Meal</v>
      </c>
      <c r="AZ422" t="s">
        <v>50</v>
      </c>
      <c r="BA422" t="str">
        <f t="shared" si="49"/>
        <v>Pizza with Drinks sounded like a good combo</v>
      </c>
      <c r="BB422" t="s">
        <v>104</v>
      </c>
      <c r="BC422" t="s">
        <v>64</v>
      </c>
      <c r="BD422" t="s">
        <v>66</v>
      </c>
      <c r="BE422" t="s">
        <v>76</v>
      </c>
      <c r="BF422" t="s">
        <v>131</v>
      </c>
      <c r="BG422" t="s">
        <v>68</v>
      </c>
      <c r="BH422" t="s">
        <v>78</v>
      </c>
      <c r="BI422" t="s">
        <v>115</v>
      </c>
      <c r="BJ422" t="s">
        <v>69</v>
      </c>
      <c r="BK422" t="s">
        <v>153</v>
      </c>
      <c r="BL422" t="s">
        <v>496</v>
      </c>
    </row>
    <row r="423" spans="1:64" x14ac:dyDescent="0.3">
      <c r="A423">
        <v>441</v>
      </c>
      <c r="B423" s="1">
        <v>45842.740972222222</v>
      </c>
      <c r="C423" s="6">
        <v>45842.742361111108</v>
      </c>
      <c r="D423" s="2">
        <f>INT(FC_Road___Aradhana5[[#This Row],[Completion time]])</f>
        <v>45842</v>
      </c>
      <c r="E423" s="2" t="str">
        <f>TEXT(FC_Road___Aradhana5[[#This Row],[Date]],"dddd")</f>
        <v>Friday</v>
      </c>
      <c r="F423" s="2" t="str">
        <f>IF(WEEKDAY(FC_Road___Aradhana5[[#This Row],[Date]],2)&gt;5,"Weekend","Weekday")</f>
        <v>Weekday</v>
      </c>
      <c r="G42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3" t="s">
        <v>49</v>
      </c>
      <c r="I423" t="s">
        <v>50</v>
      </c>
      <c r="J423" t="s">
        <v>79</v>
      </c>
      <c r="K423" t="s">
        <v>52</v>
      </c>
      <c r="L423" t="s">
        <v>119</v>
      </c>
      <c r="M423" t="s">
        <v>50</v>
      </c>
      <c r="N423" t="s">
        <v>50</v>
      </c>
      <c r="O423" t="s">
        <v>50</v>
      </c>
      <c r="P423" t="s">
        <v>50</v>
      </c>
      <c r="Q423" t="s">
        <v>303</v>
      </c>
      <c r="R423" t="str">
        <f t="shared" si="50"/>
        <v xml:space="preserve">Koregaon park 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tr">
        <f t="shared" si="51"/>
        <v/>
      </c>
      <c r="Y423" t="str">
        <f t="shared" si="52"/>
        <v xml:space="preserve">Koregaon park </v>
      </c>
      <c r="Z423" t="s">
        <v>163</v>
      </c>
      <c r="AA423" t="s">
        <v>303</v>
      </c>
      <c r="AB423" t="s">
        <v>50</v>
      </c>
      <c r="AC423" t="s">
        <v>50</v>
      </c>
      <c r="AD423" t="s">
        <v>50</v>
      </c>
      <c r="AE423" t="s">
        <v>50</v>
      </c>
      <c r="AF423" t="str">
        <f t="shared" si="53"/>
        <v xml:space="preserve">Koregaon park </v>
      </c>
      <c r="AG423" t="s">
        <v>50</v>
      </c>
      <c r="AH423" t="s">
        <v>50</v>
      </c>
      <c r="AI423" t="s">
        <v>50</v>
      </c>
      <c r="AJ423" t="s">
        <v>50</v>
      </c>
      <c r="AK423" t="s">
        <v>50</v>
      </c>
      <c r="AL423" t="str">
        <f t="shared" si="54"/>
        <v/>
      </c>
      <c r="AM423" t="str">
        <f>IF(FC_Road___Aradhana5[[#This Row],[2nd Level Departure]]="",FC_Road___Aradhana5[[#This Row],[1st Level Departure]],FC_Road___Aradhana5[[#This Row],[2nd Level Departure]])</f>
        <v xml:space="preserve">Koregaon park </v>
      </c>
      <c r="AN423" t="s">
        <v>94</v>
      </c>
      <c r="AO423" t="s">
        <v>109</v>
      </c>
      <c r="AP423" t="s">
        <v>96</v>
      </c>
      <c r="AQ423" t="s">
        <v>50</v>
      </c>
      <c r="AR423" t="s">
        <v>50</v>
      </c>
      <c r="AS423" t="s">
        <v>50</v>
      </c>
      <c r="AT423" t="s">
        <v>50</v>
      </c>
      <c r="AU423" t="s">
        <v>50</v>
      </c>
      <c r="AV423" t="s">
        <v>264</v>
      </c>
      <c r="AW423" t="str">
        <f t="shared" si="55"/>
        <v>Offer Leaflets/ Coupons</v>
      </c>
      <c r="AX423" t="s">
        <v>106</v>
      </c>
      <c r="AY423" t="str">
        <f t="shared" si="48"/>
        <v>Work meeting/ Business outing</v>
      </c>
      <c r="AZ423" t="s">
        <v>180</v>
      </c>
      <c r="BA423" t="s">
        <v>107</v>
      </c>
      <c r="BB423" t="s">
        <v>65</v>
      </c>
      <c r="BC423" t="s">
        <v>108</v>
      </c>
      <c r="BD423" t="s">
        <v>88</v>
      </c>
      <c r="BE423" t="s">
        <v>67</v>
      </c>
      <c r="BF423" t="s">
        <v>89</v>
      </c>
      <c r="BG423" t="s">
        <v>68</v>
      </c>
      <c r="BH423" t="s">
        <v>101</v>
      </c>
      <c r="BI423" t="s">
        <v>122</v>
      </c>
      <c r="BJ423" t="s">
        <v>69</v>
      </c>
      <c r="BK423" t="s">
        <v>530</v>
      </c>
      <c r="BL423" t="s">
        <v>415</v>
      </c>
    </row>
    <row r="424" spans="1:64" x14ac:dyDescent="0.3">
      <c r="A424">
        <v>442</v>
      </c>
      <c r="B424" s="1">
        <v>45842.741666666669</v>
      </c>
      <c r="C424" s="6">
        <v>45842.743055555555</v>
      </c>
      <c r="D424" s="2">
        <f>INT(FC_Road___Aradhana5[[#This Row],[Completion time]])</f>
        <v>45842</v>
      </c>
      <c r="E424" s="2" t="str">
        <f>TEXT(FC_Road___Aradhana5[[#This Row],[Date]],"dddd")</f>
        <v>Friday</v>
      </c>
      <c r="F424" s="2" t="str">
        <f>IF(WEEKDAY(FC_Road___Aradhana5[[#This Row],[Date]],2)&gt;5,"Weekend","Weekday")</f>
        <v>Weekday</v>
      </c>
      <c r="G42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4" t="s">
        <v>49</v>
      </c>
      <c r="I424" t="s">
        <v>50</v>
      </c>
      <c r="J424" t="s">
        <v>51</v>
      </c>
      <c r="K424" t="s">
        <v>52</v>
      </c>
      <c r="L424" t="s">
        <v>53</v>
      </c>
      <c r="M424" t="s">
        <v>50</v>
      </c>
      <c r="N424" t="s">
        <v>50</v>
      </c>
      <c r="O424" t="s">
        <v>126</v>
      </c>
      <c r="P424" t="s">
        <v>50</v>
      </c>
      <c r="Q424" t="s">
        <v>50</v>
      </c>
      <c r="R424" t="str">
        <f t="shared" si="50"/>
        <v>ICC/ Senapati Bapat Road</v>
      </c>
      <c r="S424" t="s">
        <v>50</v>
      </c>
      <c r="T424" t="s">
        <v>50</v>
      </c>
      <c r="U424" t="s">
        <v>50</v>
      </c>
      <c r="V424" t="s">
        <v>50</v>
      </c>
      <c r="W424" t="s">
        <v>50</v>
      </c>
      <c r="X424" t="str">
        <f t="shared" si="51"/>
        <v/>
      </c>
      <c r="Y424" t="str">
        <f t="shared" si="52"/>
        <v>ICC/ Senapati Bapat Road</v>
      </c>
      <c r="Z424" t="s">
        <v>83</v>
      </c>
      <c r="AA424" t="s">
        <v>287</v>
      </c>
      <c r="AB424" t="s">
        <v>50</v>
      </c>
      <c r="AC424" t="s">
        <v>50</v>
      </c>
      <c r="AD424" t="s">
        <v>50</v>
      </c>
      <c r="AE424" t="s">
        <v>50</v>
      </c>
      <c r="AF424" t="str">
        <f t="shared" si="53"/>
        <v>Nanded city</v>
      </c>
      <c r="AG424" t="s">
        <v>50</v>
      </c>
      <c r="AH424" t="s">
        <v>50</v>
      </c>
      <c r="AI424" t="s">
        <v>50</v>
      </c>
      <c r="AJ424" t="s">
        <v>50</v>
      </c>
      <c r="AK424" t="s">
        <v>50</v>
      </c>
      <c r="AL424" t="str">
        <f t="shared" si="54"/>
        <v/>
      </c>
      <c r="AM424" t="str">
        <f>IF(FC_Road___Aradhana5[[#This Row],[2nd Level Departure]]="",FC_Road___Aradhana5[[#This Row],[1st Level Departure]],FC_Road___Aradhana5[[#This Row],[2nd Level Departure]])</f>
        <v>Nanded city</v>
      </c>
      <c r="AN424" t="s">
        <v>85</v>
      </c>
      <c r="AO424" t="s">
        <v>109</v>
      </c>
      <c r="AP424" t="s">
        <v>96</v>
      </c>
      <c r="AQ424" t="s">
        <v>50</v>
      </c>
      <c r="AR424" t="s">
        <v>50</v>
      </c>
      <c r="AS424" t="s">
        <v>50</v>
      </c>
      <c r="AT424" t="s">
        <v>50</v>
      </c>
      <c r="AU424" t="s">
        <v>50</v>
      </c>
      <c r="AV424" t="s">
        <v>97</v>
      </c>
      <c r="AW424" t="str">
        <f t="shared" si="55"/>
        <v>Social Media Ad (Instagram/ Facebook)</v>
      </c>
      <c r="AX424" t="s">
        <v>167</v>
      </c>
      <c r="AY424" t="str">
        <f t="shared" si="48"/>
        <v>Special Celebration (Birthday, Anniversary, etc.)</v>
      </c>
      <c r="AZ424" t="s">
        <v>98</v>
      </c>
      <c r="BA424" t="s">
        <v>62</v>
      </c>
      <c r="BB424" t="s">
        <v>104</v>
      </c>
      <c r="BC424" t="s">
        <v>64</v>
      </c>
      <c r="BD424" t="s">
        <v>75</v>
      </c>
      <c r="BE424" t="s">
        <v>76</v>
      </c>
      <c r="BF424" t="s">
        <v>99</v>
      </c>
      <c r="BG424" t="s">
        <v>68</v>
      </c>
      <c r="BH424" t="s">
        <v>50</v>
      </c>
      <c r="BI424" t="s">
        <v>50</v>
      </c>
      <c r="BJ424" t="s">
        <v>69</v>
      </c>
      <c r="BK424" t="s">
        <v>529</v>
      </c>
      <c r="BL424" t="s">
        <v>377</v>
      </c>
    </row>
    <row r="425" spans="1:64" x14ac:dyDescent="0.3">
      <c r="A425">
        <v>443</v>
      </c>
      <c r="B425" s="1">
        <v>45842.742361111108</v>
      </c>
      <c r="C425" s="6">
        <v>45842.763888888891</v>
      </c>
      <c r="D425" s="2">
        <f>INT(FC_Road___Aradhana5[[#This Row],[Completion time]])</f>
        <v>45842</v>
      </c>
      <c r="E425" s="2" t="str">
        <f>TEXT(FC_Road___Aradhana5[[#This Row],[Date]],"dddd")</f>
        <v>Friday</v>
      </c>
      <c r="F425" s="2" t="str">
        <f>IF(WEEKDAY(FC_Road___Aradhana5[[#This Row],[Date]],2)&gt;5,"Weekend","Weekday")</f>
        <v>Weekday</v>
      </c>
      <c r="G42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5" t="s">
        <v>49</v>
      </c>
      <c r="I425" t="s">
        <v>50</v>
      </c>
      <c r="J425" t="s">
        <v>79</v>
      </c>
      <c r="K425" t="s">
        <v>140</v>
      </c>
      <c r="L425" t="s">
        <v>53</v>
      </c>
      <c r="M425" t="s">
        <v>50</v>
      </c>
      <c r="N425" t="s">
        <v>50</v>
      </c>
      <c r="O425" t="s">
        <v>146</v>
      </c>
      <c r="P425" t="s">
        <v>50</v>
      </c>
      <c r="Q425" t="s">
        <v>50</v>
      </c>
      <c r="R425" t="str">
        <f t="shared" si="50"/>
        <v>Model Colony</v>
      </c>
      <c r="S425" t="s">
        <v>50</v>
      </c>
      <c r="T425" t="s">
        <v>50</v>
      </c>
      <c r="U425" t="s">
        <v>50</v>
      </c>
      <c r="V425" t="s">
        <v>50</v>
      </c>
      <c r="W425" t="s">
        <v>50</v>
      </c>
      <c r="X425" t="str">
        <f t="shared" si="51"/>
        <v/>
      </c>
      <c r="Y425" t="str">
        <f t="shared" si="52"/>
        <v>Model Colony</v>
      </c>
      <c r="Z425" t="s">
        <v>55</v>
      </c>
      <c r="AA425" t="s">
        <v>50</v>
      </c>
      <c r="AB425" t="s">
        <v>50</v>
      </c>
      <c r="AC425" t="s">
        <v>50</v>
      </c>
      <c r="AD425" t="s">
        <v>146</v>
      </c>
      <c r="AE425" t="s">
        <v>50</v>
      </c>
      <c r="AF425" t="str">
        <f t="shared" si="53"/>
        <v>Model Colony</v>
      </c>
      <c r="AG425" t="s">
        <v>50</v>
      </c>
      <c r="AH425" t="s">
        <v>50</v>
      </c>
      <c r="AI425" t="s">
        <v>50</v>
      </c>
      <c r="AJ425" t="s">
        <v>50</v>
      </c>
      <c r="AK425" t="s">
        <v>50</v>
      </c>
      <c r="AL425" t="str">
        <f t="shared" si="54"/>
        <v/>
      </c>
      <c r="AM425" t="str">
        <f>IF(FC_Road___Aradhana5[[#This Row],[2nd Level Departure]]="",FC_Road___Aradhana5[[#This Row],[1st Level Departure]],FC_Road___Aradhana5[[#This Row],[2nd Level Departure]])</f>
        <v>Model Colony</v>
      </c>
      <c r="AN425" t="s">
        <v>94</v>
      </c>
      <c r="AO425" t="s">
        <v>71</v>
      </c>
      <c r="AP425" t="s">
        <v>58</v>
      </c>
      <c r="AQ425" t="s">
        <v>59</v>
      </c>
      <c r="AR425" t="s">
        <v>87</v>
      </c>
      <c r="AS425" t="s">
        <v>61</v>
      </c>
      <c r="AT425" t="s">
        <v>125</v>
      </c>
      <c r="AU425" t="s">
        <v>73</v>
      </c>
      <c r="AV425" t="s">
        <v>50</v>
      </c>
      <c r="AW425" t="str">
        <f t="shared" si="55"/>
        <v>Word of Mouth/ Recommendation</v>
      </c>
      <c r="AX425" t="s">
        <v>50</v>
      </c>
      <c r="AY425" t="str">
        <f t="shared" si="48"/>
        <v>Casual Meal</v>
      </c>
      <c r="AZ425" t="s">
        <v>50</v>
      </c>
      <c r="BA425" t="str">
        <f t="shared" si="49"/>
        <v>Pizza with Drinks sounded like a good combo</v>
      </c>
      <c r="BB425" t="s">
        <v>87</v>
      </c>
      <c r="BC425" t="s">
        <v>104</v>
      </c>
      <c r="BD425" t="s">
        <v>75</v>
      </c>
      <c r="BE425" t="s">
        <v>76</v>
      </c>
      <c r="BF425" t="s">
        <v>99</v>
      </c>
      <c r="BG425" t="s">
        <v>68</v>
      </c>
      <c r="BH425" t="s">
        <v>78</v>
      </c>
      <c r="BI425" t="s">
        <v>122</v>
      </c>
      <c r="BJ425" t="s">
        <v>69</v>
      </c>
      <c r="BK425" t="s">
        <v>529</v>
      </c>
      <c r="BL425" t="s">
        <v>381</v>
      </c>
    </row>
    <row r="426" spans="1:64" x14ac:dyDescent="0.3">
      <c r="A426">
        <v>444</v>
      </c>
      <c r="B426" s="1">
        <v>45842.763888888891</v>
      </c>
      <c r="C426" s="6">
        <v>45842.76666666667</v>
      </c>
      <c r="D426" s="2">
        <f>INT(FC_Road___Aradhana5[[#This Row],[Completion time]])</f>
        <v>45842</v>
      </c>
      <c r="E426" s="2" t="str">
        <f>TEXT(FC_Road___Aradhana5[[#This Row],[Date]],"dddd")</f>
        <v>Friday</v>
      </c>
      <c r="F426" s="2" t="str">
        <f>IF(WEEKDAY(FC_Road___Aradhana5[[#This Row],[Date]],2)&gt;5,"Weekend","Weekday")</f>
        <v>Weekday</v>
      </c>
      <c r="G42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6" t="s">
        <v>49</v>
      </c>
      <c r="I426" t="s">
        <v>50</v>
      </c>
      <c r="J426" t="s">
        <v>79</v>
      </c>
      <c r="K426" t="s">
        <v>52</v>
      </c>
      <c r="L426" t="s">
        <v>53</v>
      </c>
      <c r="M426" t="s">
        <v>50</v>
      </c>
      <c r="N426" t="s">
        <v>50</v>
      </c>
      <c r="O426" t="s">
        <v>146</v>
      </c>
      <c r="P426" t="s">
        <v>50</v>
      </c>
      <c r="Q426" t="s">
        <v>50</v>
      </c>
      <c r="R426" t="str">
        <f t="shared" si="50"/>
        <v>Model Colony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tr">
        <f t="shared" si="51"/>
        <v/>
      </c>
      <c r="Y426" t="str">
        <f t="shared" si="52"/>
        <v>Model Colony</v>
      </c>
      <c r="Z426" t="s">
        <v>55</v>
      </c>
      <c r="AA426" t="s">
        <v>50</v>
      </c>
      <c r="AB426" t="s">
        <v>50</v>
      </c>
      <c r="AC426" t="s">
        <v>50</v>
      </c>
      <c r="AD426" t="s">
        <v>70</v>
      </c>
      <c r="AE426" t="s">
        <v>50</v>
      </c>
      <c r="AF426" t="str">
        <f t="shared" si="53"/>
        <v>Shivajinagar</v>
      </c>
      <c r="AG426" t="s">
        <v>50</v>
      </c>
      <c r="AH426" t="s">
        <v>50</v>
      </c>
      <c r="AI426" t="s">
        <v>50</v>
      </c>
      <c r="AJ426" t="s">
        <v>50</v>
      </c>
      <c r="AK426" t="s">
        <v>50</v>
      </c>
      <c r="AL426" t="str">
        <f t="shared" si="54"/>
        <v/>
      </c>
      <c r="AM426" t="str">
        <f>IF(FC_Road___Aradhana5[[#This Row],[2nd Level Departure]]="",FC_Road___Aradhana5[[#This Row],[1st Level Departure]],FC_Road___Aradhana5[[#This Row],[2nd Level Departure]])</f>
        <v>Shivajinagar</v>
      </c>
      <c r="AN426" t="s">
        <v>56</v>
      </c>
      <c r="AO426" t="s">
        <v>109</v>
      </c>
      <c r="AP426" t="s">
        <v>96</v>
      </c>
      <c r="AQ426" t="s">
        <v>50</v>
      </c>
      <c r="AR426" t="s">
        <v>50</v>
      </c>
      <c r="AS426" t="s">
        <v>50</v>
      </c>
      <c r="AT426" t="s">
        <v>50</v>
      </c>
      <c r="AU426" t="s">
        <v>50</v>
      </c>
      <c r="AV426" t="s">
        <v>144</v>
      </c>
      <c r="AW426" t="str">
        <f t="shared" si="55"/>
        <v>I was walking by and came in</v>
      </c>
      <c r="AX426" t="s">
        <v>61</v>
      </c>
      <c r="AY426" t="str">
        <f t="shared" si="48"/>
        <v>Casual Meal</v>
      </c>
      <c r="AZ426" t="s">
        <v>98</v>
      </c>
      <c r="BA426" t="s">
        <v>62</v>
      </c>
      <c r="BB426" t="s">
        <v>74</v>
      </c>
      <c r="BC426" t="s">
        <v>64</v>
      </c>
      <c r="BD426" t="s">
        <v>75</v>
      </c>
      <c r="BE426" t="s">
        <v>67</v>
      </c>
      <c r="BF426" t="s">
        <v>99</v>
      </c>
      <c r="BG426" t="s">
        <v>77</v>
      </c>
      <c r="BH426" t="s">
        <v>78</v>
      </c>
      <c r="BI426" t="s">
        <v>115</v>
      </c>
      <c r="BJ426" t="s">
        <v>69</v>
      </c>
      <c r="BK426" t="s">
        <v>529</v>
      </c>
      <c r="BL426" t="s">
        <v>381</v>
      </c>
    </row>
    <row r="427" spans="1:64" x14ac:dyDescent="0.3">
      <c r="A427">
        <v>445</v>
      </c>
      <c r="B427" s="1">
        <v>45842.743750000001</v>
      </c>
      <c r="C427" s="6">
        <v>45842.772222222222</v>
      </c>
      <c r="D427" s="2">
        <f>INT(FC_Road___Aradhana5[[#This Row],[Completion time]])</f>
        <v>45842</v>
      </c>
      <c r="E427" s="2" t="str">
        <f>TEXT(FC_Road___Aradhana5[[#This Row],[Date]],"dddd")</f>
        <v>Friday</v>
      </c>
      <c r="F427" s="2" t="str">
        <f>IF(WEEKDAY(FC_Road___Aradhana5[[#This Row],[Date]],2)&gt;5,"Weekend","Weekday")</f>
        <v>Weekday</v>
      </c>
      <c r="G42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7" t="s">
        <v>49</v>
      </c>
      <c r="I427" t="s">
        <v>50</v>
      </c>
      <c r="J427" t="s">
        <v>51</v>
      </c>
      <c r="K427" t="s">
        <v>92</v>
      </c>
      <c r="L427" t="s">
        <v>160</v>
      </c>
      <c r="M427" t="s">
        <v>50</v>
      </c>
      <c r="N427" t="s">
        <v>50</v>
      </c>
      <c r="O427" t="s">
        <v>50</v>
      </c>
      <c r="P427" t="s">
        <v>252</v>
      </c>
      <c r="Q427" t="s">
        <v>50</v>
      </c>
      <c r="R427" t="str">
        <f t="shared" si="50"/>
        <v xml:space="preserve">Law college road 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tr">
        <f t="shared" si="51"/>
        <v/>
      </c>
      <c r="Y427" t="str">
        <f t="shared" si="52"/>
        <v xml:space="preserve">Law college road </v>
      </c>
      <c r="Z427" t="s">
        <v>83</v>
      </c>
      <c r="AA427" t="s">
        <v>135</v>
      </c>
      <c r="AB427" t="s">
        <v>50</v>
      </c>
      <c r="AC427" t="s">
        <v>50</v>
      </c>
      <c r="AD427" t="s">
        <v>50</v>
      </c>
      <c r="AE427" t="s">
        <v>50</v>
      </c>
      <c r="AF427" t="str">
        <f t="shared" si="53"/>
        <v>Erandawne</v>
      </c>
      <c r="AG427" t="s">
        <v>50</v>
      </c>
      <c r="AH427" t="s">
        <v>181</v>
      </c>
      <c r="AI427" t="s">
        <v>50</v>
      </c>
      <c r="AJ427" t="s">
        <v>50</v>
      </c>
      <c r="AK427" t="s">
        <v>50</v>
      </c>
      <c r="AL427" t="str">
        <f t="shared" si="54"/>
        <v>Law College Road</v>
      </c>
      <c r="AM427" t="str">
        <f>IF(FC_Road___Aradhana5[[#This Row],[2nd Level Departure]]="",FC_Road___Aradhana5[[#This Row],[1st Level Departure]],FC_Road___Aradhana5[[#This Row],[2nd Level Departure]])</f>
        <v>Law College Road</v>
      </c>
      <c r="AN427" t="s">
        <v>85</v>
      </c>
      <c r="AO427" t="s">
        <v>71</v>
      </c>
      <c r="AP427" t="s">
        <v>96</v>
      </c>
      <c r="AQ427" t="s">
        <v>50</v>
      </c>
      <c r="AR427" t="s">
        <v>50</v>
      </c>
      <c r="AS427" t="s">
        <v>50</v>
      </c>
      <c r="AT427" t="s">
        <v>50</v>
      </c>
      <c r="AU427" t="s">
        <v>50</v>
      </c>
      <c r="AV427" t="s">
        <v>144</v>
      </c>
      <c r="AW427" t="str">
        <f t="shared" si="55"/>
        <v>I was walking by and came in</v>
      </c>
      <c r="AX427" t="s">
        <v>61</v>
      </c>
      <c r="AY427" t="str">
        <f t="shared" si="48"/>
        <v>Casual Meal</v>
      </c>
      <c r="AZ427" t="s">
        <v>98</v>
      </c>
      <c r="BA427" t="s">
        <v>62</v>
      </c>
      <c r="BB427" t="s">
        <v>113</v>
      </c>
      <c r="BC427" t="s">
        <v>74</v>
      </c>
      <c r="BD427" t="s">
        <v>88</v>
      </c>
      <c r="BE427" t="s">
        <v>67</v>
      </c>
      <c r="BF427" t="s">
        <v>89</v>
      </c>
      <c r="BG427" t="s">
        <v>114</v>
      </c>
      <c r="BH427" t="s">
        <v>78</v>
      </c>
      <c r="BI427" t="s">
        <v>122</v>
      </c>
      <c r="BJ427" t="s">
        <v>69</v>
      </c>
      <c r="BK427" t="s">
        <v>153</v>
      </c>
      <c r="BL427" t="s">
        <v>425</v>
      </c>
    </row>
    <row r="428" spans="1:64" x14ac:dyDescent="0.3">
      <c r="A428">
        <v>446</v>
      </c>
      <c r="B428" s="1">
        <v>45842.76666666667</v>
      </c>
      <c r="C428" s="6">
        <v>45842.8125</v>
      </c>
      <c r="D428" s="2">
        <f>INT(FC_Road___Aradhana5[[#This Row],[Completion time]])</f>
        <v>45842</v>
      </c>
      <c r="E428" s="2" t="str">
        <f>TEXT(FC_Road___Aradhana5[[#This Row],[Date]],"dddd")</f>
        <v>Friday</v>
      </c>
      <c r="F428" s="2" t="str">
        <f>IF(WEEKDAY(FC_Road___Aradhana5[[#This Row],[Date]],2)&gt;5,"Weekend","Weekday")</f>
        <v>Weekday</v>
      </c>
      <c r="G42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28" t="s">
        <v>49</v>
      </c>
      <c r="I428" t="s">
        <v>50</v>
      </c>
      <c r="J428" t="s">
        <v>51</v>
      </c>
      <c r="K428" t="s">
        <v>52</v>
      </c>
      <c r="L428" t="s">
        <v>53</v>
      </c>
      <c r="M428" t="s">
        <v>50</v>
      </c>
      <c r="N428" t="s">
        <v>50</v>
      </c>
      <c r="O428" t="s">
        <v>70</v>
      </c>
      <c r="P428" t="s">
        <v>50</v>
      </c>
      <c r="Q428" t="s">
        <v>50</v>
      </c>
      <c r="R428" t="str">
        <f t="shared" si="50"/>
        <v>Shivajinagar</v>
      </c>
      <c r="S428" t="s">
        <v>50</v>
      </c>
      <c r="T428" t="s">
        <v>50</v>
      </c>
      <c r="U428" t="s">
        <v>50</v>
      </c>
      <c r="V428" t="s">
        <v>50</v>
      </c>
      <c r="W428" t="s">
        <v>50</v>
      </c>
      <c r="X428" t="str">
        <f t="shared" si="51"/>
        <v/>
      </c>
      <c r="Y428" t="str">
        <f t="shared" si="52"/>
        <v>Shivajinagar</v>
      </c>
      <c r="Z428" t="s">
        <v>83</v>
      </c>
      <c r="AA428" t="s">
        <v>54</v>
      </c>
      <c r="AB428" t="s">
        <v>50</v>
      </c>
      <c r="AC428" t="s">
        <v>50</v>
      </c>
      <c r="AD428" t="s">
        <v>50</v>
      </c>
      <c r="AE428" t="s">
        <v>50</v>
      </c>
      <c r="AF428" t="str">
        <f t="shared" si="53"/>
        <v>Deccan</v>
      </c>
      <c r="AG428" t="s">
        <v>50</v>
      </c>
      <c r="AH428" t="s">
        <v>50</v>
      </c>
      <c r="AI428" t="s">
        <v>50</v>
      </c>
      <c r="AJ428" t="s">
        <v>50</v>
      </c>
      <c r="AK428" t="s">
        <v>50</v>
      </c>
      <c r="AL428" t="str">
        <f t="shared" si="54"/>
        <v/>
      </c>
      <c r="AM428" t="str">
        <f>IF(FC_Road___Aradhana5[[#This Row],[2nd Level Departure]]="",FC_Road___Aradhana5[[#This Row],[1st Level Departure]],FC_Road___Aradhana5[[#This Row],[2nd Level Departure]])</f>
        <v>Deccan</v>
      </c>
      <c r="AN428" t="s">
        <v>94</v>
      </c>
      <c r="AO428" t="s">
        <v>71</v>
      </c>
      <c r="AP428" t="s">
        <v>58</v>
      </c>
      <c r="AQ428" t="s">
        <v>59</v>
      </c>
      <c r="AR428" t="s">
        <v>60</v>
      </c>
      <c r="AS428" t="s">
        <v>61</v>
      </c>
      <c r="AT428" t="s">
        <v>62</v>
      </c>
      <c r="AU428" t="s">
        <v>63</v>
      </c>
      <c r="AV428" t="s">
        <v>50</v>
      </c>
      <c r="AW428" t="str">
        <f t="shared" si="55"/>
        <v>Word of Mouth/ Recommendation</v>
      </c>
      <c r="AX428" t="s">
        <v>50</v>
      </c>
      <c r="AY428" t="str">
        <f t="shared" si="48"/>
        <v>Casual Meal</v>
      </c>
      <c r="AZ428" t="s">
        <v>50</v>
      </c>
      <c r="BA428" t="str">
        <f t="shared" si="49"/>
        <v>I wanted to try Sourdough Pizza</v>
      </c>
      <c r="BB428" t="s">
        <v>74</v>
      </c>
      <c r="BC428" t="s">
        <v>104</v>
      </c>
      <c r="BD428" t="s">
        <v>75</v>
      </c>
      <c r="BE428" t="s">
        <v>76</v>
      </c>
      <c r="BF428" t="s">
        <v>89</v>
      </c>
      <c r="BG428" t="s">
        <v>68</v>
      </c>
      <c r="BH428" t="s">
        <v>78</v>
      </c>
      <c r="BI428" t="s">
        <v>122</v>
      </c>
      <c r="BJ428" t="s">
        <v>69</v>
      </c>
      <c r="BK428" t="s">
        <v>153</v>
      </c>
      <c r="BL428" t="s">
        <v>369</v>
      </c>
    </row>
    <row r="429" spans="1:64" x14ac:dyDescent="0.3">
      <c r="A429">
        <v>447</v>
      </c>
      <c r="B429" s="1">
        <v>45842.772916666669</v>
      </c>
      <c r="C429" s="6">
        <v>45842.84097222222</v>
      </c>
      <c r="D429" s="2">
        <f>INT(FC_Road___Aradhana5[[#This Row],[Completion time]])</f>
        <v>45842</v>
      </c>
      <c r="E429" s="2" t="str">
        <f>TEXT(FC_Road___Aradhana5[[#This Row],[Date]],"dddd")</f>
        <v>Friday</v>
      </c>
      <c r="F429" s="2" t="str">
        <f>IF(WEEKDAY(FC_Road___Aradhana5[[#This Row],[Date]],2)&gt;5,"Weekend","Weekday")</f>
        <v>Weekday</v>
      </c>
      <c r="G42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29" t="s">
        <v>49</v>
      </c>
      <c r="I429" t="s">
        <v>50</v>
      </c>
      <c r="J429" t="s">
        <v>79</v>
      </c>
      <c r="K429" t="s">
        <v>92</v>
      </c>
      <c r="L429" t="s">
        <v>53</v>
      </c>
      <c r="M429" t="s">
        <v>50</v>
      </c>
      <c r="N429" t="s">
        <v>50</v>
      </c>
      <c r="O429" t="s">
        <v>194</v>
      </c>
      <c r="P429" t="s">
        <v>50</v>
      </c>
      <c r="Q429" t="s">
        <v>50</v>
      </c>
      <c r="R429" t="str">
        <f t="shared" si="50"/>
        <v>Yerwada</v>
      </c>
      <c r="S429" t="s">
        <v>50</v>
      </c>
      <c r="T429" t="s">
        <v>50</v>
      </c>
      <c r="U429" t="s">
        <v>50</v>
      </c>
      <c r="V429" t="s">
        <v>50</v>
      </c>
      <c r="W429" t="s">
        <v>50</v>
      </c>
      <c r="X429" t="str">
        <f t="shared" si="51"/>
        <v/>
      </c>
      <c r="Y429" t="str">
        <f t="shared" si="52"/>
        <v>Yerwada</v>
      </c>
      <c r="Z429" t="s">
        <v>93</v>
      </c>
      <c r="AA429" t="s">
        <v>50</v>
      </c>
      <c r="AB429" t="s">
        <v>50</v>
      </c>
      <c r="AC429" t="s">
        <v>102</v>
      </c>
      <c r="AD429" t="s">
        <v>50</v>
      </c>
      <c r="AE429" t="s">
        <v>50</v>
      </c>
      <c r="AF429" t="str">
        <f t="shared" si="53"/>
        <v>FC Road</v>
      </c>
      <c r="AG429" t="s">
        <v>50</v>
      </c>
      <c r="AH429" t="s">
        <v>50</v>
      </c>
      <c r="AI429" t="s">
        <v>50</v>
      </c>
      <c r="AJ429" t="s">
        <v>50</v>
      </c>
      <c r="AK429" t="s">
        <v>50</v>
      </c>
      <c r="AL429" t="str">
        <f t="shared" si="54"/>
        <v/>
      </c>
      <c r="AM429" t="str">
        <f>IF(FC_Road___Aradhana5[[#This Row],[2nd Level Departure]]="",FC_Road___Aradhana5[[#This Row],[1st Level Departure]],FC_Road___Aradhana5[[#This Row],[2nd Level Departure]])</f>
        <v>FC Road</v>
      </c>
      <c r="AN429" t="s">
        <v>94</v>
      </c>
      <c r="AO429" t="s">
        <v>109</v>
      </c>
      <c r="AP429" t="s">
        <v>96</v>
      </c>
      <c r="AQ429" t="s">
        <v>50</v>
      </c>
      <c r="AR429" t="s">
        <v>50</v>
      </c>
      <c r="AS429" t="s">
        <v>50</v>
      </c>
      <c r="AT429" t="s">
        <v>50</v>
      </c>
      <c r="AU429" t="s">
        <v>50</v>
      </c>
      <c r="AV429" t="s">
        <v>149</v>
      </c>
      <c r="AW429" t="str">
        <f t="shared" si="55"/>
        <v>A friend told me</v>
      </c>
      <c r="AX429" t="s">
        <v>111</v>
      </c>
      <c r="AY429" t="str">
        <f t="shared" si="48"/>
        <v>Hangout with friends</v>
      </c>
      <c r="AZ429" t="s">
        <v>98</v>
      </c>
      <c r="BA429" t="s">
        <v>62</v>
      </c>
      <c r="BB429" t="s">
        <v>104</v>
      </c>
      <c r="BC429" t="s">
        <v>104</v>
      </c>
      <c r="BD429" t="s">
        <v>88</v>
      </c>
      <c r="BE429" t="s">
        <v>76</v>
      </c>
      <c r="BF429" t="s">
        <v>89</v>
      </c>
      <c r="BG429" t="s">
        <v>68</v>
      </c>
      <c r="BH429" t="s">
        <v>101</v>
      </c>
      <c r="BI429" t="s">
        <v>115</v>
      </c>
      <c r="BJ429" t="s">
        <v>69</v>
      </c>
      <c r="BK429" t="s">
        <v>93</v>
      </c>
      <c r="BL429" t="s">
        <v>372</v>
      </c>
    </row>
    <row r="430" spans="1:64" x14ac:dyDescent="0.3">
      <c r="A430">
        <v>448</v>
      </c>
      <c r="B430" s="1">
        <v>45842.84097222222</v>
      </c>
      <c r="C430" s="6">
        <v>45842.84652777778</v>
      </c>
      <c r="D430" s="2">
        <f>INT(FC_Road___Aradhana5[[#This Row],[Completion time]])</f>
        <v>45842</v>
      </c>
      <c r="E430" s="2" t="str">
        <f>TEXT(FC_Road___Aradhana5[[#This Row],[Date]],"dddd")</f>
        <v>Friday</v>
      </c>
      <c r="F430" s="2" t="str">
        <f>IF(WEEKDAY(FC_Road___Aradhana5[[#This Row],[Date]],2)&gt;5,"Weekend","Weekday")</f>
        <v>Weekday</v>
      </c>
      <c r="G43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0" t="s">
        <v>49</v>
      </c>
      <c r="I430" t="s">
        <v>50</v>
      </c>
      <c r="J430" t="s">
        <v>79</v>
      </c>
      <c r="K430" t="s">
        <v>52</v>
      </c>
      <c r="L430" t="s">
        <v>80</v>
      </c>
      <c r="M430" t="s">
        <v>50</v>
      </c>
      <c r="N430" t="s">
        <v>50</v>
      </c>
      <c r="O430" t="s">
        <v>50</v>
      </c>
      <c r="P430" t="s">
        <v>50</v>
      </c>
      <c r="Q430" t="s">
        <v>127</v>
      </c>
      <c r="R430" t="str">
        <f t="shared" si="50"/>
        <v>Old City</v>
      </c>
      <c r="S430" t="s">
        <v>50</v>
      </c>
      <c r="T430" t="s">
        <v>50</v>
      </c>
      <c r="U430" t="s">
        <v>50</v>
      </c>
      <c r="V430" t="s">
        <v>50</v>
      </c>
      <c r="W430" t="s">
        <v>134</v>
      </c>
      <c r="X430" t="str">
        <f t="shared" si="51"/>
        <v>Narayan Peth</v>
      </c>
      <c r="Y430" t="str">
        <f t="shared" si="52"/>
        <v>Narayan Peth</v>
      </c>
      <c r="Z430" t="s">
        <v>93</v>
      </c>
      <c r="AA430" t="s">
        <v>50</v>
      </c>
      <c r="AB430" t="s">
        <v>50</v>
      </c>
      <c r="AC430" t="s">
        <v>204</v>
      </c>
      <c r="AD430" t="s">
        <v>50</v>
      </c>
      <c r="AE430" t="s">
        <v>50</v>
      </c>
      <c r="AF430" t="str">
        <f t="shared" si="53"/>
        <v>JM Road</v>
      </c>
      <c r="AG430" t="s">
        <v>50</v>
      </c>
      <c r="AH430" t="s">
        <v>50</v>
      </c>
      <c r="AI430" t="s">
        <v>50</v>
      </c>
      <c r="AJ430" t="s">
        <v>50</v>
      </c>
      <c r="AK430" t="s">
        <v>50</v>
      </c>
      <c r="AL430" t="str">
        <f t="shared" si="54"/>
        <v/>
      </c>
      <c r="AM430" t="str">
        <f>IF(FC_Road___Aradhana5[[#This Row],[2nd Level Departure]]="",FC_Road___Aradhana5[[#This Row],[1st Level Departure]],FC_Road___Aradhana5[[#This Row],[2nd Level Departure]])</f>
        <v>JM Road</v>
      </c>
      <c r="AN430" t="s">
        <v>56</v>
      </c>
      <c r="AO430" t="s">
        <v>71</v>
      </c>
      <c r="AP430" t="s">
        <v>96</v>
      </c>
      <c r="AQ430" t="s">
        <v>50</v>
      </c>
      <c r="AR430" t="s">
        <v>50</v>
      </c>
      <c r="AS430" t="s">
        <v>50</v>
      </c>
      <c r="AT430" t="s">
        <v>50</v>
      </c>
      <c r="AU430" t="s">
        <v>50</v>
      </c>
      <c r="AV430" t="s">
        <v>149</v>
      </c>
      <c r="AW430" t="str">
        <f t="shared" si="55"/>
        <v>A friend told me</v>
      </c>
      <c r="AX430" t="s">
        <v>61</v>
      </c>
      <c r="AY430" t="str">
        <f t="shared" si="48"/>
        <v>Casual Meal</v>
      </c>
      <c r="AZ430" t="s">
        <v>98</v>
      </c>
      <c r="BA430" t="s">
        <v>62</v>
      </c>
      <c r="BB430" t="s">
        <v>87</v>
      </c>
      <c r="BC430" t="s">
        <v>104</v>
      </c>
      <c r="BD430" t="s">
        <v>88</v>
      </c>
      <c r="BE430" t="s">
        <v>76</v>
      </c>
      <c r="BF430" t="s">
        <v>89</v>
      </c>
      <c r="BG430" t="s">
        <v>114</v>
      </c>
      <c r="BH430" t="s">
        <v>78</v>
      </c>
      <c r="BI430" t="s">
        <v>115</v>
      </c>
      <c r="BJ430" t="s">
        <v>69</v>
      </c>
      <c r="BK430" t="s">
        <v>93</v>
      </c>
      <c r="BL430" t="s">
        <v>411</v>
      </c>
    </row>
    <row r="431" spans="1:64" x14ac:dyDescent="0.3">
      <c r="A431">
        <v>449</v>
      </c>
      <c r="B431" s="1">
        <v>45842.855555555558</v>
      </c>
      <c r="C431" s="6">
        <v>45842.856249999997</v>
      </c>
      <c r="D431" s="2">
        <f>INT(FC_Road___Aradhana5[[#This Row],[Completion time]])</f>
        <v>45842</v>
      </c>
      <c r="E431" s="2" t="str">
        <f>TEXT(FC_Road___Aradhana5[[#This Row],[Date]],"dddd")</f>
        <v>Friday</v>
      </c>
      <c r="F431" s="2" t="str">
        <f>IF(WEEKDAY(FC_Road___Aradhana5[[#This Row],[Date]],2)&gt;5,"Weekend","Weekday")</f>
        <v>Weekday</v>
      </c>
      <c r="G43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1" t="s">
        <v>49</v>
      </c>
      <c r="I431" t="s">
        <v>50</v>
      </c>
      <c r="J431" t="s">
        <v>79</v>
      </c>
      <c r="K431" t="s">
        <v>92</v>
      </c>
      <c r="L431" t="s">
        <v>80</v>
      </c>
      <c r="M431" t="s">
        <v>50</v>
      </c>
      <c r="N431" t="s">
        <v>50</v>
      </c>
      <c r="O431" t="s">
        <v>50</v>
      </c>
      <c r="P431" t="s">
        <v>50</v>
      </c>
      <c r="Q431" t="s">
        <v>304</v>
      </c>
      <c r="R431" t="str">
        <f t="shared" si="50"/>
        <v>Sus road</v>
      </c>
      <c r="S431" t="s">
        <v>50</v>
      </c>
      <c r="T431" t="s">
        <v>50</v>
      </c>
      <c r="U431" t="s">
        <v>50</v>
      </c>
      <c r="V431" t="s">
        <v>50</v>
      </c>
      <c r="W431" t="s">
        <v>50</v>
      </c>
      <c r="X431" t="str">
        <f t="shared" si="51"/>
        <v/>
      </c>
      <c r="Y431" t="str">
        <f t="shared" si="52"/>
        <v>Sus road</v>
      </c>
      <c r="Z431" t="s">
        <v>83</v>
      </c>
      <c r="AA431" t="s">
        <v>305</v>
      </c>
      <c r="AB431" t="s">
        <v>50</v>
      </c>
      <c r="AC431" t="s">
        <v>50</v>
      </c>
      <c r="AD431" t="s">
        <v>50</v>
      </c>
      <c r="AE431" t="s">
        <v>50</v>
      </c>
      <c r="AF431" t="str">
        <f t="shared" si="53"/>
        <v>Sus  road</v>
      </c>
      <c r="AG431" t="s">
        <v>50</v>
      </c>
      <c r="AH431" t="s">
        <v>50</v>
      </c>
      <c r="AI431" t="s">
        <v>50</v>
      </c>
      <c r="AJ431" t="s">
        <v>50</v>
      </c>
      <c r="AK431" t="s">
        <v>50</v>
      </c>
      <c r="AL431" t="str">
        <f t="shared" si="54"/>
        <v/>
      </c>
      <c r="AM431" t="str">
        <f>IF(FC_Road___Aradhana5[[#This Row],[2nd Level Departure]]="",FC_Road___Aradhana5[[#This Row],[1st Level Departure]],FC_Road___Aradhana5[[#This Row],[2nd Level Departure]])</f>
        <v>Sus  road</v>
      </c>
      <c r="AN431" t="s">
        <v>85</v>
      </c>
      <c r="AO431" t="s">
        <v>109</v>
      </c>
      <c r="AP431" t="s">
        <v>96</v>
      </c>
      <c r="AQ431" t="s">
        <v>50</v>
      </c>
      <c r="AR431" t="s">
        <v>50</v>
      </c>
      <c r="AS431" t="s">
        <v>50</v>
      </c>
      <c r="AT431" t="s">
        <v>50</v>
      </c>
      <c r="AU431" t="s">
        <v>50</v>
      </c>
      <c r="AV431" t="s">
        <v>97</v>
      </c>
      <c r="AW431" t="str">
        <f t="shared" si="55"/>
        <v>Social Media Ad (Instagram/ Facebook)</v>
      </c>
      <c r="AX431" t="s">
        <v>61</v>
      </c>
      <c r="AY431" t="str">
        <f t="shared" si="48"/>
        <v>Casual Meal</v>
      </c>
      <c r="AZ431" t="s">
        <v>98</v>
      </c>
      <c r="BA431" t="s">
        <v>62</v>
      </c>
      <c r="BB431" t="s">
        <v>104</v>
      </c>
      <c r="BC431" t="s">
        <v>104</v>
      </c>
      <c r="BD431" t="s">
        <v>75</v>
      </c>
      <c r="BE431" t="s">
        <v>67</v>
      </c>
      <c r="BF431" t="s">
        <v>99</v>
      </c>
      <c r="BG431" t="s">
        <v>68</v>
      </c>
      <c r="BH431" t="s">
        <v>101</v>
      </c>
      <c r="BI431" t="s">
        <v>122</v>
      </c>
      <c r="BJ431" t="s">
        <v>69</v>
      </c>
      <c r="BK431" t="s">
        <v>153</v>
      </c>
      <c r="BL431" t="s">
        <v>464</v>
      </c>
    </row>
    <row r="432" spans="1:64" x14ac:dyDescent="0.3">
      <c r="A432">
        <v>450</v>
      </c>
      <c r="B432" s="1">
        <v>45842.8125</v>
      </c>
      <c r="C432" s="6">
        <v>45842.865277777775</v>
      </c>
      <c r="D432" s="2">
        <f>INT(FC_Road___Aradhana5[[#This Row],[Completion time]])</f>
        <v>45842</v>
      </c>
      <c r="E432" s="2" t="str">
        <f>TEXT(FC_Road___Aradhana5[[#This Row],[Date]],"dddd")</f>
        <v>Friday</v>
      </c>
      <c r="F432" s="2" t="str">
        <f>IF(WEEKDAY(FC_Road___Aradhana5[[#This Row],[Date]],2)&gt;5,"Weekend","Weekday")</f>
        <v>Weekday</v>
      </c>
      <c r="G43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2" t="s">
        <v>49</v>
      </c>
      <c r="I432" t="s">
        <v>50</v>
      </c>
      <c r="J432" t="s">
        <v>51</v>
      </c>
      <c r="K432" t="s">
        <v>52</v>
      </c>
      <c r="L432" t="s">
        <v>80</v>
      </c>
      <c r="M432" t="s">
        <v>50</v>
      </c>
      <c r="N432" t="s">
        <v>50</v>
      </c>
      <c r="O432" t="s">
        <v>50</v>
      </c>
      <c r="P432" t="s">
        <v>50</v>
      </c>
      <c r="Q432" t="s">
        <v>54</v>
      </c>
      <c r="R432" t="str">
        <f t="shared" si="50"/>
        <v>Deccan</v>
      </c>
      <c r="S432" t="s">
        <v>164</v>
      </c>
      <c r="T432" t="s">
        <v>50</v>
      </c>
      <c r="U432" t="s">
        <v>50</v>
      </c>
      <c r="V432" t="s">
        <v>50</v>
      </c>
      <c r="W432" t="s">
        <v>50</v>
      </c>
      <c r="X432" t="str">
        <f t="shared" si="51"/>
        <v>Apte Road / JM Road</v>
      </c>
      <c r="Y432" t="str">
        <f t="shared" si="52"/>
        <v>Apte Road / JM Road</v>
      </c>
      <c r="Z432" t="s">
        <v>83</v>
      </c>
      <c r="AA432" t="s">
        <v>54</v>
      </c>
      <c r="AB432" t="s">
        <v>50</v>
      </c>
      <c r="AC432" t="s">
        <v>50</v>
      </c>
      <c r="AD432" t="s">
        <v>50</v>
      </c>
      <c r="AE432" t="s">
        <v>50</v>
      </c>
      <c r="AF432" t="str">
        <f t="shared" si="53"/>
        <v>Deccan</v>
      </c>
      <c r="AG432" t="s">
        <v>164</v>
      </c>
      <c r="AH432" t="s">
        <v>50</v>
      </c>
      <c r="AI432" t="s">
        <v>50</v>
      </c>
      <c r="AJ432" t="s">
        <v>50</v>
      </c>
      <c r="AK432" t="s">
        <v>50</v>
      </c>
      <c r="AL432" t="str">
        <f t="shared" si="54"/>
        <v>Apte Road / JM Road</v>
      </c>
      <c r="AM432" t="str">
        <f>IF(FC_Road___Aradhana5[[#This Row],[2nd Level Departure]]="",FC_Road___Aradhana5[[#This Row],[1st Level Departure]],FC_Road___Aradhana5[[#This Row],[2nd Level Departure]])</f>
        <v>Apte Road / JM Road</v>
      </c>
      <c r="AN432" t="s">
        <v>94</v>
      </c>
      <c r="AO432" t="s">
        <v>71</v>
      </c>
      <c r="AP432" t="s">
        <v>96</v>
      </c>
      <c r="AQ432" t="s">
        <v>50</v>
      </c>
      <c r="AR432" t="s">
        <v>50</v>
      </c>
      <c r="AS432" t="s">
        <v>50</v>
      </c>
      <c r="AT432" t="s">
        <v>50</v>
      </c>
      <c r="AU432" t="s">
        <v>50</v>
      </c>
      <c r="AV432" t="s">
        <v>149</v>
      </c>
      <c r="AW432" t="str">
        <f t="shared" si="55"/>
        <v>A friend told me</v>
      </c>
      <c r="AX432" t="s">
        <v>61</v>
      </c>
      <c r="AY432" t="str">
        <f t="shared" ref="AY432:AY491" si="56">IF(AS432="",AX432,AS432)</f>
        <v>Casual Meal</v>
      </c>
      <c r="AZ432" t="s">
        <v>98</v>
      </c>
      <c r="BA432" t="s">
        <v>62</v>
      </c>
      <c r="BB432" t="s">
        <v>104</v>
      </c>
      <c r="BC432" t="s">
        <v>104</v>
      </c>
      <c r="BD432" t="s">
        <v>130</v>
      </c>
      <c r="BE432" t="s">
        <v>76</v>
      </c>
      <c r="BF432" t="s">
        <v>131</v>
      </c>
      <c r="BG432" t="s">
        <v>68</v>
      </c>
      <c r="BH432" t="s">
        <v>101</v>
      </c>
      <c r="BI432" t="s">
        <v>122</v>
      </c>
      <c r="BJ432" t="s">
        <v>69</v>
      </c>
      <c r="BK432" t="s">
        <v>153</v>
      </c>
      <c r="BL432" t="s">
        <v>402</v>
      </c>
    </row>
    <row r="433" spans="1:64" x14ac:dyDescent="0.3">
      <c r="A433">
        <v>451</v>
      </c>
      <c r="B433" s="1">
        <v>45842.863888888889</v>
      </c>
      <c r="C433" s="6">
        <v>45842.868055555555</v>
      </c>
      <c r="D433" s="2">
        <f>INT(FC_Road___Aradhana5[[#This Row],[Completion time]])</f>
        <v>45842</v>
      </c>
      <c r="E433" s="2" t="str">
        <f>TEXT(FC_Road___Aradhana5[[#This Row],[Date]],"dddd")</f>
        <v>Friday</v>
      </c>
      <c r="F433" s="2" t="str">
        <f>IF(WEEKDAY(FC_Road___Aradhana5[[#This Row],[Date]],2)&gt;5,"Weekend","Weekday")</f>
        <v>Weekday</v>
      </c>
      <c r="G43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3" t="s">
        <v>49</v>
      </c>
      <c r="I433" t="s">
        <v>50</v>
      </c>
      <c r="J433" t="s">
        <v>51</v>
      </c>
      <c r="K433" t="s">
        <v>52</v>
      </c>
      <c r="L433" t="s">
        <v>53</v>
      </c>
      <c r="M433" t="s">
        <v>50</v>
      </c>
      <c r="N433" t="s">
        <v>50</v>
      </c>
      <c r="O433" t="s">
        <v>70</v>
      </c>
      <c r="P433" t="s">
        <v>50</v>
      </c>
      <c r="Q433" t="s">
        <v>50</v>
      </c>
      <c r="R433" t="str">
        <f t="shared" si="50"/>
        <v>Shivajinagar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tr">
        <f t="shared" si="51"/>
        <v/>
      </c>
      <c r="Y433" t="str">
        <f t="shared" si="52"/>
        <v>Shivajinagar</v>
      </c>
      <c r="Z433" t="s">
        <v>83</v>
      </c>
      <c r="AA433" t="s">
        <v>70</v>
      </c>
      <c r="AB433" t="s">
        <v>50</v>
      </c>
      <c r="AC433" t="s">
        <v>50</v>
      </c>
      <c r="AD433" t="s">
        <v>50</v>
      </c>
      <c r="AE433" t="s">
        <v>50</v>
      </c>
      <c r="AF433" t="str">
        <f t="shared" si="53"/>
        <v>Shivajinagar</v>
      </c>
      <c r="AG433" t="s">
        <v>50</v>
      </c>
      <c r="AH433" t="s">
        <v>50</v>
      </c>
      <c r="AI433" t="s">
        <v>50</v>
      </c>
      <c r="AJ433" t="s">
        <v>50</v>
      </c>
      <c r="AK433" t="s">
        <v>50</v>
      </c>
      <c r="AL433" t="str">
        <f t="shared" si="54"/>
        <v/>
      </c>
      <c r="AM433" t="str">
        <f>IF(FC_Road___Aradhana5[[#This Row],[2nd Level Departure]]="",FC_Road___Aradhana5[[#This Row],[1st Level Departure]],FC_Road___Aradhana5[[#This Row],[2nd Level Departure]])</f>
        <v>Shivajinagar</v>
      </c>
      <c r="AN433" t="s">
        <v>56</v>
      </c>
      <c r="AO433" t="s">
        <v>71</v>
      </c>
      <c r="AP433" t="s">
        <v>58</v>
      </c>
      <c r="AQ433" t="s">
        <v>72</v>
      </c>
      <c r="AR433" t="s">
        <v>103</v>
      </c>
      <c r="AS433" t="s">
        <v>61</v>
      </c>
      <c r="AT433" t="s">
        <v>62</v>
      </c>
      <c r="AU433" t="s">
        <v>63</v>
      </c>
      <c r="AV433" t="s">
        <v>50</v>
      </c>
      <c r="AW433" t="str">
        <f t="shared" si="55"/>
        <v>Walk-in/ Saw it while passing by</v>
      </c>
      <c r="AX433" t="s">
        <v>50</v>
      </c>
      <c r="AY433" t="str">
        <f t="shared" si="56"/>
        <v>Casual Meal</v>
      </c>
      <c r="AZ433" t="s">
        <v>50</v>
      </c>
      <c r="BA433" t="str">
        <f t="shared" ref="BA433:BA492" si="57">IF(AT433="",AZ433,AT433)</f>
        <v>I wanted to try Sourdough Pizza</v>
      </c>
      <c r="BB433" t="s">
        <v>87</v>
      </c>
      <c r="BC433" t="s">
        <v>64</v>
      </c>
      <c r="BD433" t="s">
        <v>75</v>
      </c>
      <c r="BE433" t="s">
        <v>76</v>
      </c>
      <c r="BF433" t="s">
        <v>89</v>
      </c>
      <c r="BG433" t="s">
        <v>68</v>
      </c>
      <c r="BH433" t="s">
        <v>78</v>
      </c>
      <c r="BI433" t="s">
        <v>122</v>
      </c>
      <c r="BJ433" t="s">
        <v>69</v>
      </c>
      <c r="BK433" t="s">
        <v>153</v>
      </c>
      <c r="BL433" t="s">
        <v>370</v>
      </c>
    </row>
    <row r="434" spans="1:64" x14ac:dyDescent="0.3">
      <c r="A434">
        <v>452</v>
      </c>
      <c r="B434" s="1">
        <v>45842.866666666669</v>
      </c>
      <c r="C434" s="6">
        <v>45842.869444444441</v>
      </c>
      <c r="D434" s="2">
        <f>INT(FC_Road___Aradhana5[[#This Row],[Completion time]])</f>
        <v>45842</v>
      </c>
      <c r="E434" s="2" t="str">
        <f>TEXT(FC_Road___Aradhana5[[#This Row],[Date]],"dddd")</f>
        <v>Friday</v>
      </c>
      <c r="F434" s="2" t="str">
        <f>IF(WEEKDAY(FC_Road___Aradhana5[[#This Row],[Date]],2)&gt;5,"Weekend","Weekday")</f>
        <v>Weekday</v>
      </c>
      <c r="G43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4" t="s">
        <v>49</v>
      </c>
      <c r="I434" t="s">
        <v>50</v>
      </c>
      <c r="J434" t="s">
        <v>79</v>
      </c>
      <c r="K434" t="s">
        <v>52</v>
      </c>
      <c r="L434" t="s">
        <v>80</v>
      </c>
      <c r="M434" t="s">
        <v>50</v>
      </c>
      <c r="N434" t="s">
        <v>50</v>
      </c>
      <c r="O434" t="s">
        <v>50</v>
      </c>
      <c r="P434" t="s">
        <v>50</v>
      </c>
      <c r="Q434" t="s">
        <v>70</v>
      </c>
      <c r="R434" t="str">
        <f t="shared" ref="R434:R494" si="58">IF(M434&lt;&gt;"",M434,IF(N434&lt;&gt;"",N434,IF(O434&lt;&gt;"",O434,IF(P434&lt;&gt;"",P434,IF(Q434&lt;&gt;"",Q434,"")))))</f>
        <v>Shivajinagar</v>
      </c>
      <c r="S434" t="s">
        <v>50</v>
      </c>
      <c r="T434" t="s">
        <v>50</v>
      </c>
      <c r="U434" t="s">
        <v>50</v>
      </c>
      <c r="V434" t="s">
        <v>306</v>
      </c>
      <c r="W434" t="s">
        <v>50</v>
      </c>
      <c r="X434" t="str">
        <f t="shared" ref="X434:X494" si="59">IF(S434&lt;&gt;"",S434,IF(T434&lt;&gt;"",T434,IF(U434&lt;&gt;"",U434,IF(V434&lt;&gt;"",V434,IF(W434&lt;&gt;"",W434,"")))))</f>
        <v>Modi baugh</v>
      </c>
      <c r="Y434" t="str">
        <f t="shared" ref="Y434:Y494" si="60">IF(X434&lt;&gt;"",X434,IF(R434&lt;&gt;"",R434,""))</f>
        <v>Modi baugh</v>
      </c>
      <c r="Z434" t="s">
        <v>83</v>
      </c>
      <c r="AA434" t="s">
        <v>70</v>
      </c>
      <c r="AB434" t="s">
        <v>50</v>
      </c>
      <c r="AC434" t="s">
        <v>50</v>
      </c>
      <c r="AD434" t="s">
        <v>50</v>
      </c>
      <c r="AE434" t="s">
        <v>50</v>
      </c>
      <c r="AF434" t="str">
        <f t="shared" ref="AF434:AF494" si="61">IF(AA434&lt;&gt;"",AA434,IF(AB434&lt;&gt;"",AB434,IF(AC434&lt;&gt;"",AC434,IF(AD434&lt;&gt;"",AD434,IF(AE434&lt;&gt;"",AE434,"")))))</f>
        <v>Shivajinagar</v>
      </c>
      <c r="AG434" t="s">
        <v>50</v>
      </c>
      <c r="AH434" t="s">
        <v>50</v>
      </c>
      <c r="AI434" t="s">
        <v>50</v>
      </c>
      <c r="AJ434" t="s">
        <v>50</v>
      </c>
      <c r="AK434" t="s">
        <v>50</v>
      </c>
      <c r="AL434" t="str">
        <f t="shared" ref="AL434:AL494" si="62">IF(AG434&lt;&gt;"",AG434,IF(AH434&lt;&gt;"",AH434,IF(AI434&lt;&gt;"",AI434,IF(AJ434&lt;&gt;"",AJ434,IF(AK434&lt;&gt;"",AK434,"")))))</f>
        <v/>
      </c>
      <c r="AM434" t="str">
        <f>IF(FC_Road___Aradhana5[[#This Row],[2nd Level Departure]]="",FC_Road___Aradhana5[[#This Row],[1st Level Departure]],FC_Road___Aradhana5[[#This Row],[2nd Level Departure]])</f>
        <v>Shivajinagar</v>
      </c>
      <c r="AN434" t="s">
        <v>94</v>
      </c>
      <c r="AO434" t="s">
        <v>109</v>
      </c>
      <c r="AP434" t="s">
        <v>58</v>
      </c>
      <c r="AQ434" t="s">
        <v>59</v>
      </c>
      <c r="AR434" t="s">
        <v>133</v>
      </c>
      <c r="AS434" t="s">
        <v>129</v>
      </c>
      <c r="AT434" t="s">
        <v>125</v>
      </c>
      <c r="AU434" t="s">
        <v>63</v>
      </c>
      <c r="AV434" t="s">
        <v>50</v>
      </c>
      <c r="AW434" t="str">
        <f t="shared" ref="AW434:AW494" si="63">IF(AQ434="",AV434,AQ434)</f>
        <v>Word of Mouth/ Recommendation</v>
      </c>
      <c r="AX434" t="s">
        <v>50</v>
      </c>
      <c r="AY434" t="str">
        <f t="shared" si="56"/>
        <v>Family Outing</v>
      </c>
      <c r="AZ434" t="s">
        <v>50</v>
      </c>
      <c r="BA434" t="str">
        <f t="shared" si="57"/>
        <v>Pizza with Drinks sounded like a good combo</v>
      </c>
      <c r="BB434" t="s">
        <v>64</v>
      </c>
      <c r="BC434" t="s">
        <v>65</v>
      </c>
      <c r="BD434" t="s">
        <v>75</v>
      </c>
      <c r="BE434" t="s">
        <v>67</v>
      </c>
      <c r="BF434" t="s">
        <v>50</v>
      </c>
      <c r="BG434" t="s">
        <v>100</v>
      </c>
      <c r="BH434" t="s">
        <v>50</v>
      </c>
      <c r="BI434" t="s">
        <v>50</v>
      </c>
      <c r="BJ434" t="s">
        <v>69</v>
      </c>
      <c r="BK434" t="s">
        <v>153</v>
      </c>
      <c r="BL434" t="s">
        <v>465</v>
      </c>
    </row>
    <row r="435" spans="1:64" x14ac:dyDescent="0.3">
      <c r="A435">
        <v>453</v>
      </c>
      <c r="B435" s="1">
        <v>45842.869444444441</v>
      </c>
      <c r="C435" s="6">
        <v>45842.87777777778</v>
      </c>
      <c r="D435" s="2">
        <f>INT(FC_Road___Aradhana5[[#This Row],[Completion time]])</f>
        <v>45842</v>
      </c>
      <c r="E435" s="2" t="str">
        <f>TEXT(FC_Road___Aradhana5[[#This Row],[Date]],"dddd")</f>
        <v>Friday</v>
      </c>
      <c r="F435" s="2" t="str">
        <f>IF(WEEKDAY(FC_Road___Aradhana5[[#This Row],[Date]],2)&gt;5,"Weekend","Weekday")</f>
        <v>Weekday</v>
      </c>
      <c r="G43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5" t="s">
        <v>49</v>
      </c>
      <c r="I435" t="s">
        <v>50</v>
      </c>
      <c r="J435" t="s">
        <v>79</v>
      </c>
      <c r="K435" t="s">
        <v>92</v>
      </c>
      <c r="L435" t="s">
        <v>93</v>
      </c>
      <c r="M435" t="s">
        <v>50</v>
      </c>
      <c r="N435" t="s">
        <v>177</v>
      </c>
      <c r="O435" t="s">
        <v>50</v>
      </c>
      <c r="P435" t="s">
        <v>50</v>
      </c>
      <c r="Q435" t="s">
        <v>50</v>
      </c>
      <c r="R435" t="str">
        <f t="shared" si="58"/>
        <v>Baner</v>
      </c>
      <c r="S435" t="s">
        <v>50</v>
      </c>
      <c r="T435" t="s">
        <v>50</v>
      </c>
      <c r="U435" t="s">
        <v>50</v>
      </c>
      <c r="V435" t="s">
        <v>50</v>
      </c>
      <c r="W435" t="s">
        <v>50</v>
      </c>
      <c r="X435" t="str">
        <f t="shared" si="59"/>
        <v/>
      </c>
      <c r="Y435" t="str">
        <f t="shared" si="60"/>
        <v>Baner</v>
      </c>
      <c r="Z435" t="s">
        <v>83</v>
      </c>
      <c r="AA435" t="s">
        <v>177</v>
      </c>
      <c r="AB435" t="s">
        <v>50</v>
      </c>
      <c r="AC435" t="s">
        <v>50</v>
      </c>
      <c r="AD435" t="s">
        <v>50</v>
      </c>
      <c r="AE435" t="s">
        <v>50</v>
      </c>
      <c r="AF435" t="str">
        <f t="shared" si="61"/>
        <v>Baner</v>
      </c>
      <c r="AG435" t="s">
        <v>50</v>
      </c>
      <c r="AH435" t="s">
        <v>50</v>
      </c>
      <c r="AI435" t="s">
        <v>50</v>
      </c>
      <c r="AJ435" t="s">
        <v>50</v>
      </c>
      <c r="AK435" t="s">
        <v>50</v>
      </c>
      <c r="AL435" t="str">
        <f t="shared" si="62"/>
        <v/>
      </c>
      <c r="AM435" t="str">
        <f>IF(FC_Road___Aradhana5[[#This Row],[2nd Level Departure]]="",FC_Road___Aradhana5[[#This Row],[1st Level Departure]],FC_Road___Aradhana5[[#This Row],[2nd Level Departure]])</f>
        <v>Baner</v>
      </c>
      <c r="AN435" t="s">
        <v>56</v>
      </c>
      <c r="AO435" t="s">
        <v>109</v>
      </c>
      <c r="AP435" t="s">
        <v>58</v>
      </c>
      <c r="AQ435" t="s">
        <v>97</v>
      </c>
      <c r="AR435" t="s">
        <v>103</v>
      </c>
      <c r="AS435" t="s">
        <v>129</v>
      </c>
      <c r="AT435" t="s">
        <v>62</v>
      </c>
      <c r="AU435" t="s">
        <v>63</v>
      </c>
      <c r="AV435" t="s">
        <v>50</v>
      </c>
      <c r="AW435" t="str">
        <f t="shared" si="63"/>
        <v>Social Media Ad (Instagram/ Facebook)</v>
      </c>
      <c r="AX435" t="s">
        <v>50</v>
      </c>
      <c r="AY435" t="str">
        <f t="shared" si="56"/>
        <v>Family Outing</v>
      </c>
      <c r="AZ435" t="s">
        <v>50</v>
      </c>
      <c r="BA435" t="str">
        <f t="shared" si="57"/>
        <v>I wanted to try Sourdough Pizza</v>
      </c>
      <c r="BB435" t="s">
        <v>74</v>
      </c>
      <c r="BC435" t="s">
        <v>104</v>
      </c>
      <c r="BD435" t="s">
        <v>75</v>
      </c>
      <c r="BE435" t="s">
        <v>67</v>
      </c>
      <c r="BF435" t="s">
        <v>89</v>
      </c>
      <c r="BG435" t="s">
        <v>68</v>
      </c>
      <c r="BH435" t="s">
        <v>78</v>
      </c>
      <c r="BI435" t="s">
        <v>122</v>
      </c>
      <c r="BJ435" t="s">
        <v>69</v>
      </c>
      <c r="BK435" t="s">
        <v>153</v>
      </c>
      <c r="BL435" t="s">
        <v>398</v>
      </c>
    </row>
    <row r="436" spans="1:64" x14ac:dyDescent="0.3">
      <c r="A436">
        <v>454</v>
      </c>
      <c r="B436" s="1">
        <v>45842.868055555555</v>
      </c>
      <c r="C436" s="6">
        <v>45842.878472222219</v>
      </c>
      <c r="D436" s="2">
        <f>INT(FC_Road___Aradhana5[[#This Row],[Completion time]])</f>
        <v>45842</v>
      </c>
      <c r="E436" s="2" t="str">
        <f>TEXT(FC_Road___Aradhana5[[#This Row],[Date]],"dddd")</f>
        <v>Friday</v>
      </c>
      <c r="F436" s="2" t="str">
        <f>IF(WEEKDAY(FC_Road___Aradhana5[[#This Row],[Date]],2)&gt;5,"Weekend","Weekday")</f>
        <v>Weekday</v>
      </c>
      <c r="G43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6" t="s">
        <v>49</v>
      </c>
      <c r="I436" t="s">
        <v>50</v>
      </c>
      <c r="J436" t="s">
        <v>51</v>
      </c>
      <c r="K436" t="s">
        <v>52</v>
      </c>
      <c r="L436" t="s">
        <v>119</v>
      </c>
      <c r="M436" t="s">
        <v>50</v>
      </c>
      <c r="N436" t="s">
        <v>50</v>
      </c>
      <c r="O436" t="s">
        <v>50</v>
      </c>
      <c r="P436" t="s">
        <v>50</v>
      </c>
      <c r="Q436" t="s">
        <v>257</v>
      </c>
      <c r="R436" t="str">
        <f t="shared" si="58"/>
        <v xml:space="preserve">Sinhgad Road 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tr">
        <f t="shared" si="59"/>
        <v/>
      </c>
      <c r="Y436" t="str">
        <f t="shared" si="60"/>
        <v xml:space="preserve">Sinhgad Road </v>
      </c>
      <c r="Z436" t="s">
        <v>83</v>
      </c>
      <c r="AA436" t="s">
        <v>257</v>
      </c>
      <c r="AB436" t="s">
        <v>50</v>
      </c>
      <c r="AC436" t="s">
        <v>50</v>
      </c>
      <c r="AD436" t="s">
        <v>50</v>
      </c>
      <c r="AE436" t="s">
        <v>50</v>
      </c>
      <c r="AF436" t="str">
        <f t="shared" si="61"/>
        <v xml:space="preserve">Sinhgad Road </v>
      </c>
      <c r="AG436" t="s">
        <v>50</v>
      </c>
      <c r="AH436" t="s">
        <v>50</v>
      </c>
      <c r="AI436" t="s">
        <v>50</v>
      </c>
      <c r="AJ436" t="s">
        <v>50</v>
      </c>
      <c r="AK436" t="s">
        <v>50</v>
      </c>
      <c r="AL436" t="str">
        <f t="shared" si="62"/>
        <v/>
      </c>
      <c r="AM436" t="str">
        <f>IF(FC_Road___Aradhana5[[#This Row],[2nd Level Departure]]="",FC_Road___Aradhana5[[#This Row],[1st Level Departure]],FC_Road___Aradhana5[[#This Row],[2nd Level Departure]])</f>
        <v xml:space="preserve">Sinhgad Road </v>
      </c>
      <c r="AN436" t="s">
        <v>85</v>
      </c>
      <c r="AO436" t="s">
        <v>71</v>
      </c>
      <c r="AP436" t="s">
        <v>58</v>
      </c>
      <c r="AQ436" t="s">
        <v>72</v>
      </c>
      <c r="AR436" t="s">
        <v>73</v>
      </c>
      <c r="AS436" t="s">
        <v>86</v>
      </c>
      <c r="AT436" t="s">
        <v>107</v>
      </c>
      <c r="AU436" t="s">
        <v>63</v>
      </c>
      <c r="AV436" t="s">
        <v>50</v>
      </c>
      <c r="AW436" t="str">
        <f t="shared" si="63"/>
        <v>Walk-in/ Saw it while passing by</v>
      </c>
      <c r="AX436" t="s">
        <v>50</v>
      </c>
      <c r="AY436" t="str">
        <f t="shared" si="56"/>
        <v>Date</v>
      </c>
      <c r="AZ436" t="s">
        <v>50</v>
      </c>
      <c r="BA436" t="str">
        <f t="shared" si="57"/>
        <v>Nonna's famous Tiramisu </v>
      </c>
      <c r="BB436" t="s">
        <v>104</v>
      </c>
      <c r="BC436" t="s">
        <v>74</v>
      </c>
      <c r="BD436" t="s">
        <v>88</v>
      </c>
      <c r="BE436" t="s">
        <v>67</v>
      </c>
      <c r="BF436" t="s">
        <v>89</v>
      </c>
      <c r="BG436" t="s">
        <v>77</v>
      </c>
      <c r="BH436" t="s">
        <v>78</v>
      </c>
      <c r="BI436" t="s">
        <v>115</v>
      </c>
      <c r="BJ436" t="s">
        <v>69</v>
      </c>
      <c r="BK436" t="s">
        <v>153</v>
      </c>
      <c r="BL436" t="s">
        <v>419</v>
      </c>
    </row>
    <row r="437" spans="1:64" x14ac:dyDescent="0.3">
      <c r="A437">
        <v>455</v>
      </c>
      <c r="B437" s="1">
        <v>45842.87777777778</v>
      </c>
      <c r="C437" s="6">
        <v>45842.878472222219</v>
      </c>
      <c r="D437" s="2">
        <f>INT(FC_Road___Aradhana5[[#This Row],[Completion time]])</f>
        <v>45842</v>
      </c>
      <c r="E437" s="2" t="str">
        <f>TEXT(FC_Road___Aradhana5[[#This Row],[Date]],"dddd")</f>
        <v>Friday</v>
      </c>
      <c r="F437" s="2" t="str">
        <f>IF(WEEKDAY(FC_Road___Aradhana5[[#This Row],[Date]],2)&gt;5,"Weekend","Weekday")</f>
        <v>Weekday</v>
      </c>
      <c r="G43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7" t="s">
        <v>49</v>
      </c>
      <c r="I437" t="s">
        <v>50</v>
      </c>
      <c r="J437" t="s">
        <v>51</v>
      </c>
      <c r="K437" t="s">
        <v>52</v>
      </c>
      <c r="L437" t="s">
        <v>93</v>
      </c>
      <c r="M437" t="s">
        <v>50</v>
      </c>
      <c r="N437" t="s">
        <v>165</v>
      </c>
      <c r="O437" t="s">
        <v>50</v>
      </c>
      <c r="P437" t="s">
        <v>50</v>
      </c>
      <c r="Q437" t="s">
        <v>50</v>
      </c>
      <c r="R437" t="str">
        <f t="shared" si="58"/>
        <v>Pavillion Mall</v>
      </c>
      <c r="S437" t="s">
        <v>50</v>
      </c>
      <c r="T437" t="s">
        <v>50</v>
      </c>
      <c r="U437" t="s">
        <v>50</v>
      </c>
      <c r="V437" t="s">
        <v>50</v>
      </c>
      <c r="W437" t="s">
        <v>50</v>
      </c>
      <c r="X437" t="str">
        <f t="shared" si="59"/>
        <v/>
      </c>
      <c r="Y437" t="str">
        <f t="shared" si="60"/>
        <v>Pavillion Mall</v>
      </c>
      <c r="Z437" t="s">
        <v>83</v>
      </c>
      <c r="AA437" t="s">
        <v>70</v>
      </c>
      <c r="AB437" t="s">
        <v>50</v>
      </c>
      <c r="AC437" t="s">
        <v>50</v>
      </c>
      <c r="AD437" t="s">
        <v>50</v>
      </c>
      <c r="AE437" t="s">
        <v>50</v>
      </c>
      <c r="AF437" t="str">
        <f t="shared" si="61"/>
        <v>Shivajinagar</v>
      </c>
      <c r="AG437" t="s">
        <v>50</v>
      </c>
      <c r="AH437" t="s">
        <v>50</v>
      </c>
      <c r="AI437" t="s">
        <v>50</v>
      </c>
      <c r="AJ437" t="s">
        <v>50</v>
      </c>
      <c r="AK437" t="s">
        <v>50</v>
      </c>
      <c r="AL437" t="str">
        <f t="shared" si="62"/>
        <v/>
      </c>
      <c r="AM437" t="str">
        <f>IF(FC_Road___Aradhana5[[#This Row],[2nd Level Departure]]="",FC_Road___Aradhana5[[#This Row],[1st Level Departure]],FC_Road___Aradhana5[[#This Row],[2nd Level Departure]])</f>
        <v>Shivajinagar</v>
      </c>
      <c r="AN437" t="s">
        <v>85</v>
      </c>
      <c r="AO437" t="s">
        <v>71</v>
      </c>
      <c r="AP437" t="s">
        <v>58</v>
      </c>
      <c r="AQ437" t="s">
        <v>72</v>
      </c>
      <c r="AR437" t="s">
        <v>60</v>
      </c>
      <c r="AS437" t="s">
        <v>61</v>
      </c>
      <c r="AT437" t="s">
        <v>125</v>
      </c>
      <c r="AU437" t="s">
        <v>63</v>
      </c>
      <c r="AV437" t="s">
        <v>50</v>
      </c>
      <c r="AW437" t="str">
        <f t="shared" si="63"/>
        <v>Walk-in/ Saw it while passing by</v>
      </c>
      <c r="AX437" t="s">
        <v>50</v>
      </c>
      <c r="AY437" t="str">
        <f t="shared" si="56"/>
        <v>Casual Meal</v>
      </c>
      <c r="AZ437" t="s">
        <v>50</v>
      </c>
      <c r="BA437" t="str">
        <f t="shared" si="57"/>
        <v>Pizza with Drinks sounded like a good combo</v>
      </c>
      <c r="BB437" t="s">
        <v>104</v>
      </c>
      <c r="BC437" t="s">
        <v>104</v>
      </c>
      <c r="BD437" t="s">
        <v>75</v>
      </c>
      <c r="BE437" t="s">
        <v>76</v>
      </c>
      <c r="BF437" t="s">
        <v>99</v>
      </c>
      <c r="BG437" t="s">
        <v>68</v>
      </c>
      <c r="BH437" t="s">
        <v>78</v>
      </c>
      <c r="BI437" t="s">
        <v>115</v>
      </c>
      <c r="BJ437" t="s">
        <v>69</v>
      </c>
      <c r="BK437" t="s">
        <v>153</v>
      </c>
      <c r="BL437" t="s">
        <v>370</v>
      </c>
    </row>
    <row r="438" spans="1:64" x14ac:dyDescent="0.3">
      <c r="A438">
        <v>457</v>
      </c>
      <c r="B438" s="1">
        <v>45842.878472222219</v>
      </c>
      <c r="C438" s="6">
        <v>45842.884722222225</v>
      </c>
      <c r="D438" s="2">
        <f>INT(FC_Road___Aradhana5[[#This Row],[Completion time]])</f>
        <v>45842</v>
      </c>
      <c r="E438" s="2" t="str">
        <f>TEXT(FC_Road___Aradhana5[[#This Row],[Date]],"dddd")</f>
        <v>Friday</v>
      </c>
      <c r="F438" s="2" t="str">
        <f>IF(WEEKDAY(FC_Road___Aradhana5[[#This Row],[Date]],2)&gt;5,"Weekend","Weekday")</f>
        <v>Weekday</v>
      </c>
      <c r="G43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8" t="s">
        <v>49</v>
      </c>
      <c r="I438" t="s">
        <v>50</v>
      </c>
      <c r="J438" t="s">
        <v>51</v>
      </c>
      <c r="K438" t="s">
        <v>52</v>
      </c>
      <c r="L438" t="s">
        <v>80</v>
      </c>
      <c r="M438" t="s">
        <v>50</v>
      </c>
      <c r="N438" t="s">
        <v>50</v>
      </c>
      <c r="O438" t="s">
        <v>50</v>
      </c>
      <c r="P438" t="s">
        <v>50</v>
      </c>
      <c r="Q438" t="s">
        <v>70</v>
      </c>
      <c r="R438" t="str">
        <f t="shared" si="58"/>
        <v>Shivajinagar</v>
      </c>
      <c r="S438" t="s">
        <v>50</v>
      </c>
      <c r="T438" t="s">
        <v>50</v>
      </c>
      <c r="U438" t="s">
        <v>50</v>
      </c>
      <c r="V438" t="s">
        <v>173</v>
      </c>
      <c r="W438" t="s">
        <v>169</v>
      </c>
      <c r="X438" t="str">
        <f t="shared" si="59"/>
        <v>Senapati Bapat Road</v>
      </c>
      <c r="Y438" t="str">
        <f t="shared" si="60"/>
        <v>Senapati Bapat Road</v>
      </c>
      <c r="Z438" t="s">
        <v>83</v>
      </c>
      <c r="AA438" t="s">
        <v>70</v>
      </c>
      <c r="AB438" t="s">
        <v>50</v>
      </c>
      <c r="AC438" t="s">
        <v>50</v>
      </c>
      <c r="AD438" t="s">
        <v>50</v>
      </c>
      <c r="AE438" t="s">
        <v>50</v>
      </c>
      <c r="AF438" t="str">
        <f t="shared" si="61"/>
        <v>Shivajinagar</v>
      </c>
      <c r="AG438" t="s">
        <v>50</v>
      </c>
      <c r="AH438" t="s">
        <v>50</v>
      </c>
      <c r="AI438" t="s">
        <v>50</v>
      </c>
      <c r="AJ438" t="s">
        <v>50</v>
      </c>
      <c r="AK438" t="s">
        <v>50</v>
      </c>
      <c r="AL438" t="str">
        <f t="shared" si="62"/>
        <v/>
      </c>
      <c r="AM438" t="str">
        <f>IF(FC_Road___Aradhana5[[#This Row],[2nd Level Departure]]="",FC_Road___Aradhana5[[#This Row],[1st Level Departure]],FC_Road___Aradhana5[[#This Row],[2nd Level Departure]])</f>
        <v>Shivajinagar</v>
      </c>
      <c r="AN438" t="s">
        <v>56</v>
      </c>
      <c r="AO438" t="s">
        <v>71</v>
      </c>
      <c r="AP438" t="s">
        <v>96</v>
      </c>
      <c r="AQ438" t="s">
        <v>50</v>
      </c>
      <c r="AR438" t="s">
        <v>50</v>
      </c>
      <c r="AS438" t="s">
        <v>50</v>
      </c>
      <c r="AT438" t="s">
        <v>50</v>
      </c>
      <c r="AU438" t="s">
        <v>50</v>
      </c>
      <c r="AV438" t="s">
        <v>149</v>
      </c>
      <c r="AW438" t="str">
        <f t="shared" si="63"/>
        <v>A friend told me</v>
      </c>
      <c r="AX438" t="s">
        <v>61</v>
      </c>
      <c r="AY438" t="str">
        <f t="shared" si="56"/>
        <v>Casual Meal</v>
      </c>
      <c r="AZ438" t="s">
        <v>98</v>
      </c>
      <c r="BA438" t="s">
        <v>62</v>
      </c>
      <c r="BB438" t="s">
        <v>64</v>
      </c>
      <c r="BC438" t="s">
        <v>64</v>
      </c>
      <c r="BD438" t="s">
        <v>75</v>
      </c>
      <c r="BE438" t="s">
        <v>76</v>
      </c>
      <c r="BF438" t="s">
        <v>89</v>
      </c>
      <c r="BG438" t="s">
        <v>100</v>
      </c>
      <c r="BH438" t="s">
        <v>101</v>
      </c>
      <c r="BI438" t="s">
        <v>122</v>
      </c>
      <c r="BJ438" t="s">
        <v>69</v>
      </c>
      <c r="BK438" t="s">
        <v>153</v>
      </c>
      <c r="BL438" t="s">
        <v>377</v>
      </c>
    </row>
    <row r="439" spans="1:64" x14ac:dyDescent="0.3">
      <c r="A439">
        <v>458</v>
      </c>
      <c r="B439" s="1">
        <v>45842.883333333331</v>
      </c>
      <c r="C439" s="6">
        <v>45842.884722222225</v>
      </c>
      <c r="D439" s="2">
        <f>INT(FC_Road___Aradhana5[[#This Row],[Completion time]])</f>
        <v>45842</v>
      </c>
      <c r="E439" s="2" t="str">
        <f>TEXT(FC_Road___Aradhana5[[#This Row],[Date]],"dddd")</f>
        <v>Friday</v>
      </c>
      <c r="F439" s="2" t="str">
        <f>IF(WEEKDAY(FC_Road___Aradhana5[[#This Row],[Date]],2)&gt;5,"Weekend","Weekday")</f>
        <v>Weekday</v>
      </c>
      <c r="G43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39" t="s">
        <v>49</v>
      </c>
      <c r="I439" t="s">
        <v>50</v>
      </c>
      <c r="J439" t="s">
        <v>79</v>
      </c>
      <c r="K439" t="s">
        <v>140</v>
      </c>
      <c r="L439" t="s">
        <v>80</v>
      </c>
      <c r="M439" t="s">
        <v>50</v>
      </c>
      <c r="N439" t="s">
        <v>50</v>
      </c>
      <c r="O439" t="s">
        <v>50</v>
      </c>
      <c r="P439" t="s">
        <v>50</v>
      </c>
      <c r="Q439" t="s">
        <v>81</v>
      </c>
      <c r="R439" t="str">
        <f t="shared" si="58"/>
        <v>Kothrud</v>
      </c>
      <c r="S439" t="s">
        <v>50</v>
      </c>
      <c r="T439" t="s">
        <v>50</v>
      </c>
      <c r="V439" t="s">
        <v>50</v>
      </c>
      <c r="W439" t="s">
        <v>50</v>
      </c>
      <c r="X439" t="str">
        <f t="shared" si="59"/>
        <v/>
      </c>
      <c r="Y439" t="str">
        <f t="shared" si="60"/>
        <v>Kothrud</v>
      </c>
      <c r="Z439" t="s">
        <v>83</v>
      </c>
      <c r="AA439" t="s">
        <v>54</v>
      </c>
      <c r="AB439" t="s">
        <v>50</v>
      </c>
      <c r="AC439" t="s">
        <v>50</v>
      </c>
      <c r="AD439" t="s">
        <v>50</v>
      </c>
      <c r="AE439" t="s">
        <v>50</v>
      </c>
      <c r="AF439" t="str">
        <f t="shared" si="61"/>
        <v>Deccan</v>
      </c>
      <c r="AG439" t="s">
        <v>54</v>
      </c>
      <c r="AH439" t="s">
        <v>50</v>
      </c>
      <c r="AI439" t="s">
        <v>50</v>
      </c>
      <c r="AJ439" t="s">
        <v>50</v>
      </c>
      <c r="AK439" t="s">
        <v>50</v>
      </c>
      <c r="AL439" t="str">
        <f t="shared" si="62"/>
        <v>Deccan</v>
      </c>
      <c r="AM439" t="str">
        <f>IF(FC_Road___Aradhana5[[#This Row],[2nd Level Departure]]="",FC_Road___Aradhana5[[#This Row],[1st Level Departure]],FC_Road___Aradhana5[[#This Row],[2nd Level Departure]])</f>
        <v>Deccan</v>
      </c>
      <c r="AN439" t="s">
        <v>56</v>
      </c>
      <c r="AO439" t="s">
        <v>71</v>
      </c>
      <c r="AP439" t="s">
        <v>96</v>
      </c>
      <c r="AQ439" t="s">
        <v>50</v>
      </c>
      <c r="AR439" t="s">
        <v>50</v>
      </c>
      <c r="AS439" t="s">
        <v>50</v>
      </c>
      <c r="AT439" t="s">
        <v>50</v>
      </c>
      <c r="AU439" t="s">
        <v>50</v>
      </c>
      <c r="AV439" t="s">
        <v>149</v>
      </c>
      <c r="AW439" t="str">
        <f t="shared" si="63"/>
        <v>A friend told me</v>
      </c>
      <c r="AX439" t="s">
        <v>61</v>
      </c>
      <c r="AY439" t="str">
        <f t="shared" si="56"/>
        <v>Casual Meal</v>
      </c>
      <c r="AZ439" t="s">
        <v>98</v>
      </c>
      <c r="BA439" t="s">
        <v>62</v>
      </c>
      <c r="BB439" t="s">
        <v>64</v>
      </c>
      <c r="BC439" t="s">
        <v>64</v>
      </c>
      <c r="BD439" t="s">
        <v>88</v>
      </c>
      <c r="BE439" t="s">
        <v>76</v>
      </c>
      <c r="BF439" t="s">
        <v>89</v>
      </c>
      <c r="BG439" t="s">
        <v>114</v>
      </c>
      <c r="BH439" t="s">
        <v>90</v>
      </c>
      <c r="BI439" t="s">
        <v>115</v>
      </c>
      <c r="BJ439" t="s">
        <v>69</v>
      </c>
      <c r="BK439" t="s">
        <v>153</v>
      </c>
      <c r="BL439" t="s">
        <v>369</v>
      </c>
    </row>
    <row r="440" spans="1:64" x14ac:dyDescent="0.3">
      <c r="A440">
        <v>459</v>
      </c>
      <c r="B440" s="1">
        <v>45842.884722222225</v>
      </c>
      <c r="C440" s="6">
        <v>45842.886805555558</v>
      </c>
      <c r="D440" s="2">
        <f>INT(FC_Road___Aradhana5[[#This Row],[Completion time]])</f>
        <v>45842</v>
      </c>
      <c r="E440" s="2" t="str">
        <f>TEXT(FC_Road___Aradhana5[[#This Row],[Date]],"dddd")</f>
        <v>Friday</v>
      </c>
      <c r="F440" s="2" t="str">
        <f>IF(WEEKDAY(FC_Road___Aradhana5[[#This Row],[Date]],2)&gt;5,"Weekend","Weekday")</f>
        <v>Weekday</v>
      </c>
      <c r="G44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0" t="s">
        <v>49</v>
      </c>
      <c r="I440" t="s">
        <v>50</v>
      </c>
      <c r="J440" t="s">
        <v>79</v>
      </c>
      <c r="K440" t="s">
        <v>52</v>
      </c>
      <c r="L440" t="s">
        <v>119</v>
      </c>
      <c r="M440" t="s">
        <v>50</v>
      </c>
      <c r="N440" t="s">
        <v>50</v>
      </c>
      <c r="O440" t="s">
        <v>50</v>
      </c>
      <c r="P440" t="s">
        <v>50</v>
      </c>
      <c r="Q440" t="s">
        <v>54</v>
      </c>
      <c r="R440" t="str">
        <f t="shared" si="58"/>
        <v>Deccan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tr">
        <f t="shared" si="59"/>
        <v/>
      </c>
      <c r="Y440" t="str">
        <f t="shared" si="60"/>
        <v>Deccan</v>
      </c>
      <c r="Z440" t="s">
        <v>83</v>
      </c>
      <c r="AA440" t="s">
        <v>54</v>
      </c>
      <c r="AB440" t="s">
        <v>50</v>
      </c>
      <c r="AC440" t="s">
        <v>50</v>
      </c>
      <c r="AD440" t="s">
        <v>50</v>
      </c>
      <c r="AE440" t="s">
        <v>50</v>
      </c>
      <c r="AF440" t="str">
        <f t="shared" si="61"/>
        <v>Deccan</v>
      </c>
      <c r="AG440" t="s">
        <v>50</v>
      </c>
      <c r="AH440" t="s">
        <v>50</v>
      </c>
      <c r="AI440" t="s">
        <v>50</v>
      </c>
      <c r="AJ440" t="s">
        <v>50</v>
      </c>
      <c r="AK440" t="s">
        <v>50</v>
      </c>
      <c r="AL440" t="str">
        <f t="shared" si="62"/>
        <v/>
      </c>
      <c r="AM440" t="str">
        <f>IF(FC_Road___Aradhana5[[#This Row],[2nd Level Departure]]="",FC_Road___Aradhana5[[#This Row],[1st Level Departure]],FC_Road___Aradhana5[[#This Row],[2nd Level Departure]])</f>
        <v>Deccan</v>
      </c>
      <c r="AN440" t="s">
        <v>56</v>
      </c>
      <c r="AO440" t="s">
        <v>71</v>
      </c>
      <c r="AP440" t="s">
        <v>58</v>
      </c>
      <c r="AQ440" t="s">
        <v>72</v>
      </c>
      <c r="AR440" t="s">
        <v>103</v>
      </c>
      <c r="AS440" t="s">
        <v>61</v>
      </c>
      <c r="AT440" t="s">
        <v>107</v>
      </c>
      <c r="AU440" t="s">
        <v>63</v>
      </c>
      <c r="AV440" t="s">
        <v>50</v>
      </c>
      <c r="AW440" t="str">
        <f t="shared" si="63"/>
        <v>Walk-in/ Saw it while passing by</v>
      </c>
      <c r="AX440" t="s">
        <v>50</v>
      </c>
      <c r="AY440" t="str">
        <f t="shared" si="56"/>
        <v>Casual Meal</v>
      </c>
      <c r="AZ440" t="s">
        <v>50</v>
      </c>
      <c r="BA440" t="str">
        <f t="shared" si="57"/>
        <v>Nonna's famous Tiramisu </v>
      </c>
      <c r="BB440" t="s">
        <v>104</v>
      </c>
      <c r="BC440" t="s">
        <v>108</v>
      </c>
      <c r="BD440" t="s">
        <v>75</v>
      </c>
      <c r="BE440" t="s">
        <v>76</v>
      </c>
      <c r="BF440" t="s">
        <v>99</v>
      </c>
      <c r="BG440" t="s">
        <v>68</v>
      </c>
      <c r="BH440" t="s">
        <v>50</v>
      </c>
      <c r="BI440" t="s">
        <v>50</v>
      </c>
      <c r="BJ440" t="s">
        <v>69</v>
      </c>
      <c r="BK440" t="s">
        <v>153</v>
      </c>
      <c r="BL440" t="s">
        <v>369</v>
      </c>
    </row>
    <row r="441" spans="1:64" x14ac:dyDescent="0.3">
      <c r="A441">
        <v>460</v>
      </c>
      <c r="B441" s="1">
        <v>45842.884722222225</v>
      </c>
      <c r="C441" s="6">
        <v>45842.887499999997</v>
      </c>
      <c r="D441" s="2">
        <f>INT(FC_Road___Aradhana5[[#This Row],[Completion time]])</f>
        <v>45842</v>
      </c>
      <c r="E441" s="2" t="str">
        <f>TEXT(FC_Road___Aradhana5[[#This Row],[Date]],"dddd")</f>
        <v>Friday</v>
      </c>
      <c r="F441" s="2" t="str">
        <f>IF(WEEKDAY(FC_Road___Aradhana5[[#This Row],[Date]],2)&gt;5,"Weekend","Weekday")</f>
        <v>Weekday</v>
      </c>
      <c r="G44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1" t="s">
        <v>49</v>
      </c>
      <c r="I441" t="s">
        <v>50</v>
      </c>
      <c r="J441" t="s">
        <v>51</v>
      </c>
      <c r="K441" t="s">
        <v>92</v>
      </c>
      <c r="L441" t="s">
        <v>80</v>
      </c>
      <c r="M441" t="s">
        <v>50</v>
      </c>
      <c r="N441" t="s">
        <v>50</v>
      </c>
      <c r="O441" t="s">
        <v>50</v>
      </c>
      <c r="P441" t="s">
        <v>50</v>
      </c>
      <c r="Q441" t="s">
        <v>307</v>
      </c>
      <c r="R441" t="str">
        <f t="shared" si="58"/>
        <v>Kirkatwadi</v>
      </c>
      <c r="S441" t="s">
        <v>50</v>
      </c>
      <c r="T441" t="s">
        <v>50</v>
      </c>
      <c r="U441" t="s">
        <v>50</v>
      </c>
      <c r="V441" t="s">
        <v>50</v>
      </c>
      <c r="W441" t="s">
        <v>50</v>
      </c>
      <c r="X441" t="str">
        <f t="shared" si="59"/>
        <v/>
      </c>
      <c r="Y441" t="str">
        <f t="shared" si="60"/>
        <v>Kirkatwadi</v>
      </c>
      <c r="Z441" t="s">
        <v>166</v>
      </c>
      <c r="AA441" t="s">
        <v>50</v>
      </c>
      <c r="AB441" t="s">
        <v>102</v>
      </c>
      <c r="AC441" t="s">
        <v>50</v>
      </c>
      <c r="AD441" t="s">
        <v>50</v>
      </c>
      <c r="AE441" t="s">
        <v>50</v>
      </c>
      <c r="AF441" t="str">
        <f t="shared" si="61"/>
        <v>FC Road</v>
      </c>
      <c r="AG441" t="s">
        <v>50</v>
      </c>
      <c r="AH441" t="s">
        <v>50</v>
      </c>
      <c r="AI441" t="s">
        <v>50</v>
      </c>
      <c r="AJ441" t="s">
        <v>50</v>
      </c>
      <c r="AK441" t="s">
        <v>50</v>
      </c>
      <c r="AL441" t="str">
        <f t="shared" si="62"/>
        <v/>
      </c>
      <c r="AM441" t="str">
        <f>IF(FC_Road___Aradhana5[[#This Row],[2nd Level Departure]]="",FC_Road___Aradhana5[[#This Row],[1st Level Departure]],FC_Road___Aradhana5[[#This Row],[2nd Level Departure]])</f>
        <v>FC Road</v>
      </c>
      <c r="AN441" t="s">
        <v>56</v>
      </c>
      <c r="AO441" t="s">
        <v>57</v>
      </c>
      <c r="AP441" t="s">
        <v>96</v>
      </c>
      <c r="AQ441" t="s">
        <v>50</v>
      </c>
      <c r="AR441" t="s">
        <v>50</v>
      </c>
      <c r="AS441" t="s">
        <v>50</v>
      </c>
      <c r="AT441" t="s">
        <v>50</v>
      </c>
      <c r="AU441" t="s">
        <v>50</v>
      </c>
      <c r="AV441" t="s">
        <v>144</v>
      </c>
      <c r="AW441" t="str">
        <f t="shared" si="63"/>
        <v>I was walking by and came in</v>
      </c>
      <c r="AX441" t="s">
        <v>86</v>
      </c>
      <c r="AY441" t="str">
        <f t="shared" si="56"/>
        <v>Date</v>
      </c>
      <c r="AZ441" t="s">
        <v>98</v>
      </c>
      <c r="BA441" t="s">
        <v>62</v>
      </c>
      <c r="BB441" t="s">
        <v>104</v>
      </c>
      <c r="BC441" t="s">
        <v>64</v>
      </c>
      <c r="BD441" t="s">
        <v>75</v>
      </c>
      <c r="BE441" t="s">
        <v>67</v>
      </c>
      <c r="BF441" t="s">
        <v>99</v>
      </c>
      <c r="BG441" t="s">
        <v>68</v>
      </c>
      <c r="BH441" t="s">
        <v>90</v>
      </c>
      <c r="BI441" t="s">
        <v>115</v>
      </c>
      <c r="BJ441" t="s">
        <v>69</v>
      </c>
      <c r="BK441" t="s">
        <v>531</v>
      </c>
      <c r="BL441" t="s">
        <v>372</v>
      </c>
    </row>
    <row r="442" spans="1:64" x14ac:dyDescent="0.3">
      <c r="A442">
        <v>461</v>
      </c>
      <c r="B442" s="1">
        <v>45842.886805555558</v>
      </c>
      <c r="C442" s="6">
        <v>45842.888888888891</v>
      </c>
      <c r="D442" s="2">
        <f>INT(FC_Road___Aradhana5[[#This Row],[Completion time]])</f>
        <v>45842</v>
      </c>
      <c r="E442" s="2" t="str">
        <f>TEXT(FC_Road___Aradhana5[[#This Row],[Date]],"dddd")</f>
        <v>Friday</v>
      </c>
      <c r="F442" s="2" t="str">
        <f>IF(WEEKDAY(FC_Road___Aradhana5[[#This Row],[Date]],2)&gt;5,"Weekend","Weekday")</f>
        <v>Weekday</v>
      </c>
      <c r="G44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2" t="s">
        <v>49</v>
      </c>
      <c r="I442" t="s">
        <v>50</v>
      </c>
      <c r="J442" t="s">
        <v>51</v>
      </c>
      <c r="K442" t="s">
        <v>52</v>
      </c>
      <c r="L442" t="s">
        <v>53</v>
      </c>
      <c r="M442" t="s">
        <v>50</v>
      </c>
      <c r="N442" t="s">
        <v>50</v>
      </c>
      <c r="O442" t="s">
        <v>301</v>
      </c>
      <c r="P442" t="s">
        <v>50</v>
      </c>
      <c r="Q442" t="s">
        <v>50</v>
      </c>
      <c r="R442" t="str">
        <f t="shared" si="58"/>
        <v>Kharadi</v>
      </c>
      <c r="S442" t="s">
        <v>50</v>
      </c>
      <c r="T442" t="s">
        <v>50</v>
      </c>
      <c r="U442" t="s">
        <v>50</v>
      </c>
      <c r="V442" t="s">
        <v>50</v>
      </c>
      <c r="W442" t="s">
        <v>50</v>
      </c>
      <c r="X442" t="str">
        <f t="shared" si="59"/>
        <v/>
      </c>
      <c r="Y442" t="str">
        <f t="shared" si="60"/>
        <v>Kharadi</v>
      </c>
      <c r="Z442" t="s">
        <v>83</v>
      </c>
      <c r="AA442" t="s">
        <v>301</v>
      </c>
      <c r="AB442" t="s">
        <v>50</v>
      </c>
      <c r="AC442" t="s">
        <v>50</v>
      </c>
      <c r="AD442" t="s">
        <v>50</v>
      </c>
      <c r="AE442" t="s">
        <v>50</v>
      </c>
      <c r="AF442" t="str">
        <f t="shared" si="61"/>
        <v>Kharadi</v>
      </c>
      <c r="AG442" t="s">
        <v>50</v>
      </c>
      <c r="AH442" t="s">
        <v>50</v>
      </c>
      <c r="AI442" t="s">
        <v>50</v>
      </c>
      <c r="AJ442" t="s">
        <v>50</v>
      </c>
      <c r="AK442" t="s">
        <v>50</v>
      </c>
      <c r="AL442" t="str">
        <f t="shared" si="62"/>
        <v/>
      </c>
      <c r="AM442" t="str">
        <f>IF(FC_Road___Aradhana5[[#This Row],[2nd Level Departure]]="",FC_Road___Aradhana5[[#This Row],[1st Level Departure]],FC_Road___Aradhana5[[#This Row],[2nd Level Departure]])</f>
        <v>Kharadi</v>
      </c>
      <c r="AN442" t="s">
        <v>56</v>
      </c>
      <c r="AO442" t="s">
        <v>95</v>
      </c>
      <c r="AP442" t="s">
        <v>96</v>
      </c>
      <c r="AQ442" t="s">
        <v>50</v>
      </c>
      <c r="AR442" t="s">
        <v>50</v>
      </c>
      <c r="AS442" t="s">
        <v>50</v>
      </c>
      <c r="AT442" t="s">
        <v>50</v>
      </c>
      <c r="AU442" t="s">
        <v>50</v>
      </c>
      <c r="AV442" t="s">
        <v>149</v>
      </c>
      <c r="AW442" t="str">
        <f t="shared" si="63"/>
        <v>A friend told me</v>
      </c>
      <c r="AX442" t="s">
        <v>111</v>
      </c>
      <c r="AY442" t="str">
        <f t="shared" si="56"/>
        <v>Hangout with friends</v>
      </c>
      <c r="AZ442" t="s">
        <v>98</v>
      </c>
      <c r="BA442" t="s">
        <v>62</v>
      </c>
      <c r="BB442" t="s">
        <v>87</v>
      </c>
      <c r="BC442" t="s">
        <v>104</v>
      </c>
      <c r="BD442" t="s">
        <v>88</v>
      </c>
      <c r="BE442" t="s">
        <v>76</v>
      </c>
      <c r="BF442" t="s">
        <v>89</v>
      </c>
      <c r="BG442" t="s">
        <v>68</v>
      </c>
      <c r="BH442" t="s">
        <v>118</v>
      </c>
      <c r="BI442" t="s">
        <v>122</v>
      </c>
      <c r="BJ442" t="s">
        <v>69</v>
      </c>
      <c r="BK442" t="s">
        <v>153</v>
      </c>
      <c r="BL442" t="s">
        <v>453</v>
      </c>
    </row>
    <row r="443" spans="1:64" x14ac:dyDescent="0.3">
      <c r="A443">
        <v>462</v>
      </c>
      <c r="B443" s="1">
        <v>45842.888194444444</v>
      </c>
      <c r="C443" s="6">
        <v>45842.893055555556</v>
      </c>
      <c r="D443" s="2">
        <f>INT(FC_Road___Aradhana5[[#This Row],[Completion time]])</f>
        <v>45842</v>
      </c>
      <c r="E443" s="2" t="str">
        <f>TEXT(FC_Road___Aradhana5[[#This Row],[Date]],"dddd")</f>
        <v>Friday</v>
      </c>
      <c r="F443" s="2" t="str">
        <f>IF(WEEKDAY(FC_Road___Aradhana5[[#This Row],[Date]],2)&gt;5,"Weekend","Weekday")</f>
        <v>Weekday</v>
      </c>
      <c r="G44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3" t="s">
        <v>49</v>
      </c>
      <c r="I443" t="s">
        <v>50</v>
      </c>
      <c r="J443" t="s">
        <v>51</v>
      </c>
      <c r="K443" t="s">
        <v>213</v>
      </c>
      <c r="L443" t="s">
        <v>53</v>
      </c>
      <c r="M443" t="s">
        <v>50</v>
      </c>
      <c r="N443" t="s">
        <v>50</v>
      </c>
      <c r="O443" t="s">
        <v>126</v>
      </c>
      <c r="P443" t="s">
        <v>50</v>
      </c>
      <c r="Q443" t="s">
        <v>50</v>
      </c>
      <c r="R443" t="str">
        <f t="shared" si="58"/>
        <v>ICC/ Senapati Bapat Road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tr">
        <f t="shared" si="59"/>
        <v/>
      </c>
      <c r="Y443" t="str">
        <f t="shared" si="60"/>
        <v>ICC/ Senapati Bapat Road</v>
      </c>
      <c r="Z443" t="s">
        <v>83</v>
      </c>
      <c r="AA443" t="s">
        <v>116</v>
      </c>
      <c r="AB443" t="s">
        <v>50</v>
      </c>
      <c r="AC443" t="s">
        <v>50</v>
      </c>
      <c r="AD443" t="s">
        <v>50</v>
      </c>
      <c r="AE443" t="s">
        <v>50</v>
      </c>
      <c r="AF443" t="str">
        <f t="shared" si="61"/>
        <v>Warje</v>
      </c>
      <c r="AG443" t="s">
        <v>50</v>
      </c>
      <c r="AH443" t="s">
        <v>50</v>
      </c>
      <c r="AI443" t="s">
        <v>50</v>
      </c>
      <c r="AJ443" t="s">
        <v>50</v>
      </c>
      <c r="AK443" t="s">
        <v>50</v>
      </c>
      <c r="AL443" t="str">
        <f t="shared" si="62"/>
        <v/>
      </c>
      <c r="AM443" t="str">
        <f>IF(FC_Road___Aradhana5[[#This Row],[2nd Level Departure]]="",FC_Road___Aradhana5[[#This Row],[1st Level Departure]],FC_Road___Aradhana5[[#This Row],[2nd Level Departure]])</f>
        <v>Warje</v>
      </c>
      <c r="AN443" t="s">
        <v>56</v>
      </c>
      <c r="AO443" t="s">
        <v>71</v>
      </c>
      <c r="AP443" t="s">
        <v>58</v>
      </c>
      <c r="AQ443" t="s">
        <v>59</v>
      </c>
      <c r="AR443" t="s">
        <v>133</v>
      </c>
      <c r="AS443" t="s">
        <v>86</v>
      </c>
      <c r="AT443" t="s">
        <v>62</v>
      </c>
      <c r="AU443" t="s">
        <v>63</v>
      </c>
      <c r="AV443" t="s">
        <v>50</v>
      </c>
      <c r="AW443" t="str">
        <f t="shared" si="63"/>
        <v>Word of Mouth/ Recommendation</v>
      </c>
      <c r="AX443" t="s">
        <v>50</v>
      </c>
      <c r="AY443" t="str">
        <f t="shared" si="56"/>
        <v>Date</v>
      </c>
      <c r="AZ443" t="s">
        <v>50</v>
      </c>
      <c r="BA443" t="str">
        <f t="shared" si="57"/>
        <v>I wanted to try Sourdough Pizza</v>
      </c>
      <c r="BB443" t="s">
        <v>87</v>
      </c>
      <c r="BC443" t="s">
        <v>64</v>
      </c>
      <c r="BD443" t="s">
        <v>75</v>
      </c>
      <c r="BE443" t="s">
        <v>76</v>
      </c>
      <c r="BF443" t="s">
        <v>99</v>
      </c>
      <c r="BG443" t="s">
        <v>68</v>
      </c>
      <c r="BH443" t="s">
        <v>101</v>
      </c>
      <c r="BI443" t="s">
        <v>91</v>
      </c>
      <c r="BJ443" t="s">
        <v>69</v>
      </c>
      <c r="BK443" t="s">
        <v>529</v>
      </c>
      <c r="BL443" t="s">
        <v>377</v>
      </c>
    </row>
    <row r="444" spans="1:64" x14ac:dyDescent="0.3">
      <c r="A444">
        <v>463</v>
      </c>
      <c r="B444" s="1">
        <v>45842.897916666669</v>
      </c>
      <c r="C444" s="6">
        <v>45842.902083333334</v>
      </c>
      <c r="D444" s="2">
        <f>INT(FC_Road___Aradhana5[[#This Row],[Completion time]])</f>
        <v>45842</v>
      </c>
      <c r="E444" s="2" t="str">
        <f>TEXT(FC_Road___Aradhana5[[#This Row],[Date]],"dddd")</f>
        <v>Friday</v>
      </c>
      <c r="F444" s="2" t="str">
        <f>IF(WEEKDAY(FC_Road___Aradhana5[[#This Row],[Date]],2)&gt;5,"Weekend","Weekday")</f>
        <v>Weekday</v>
      </c>
      <c r="G44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4" t="s">
        <v>49</v>
      </c>
      <c r="I444" t="s">
        <v>50</v>
      </c>
      <c r="J444" t="s">
        <v>79</v>
      </c>
      <c r="K444" t="s">
        <v>52</v>
      </c>
      <c r="L444" t="s">
        <v>80</v>
      </c>
      <c r="M444" t="s">
        <v>50</v>
      </c>
      <c r="N444" t="s">
        <v>50</v>
      </c>
      <c r="O444" t="s">
        <v>50</v>
      </c>
      <c r="P444" t="s">
        <v>50</v>
      </c>
      <c r="Q444" t="s">
        <v>70</v>
      </c>
      <c r="R444" t="str">
        <f t="shared" si="58"/>
        <v>Shivajinagar</v>
      </c>
      <c r="S444" t="s">
        <v>50</v>
      </c>
      <c r="T444" t="s">
        <v>50</v>
      </c>
      <c r="U444" t="s">
        <v>50</v>
      </c>
      <c r="V444" t="s">
        <v>225</v>
      </c>
      <c r="W444" t="s">
        <v>169</v>
      </c>
      <c r="X444" t="str">
        <f t="shared" si="59"/>
        <v>Range Hills</v>
      </c>
      <c r="Y444" t="str">
        <f t="shared" si="60"/>
        <v>Range Hills</v>
      </c>
      <c r="Z444" t="s">
        <v>83</v>
      </c>
      <c r="AA444" t="s">
        <v>70</v>
      </c>
      <c r="AB444" t="s">
        <v>50</v>
      </c>
      <c r="AC444" t="s">
        <v>50</v>
      </c>
      <c r="AD444" t="s">
        <v>50</v>
      </c>
      <c r="AE444" t="s">
        <v>50</v>
      </c>
      <c r="AF444" t="str">
        <f t="shared" si="61"/>
        <v>Shivajinagar</v>
      </c>
      <c r="AG444" t="s">
        <v>50</v>
      </c>
      <c r="AH444" t="s">
        <v>50</v>
      </c>
      <c r="AI444" t="s">
        <v>50</v>
      </c>
      <c r="AJ444" t="s">
        <v>50</v>
      </c>
      <c r="AK444" t="s">
        <v>50</v>
      </c>
      <c r="AL444" t="str">
        <f t="shared" si="62"/>
        <v/>
      </c>
      <c r="AM444" t="str">
        <f>IF(FC_Road___Aradhana5[[#This Row],[2nd Level Departure]]="",FC_Road___Aradhana5[[#This Row],[1st Level Departure]],FC_Road___Aradhana5[[#This Row],[2nd Level Departure]])</f>
        <v>Shivajinagar</v>
      </c>
      <c r="AN444" t="s">
        <v>56</v>
      </c>
      <c r="AO444" t="s">
        <v>95</v>
      </c>
      <c r="AP444" t="s">
        <v>58</v>
      </c>
      <c r="AQ444" t="s">
        <v>97</v>
      </c>
      <c r="AR444" t="s">
        <v>60</v>
      </c>
      <c r="AS444" t="s">
        <v>86</v>
      </c>
      <c r="AT444" t="s">
        <v>62</v>
      </c>
      <c r="AU444" t="s">
        <v>63</v>
      </c>
      <c r="AV444" t="s">
        <v>50</v>
      </c>
      <c r="AW444" t="str">
        <f t="shared" si="63"/>
        <v>Social Media Ad (Instagram/ Facebook)</v>
      </c>
      <c r="AX444" t="s">
        <v>50</v>
      </c>
      <c r="AY444" t="str">
        <f t="shared" si="56"/>
        <v>Date</v>
      </c>
      <c r="AZ444" t="s">
        <v>50</v>
      </c>
      <c r="BA444" t="str">
        <f t="shared" si="57"/>
        <v>I wanted to try Sourdough Pizza</v>
      </c>
      <c r="BB444" t="s">
        <v>87</v>
      </c>
      <c r="BC444" t="s">
        <v>65</v>
      </c>
      <c r="BD444" t="s">
        <v>75</v>
      </c>
      <c r="BE444" t="s">
        <v>76</v>
      </c>
      <c r="BF444" t="s">
        <v>99</v>
      </c>
      <c r="BG444" t="s">
        <v>68</v>
      </c>
      <c r="BH444" t="s">
        <v>118</v>
      </c>
      <c r="BI444" t="s">
        <v>91</v>
      </c>
      <c r="BJ444" t="s">
        <v>69</v>
      </c>
      <c r="BK444" t="s">
        <v>153</v>
      </c>
      <c r="BL444" t="s">
        <v>370</v>
      </c>
    </row>
    <row r="445" spans="1:64" x14ac:dyDescent="0.3">
      <c r="A445">
        <v>464</v>
      </c>
      <c r="B445" s="1">
        <v>45842.888888888891</v>
      </c>
      <c r="C445" s="6">
        <v>45842.902083333334</v>
      </c>
      <c r="D445" s="2">
        <f>INT(FC_Road___Aradhana5[[#This Row],[Completion time]])</f>
        <v>45842</v>
      </c>
      <c r="E445" s="2" t="str">
        <f>TEXT(FC_Road___Aradhana5[[#This Row],[Date]],"dddd")</f>
        <v>Friday</v>
      </c>
      <c r="F445" s="2" t="str">
        <f>IF(WEEKDAY(FC_Road___Aradhana5[[#This Row],[Date]],2)&gt;5,"Weekend","Weekday")</f>
        <v>Weekday</v>
      </c>
      <c r="G44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5" t="s">
        <v>49</v>
      </c>
      <c r="I445" t="s">
        <v>50</v>
      </c>
      <c r="J445" t="s">
        <v>79</v>
      </c>
      <c r="K445" t="s">
        <v>52</v>
      </c>
      <c r="L445" t="s">
        <v>53</v>
      </c>
      <c r="M445" t="s">
        <v>50</v>
      </c>
      <c r="N445" t="s">
        <v>50</v>
      </c>
      <c r="O445" t="s">
        <v>126</v>
      </c>
      <c r="P445" t="s">
        <v>50</v>
      </c>
      <c r="Q445" t="s">
        <v>50</v>
      </c>
      <c r="R445" t="str">
        <f t="shared" si="58"/>
        <v>ICC/ Senapati Bapat Road</v>
      </c>
      <c r="S445" t="s">
        <v>50</v>
      </c>
      <c r="T445" t="s">
        <v>50</v>
      </c>
      <c r="U445" t="s">
        <v>50</v>
      </c>
      <c r="V445" t="s">
        <v>50</v>
      </c>
      <c r="W445" t="s">
        <v>50</v>
      </c>
      <c r="X445" t="str">
        <f t="shared" si="59"/>
        <v/>
      </c>
      <c r="Y445" t="str">
        <f t="shared" si="60"/>
        <v>ICC/ Senapati Bapat Road</v>
      </c>
      <c r="Z445" t="s">
        <v>166</v>
      </c>
      <c r="AA445" t="s">
        <v>50</v>
      </c>
      <c r="AB445" t="s">
        <v>165</v>
      </c>
      <c r="AC445" t="s">
        <v>50</v>
      </c>
      <c r="AD445" t="s">
        <v>50</v>
      </c>
      <c r="AE445" t="s">
        <v>50</v>
      </c>
      <c r="AF445" t="str">
        <f t="shared" si="61"/>
        <v>Pavillion Mall</v>
      </c>
      <c r="AG445" t="s">
        <v>50</v>
      </c>
      <c r="AH445" t="s">
        <v>50</v>
      </c>
      <c r="AI445" t="s">
        <v>50</v>
      </c>
      <c r="AJ445" t="s">
        <v>50</v>
      </c>
      <c r="AK445" t="s">
        <v>50</v>
      </c>
      <c r="AL445" t="str">
        <f t="shared" si="62"/>
        <v/>
      </c>
      <c r="AM445" t="str">
        <f>IF(FC_Road___Aradhana5[[#This Row],[2nd Level Departure]]="",FC_Road___Aradhana5[[#This Row],[1st Level Departure]],FC_Road___Aradhana5[[#This Row],[2nd Level Departure]])</f>
        <v>Pavillion Mall</v>
      </c>
      <c r="AN445" t="s">
        <v>56</v>
      </c>
      <c r="AO445" t="s">
        <v>71</v>
      </c>
      <c r="AP445" t="s">
        <v>96</v>
      </c>
      <c r="AQ445" t="s">
        <v>50</v>
      </c>
      <c r="AR445" t="s">
        <v>50</v>
      </c>
      <c r="AS445" t="s">
        <v>50</v>
      </c>
      <c r="AT445" t="s">
        <v>50</v>
      </c>
      <c r="AU445" t="s">
        <v>50</v>
      </c>
      <c r="AV445" t="s">
        <v>97</v>
      </c>
      <c r="AW445" t="str">
        <f t="shared" si="63"/>
        <v>Social Media Ad (Instagram/ Facebook)</v>
      </c>
      <c r="AX445" t="s">
        <v>86</v>
      </c>
      <c r="AY445" t="str">
        <f t="shared" si="56"/>
        <v>Date</v>
      </c>
      <c r="AZ445" t="s">
        <v>98</v>
      </c>
      <c r="BA445" t="s">
        <v>62</v>
      </c>
      <c r="BB445" t="s">
        <v>87</v>
      </c>
      <c r="BC445" t="s">
        <v>64</v>
      </c>
      <c r="BD445" t="s">
        <v>75</v>
      </c>
      <c r="BE445" t="s">
        <v>76</v>
      </c>
      <c r="BF445" t="s">
        <v>89</v>
      </c>
      <c r="BG445" t="s">
        <v>68</v>
      </c>
      <c r="BH445" t="s">
        <v>78</v>
      </c>
      <c r="BI445" t="s">
        <v>115</v>
      </c>
      <c r="BJ445" t="s">
        <v>69</v>
      </c>
      <c r="BK445" t="s">
        <v>529</v>
      </c>
      <c r="BL445" t="s">
        <v>377</v>
      </c>
    </row>
    <row r="446" spans="1:64" x14ac:dyDescent="0.3">
      <c r="A446">
        <v>465</v>
      </c>
      <c r="B446" s="1">
        <v>45842.902083333334</v>
      </c>
      <c r="C446" s="6">
        <v>45842.90902777778</v>
      </c>
      <c r="D446" s="2">
        <f>INT(FC_Road___Aradhana5[[#This Row],[Completion time]])</f>
        <v>45842</v>
      </c>
      <c r="E446" s="2" t="str">
        <f>TEXT(FC_Road___Aradhana5[[#This Row],[Date]],"dddd")</f>
        <v>Friday</v>
      </c>
      <c r="F446" s="2" t="str">
        <f>IF(WEEKDAY(FC_Road___Aradhana5[[#This Row],[Date]],2)&gt;5,"Weekend","Weekday")</f>
        <v>Weekday</v>
      </c>
      <c r="G44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6" t="s">
        <v>49</v>
      </c>
      <c r="I446" t="s">
        <v>50</v>
      </c>
      <c r="J446" t="s">
        <v>51</v>
      </c>
      <c r="K446" t="s">
        <v>52</v>
      </c>
      <c r="L446" t="s">
        <v>80</v>
      </c>
      <c r="M446" t="s">
        <v>50</v>
      </c>
      <c r="N446" t="s">
        <v>50</v>
      </c>
      <c r="O446" t="s">
        <v>50</v>
      </c>
      <c r="P446" t="s">
        <v>50</v>
      </c>
      <c r="Q446" t="s">
        <v>70</v>
      </c>
      <c r="R446" t="str">
        <f t="shared" si="58"/>
        <v>Shivajinagar</v>
      </c>
      <c r="S446" t="s">
        <v>50</v>
      </c>
      <c r="T446" t="s">
        <v>50</v>
      </c>
      <c r="U446" t="s">
        <v>50</v>
      </c>
      <c r="V446" t="s">
        <v>146</v>
      </c>
      <c r="W446" t="s">
        <v>169</v>
      </c>
      <c r="X446" t="str">
        <f t="shared" si="59"/>
        <v>Model Colony</v>
      </c>
      <c r="Y446" t="str">
        <f t="shared" si="60"/>
        <v>Model Colony</v>
      </c>
      <c r="Z446" t="s">
        <v>83</v>
      </c>
      <c r="AA446" t="s">
        <v>70</v>
      </c>
      <c r="AB446" t="s">
        <v>50</v>
      </c>
      <c r="AC446" t="s">
        <v>50</v>
      </c>
      <c r="AD446" t="s">
        <v>50</v>
      </c>
      <c r="AE446" t="s">
        <v>50</v>
      </c>
      <c r="AF446" t="str">
        <f t="shared" si="61"/>
        <v>Shivajinagar</v>
      </c>
      <c r="AG446" t="s">
        <v>50</v>
      </c>
      <c r="AH446" t="s">
        <v>50</v>
      </c>
      <c r="AI446" t="s">
        <v>50</v>
      </c>
      <c r="AJ446" t="s">
        <v>50</v>
      </c>
      <c r="AK446" t="s">
        <v>50</v>
      </c>
      <c r="AL446" t="str">
        <f t="shared" si="62"/>
        <v/>
      </c>
      <c r="AM446" t="str">
        <f>IF(FC_Road___Aradhana5[[#This Row],[2nd Level Departure]]="",FC_Road___Aradhana5[[#This Row],[1st Level Departure]],FC_Road___Aradhana5[[#This Row],[2nd Level Departure]])</f>
        <v>Shivajinagar</v>
      </c>
      <c r="AN446" t="s">
        <v>56</v>
      </c>
      <c r="AO446" t="s">
        <v>71</v>
      </c>
      <c r="AP446" t="s">
        <v>96</v>
      </c>
      <c r="AQ446" t="s">
        <v>50</v>
      </c>
      <c r="AR446" t="s">
        <v>50</v>
      </c>
      <c r="AS446" t="s">
        <v>50</v>
      </c>
      <c r="AT446" t="s">
        <v>50</v>
      </c>
      <c r="AU446" t="s">
        <v>50</v>
      </c>
      <c r="AV446" t="s">
        <v>144</v>
      </c>
      <c r="AW446" t="str">
        <f t="shared" si="63"/>
        <v>I was walking by and came in</v>
      </c>
      <c r="AX446" t="s">
        <v>61</v>
      </c>
      <c r="AY446" t="str">
        <f t="shared" si="56"/>
        <v>Casual Meal</v>
      </c>
      <c r="AZ446" t="s">
        <v>168</v>
      </c>
      <c r="BA446" t="s">
        <v>125</v>
      </c>
      <c r="BB446" t="s">
        <v>104</v>
      </c>
      <c r="BC446" t="s">
        <v>104</v>
      </c>
      <c r="BD446" t="s">
        <v>75</v>
      </c>
      <c r="BE446" t="s">
        <v>76</v>
      </c>
      <c r="BF446" t="s">
        <v>89</v>
      </c>
      <c r="BG446" t="s">
        <v>114</v>
      </c>
      <c r="BH446" t="s">
        <v>90</v>
      </c>
      <c r="BI446" t="s">
        <v>91</v>
      </c>
      <c r="BJ446" t="s">
        <v>69</v>
      </c>
      <c r="BK446" t="s">
        <v>153</v>
      </c>
      <c r="BL446" t="s">
        <v>381</v>
      </c>
    </row>
    <row r="447" spans="1:64" x14ac:dyDescent="0.3">
      <c r="A447">
        <v>466</v>
      </c>
      <c r="B447" s="1">
        <v>45842.90902777778</v>
      </c>
      <c r="C447" s="6">
        <v>45842.911111111112</v>
      </c>
      <c r="D447" s="2">
        <f>INT(FC_Road___Aradhana5[[#This Row],[Completion time]])</f>
        <v>45842</v>
      </c>
      <c r="E447" s="2" t="str">
        <f>TEXT(FC_Road___Aradhana5[[#This Row],[Date]],"dddd")</f>
        <v>Friday</v>
      </c>
      <c r="F447" s="2" t="str">
        <f>IF(WEEKDAY(FC_Road___Aradhana5[[#This Row],[Date]],2)&gt;5,"Weekend","Weekday")</f>
        <v>Weekday</v>
      </c>
      <c r="G44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7" t="s">
        <v>49</v>
      </c>
      <c r="I447" t="s">
        <v>50</v>
      </c>
      <c r="J447" t="s">
        <v>51</v>
      </c>
      <c r="K447" t="s">
        <v>52</v>
      </c>
      <c r="L447" t="s">
        <v>93</v>
      </c>
      <c r="M447" t="s">
        <v>50</v>
      </c>
      <c r="N447" t="s">
        <v>102</v>
      </c>
      <c r="O447" t="s">
        <v>50</v>
      </c>
      <c r="P447" t="s">
        <v>50</v>
      </c>
      <c r="Q447" t="s">
        <v>50</v>
      </c>
      <c r="R447" t="str">
        <f t="shared" si="58"/>
        <v>FC Road</v>
      </c>
      <c r="S447" t="s">
        <v>50</v>
      </c>
      <c r="T447" t="s">
        <v>50</v>
      </c>
      <c r="U447" t="s">
        <v>50</v>
      </c>
      <c r="V447" t="s">
        <v>50</v>
      </c>
      <c r="W447" t="s">
        <v>50</v>
      </c>
      <c r="X447" t="str">
        <f t="shared" si="59"/>
        <v/>
      </c>
      <c r="Y447" t="str">
        <f t="shared" si="60"/>
        <v>FC Road</v>
      </c>
      <c r="Z447" t="s">
        <v>83</v>
      </c>
      <c r="AA447" t="s">
        <v>84</v>
      </c>
      <c r="AB447" t="s">
        <v>50</v>
      </c>
      <c r="AC447" t="s">
        <v>50</v>
      </c>
      <c r="AD447" t="s">
        <v>50</v>
      </c>
      <c r="AE447" t="s">
        <v>50</v>
      </c>
      <c r="AF447" t="str">
        <f t="shared" si="61"/>
        <v>kothrud</v>
      </c>
      <c r="AG447" t="s">
        <v>50</v>
      </c>
      <c r="AH447" t="s">
        <v>50</v>
      </c>
      <c r="AI447" t="s">
        <v>120</v>
      </c>
      <c r="AJ447" t="s">
        <v>50</v>
      </c>
      <c r="AK447" t="s">
        <v>50</v>
      </c>
      <c r="AL447" t="str">
        <f t="shared" si="62"/>
        <v>Mayur Colony / Ideal Colony</v>
      </c>
      <c r="AM447" t="str">
        <f>IF(FC_Road___Aradhana5[[#This Row],[2nd Level Departure]]="",FC_Road___Aradhana5[[#This Row],[1st Level Departure]],FC_Road___Aradhana5[[#This Row],[2nd Level Departure]])</f>
        <v>Mayur Colony / Ideal Colony</v>
      </c>
      <c r="AN447" t="s">
        <v>94</v>
      </c>
      <c r="AO447" t="s">
        <v>71</v>
      </c>
      <c r="AP447" t="s">
        <v>58</v>
      </c>
      <c r="AQ447" t="s">
        <v>97</v>
      </c>
      <c r="AR447" t="s">
        <v>133</v>
      </c>
      <c r="AS447" t="s">
        <v>129</v>
      </c>
      <c r="AT447" t="s">
        <v>107</v>
      </c>
      <c r="AU447" t="s">
        <v>63</v>
      </c>
      <c r="AV447" t="s">
        <v>50</v>
      </c>
      <c r="AW447" t="str">
        <f t="shared" si="63"/>
        <v>Social Media Ad (Instagram/ Facebook)</v>
      </c>
      <c r="AX447" t="s">
        <v>50</v>
      </c>
      <c r="AY447" t="str">
        <f t="shared" si="56"/>
        <v>Family Outing</v>
      </c>
      <c r="AZ447" t="s">
        <v>50</v>
      </c>
      <c r="BA447" t="str">
        <f t="shared" si="57"/>
        <v>Nonna's famous Tiramisu </v>
      </c>
      <c r="BB447" t="s">
        <v>64</v>
      </c>
      <c r="BC447" t="s">
        <v>65</v>
      </c>
      <c r="BD447" t="s">
        <v>88</v>
      </c>
      <c r="BE447" t="s">
        <v>67</v>
      </c>
      <c r="BF447" t="s">
        <v>89</v>
      </c>
      <c r="BG447" t="s">
        <v>114</v>
      </c>
      <c r="BH447" t="s">
        <v>101</v>
      </c>
      <c r="BI447" t="s">
        <v>115</v>
      </c>
      <c r="BJ447" t="s">
        <v>69</v>
      </c>
      <c r="BK447" t="s">
        <v>93</v>
      </c>
      <c r="BL447" t="s">
        <v>372</v>
      </c>
    </row>
    <row r="448" spans="1:64" x14ac:dyDescent="0.3">
      <c r="A448">
        <v>467</v>
      </c>
      <c r="B448" s="1">
        <v>45842.913194444445</v>
      </c>
      <c r="C448" s="6">
        <v>45842.917361111111</v>
      </c>
      <c r="D448" s="2">
        <f>INT(FC_Road___Aradhana5[[#This Row],[Completion time]])</f>
        <v>45842</v>
      </c>
      <c r="E448" s="2" t="str">
        <f>TEXT(FC_Road___Aradhana5[[#This Row],[Date]],"dddd")</f>
        <v>Friday</v>
      </c>
      <c r="F448" s="2" t="str">
        <f>IF(WEEKDAY(FC_Road___Aradhana5[[#This Row],[Date]],2)&gt;5,"Weekend","Weekday")</f>
        <v>Weekday</v>
      </c>
      <c r="G44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8" t="s">
        <v>49</v>
      </c>
      <c r="I448" t="s">
        <v>50</v>
      </c>
      <c r="J448" t="s">
        <v>51</v>
      </c>
      <c r="K448" t="s">
        <v>52</v>
      </c>
      <c r="L448" t="s">
        <v>80</v>
      </c>
      <c r="M448" t="s">
        <v>50</v>
      </c>
      <c r="N448" t="s">
        <v>50</v>
      </c>
      <c r="O448" t="s">
        <v>50</v>
      </c>
      <c r="P448" t="s">
        <v>50</v>
      </c>
      <c r="Q448" t="s">
        <v>70</v>
      </c>
      <c r="R448" t="str">
        <f t="shared" si="58"/>
        <v>Shivajinagar</v>
      </c>
      <c r="S448" t="s">
        <v>50</v>
      </c>
      <c r="T448" t="s">
        <v>50</v>
      </c>
      <c r="U448" t="s">
        <v>50</v>
      </c>
      <c r="V448" t="s">
        <v>146</v>
      </c>
      <c r="W448" t="s">
        <v>50</v>
      </c>
      <c r="X448" t="str">
        <f t="shared" si="59"/>
        <v>Model Colony</v>
      </c>
      <c r="Y448" t="str">
        <f t="shared" si="60"/>
        <v>Model Colony</v>
      </c>
      <c r="Z448" t="s">
        <v>83</v>
      </c>
      <c r="AA448" t="s">
        <v>70</v>
      </c>
      <c r="AB448" t="s">
        <v>50</v>
      </c>
      <c r="AC448" t="s">
        <v>50</v>
      </c>
      <c r="AD448" t="s">
        <v>50</v>
      </c>
      <c r="AE448" t="s">
        <v>50</v>
      </c>
      <c r="AF448" t="str">
        <f t="shared" si="61"/>
        <v>Shivajinagar</v>
      </c>
      <c r="AG448" t="s">
        <v>50</v>
      </c>
      <c r="AH448" t="s">
        <v>50</v>
      </c>
      <c r="AI448" t="s">
        <v>50</v>
      </c>
      <c r="AJ448" t="s">
        <v>50</v>
      </c>
      <c r="AK448" t="s">
        <v>50</v>
      </c>
      <c r="AL448" t="str">
        <f t="shared" si="62"/>
        <v/>
      </c>
      <c r="AM448" t="str">
        <f>IF(FC_Road___Aradhana5[[#This Row],[2nd Level Departure]]="",FC_Road___Aradhana5[[#This Row],[1st Level Departure]],FC_Road___Aradhana5[[#This Row],[2nd Level Departure]])</f>
        <v>Shivajinagar</v>
      </c>
      <c r="AN448" t="s">
        <v>56</v>
      </c>
      <c r="AO448" t="s">
        <v>71</v>
      </c>
      <c r="AP448" t="s">
        <v>96</v>
      </c>
      <c r="AQ448" t="s">
        <v>50</v>
      </c>
      <c r="AR448" t="s">
        <v>50</v>
      </c>
      <c r="AS448" t="s">
        <v>50</v>
      </c>
      <c r="AT448" t="s">
        <v>50</v>
      </c>
      <c r="AU448" t="s">
        <v>50</v>
      </c>
      <c r="AV448" t="s">
        <v>144</v>
      </c>
      <c r="AW448" t="str">
        <f t="shared" si="63"/>
        <v>I was walking by and came in</v>
      </c>
      <c r="AX448" t="s">
        <v>129</v>
      </c>
      <c r="AY448" t="str">
        <f t="shared" si="56"/>
        <v>Family Outing</v>
      </c>
      <c r="AZ448" t="s">
        <v>336</v>
      </c>
      <c r="BA448" t="str">
        <f t="shared" si="57"/>
        <v>Others</v>
      </c>
      <c r="BB448" t="s">
        <v>87</v>
      </c>
      <c r="BC448" t="s">
        <v>104</v>
      </c>
      <c r="BD448" t="s">
        <v>66</v>
      </c>
      <c r="BE448" t="s">
        <v>67</v>
      </c>
      <c r="BF448" t="s">
        <v>184</v>
      </c>
      <c r="BG448" t="s">
        <v>100</v>
      </c>
      <c r="BH448" t="s">
        <v>50</v>
      </c>
      <c r="BI448" t="s">
        <v>50</v>
      </c>
      <c r="BJ448" t="s">
        <v>69</v>
      </c>
      <c r="BK448" t="s">
        <v>153</v>
      </c>
      <c r="BL448" t="s">
        <v>381</v>
      </c>
    </row>
    <row r="449" spans="1:64" x14ac:dyDescent="0.3">
      <c r="A449">
        <v>468</v>
      </c>
      <c r="B449" s="1">
        <v>45842.913194444445</v>
      </c>
      <c r="C449" s="6">
        <v>45842.92083333333</v>
      </c>
      <c r="D449" s="2">
        <f>INT(FC_Road___Aradhana5[[#This Row],[Completion time]])</f>
        <v>45842</v>
      </c>
      <c r="E449" s="2" t="str">
        <f>TEXT(FC_Road___Aradhana5[[#This Row],[Date]],"dddd")</f>
        <v>Friday</v>
      </c>
      <c r="F449" s="2" t="str">
        <f>IF(WEEKDAY(FC_Road___Aradhana5[[#This Row],[Date]],2)&gt;5,"Weekend","Weekday")</f>
        <v>Weekday</v>
      </c>
      <c r="G44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49" t="s">
        <v>49</v>
      </c>
      <c r="I449" t="s">
        <v>50</v>
      </c>
      <c r="J449" t="s">
        <v>79</v>
      </c>
      <c r="K449" t="s">
        <v>52</v>
      </c>
      <c r="L449" t="s">
        <v>80</v>
      </c>
      <c r="M449" t="s">
        <v>50</v>
      </c>
      <c r="N449" t="s">
        <v>50</v>
      </c>
      <c r="O449" t="s">
        <v>50</v>
      </c>
      <c r="P449" t="s">
        <v>50</v>
      </c>
      <c r="Q449" t="s">
        <v>202</v>
      </c>
      <c r="R449" t="str">
        <f t="shared" si="58"/>
        <v>Balewadi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tr">
        <f t="shared" si="59"/>
        <v/>
      </c>
      <c r="Y449" t="str">
        <f t="shared" si="60"/>
        <v>Balewadi</v>
      </c>
      <c r="Z449" t="s">
        <v>83</v>
      </c>
      <c r="AA449" t="s">
        <v>202</v>
      </c>
      <c r="AB449" t="s">
        <v>50</v>
      </c>
      <c r="AC449" t="s">
        <v>50</v>
      </c>
      <c r="AD449" t="s">
        <v>50</v>
      </c>
      <c r="AE449" t="s">
        <v>50</v>
      </c>
      <c r="AF449" t="str">
        <f t="shared" si="61"/>
        <v>Balewadi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tr">
        <f t="shared" si="62"/>
        <v/>
      </c>
      <c r="AM449" t="str">
        <f>IF(FC_Road___Aradhana5[[#This Row],[2nd Level Departure]]="",FC_Road___Aradhana5[[#This Row],[1st Level Departure]],FC_Road___Aradhana5[[#This Row],[2nd Level Departure]])</f>
        <v>Balewadi</v>
      </c>
      <c r="AN449" t="s">
        <v>56</v>
      </c>
      <c r="AO449" t="s">
        <v>109</v>
      </c>
      <c r="AP449" t="s">
        <v>96</v>
      </c>
      <c r="AQ449" t="s">
        <v>50</v>
      </c>
      <c r="AR449" t="s">
        <v>50</v>
      </c>
      <c r="AS449" t="s">
        <v>50</v>
      </c>
      <c r="AT449" t="s">
        <v>50</v>
      </c>
      <c r="AU449" t="s">
        <v>50</v>
      </c>
      <c r="AV449" t="s">
        <v>149</v>
      </c>
      <c r="AW449" t="str">
        <f t="shared" si="63"/>
        <v>A friend told me</v>
      </c>
      <c r="AX449" t="s">
        <v>61</v>
      </c>
      <c r="AY449" t="str">
        <f t="shared" si="56"/>
        <v>Casual Meal</v>
      </c>
      <c r="AZ449" t="s">
        <v>98</v>
      </c>
      <c r="BA449" t="s">
        <v>62</v>
      </c>
      <c r="BB449" t="s">
        <v>74</v>
      </c>
      <c r="BC449" t="s">
        <v>108</v>
      </c>
      <c r="BD449" t="s">
        <v>130</v>
      </c>
      <c r="BE449" t="s">
        <v>76</v>
      </c>
      <c r="BF449" t="s">
        <v>131</v>
      </c>
      <c r="BG449" t="s">
        <v>68</v>
      </c>
      <c r="BH449" t="s">
        <v>101</v>
      </c>
      <c r="BI449" t="s">
        <v>122</v>
      </c>
      <c r="BJ449" t="s">
        <v>69</v>
      </c>
      <c r="BK449" t="s">
        <v>153</v>
      </c>
      <c r="BL449" t="s">
        <v>410</v>
      </c>
    </row>
    <row r="450" spans="1:64" x14ac:dyDescent="0.3">
      <c r="A450">
        <v>469</v>
      </c>
      <c r="B450" s="1">
        <v>45842.918749999997</v>
      </c>
      <c r="C450" s="6">
        <v>45842.92291666667</v>
      </c>
      <c r="D450" s="2">
        <f>INT(FC_Road___Aradhana5[[#This Row],[Completion time]])</f>
        <v>45842</v>
      </c>
      <c r="E450" s="2" t="str">
        <f>TEXT(FC_Road___Aradhana5[[#This Row],[Date]],"dddd")</f>
        <v>Friday</v>
      </c>
      <c r="F450" s="2" t="str">
        <f>IF(WEEKDAY(FC_Road___Aradhana5[[#This Row],[Date]],2)&gt;5,"Weekend","Weekday")</f>
        <v>Weekday</v>
      </c>
      <c r="G45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0" t="s">
        <v>49</v>
      </c>
      <c r="I450" t="s">
        <v>50</v>
      </c>
      <c r="J450" t="s">
        <v>51</v>
      </c>
      <c r="K450" t="s">
        <v>52</v>
      </c>
      <c r="L450" t="s">
        <v>80</v>
      </c>
      <c r="M450" t="s">
        <v>50</v>
      </c>
      <c r="N450" t="s">
        <v>50</v>
      </c>
      <c r="O450" t="s">
        <v>50</v>
      </c>
      <c r="P450" t="s">
        <v>50</v>
      </c>
      <c r="Q450" t="s">
        <v>135</v>
      </c>
      <c r="R450" t="str">
        <f t="shared" si="58"/>
        <v>Erandawne</v>
      </c>
      <c r="S450" t="s">
        <v>50</v>
      </c>
      <c r="T450" t="s">
        <v>183</v>
      </c>
      <c r="U450" t="s">
        <v>50</v>
      </c>
      <c r="V450" t="s">
        <v>50</v>
      </c>
      <c r="W450" t="s">
        <v>50</v>
      </c>
      <c r="X450" t="str">
        <f t="shared" si="59"/>
        <v>Deenanath Mangeshkar Hospital / Patwardhan Bag</v>
      </c>
      <c r="Y450" t="str">
        <f t="shared" si="60"/>
        <v>Deenanath Mangeshkar Hospital / Patwardhan Bag</v>
      </c>
      <c r="Z450" t="s">
        <v>83</v>
      </c>
      <c r="AA450" t="s">
        <v>135</v>
      </c>
      <c r="AB450" t="s">
        <v>50</v>
      </c>
      <c r="AC450" t="s">
        <v>50</v>
      </c>
      <c r="AD450" t="s">
        <v>50</v>
      </c>
      <c r="AE450" t="s">
        <v>50</v>
      </c>
      <c r="AF450" t="str">
        <f t="shared" si="61"/>
        <v>Erandawne</v>
      </c>
      <c r="AG450" t="s">
        <v>50</v>
      </c>
      <c r="AH450" t="s">
        <v>183</v>
      </c>
      <c r="AI450" t="s">
        <v>50</v>
      </c>
      <c r="AJ450" t="s">
        <v>50</v>
      </c>
      <c r="AK450" t="s">
        <v>50</v>
      </c>
      <c r="AL450" t="str">
        <f t="shared" si="62"/>
        <v>Deenanath Mangeshkar Hospital / Patwardhan Bag</v>
      </c>
      <c r="AM450" t="str">
        <f>IF(FC_Road___Aradhana5[[#This Row],[2nd Level Departure]]="",FC_Road___Aradhana5[[#This Row],[1st Level Departure]],FC_Road___Aradhana5[[#This Row],[2nd Level Departure]])</f>
        <v>Deenanath Mangeshkar Hospital / Patwardhan Bag</v>
      </c>
      <c r="AN450" t="s">
        <v>94</v>
      </c>
      <c r="AO450" t="s">
        <v>109</v>
      </c>
      <c r="AP450" t="s">
        <v>58</v>
      </c>
      <c r="AQ450" t="s">
        <v>336</v>
      </c>
      <c r="AR450" t="s">
        <v>60</v>
      </c>
      <c r="AS450" t="s">
        <v>112</v>
      </c>
      <c r="AT450" t="s">
        <v>62</v>
      </c>
      <c r="AU450" t="s">
        <v>103</v>
      </c>
      <c r="AV450" t="s">
        <v>50</v>
      </c>
      <c r="AW450" t="str">
        <f t="shared" si="63"/>
        <v>Others</v>
      </c>
      <c r="AX450" t="s">
        <v>50</v>
      </c>
      <c r="AY450" t="str">
        <f t="shared" si="56"/>
        <v>Hangout with Friends</v>
      </c>
      <c r="AZ450" t="s">
        <v>50</v>
      </c>
      <c r="BA450" t="str">
        <f t="shared" si="57"/>
        <v>I wanted to try Sourdough Pizza</v>
      </c>
      <c r="BB450" t="s">
        <v>104</v>
      </c>
      <c r="BC450" t="s">
        <v>64</v>
      </c>
      <c r="BD450" t="s">
        <v>66</v>
      </c>
      <c r="BE450" t="s">
        <v>76</v>
      </c>
      <c r="BF450" t="s">
        <v>184</v>
      </c>
      <c r="BG450" t="s">
        <v>100</v>
      </c>
      <c r="BH450" t="s">
        <v>101</v>
      </c>
      <c r="BI450" t="s">
        <v>193</v>
      </c>
      <c r="BJ450" t="s">
        <v>69</v>
      </c>
      <c r="BK450" t="s">
        <v>153</v>
      </c>
      <c r="BL450" t="s">
        <v>400</v>
      </c>
    </row>
    <row r="451" spans="1:64" x14ac:dyDescent="0.3">
      <c r="A451">
        <v>470</v>
      </c>
      <c r="B451" s="1">
        <v>45842.92291666667</v>
      </c>
      <c r="C451" s="6">
        <v>45842.928472222222</v>
      </c>
      <c r="D451" s="2">
        <f>INT(FC_Road___Aradhana5[[#This Row],[Completion time]])</f>
        <v>45842</v>
      </c>
      <c r="E451" s="2" t="str">
        <f>TEXT(FC_Road___Aradhana5[[#This Row],[Date]],"dddd")</f>
        <v>Friday</v>
      </c>
      <c r="F451" s="2" t="str">
        <f>IF(WEEKDAY(FC_Road___Aradhana5[[#This Row],[Date]],2)&gt;5,"Weekend","Weekday")</f>
        <v>Weekday</v>
      </c>
      <c r="G45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1" t="s">
        <v>49</v>
      </c>
      <c r="I451" t="s">
        <v>50</v>
      </c>
      <c r="J451" t="s">
        <v>51</v>
      </c>
      <c r="K451" t="s">
        <v>52</v>
      </c>
      <c r="L451" t="s">
        <v>80</v>
      </c>
      <c r="M451" t="s">
        <v>50</v>
      </c>
      <c r="N451" t="s">
        <v>50</v>
      </c>
      <c r="O451" t="s">
        <v>50</v>
      </c>
      <c r="P451" t="s">
        <v>50</v>
      </c>
      <c r="Q451" t="s">
        <v>127</v>
      </c>
      <c r="R451" t="str">
        <f t="shared" si="58"/>
        <v>Old City</v>
      </c>
      <c r="S451" t="s">
        <v>50</v>
      </c>
      <c r="T451" t="s">
        <v>50</v>
      </c>
      <c r="U451" t="s">
        <v>50</v>
      </c>
      <c r="V451" t="s">
        <v>50</v>
      </c>
      <c r="W451" t="s">
        <v>308</v>
      </c>
      <c r="X451" t="str">
        <f t="shared" si="59"/>
        <v>Shaniwar Peth</v>
      </c>
      <c r="Y451" t="str">
        <f t="shared" si="60"/>
        <v>Shaniwar Peth</v>
      </c>
      <c r="Z451" t="s">
        <v>83</v>
      </c>
      <c r="AA451" t="s">
        <v>127</v>
      </c>
      <c r="AB451" t="s">
        <v>50</v>
      </c>
      <c r="AC451" t="s">
        <v>50</v>
      </c>
      <c r="AD451" t="s">
        <v>50</v>
      </c>
      <c r="AE451" t="s">
        <v>50</v>
      </c>
      <c r="AF451" t="str">
        <f t="shared" si="61"/>
        <v>Old City</v>
      </c>
      <c r="AG451" t="s">
        <v>50</v>
      </c>
      <c r="AH451" t="s">
        <v>50</v>
      </c>
      <c r="AI451" t="s">
        <v>50</v>
      </c>
      <c r="AJ451" t="s">
        <v>50</v>
      </c>
      <c r="AK451" t="s">
        <v>50</v>
      </c>
      <c r="AL451" t="str">
        <f t="shared" si="62"/>
        <v/>
      </c>
      <c r="AM451" t="str">
        <f>IF(FC_Road___Aradhana5[[#This Row],[2nd Level Departure]]="",FC_Road___Aradhana5[[#This Row],[1st Level Departure]],FC_Road___Aradhana5[[#This Row],[2nd Level Departure]])</f>
        <v>Old City</v>
      </c>
      <c r="AN451" t="s">
        <v>56</v>
      </c>
      <c r="AO451" t="s">
        <v>71</v>
      </c>
      <c r="AP451" t="s">
        <v>96</v>
      </c>
      <c r="AQ451" t="s">
        <v>50</v>
      </c>
      <c r="AR451" t="s">
        <v>50</v>
      </c>
      <c r="AS451" t="s">
        <v>50</v>
      </c>
      <c r="AT451" t="s">
        <v>50</v>
      </c>
      <c r="AU451" t="s">
        <v>50</v>
      </c>
      <c r="AV451" t="s">
        <v>144</v>
      </c>
      <c r="AW451" t="str">
        <f t="shared" si="63"/>
        <v>I was walking by and came in</v>
      </c>
      <c r="AX451" t="s">
        <v>167</v>
      </c>
      <c r="AY451" t="str">
        <f t="shared" si="56"/>
        <v>Special Celebration (Birthday, Anniversary, etc.)</v>
      </c>
      <c r="AZ451" t="s">
        <v>168</v>
      </c>
      <c r="BA451" t="s">
        <v>125</v>
      </c>
      <c r="BB451" t="s">
        <v>65</v>
      </c>
      <c r="BC451" t="s">
        <v>65</v>
      </c>
      <c r="BD451" t="s">
        <v>66</v>
      </c>
      <c r="BE451" t="s">
        <v>76</v>
      </c>
      <c r="BF451" t="s">
        <v>184</v>
      </c>
      <c r="BG451" t="s">
        <v>68</v>
      </c>
      <c r="BH451" t="s">
        <v>50</v>
      </c>
      <c r="BI451" t="s">
        <v>50</v>
      </c>
      <c r="BJ451" t="s">
        <v>69</v>
      </c>
      <c r="BK451" t="s">
        <v>153</v>
      </c>
      <c r="BL451" t="s">
        <v>467</v>
      </c>
    </row>
    <row r="452" spans="1:64" x14ac:dyDescent="0.3">
      <c r="A452">
        <v>471</v>
      </c>
      <c r="B452" s="1">
        <v>45842.928472222222</v>
      </c>
      <c r="C452" s="6">
        <v>45842.930555555555</v>
      </c>
      <c r="D452" s="2">
        <f>INT(FC_Road___Aradhana5[[#This Row],[Completion time]])</f>
        <v>45842</v>
      </c>
      <c r="E452" s="2" t="str">
        <f>TEXT(FC_Road___Aradhana5[[#This Row],[Date]],"dddd")</f>
        <v>Friday</v>
      </c>
      <c r="F452" s="2" t="str">
        <f>IF(WEEKDAY(FC_Road___Aradhana5[[#This Row],[Date]],2)&gt;5,"Weekend","Weekday")</f>
        <v>Weekday</v>
      </c>
      <c r="G45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2" t="s">
        <v>49</v>
      </c>
      <c r="I452" t="s">
        <v>50</v>
      </c>
      <c r="J452" t="s">
        <v>79</v>
      </c>
      <c r="K452" t="s">
        <v>52</v>
      </c>
      <c r="L452" t="s">
        <v>80</v>
      </c>
      <c r="M452" t="s">
        <v>50</v>
      </c>
      <c r="N452" t="s">
        <v>50</v>
      </c>
      <c r="O452" t="s">
        <v>50</v>
      </c>
      <c r="P452" t="s">
        <v>50</v>
      </c>
      <c r="Q452" t="s">
        <v>81</v>
      </c>
      <c r="R452" t="str">
        <f t="shared" si="58"/>
        <v>Kothrud</v>
      </c>
      <c r="S452" t="s">
        <v>50</v>
      </c>
      <c r="T452" t="s">
        <v>50</v>
      </c>
      <c r="U452" t="s">
        <v>309</v>
      </c>
      <c r="V452" t="s">
        <v>50</v>
      </c>
      <c r="W452" t="s">
        <v>50</v>
      </c>
      <c r="X452" t="str">
        <f t="shared" si="59"/>
        <v>Karve Nagar</v>
      </c>
      <c r="Y452" t="str">
        <f t="shared" si="60"/>
        <v>Karve Nagar</v>
      </c>
      <c r="Z452" t="s">
        <v>166</v>
      </c>
      <c r="AA452" t="s">
        <v>50</v>
      </c>
      <c r="AB452" t="s">
        <v>157</v>
      </c>
      <c r="AC452" t="s">
        <v>50</v>
      </c>
      <c r="AD452" t="s">
        <v>50</v>
      </c>
      <c r="AE452" t="s">
        <v>50</v>
      </c>
      <c r="AF452" t="str">
        <f t="shared" si="61"/>
        <v>R Deccan</v>
      </c>
      <c r="AG452" t="s">
        <v>50</v>
      </c>
      <c r="AH452" t="s">
        <v>50</v>
      </c>
      <c r="AI452" t="s">
        <v>50</v>
      </c>
      <c r="AJ452" t="s">
        <v>50</v>
      </c>
      <c r="AK452" t="s">
        <v>50</v>
      </c>
      <c r="AL452" t="str">
        <f t="shared" si="62"/>
        <v/>
      </c>
      <c r="AM452" t="str">
        <f>IF(FC_Road___Aradhana5[[#This Row],[2nd Level Departure]]="",FC_Road___Aradhana5[[#This Row],[1st Level Departure]],FC_Road___Aradhana5[[#This Row],[2nd Level Departure]])</f>
        <v>R Deccan</v>
      </c>
      <c r="AN452" t="s">
        <v>56</v>
      </c>
      <c r="AO452" t="s">
        <v>71</v>
      </c>
      <c r="AP452" t="s">
        <v>96</v>
      </c>
      <c r="AQ452" t="s">
        <v>50</v>
      </c>
      <c r="AR452" t="s">
        <v>50</v>
      </c>
      <c r="AS452" t="s">
        <v>50</v>
      </c>
      <c r="AT452" t="s">
        <v>50</v>
      </c>
      <c r="AU452" t="s">
        <v>50</v>
      </c>
      <c r="AV452" t="s">
        <v>97</v>
      </c>
      <c r="AW452" t="str">
        <f t="shared" si="63"/>
        <v>Social Media Ad (Instagram/ Facebook)</v>
      </c>
      <c r="AX452" t="s">
        <v>61</v>
      </c>
      <c r="AY452" t="str">
        <f t="shared" si="56"/>
        <v>Casual Meal</v>
      </c>
      <c r="AZ452" t="s">
        <v>168</v>
      </c>
      <c r="BA452" t="s">
        <v>125</v>
      </c>
      <c r="BB452" t="s">
        <v>104</v>
      </c>
      <c r="BC452" t="s">
        <v>104</v>
      </c>
      <c r="BD452" t="s">
        <v>66</v>
      </c>
      <c r="BE452" t="s">
        <v>67</v>
      </c>
      <c r="BF452" t="s">
        <v>131</v>
      </c>
      <c r="BG452" t="s">
        <v>68</v>
      </c>
      <c r="BH452" t="s">
        <v>78</v>
      </c>
      <c r="BI452" t="s">
        <v>91</v>
      </c>
      <c r="BJ452" t="s">
        <v>69</v>
      </c>
      <c r="BK452" t="s">
        <v>531</v>
      </c>
      <c r="BL452" t="s">
        <v>387</v>
      </c>
    </row>
    <row r="453" spans="1:64" x14ac:dyDescent="0.3">
      <c r="A453">
        <v>472</v>
      </c>
      <c r="B453" s="1">
        <v>45842.92083333333</v>
      </c>
      <c r="C453" s="6">
        <v>45842.930555555555</v>
      </c>
      <c r="D453" s="2">
        <f>INT(FC_Road___Aradhana5[[#This Row],[Completion time]])</f>
        <v>45842</v>
      </c>
      <c r="E453" s="2" t="str">
        <f>TEXT(FC_Road___Aradhana5[[#This Row],[Date]],"dddd")</f>
        <v>Friday</v>
      </c>
      <c r="F453" s="2" t="str">
        <f>IF(WEEKDAY(FC_Road___Aradhana5[[#This Row],[Date]],2)&gt;5,"Weekend","Weekday")</f>
        <v>Weekday</v>
      </c>
      <c r="G45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3" t="s">
        <v>49</v>
      </c>
      <c r="I453" t="s">
        <v>50</v>
      </c>
      <c r="J453" t="s">
        <v>79</v>
      </c>
      <c r="K453" t="s">
        <v>52</v>
      </c>
      <c r="L453" t="s">
        <v>53</v>
      </c>
      <c r="M453" t="s">
        <v>50</v>
      </c>
      <c r="N453" t="s">
        <v>50</v>
      </c>
      <c r="O453" t="s">
        <v>81</v>
      </c>
      <c r="P453" t="s">
        <v>50</v>
      </c>
      <c r="Q453" t="s">
        <v>50</v>
      </c>
      <c r="R453" t="str">
        <f t="shared" si="58"/>
        <v>Kothrud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tr">
        <f t="shared" si="59"/>
        <v/>
      </c>
      <c r="Y453" t="str">
        <f t="shared" si="60"/>
        <v>Kothrud</v>
      </c>
      <c r="Z453" t="s">
        <v>166</v>
      </c>
      <c r="AA453" t="s">
        <v>50</v>
      </c>
      <c r="AC453" t="s">
        <v>50</v>
      </c>
      <c r="AD453" t="s">
        <v>50</v>
      </c>
      <c r="AE453" t="s">
        <v>50</v>
      </c>
      <c r="AF453" t="str">
        <f t="shared" si="61"/>
        <v/>
      </c>
      <c r="AG453" t="s">
        <v>50</v>
      </c>
      <c r="AH453" t="s">
        <v>50</v>
      </c>
      <c r="AI453" t="s">
        <v>50</v>
      </c>
      <c r="AJ453" t="s">
        <v>50</v>
      </c>
      <c r="AK453" t="s">
        <v>50</v>
      </c>
      <c r="AL453" t="str">
        <f t="shared" si="62"/>
        <v/>
      </c>
      <c r="AM453" t="str">
        <f>IF(FC_Road___Aradhana5[[#This Row],[2nd Level Departure]]="",FC_Road___Aradhana5[[#This Row],[1st Level Departure]],FC_Road___Aradhana5[[#This Row],[2nd Level Departure]])</f>
        <v/>
      </c>
      <c r="AN453" t="s">
        <v>56</v>
      </c>
      <c r="AO453" t="s">
        <v>71</v>
      </c>
      <c r="AP453" t="s">
        <v>96</v>
      </c>
      <c r="AQ453" t="s">
        <v>50</v>
      </c>
      <c r="AR453" t="s">
        <v>50</v>
      </c>
      <c r="AS453" t="s">
        <v>50</v>
      </c>
      <c r="AT453" t="s">
        <v>50</v>
      </c>
      <c r="AU453" t="s">
        <v>50</v>
      </c>
      <c r="AV453" t="s">
        <v>105</v>
      </c>
      <c r="AW453" t="str">
        <f t="shared" si="63"/>
        <v>Food Blogger/ Influencer</v>
      </c>
      <c r="AX453" t="s">
        <v>111</v>
      </c>
      <c r="AY453" t="str">
        <f t="shared" si="56"/>
        <v>Hangout with friends</v>
      </c>
      <c r="AZ453" t="s">
        <v>98</v>
      </c>
      <c r="BA453" t="s">
        <v>62</v>
      </c>
      <c r="BB453" t="s">
        <v>87</v>
      </c>
      <c r="BC453" t="s">
        <v>65</v>
      </c>
      <c r="BD453" t="s">
        <v>75</v>
      </c>
      <c r="BE453" t="s">
        <v>188</v>
      </c>
      <c r="BF453" t="s">
        <v>89</v>
      </c>
      <c r="BG453" t="s">
        <v>68</v>
      </c>
      <c r="BH453" t="s">
        <v>118</v>
      </c>
      <c r="BI453" t="s">
        <v>115</v>
      </c>
      <c r="BJ453" t="s">
        <v>69</v>
      </c>
      <c r="BK453" t="s">
        <v>529</v>
      </c>
      <c r="BL453" t="s">
        <v>401</v>
      </c>
    </row>
    <row r="454" spans="1:64" x14ac:dyDescent="0.3">
      <c r="A454">
        <v>473</v>
      </c>
      <c r="B454" s="1">
        <v>45842.931250000001</v>
      </c>
      <c r="C454" s="6">
        <v>45842.93472222222</v>
      </c>
      <c r="D454" s="2">
        <f>INT(FC_Road___Aradhana5[[#This Row],[Completion time]])</f>
        <v>45842</v>
      </c>
      <c r="E454" s="2" t="str">
        <f>TEXT(FC_Road___Aradhana5[[#This Row],[Date]],"dddd")</f>
        <v>Friday</v>
      </c>
      <c r="F454" s="2" t="str">
        <f>IF(WEEKDAY(FC_Road___Aradhana5[[#This Row],[Date]],2)&gt;5,"Weekend","Weekday")</f>
        <v>Weekday</v>
      </c>
      <c r="G45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4" t="s">
        <v>49</v>
      </c>
      <c r="I454" t="s">
        <v>50</v>
      </c>
      <c r="J454" t="s">
        <v>51</v>
      </c>
      <c r="K454" t="s">
        <v>92</v>
      </c>
      <c r="L454" t="s">
        <v>80</v>
      </c>
      <c r="M454" t="s">
        <v>50</v>
      </c>
      <c r="N454" t="s">
        <v>50</v>
      </c>
      <c r="O454" t="s">
        <v>50</v>
      </c>
      <c r="P454" t="s">
        <v>50</v>
      </c>
      <c r="Q454" t="s">
        <v>127</v>
      </c>
      <c r="R454" t="str">
        <f t="shared" si="58"/>
        <v>Old City</v>
      </c>
      <c r="S454" t="s">
        <v>50</v>
      </c>
      <c r="T454" t="s">
        <v>50</v>
      </c>
      <c r="U454" t="s">
        <v>50</v>
      </c>
      <c r="V454" t="s">
        <v>50</v>
      </c>
      <c r="W454" t="s">
        <v>169</v>
      </c>
      <c r="X454" t="str">
        <f t="shared" si="59"/>
        <v>Sadashiv Peth</v>
      </c>
      <c r="Y454" t="str">
        <f t="shared" si="60"/>
        <v>Sadashiv Peth</v>
      </c>
      <c r="Z454" t="s">
        <v>83</v>
      </c>
      <c r="AA454" t="s">
        <v>127</v>
      </c>
      <c r="AB454" t="s">
        <v>50</v>
      </c>
      <c r="AC454" t="s">
        <v>50</v>
      </c>
      <c r="AD454" t="s">
        <v>50</v>
      </c>
      <c r="AE454" t="s">
        <v>50</v>
      </c>
      <c r="AF454" t="str">
        <f t="shared" si="61"/>
        <v>Old City</v>
      </c>
      <c r="AG454" t="s">
        <v>50</v>
      </c>
      <c r="AH454" t="s">
        <v>50</v>
      </c>
      <c r="AI454" t="s">
        <v>50</v>
      </c>
      <c r="AJ454" t="s">
        <v>50</v>
      </c>
      <c r="AK454" t="s">
        <v>50</v>
      </c>
      <c r="AL454" t="str">
        <f t="shared" si="62"/>
        <v/>
      </c>
      <c r="AM454" t="str">
        <f>IF(FC_Road___Aradhana5[[#This Row],[2nd Level Departure]]="",FC_Road___Aradhana5[[#This Row],[1st Level Departure]],FC_Road___Aradhana5[[#This Row],[2nd Level Departure]])</f>
        <v>Old City</v>
      </c>
      <c r="AN454" t="s">
        <v>56</v>
      </c>
      <c r="AO454" t="s">
        <v>109</v>
      </c>
      <c r="AP454" t="s">
        <v>58</v>
      </c>
      <c r="AQ454" t="s">
        <v>59</v>
      </c>
      <c r="AR454" t="s">
        <v>60</v>
      </c>
      <c r="AS454" t="s">
        <v>112</v>
      </c>
      <c r="AT454" t="s">
        <v>107</v>
      </c>
      <c r="AU454" t="s">
        <v>63</v>
      </c>
      <c r="AV454" t="s">
        <v>50</v>
      </c>
      <c r="AW454" t="str">
        <f t="shared" si="63"/>
        <v>Word of Mouth/ Recommendation</v>
      </c>
      <c r="AX454" t="s">
        <v>50</v>
      </c>
      <c r="AY454" t="str">
        <f t="shared" si="56"/>
        <v>Hangout with Friends</v>
      </c>
      <c r="AZ454" t="s">
        <v>50</v>
      </c>
      <c r="BA454" t="str">
        <f t="shared" si="57"/>
        <v>Nonna's famous Tiramisu </v>
      </c>
      <c r="BB454" t="s">
        <v>87</v>
      </c>
      <c r="BC454" t="s">
        <v>64</v>
      </c>
      <c r="BD454" t="s">
        <v>75</v>
      </c>
      <c r="BE454" t="s">
        <v>67</v>
      </c>
      <c r="BF454" t="s">
        <v>89</v>
      </c>
      <c r="BG454" t="s">
        <v>68</v>
      </c>
      <c r="BH454" t="s">
        <v>90</v>
      </c>
      <c r="BI454" t="s">
        <v>115</v>
      </c>
      <c r="BJ454" t="s">
        <v>69</v>
      </c>
      <c r="BK454" t="s">
        <v>153</v>
      </c>
      <c r="BL454" t="s">
        <v>391</v>
      </c>
    </row>
    <row r="455" spans="1:64" x14ac:dyDescent="0.3">
      <c r="A455">
        <v>474</v>
      </c>
      <c r="B455" s="1">
        <v>45842.935416666667</v>
      </c>
      <c r="C455" s="6">
        <v>45842.9375</v>
      </c>
      <c r="D455" s="2">
        <f>INT(FC_Road___Aradhana5[[#This Row],[Completion time]])</f>
        <v>45842</v>
      </c>
      <c r="E455" s="2" t="str">
        <f>TEXT(FC_Road___Aradhana5[[#This Row],[Date]],"dddd")</f>
        <v>Friday</v>
      </c>
      <c r="F455" s="2" t="str">
        <f>IF(WEEKDAY(FC_Road___Aradhana5[[#This Row],[Date]],2)&gt;5,"Weekend","Weekday")</f>
        <v>Weekday</v>
      </c>
      <c r="G45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5" t="s">
        <v>49</v>
      </c>
      <c r="I455" t="s">
        <v>50</v>
      </c>
      <c r="J455" t="s">
        <v>79</v>
      </c>
      <c r="K455" t="s">
        <v>52</v>
      </c>
      <c r="L455" t="s">
        <v>80</v>
      </c>
      <c r="M455" t="s">
        <v>50</v>
      </c>
      <c r="N455" t="s">
        <v>50</v>
      </c>
      <c r="O455" t="s">
        <v>50</v>
      </c>
      <c r="P455" t="s">
        <v>50</v>
      </c>
      <c r="Q455" t="s">
        <v>81</v>
      </c>
      <c r="R455" t="str">
        <f t="shared" si="58"/>
        <v>Kothrud</v>
      </c>
      <c r="S455" t="s">
        <v>50</v>
      </c>
      <c r="T455" t="s">
        <v>50</v>
      </c>
      <c r="U455" t="s">
        <v>82</v>
      </c>
      <c r="V455" t="s">
        <v>50</v>
      </c>
      <c r="W455" t="s">
        <v>50</v>
      </c>
      <c r="X455" t="str">
        <f t="shared" si="59"/>
        <v>Bhusari Colony / Kothrud Depot</v>
      </c>
      <c r="Y455" t="str">
        <f t="shared" si="60"/>
        <v>Bhusari Colony / Kothrud Depot</v>
      </c>
      <c r="Z455" t="s">
        <v>83</v>
      </c>
      <c r="AA455" t="s">
        <v>84</v>
      </c>
      <c r="AB455" t="s">
        <v>50</v>
      </c>
      <c r="AC455" t="s">
        <v>50</v>
      </c>
      <c r="AD455" t="s">
        <v>50</v>
      </c>
      <c r="AE455" t="s">
        <v>50</v>
      </c>
      <c r="AF455" t="str">
        <f t="shared" si="61"/>
        <v>kothrud</v>
      </c>
      <c r="AG455" t="s">
        <v>50</v>
      </c>
      <c r="AH455" t="s">
        <v>50</v>
      </c>
      <c r="AI455" t="s">
        <v>162</v>
      </c>
      <c r="AJ455" t="s">
        <v>50</v>
      </c>
      <c r="AK455" t="s">
        <v>50</v>
      </c>
      <c r="AL455" t="str">
        <f t="shared" si="62"/>
        <v>Dahanukar Colony / Kothrud Bus Stand</v>
      </c>
      <c r="AM455" t="str">
        <f>IF(FC_Road___Aradhana5[[#This Row],[2nd Level Departure]]="",FC_Road___Aradhana5[[#This Row],[1st Level Departure]],FC_Road___Aradhana5[[#This Row],[2nd Level Departure]])</f>
        <v>Dahanukar Colony / Kothrud Bus Stand</v>
      </c>
      <c r="AN455" t="s">
        <v>147</v>
      </c>
      <c r="AO455" t="s">
        <v>71</v>
      </c>
      <c r="AP455" t="s">
        <v>96</v>
      </c>
      <c r="AQ455" t="s">
        <v>50</v>
      </c>
      <c r="AR455" t="s">
        <v>50</v>
      </c>
      <c r="AS455" t="s">
        <v>50</v>
      </c>
      <c r="AT455" t="s">
        <v>50</v>
      </c>
      <c r="AU455" t="s">
        <v>50</v>
      </c>
      <c r="AV455" t="s">
        <v>149</v>
      </c>
      <c r="AW455" t="str">
        <f t="shared" si="63"/>
        <v>A friend told me</v>
      </c>
      <c r="AX455" t="s">
        <v>111</v>
      </c>
      <c r="AY455" t="str">
        <f t="shared" si="56"/>
        <v>Hangout with friends</v>
      </c>
      <c r="AZ455" t="s">
        <v>180</v>
      </c>
      <c r="BA455" t="s">
        <v>107</v>
      </c>
      <c r="BB455" t="s">
        <v>104</v>
      </c>
      <c r="BC455" t="s">
        <v>64</v>
      </c>
      <c r="BD455" t="s">
        <v>88</v>
      </c>
      <c r="BE455" t="s">
        <v>76</v>
      </c>
      <c r="BF455" t="s">
        <v>89</v>
      </c>
      <c r="BG455" t="s">
        <v>114</v>
      </c>
      <c r="BH455" t="s">
        <v>118</v>
      </c>
      <c r="BI455" t="s">
        <v>115</v>
      </c>
      <c r="BJ455" t="s">
        <v>69</v>
      </c>
      <c r="BK455" t="s">
        <v>153</v>
      </c>
      <c r="BL455" t="s">
        <v>389</v>
      </c>
    </row>
    <row r="456" spans="1:64" x14ac:dyDescent="0.3">
      <c r="A456">
        <v>475</v>
      </c>
      <c r="B456" s="1">
        <v>45842.930555555555</v>
      </c>
      <c r="C456" s="6">
        <v>45842.938194444447</v>
      </c>
      <c r="D456" s="2">
        <f>INT(FC_Road___Aradhana5[[#This Row],[Completion time]])</f>
        <v>45842</v>
      </c>
      <c r="E456" s="2" t="str">
        <f>TEXT(FC_Road___Aradhana5[[#This Row],[Date]],"dddd")</f>
        <v>Friday</v>
      </c>
      <c r="F456" s="2" t="str">
        <f>IF(WEEKDAY(FC_Road___Aradhana5[[#This Row],[Date]],2)&gt;5,"Weekend","Weekday")</f>
        <v>Weekday</v>
      </c>
      <c r="G45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6" t="s">
        <v>49</v>
      </c>
      <c r="I456" t="s">
        <v>50</v>
      </c>
      <c r="J456" t="s">
        <v>79</v>
      </c>
      <c r="K456" t="s">
        <v>92</v>
      </c>
      <c r="L456" t="s">
        <v>53</v>
      </c>
      <c r="M456" t="s">
        <v>50</v>
      </c>
      <c r="N456" t="s">
        <v>50</v>
      </c>
      <c r="O456" t="s">
        <v>126</v>
      </c>
      <c r="P456" t="s">
        <v>50</v>
      </c>
      <c r="Q456" t="s">
        <v>50</v>
      </c>
      <c r="R456" t="str">
        <f t="shared" si="58"/>
        <v>ICC/ Senapati Bapat Road</v>
      </c>
      <c r="S456" t="s">
        <v>50</v>
      </c>
      <c r="T456" t="s">
        <v>50</v>
      </c>
      <c r="U456" t="s">
        <v>50</v>
      </c>
      <c r="V456" t="s">
        <v>50</v>
      </c>
      <c r="W456" t="s">
        <v>50</v>
      </c>
      <c r="X456" t="str">
        <f t="shared" si="59"/>
        <v/>
      </c>
      <c r="Y456" t="str">
        <f t="shared" si="60"/>
        <v>ICC/ Senapati Bapat Road</v>
      </c>
      <c r="Z456" t="s">
        <v>83</v>
      </c>
      <c r="AA456" t="s">
        <v>84</v>
      </c>
      <c r="AB456" t="s">
        <v>50</v>
      </c>
      <c r="AC456" t="s">
        <v>50</v>
      </c>
      <c r="AD456" t="s">
        <v>50</v>
      </c>
      <c r="AE456" t="s">
        <v>50</v>
      </c>
      <c r="AF456" t="str">
        <f t="shared" si="61"/>
        <v>kothrud</v>
      </c>
      <c r="AG456" t="s">
        <v>50</v>
      </c>
      <c r="AH456" t="s">
        <v>50</v>
      </c>
      <c r="AI456" t="s">
        <v>120</v>
      </c>
      <c r="AJ456" t="s">
        <v>50</v>
      </c>
      <c r="AK456" t="s">
        <v>50</v>
      </c>
      <c r="AL456" t="str">
        <f t="shared" si="62"/>
        <v>Mayur Colony / Ideal Colony</v>
      </c>
      <c r="AM456" t="str">
        <f>IF(FC_Road___Aradhana5[[#This Row],[2nd Level Departure]]="",FC_Road___Aradhana5[[#This Row],[1st Level Departure]],FC_Road___Aradhana5[[#This Row],[2nd Level Departure]])</f>
        <v>Mayur Colony / Ideal Colony</v>
      </c>
      <c r="AN456" t="s">
        <v>128</v>
      </c>
      <c r="AO456" t="s">
        <v>109</v>
      </c>
      <c r="AP456" t="s">
        <v>96</v>
      </c>
      <c r="AQ456" t="s">
        <v>50</v>
      </c>
      <c r="AR456" t="s">
        <v>50</v>
      </c>
      <c r="AS456" t="s">
        <v>50</v>
      </c>
      <c r="AT456" t="s">
        <v>50</v>
      </c>
      <c r="AU456" t="s">
        <v>50</v>
      </c>
      <c r="AV456" t="s">
        <v>149</v>
      </c>
      <c r="AW456" t="str">
        <f t="shared" si="63"/>
        <v>A friend told me</v>
      </c>
      <c r="AX456" t="s">
        <v>129</v>
      </c>
      <c r="AY456" t="str">
        <f t="shared" si="56"/>
        <v>Family Outing</v>
      </c>
      <c r="AZ456" t="s">
        <v>98</v>
      </c>
      <c r="BA456" t="s">
        <v>62</v>
      </c>
      <c r="BB456" t="s">
        <v>104</v>
      </c>
      <c r="BC456" t="s">
        <v>64</v>
      </c>
      <c r="BD456" t="s">
        <v>88</v>
      </c>
      <c r="BE456" t="s">
        <v>67</v>
      </c>
      <c r="BF456" t="s">
        <v>89</v>
      </c>
      <c r="BG456" t="s">
        <v>114</v>
      </c>
      <c r="BH456" t="s">
        <v>101</v>
      </c>
      <c r="BI456" t="s">
        <v>115</v>
      </c>
      <c r="BJ456" t="s">
        <v>69</v>
      </c>
      <c r="BK456" t="s">
        <v>529</v>
      </c>
      <c r="BL456" t="s">
        <v>377</v>
      </c>
    </row>
    <row r="457" spans="1:64" x14ac:dyDescent="0.3">
      <c r="A457">
        <v>476</v>
      </c>
      <c r="B457" s="1">
        <v>45842.9375</v>
      </c>
      <c r="C457" s="6">
        <v>45842.941666666666</v>
      </c>
      <c r="D457" s="2">
        <f>INT(FC_Road___Aradhana5[[#This Row],[Completion time]])</f>
        <v>45842</v>
      </c>
      <c r="E457" s="2" t="str">
        <f>TEXT(FC_Road___Aradhana5[[#This Row],[Date]],"dddd")</f>
        <v>Friday</v>
      </c>
      <c r="F457" s="2" t="str">
        <f>IF(WEEKDAY(FC_Road___Aradhana5[[#This Row],[Date]],2)&gt;5,"Weekend","Weekday")</f>
        <v>Weekday</v>
      </c>
      <c r="G45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57" t="s">
        <v>49</v>
      </c>
      <c r="I457" t="s">
        <v>50</v>
      </c>
      <c r="J457" t="s">
        <v>79</v>
      </c>
      <c r="K457" t="s">
        <v>52</v>
      </c>
      <c r="L457" t="s">
        <v>119</v>
      </c>
      <c r="M457" t="s">
        <v>50</v>
      </c>
      <c r="N457" t="s">
        <v>50</v>
      </c>
      <c r="O457" t="s">
        <v>50</v>
      </c>
      <c r="P457" t="s">
        <v>50</v>
      </c>
      <c r="Q457" t="s">
        <v>54</v>
      </c>
      <c r="R457" t="str">
        <f t="shared" si="58"/>
        <v>Deccan</v>
      </c>
      <c r="S457" t="s">
        <v>132</v>
      </c>
      <c r="T457" t="s">
        <v>50</v>
      </c>
      <c r="U457" t="s">
        <v>50</v>
      </c>
      <c r="V457" t="s">
        <v>50</v>
      </c>
      <c r="W457" t="s">
        <v>50</v>
      </c>
      <c r="X457" t="str">
        <f t="shared" si="59"/>
        <v>Prabhat Road/Bhandarkar Road</v>
      </c>
      <c r="Y457" t="str">
        <f t="shared" si="60"/>
        <v>Prabhat Road/Bhandarkar Road</v>
      </c>
      <c r="Z457" t="s">
        <v>83</v>
      </c>
      <c r="AA457" t="s">
        <v>54</v>
      </c>
      <c r="AB457" t="s">
        <v>50</v>
      </c>
      <c r="AC457" t="s">
        <v>50</v>
      </c>
      <c r="AD457" t="s">
        <v>50</v>
      </c>
      <c r="AE457" t="s">
        <v>50</v>
      </c>
      <c r="AF457" t="str">
        <f t="shared" si="61"/>
        <v>Deccan</v>
      </c>
      <c r="AG457" t="s">
        <v>164</v>
      </c>
      <c r="AH457" t="s">
        <v>50</v>
      </c>
      <c r="AI457" t="s">
        <v>50</v>
      </c>
      <c r="AJ457" t="s">
        <v>50</v>
      </c>
      <c r="AK457" t="s">
        <v>50</v>
      </c>
      <c r="AL457" t="str">
        <f t="shared" si="62"/>
        <v>Apte Road / JM Road</v>
      </c>
      <c r="AM457" t="str">
        <f>IF(FC_Road___Aradhana5[[#This Row],[2nd Level Departure]]="",FC_Road___Aradhana5[[#This Row],[1st Level Departure]],FC_Road___Aradhana5[[#This Row],[2nd Level Departure]])</f>
        <v>Apte Road / JM Road</v>
      </c>
      <c r="AN457" t="s">
        <v>56</v>
      </c>
      <c r="AO457" t="s">
        <v>71</v>
      </c>
      <c r="AP457" t="s">
        <v>96</v>
      </c>
      <c r="AQ457" t="s">
        <v>50</v>
      </c>
      <c r="AR457" t="s">
        <v>50</v>
      </c>
      <c r="AS457" t="s">
        <v>50</v>
      </c>
      <c r="AT457" t="s">
        <v>50</v>
      </c>
      <c r="AU457" t="s">
        <v>50</v>
      </c>
      <c r="AV457" t="s">
        <v>149</v>
      </c>
      <c r="AW457" t="str">
        <f t="shared" si="63"/>
        <v>A friend told me</v>
      </c>
      <c r="AX457" t="s">
        <v>167</v>
      </c>
      <c r="AY457" t="str">
        <f t="shared" si="56"/>
        <v>Special Celebration (Birthday, Anniversary, etc.)</v>
      </c>
      <c r="AZ457" t="s">
        <v>98</v>
      </c>
      <c r="BA457" t="s">
        <v>62</v>
      </c>
      <c r="BB457" t="s">
        <v>104</v>
      </c>
      <c r="BC457" t="s">
        <v>108</v>
      </c>
      <c r="BD457" t="s">
        <v>75</v>
      </c>
      <c r="BE457" t="s">
        <v>67</v>
      </c>
      <c r="BF457" t="s">
        <v>89</v>
      </c>
      <c r="BG457" t="s">
        <v>68</v>
      </c>
      <c r="BH457" t="s">
        <v>118</v>
      </c>
      <c r="BI457" t="s">
        <v>115</v>
      </c>
      <c r="BJ457" t="s">
        <v>69</v>
      </c>
      <c r="BK457" t="s">
        <v>153</v>
      </c>
      <c r="BL457" t="s">
        <v>402</v>
      </c>
    </row>
    <row r="458" spans="1:64" x14ac:dyDescent="0.3">
      <c r="A458">
        <v>477</v>
      </c>
      <c r="B458" s="1">
        <v>45843.563888888886</v>
      </c>
      <c r="C458" s="6">
        <v>45843.566666666666</v>
      </c>
      <c r="D458" s="2">
        <f>INT(FC_Road___Aradhana5[[#This Row],[Completion time]])</f>
        <v>45843</v>
      </c>
      <c r="E458" s="2" t="str">
        <f>TEXT(FC_Road___Aradhana5[[#This Row],[Date]],"dddd")</f>
        <v>Saturday</v>
      </c>
      <c r="F458" s="2" t="str">
        <f>IF(WEEKDAY(FC_Road___Aradhana5[[#This Row],[Date]],2)&gt;5,"Weekend","Weekday")</f>
        <v>Weekend</v>
      </c>
      <c r="G45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58" t="s">
        <v>49</v>
      </c>
      <c r="I458" t="s">
        <v>50</v>
      </c>
      <c r="J458" t="s">
        <v>310</v>
      </c>
      <c r="K458" t="s">
        <v>52</v>
      </c>
      <c r="L458" t="s">
        <v>80</v>
      </c>
      <c r="M458" t="s">
        <v>50</v>
      </c>
      <c r="N458" t="s">
        <v>50</v>
      </c>
      <c r="O458" t="s">
        <v>50</v>
      </c>
      <c r="P458" t="s">
        <v>50</v>
      </c>
      <c r="Q458" t="s">
        <v>259</v>
      </c>
      <c r="R458" t="str">
        <f t="shared" si="58"/>
        <v xml:space="preserve">Bibwewadi </v>
      </c>
      <c r="S458" t="s">
        <v>50</v>
      </c>
      <c r="T458" t="s">
        <v>50</v>
      </c>
      <c r="U458" t="s">
        <v>50</v>
      </c>
      <c r="V458" t="s">
        <v>50</v>
      </c>
      <c r="W458" t="s">
        <v>50</v>
      </c>
      <c r="X458" t="str">
        <f t="shared" si="59"/>
        <v/>
      </c>
      <c r="Y458" t="str">
        <f t="shared" si="60"/>
        <v xml:space="preserve">Bibwewadi </v>
      </c>
      <c r="Z458" t="s">
        <v>142</v>
      </c>
      <c r="AA458" t="s">
        <v>50</v>
      </c>
      <c r="AB458" t="s">
        <v>50</v>
      </c>
      <c r="AC458" t="s">
        <v>50</v>
      </c>
      <c r="AD458" t="s">
        <v>50</v>
      </c>
      <c r="AE458" t="s">
        <v>161</v>
      </c>
      <c r="AF458" t="str">
        <f t="shared" si="61"/>
        <v>Fergusson / BMCC</v>
      </c>
      <c r="AG458" t="s">
        <v>50</v>
      </c>
      <c r="AH458" t="s">
        <v>50</v>
      </c>
      <c r="AI458" t="s">
        <v>50</v>
      </c>
      <c r="AJ458" t="s">
        <v>50</v>
      </c>
      <c r="AK458" t="s">
        <v>50</v>
      </c>
      <c r="AL458" t="str">
        <f t="shared" si="62"/>
        <v/>
      </c>
      <c r="AM458" t="str">
        <f>IF(FC_Road___Aradhana5[[#This Row],[2nd Level Departure]]="",FC_Road___Aradhana5[[#This Row],[1st Level Departure]],FC_Road___Aradhana5[[#This Row],[2nd Level Departure]])</f>
        <v>Fergusson / BMCC</v>
      </c>
      <c r="AN458" t="s">
        <v>56</v>
      </c>
      <c r="AO458" t="s">
        <v>57</v>
      </c>
      <c r="AP458" t="s">
        <v>58</v>
      </c>
      <c r="AQ458" t="s">
        <v>97</v>
      </c>
      <c r="AR458" t="s">
        <v>133</v>
      </c>
      <c r="AS458" t="s">
        <v>139</v>
      </c>
      <c r="AT458" t="s">
        <v>62</v>
      </c>
      <c r="AU458" t="s">
        <v>63</v>
      </c>
      <c r="AV458" t="s">
        <v>50</v>
      </c>
      <c r="AW458" t="str">
        <f t="shared" si="63"/>
        <v>Social Media Ad (Instagram/ Facebook)</v>
      </c>
      <c r="AX458" t="s">
        <v>50</v>
      </c>
      <c r="AY458" t="s">
        <v>167</v>
      </c>
      <c r="AZ458" t="s">
        <v>50</v>
      </c>
      <c r="BA458" t="str">
        <f t="shared" si="57"/>
        <v>I wanted to try Sourdough Pizza</v>
      </c>
      <c r="BB458" t="s">
        <v>87</v>
      </c>
      <c r="BC458" t="s">
        <v>64</v>
      </c>
      <c r="BD458" t="s">
        <v>88</v>
      </c>
      <c r="BE458" t="s">
        <v>76</v>
      </c>
      <c r="BF458" t="s">
        <v>89</v>
      </c>
      <c r="BG458" t="s">
        <v>114</v>
      </c>
      <c r="BH458" t="s">
        <v>78</v>
      </c>
      <c r="BI458" t="s">
        <v>193</v>
      </c>
      <c r="BJ458" t="s">
        <v>69</v>
      </c>
      <c r="BK458" t="s">
        <v>528</v>
      </c>
      <c r="BL458" t="s">
        <v>388</v>
      </c>
    </row>
    <row r="459" spans="1:64" x14ac:dyDescent="0.3">
      <c r="A459">
        <v>478</v>
      </c>
      <c r="B459" s="1">
        <v>45842.942361111112</v>
      </c>
      <c r="C459" s="6">
        <v>45843.568749999999</v>
      </c>
      <c r="D459" s="2">
        <f>INT(FC_Road___Aradhana5[[#This Row],[Completion time]])</f>
        <v>45843</v>
      </c>
      <c r="E459" s="2" t="str">
        <f>TEXT(FC_Road___Aradhana5[[#This Row],[Date]],"dddd")</f>
        <v>Saturday</v>
      </c>
      <c r="F459" s="2" t="str">
        <f>IF(WEEKDAY(FC_Road___Aradhana5[[#This Row],[Date]],2)&gt;5,"Weekend","Weekday")</f>
        <v>Weekend</v>
      </c>
      <c r="G45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59" t="s">
        <v>49</v>
      </c>
      <c r="I459" t="s">
        <v>50</v>
      </c>
      <c r="J459" t="s">
        <v>79</v>
      </c>
      <c r="K459" t="s">
        <v>140</v>
      </c>
      <c r="L459" t="s">
        <v>93</v>
      </c>
      <c r="M459" t="s">
        <v>50</v>
      </c>
      <c r="N459" t="s">
        <v>102</v>
      </c>
      <c r="O459" t="s">
        <v>50</v>
      </c>
      <c r="P459" t="s">
        <v>50</v>
      </c>
      <c r="Q459" t="s">
        <v>50</v>
      </c>
      <c r="R459" t="str">
        <f t="shared" si="58"/>
        <v>FC Road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tr">
        <f t="shared" si="59"/>
        <v/>
      </c>
      <c r="Y459" t="str">
        <f t="shared" si="60"/>
        <v>FC Road</v>
      </c>
      <c r="Z459" t="s">
        <v>93</v>
      </c>
      <c r="AA459" t="s">
        <v>50</v>
      </c>
      <c r="AB459" t="s">
        <v>50</v>
      </c>
      <c r="AC459" t="s">
        <v>102</v>
      </c>
      <c r="AD459" t="s">
        <v>50</v>
      </c>
      <c r="AE459" t="s">
        <v>50</v>
      </c>
      <c r="AF459" t="str">
        <f t="shared" si="61"/>
        <v>FC Road</v>
      </c>
      <c r="AG459" t="s">
        <v>50</v>
      </c>
      <c r="AH459" t="s">
        <v>50</v>
      </c>
      <c r="AI459" t="s">
        <v>50</v>
      </c>
      <c r="AJ459" t="s">
        <v>50</v>
      </c>
      <c r="AK459" t="s">
        <v>50</v>
      </c>
      <c r="AL459" t="str">
        <f t="shared" si="62"/>
        <v/>
      </c>
      <c r="AM459" t="str">
        <f>IF(FC_Road___Aradhana5[[#This Row],[2nd Level Departure]]="",FC_Road___Aradhana5[[#This Row],[1st Level Departure]],FC_Road___Aradhana5[[#This Row],[2nd Level Departure]])</f>
        <v>FC Road</v>
      </c>
      <c r="AN459" t="s">
        <v>85</v>
      </c>
      <c r="AO459" t="s">
        <v>57</v>
      </c>
      <c r="AP459" t="s">
        <v>96</v>
      </c>
      <c r="AQ459" t="s">
        <v>50</v>
      </c>
      <c r="AR459" t="s">
        <v>50</v>
      </c>
      <c r="AS459" t="s">
        <v>50</v>
      </c>
      <c r="AT459" t="s">
        <v>50</v>
      </c>
      <c r="AU459" t="s">
        <v>50</v>
      </c>
      <c r="AV459" t="s">
        <v>97</v>
      </c>
      <c r="AW459" t="str">
        <f t="shared" si="63"/>
        <v>Social Media Ad (Instagram/ Facebook)</v>
      </c>
      <c r="AX459" t="s">
        <v>86</v>
      </c>
      <c r="AY459" t="str">
        <f t="shared" si="56"/>
        <v>Date</v>
      </c>
      <c r="AZ459" t="s">
        <v>98</v>
      </c>
      <c r="BA459" t="s">
        <v>62</v>
      </c>
      <c r="BB459" t="s">
        <v>113</v>
      </c>
      <c r="BC459" t="s">
        <v>108</v>
      </c>
      <c r="BD459" t="s">
        <v>88</v>
      </c>
      <c r="BE459" t="s">
        <v>188</v>
      </c>
      <c r="BF459" t="s">
        <v>89</v>
      </c>
      <c r="BG459" t="s">
        <v>114</v>
      </c>
      <c r="BH459" t="s">
        <v>101</v>
      </c>
      <c r="BI459" t="s">
        <v>115</v>
      </c>
      <c r="BJ459" t="s">
        <v>69</v>
      </c>
      <c r="BK459" t="s">
        <v>93</v>
      </c>
      <c r="BL459" t="s">
        <v>372</v>
      </c>
    </row>
    <row r="460" spans="1:64" x14ac:dyDescent="0.3">
      <c r="A460">
        <v>479</v>
      </c>
      <c r="B460" s="1">
        <v>45843.569444444445</v>
      </c>
      <c r="C460" s="6">
        <v>45843.576388888891</v>
      </c>
      <c r="D460" s="2">
        <f>INT(FC_Road___Aradhana5[[#This Row],[Completion time]])</f>
        <v>45843</v>
      </c>
      <c r="E460" s="2" t="str">
        <f>TEXT(FC_Road___Aradhana5[[#This Row],[Date]],"dddd")</f>
        <v>Saturday</v>
      </c>
      <c r="F460" s="2" t="str">
        <f>IF(WEEKDAY(FC_Road___Aradhana5[[#This Row],[Date]],2)&gt;5,"Weekend","Weekday")</f>
        <v>Weekend</v>
      </c>
      <c r="G46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0" t="s">
        <v>49</v>
      </c>
      <c r="I460" t="s">
        <v>50</v>
      </c>
      <c r="J460" t="s">
        <v>51</v>
      </c>
      <c r="K460" t="s">
        <v>92</v>
      </c>
      <c r="L460" t="s">
        <v>53</v>
      </c>
      <c r="M460" t="s">
        <v>50</v>
      </c>
      <c r="N460" t="s">
        <v>50</v>
      </c>
      <c r="O460" t="s">
        <v>126</v>
      </c>
      <c r="P460" t="s">
        <v>50</v>
      </c>
      <c r="Q460" t="s">
        <v>50</v>
      </c>
      <c r="R460" t="str">
        <f t="shared" si="58"/>
        <v>ICC/ Senapati Bapat Road</v>
      </c>
      <c r="S460" t="s">
        <v>50</v>
      </c>
      <c r="T460" t="s">
        <v>50</v>
      </c>
      <c r="U460" t="s">
        <v>50</v>
      </c>
      <c r="V460" t="s">
        <v>50</v>
      </c>
      <c r="W460" t="s">
        <v>50</v>
      </c>
      <c r="X460" t="str">
        <f t="shared" si="59"/>
        <v/>
      </c>
      <c r="Y460" t="str">
        <f t="shared" si="60"/>
        <v>ICC/ Senapati Bapat Road</v>
      </c>
      <c r="Z460" t="s">
        <v>83</v>
      </c>
      <c r="AA460" t="s">
        <v>84</v>
      </c>
      <c r="AB460" t="s">
        <v>50</v>
      </c>
      <c r="AC460" t="s">
        <v>50</v>
      </c>
      <c r="AD460" t="s">
        <v>50</v>
      </c>
      <c r="AE460" t="s">
        <v>50</v>
      </c>
      <c r="AF460" t="str">
        <f t="shared" si="61"/>
        <v>kothrud</v>
      </c>
      <c r="AG460" t="s">
        <v>50</v>
      </c>
      <c r="AH460" t="s">
        <v>50</v>
      </c>
      <c r="AI460" t="s">
        <v>50</v>
      </c>
      <c r="AJ460" t="s">
        <v>50</v>
      </c>
      <c r="AK460" t="s">
        <v>50</v>
      </c>
      <c r="AL460" t="str">
        <f t="shared" si="62"/>
        <v/>
      </c>
      <c r="AM460" t="str">
        <f>IF(FC_Road___Aradhana5[[#This Row],[2nd Level Departure]]="",FC_Road___Aradhana5[[#This Row],[1st Level Departure]],FC_Road___Aradhana5[[#This Row],[2nd Level Departure]])</f>
        <v>kothrud</v>
      </c>
      <c r="AN460" t="s">
        <v>85</v>
      </c>
      <c r="AO460" t="s">
        <v>71</v>
      </c>
      <c r="AP460" t="s">
        <v>58</v>
      </c>
      <c r="AQ460" t="s">
        <v>72</v>
      </c>
      <c r="AR460" t="s">
        <v>103</v>
      </c>
      <c r="AS460" t="s">
        <v>61</v>
      </c>
      <c r="AT460" t="s">
        <v>125</v>
      </c>
      <c r="AU460" t="s">
        <v>63</v>
      </c>
      <c r="AV460" t="s">
        <v>50</v>
      </c>
      <c r="AW460" t="str">
        <f t="shared" si="63"/>
        <v>Walk-in/ Saw it while passing by</v>
      </c>
      <c r="AX460" t="s">
        <v>50</v>
      </c>
      <c r="AY460" t="str">
        <f t="shared" si="56"/>
        <v>Casual Meal</v>
      </c>
      <c r="AZ460" t="s">
        <v>50</v>
      </c>
      <c r="BA460" t="str">
        <f t="shared" si="57"/>
        <v>Pizza with Drinks sounded like a good combo</v>
      </c>
      <c r="BB460" t="s">
        <v>87</v>
      </c>
      <c r="BC460" t="s">
        <v>64</v>
      </c>
      <c r="BD460" t="s">
        <v>75</v>
      </c>
      <c r="BE460" t="s">
        <v>67</v>
      </c>
      <c r="BF460" t="s">
        <v>89</v>
      </c>
      <c r="BG460" t="s">
        <v>68</v>
      </c>
      <c r="BH460" t="s">
        <v>90</v>
      </c>
      <c r="BI460" t="s">
        <v>115</v>
      </c>
      <c r="BJ460" t="s">
        <v>69</v>
      </c>
      <c r="BK460" t="s">
        <v>529</v>
      </c>
      <c r="BL460" t="s">
        <v>377</v>
      </c>
    </row>
    <row r="461" spans="1:64" x14ac:dyDescent="0.3">
      <c r="A461">
        <v>480</v>
      </c>
      <c r="B461" s="1">
        <v>45843.567361111112</v>
      </c>
      <c r="C461" s="6">
        <v>45843.588194444441</v>
      </c>
      <c r="D461" s="2">
        <f>INT(FC_Road___Aradhana5[[#This Row],[Completion time]])</f>
        <v>45843</v>
      </c>
      <c r="E461" s="2" t="str">
        <f>TEXT(FC_Road___Aradhana5[[#This Row],[Date]],"dddd")</f>
        <v>Saturday</v>
      </c>
      <c r="F461" s="2" t="str">
        <f>IF(WEEKDAY(FC_Road___Aradhana5[[#This Row],[Date]],2)&gt;5,"Weekend","Weekday")</f>
        <v>Weekend</v>
      </c>
      <c r="G46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1" t="s">
        <v>49</v>
      </c>
      <c r="I461" t="s">
        <v>50</v>
      </c>
      <c r="J461" t="s">
        <v>79</v>
      </c>
      <c r="K461" t="s">
        <v>52</v>
      </c>
      <c r="L461" t="s">
        <v>80</v>
      </c>
      <c r="M461" t="s">
        <v>50</v>
      </c>
      <c r="N461" t="s">
        <v>50</v>
      </c>
      <c r="O461" t="s">
        <v>50</v>
      </c>
      <c r="P461" t="s">
        <v>50</v>
      </c>
      <c r="Q461" t="s">
        <v>54</v>
      </c>
      <c r="R461" t="str">
        <f t="shared" si="58"/>
        <v>Deccan</v>
      </c>
      <c r="S461" t="s">
        <v>50</v>
      </c>
      <c r="T461" t="s">
        <v>50</v>
      </c>
      <c r="U461" t="s">
        <v>50</v>
      </c>
      <c r="V461" t="s">
        <v>50</v>
      </c>
      <c r="W461" t="s">
        <v>50</v>
      </c>
      <c r="X461" t="str">
        <f t="shared" si="59"/>
        <v/>
      </c>
      <c r="Y461" t="str">
        <f t="shared" si="60"/>
        <v>Deccan</v>
      </c>
      <c r="Z461" t="s">
        <v>163</v>
      </c>
      <c r="AA461" t="s">
        <v>127</v>
      </c>
      <c r="AB461" t="s">
        <v>50</v>
      </c>
      <c r="AC461" t="s">
        <v>50</v>
      </c>
      <c r="AD461" t="s">
        <v>50</v>
      </c>
      <c r="AE461" t="s">
        <v>50</v>
      </c>
      <c r="AF461" t="str">
        <f t="shared" si="61"/>
        <v>Old City</v>
      </c>
      <c r="AG461" t="s">
        <v>50</v>
      </c>
      <c r="AH461" t="s">
        <v>50</v>
      </c>
      <c r="AI461" t="s">
        <v>50</v>
      </c>
      <c r="AJ461" t="s">
        <v>50</v>
      </c>
      <c r="AK461" t="s">
        <v>50</v>
      </c>
      <c r="AL461" t="str">
        <f t="shared" si="62"/>
        <v/>
      </c>
      <c r="AM461" t="str">
        <f>IF(FC_Road___Aradhana5[[#This Row],[2nd Level Departure]]="",FC_Road___Aradhana5[[#This Row],[1st Level Departure]],FC_Road___Aradhana5[[#This Row],[2nd Level Departure]])</f>
        <v>Old City</v>
      </c>
      <c r="AN461" t="s">
        <v>85</v>
      </c>
      <c r="AO461" t="s">
        <v>71</v>
      </c>
      <c r="AP461" t="s">
        <v>58</v>
      </c>
      <c r="AQ461" t="s">
        <v>72</v>
      </c>
      <c r="AR461" t="s">
        <v>60</v>
      </c>
      <c r="AS461" t="s">
        <v>61</v>
      </c>
      <c r="AT461" t="s">
        <v>62</v>
      </c>
      <c r="AU461" t="s">
        <v>63</v>
      </c>
      <c r="AV461" t="s">
        <v>50</v>
      </c>
      <c r="AW461" t="str">
        <f t="shared" si="63"/>
        <v>Walk-in/ Saw it while passing by</v>
      </c>
      <c r="AX461" t="s">
        <v>50</v>
      </c>
      <c r="AY461" t="str">
        <f t="shared" si="56"/>
        <v>Casual Meal</v>
      </c>
      <c r="AZ461" t="s">
        <v>50</v>
      </c>
      <c r="BA461" t="str">
        <f t="shared" si="57"/>
        <v>I wanted to try Sourdough Pizza</v>
      </c>
      <c r="BB461" t="s">
        <v>104</v>
      </c>
      <c r="BC461" t="s">
        <v>64</v>
      </c>
      <c r="BD461" t="s">
        <v>75</v>
      </c>
      <c r="BE461" t="s">
        <v>76</v>
      </c>
      <c r="BF461" t="s">
        <v>99</v>
      </c>
      <c r="BG461" t="s">
        <v>100</v>
      </c>
      <c r="BH461" t="s">
        <v>78</v>
      </c>
      <c r="BI461" t="s">
        <v>115</v>
      </c>
      <c r="BJ461" t="s">
        <v>69</v>
      </c>
      <c r="BK461" t="s">
        <v>153</v>
      </c>
      <c r="BL461" t="s">
        <v>369</v>
      </c>
    </row>
    <row r="462" spans="1:64" x14ac:dyDescent="0.3">
      <c r="A462">
        <v>481</v>
      </c>
      <c r="B462" s="1">
        <v>45843.588194444441</v>
      </c>
      <c r="C462" s="6">
        <v>45843.589583333334</v>
      </c>
      <c r="D462" s="2">
        <f>INT(FC_Road___Aradhana5[[#This Row],[Completion time]])</f>
        <v>45843</v>
      </c>
      <c r="E462" s="2" t="str">
        <f>TEXT(FC_Road___Aradhana5[[#This Row],[Date]],"dddd")</f>
        <v>Saturday</v>
      </c>
      <c r="F462" s="2" t="str">
        <f>IF(WEEKDAY(FC_Road___Aradhana5[[#This Row],[Date]],2)&gt;5,"Weekend","Weekday")</f>
        <v>Weekend</v>
      </c>
      <c r="G46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2" t="s">
        <v>49</v>
      </c>
      <c r="I462" t="s">
        <v>50</v>
      </c>
      <c r="J462" t="s">
        <v>51</v>
      </c>
      <c r="K462" t="s">
        <v>52</v>
      </c>
      <c r="L462" t="s">
        <v>156</v>
      </c>
      <c r="M462" t="s">
        <v>157</v>
      </c>
      <c r="N462" t="s">
        <v>50</v>
      </c>
      <c r="O462" t="s">
        <v>50</v>
      </c>
      <c r="P462" t="s">
        <v>50</v>
      </c>
      <c r="Q462" t="s">
        <v>50</v>
      </c>
      <c r="R462" t="str">
        <f t="shared" si="58"/>
        <v>R Deccan</v>
      </c>
      <c r="S462" t="s">
        <v>50</v>
      </c>
      <c r="T462" t="s">
        <v>50</v>
      </c>
      <c r="U462" t="s">
        <v>50</v>
      </c>
      <c r="V462" t="s">
        <v>50</v>
      </c>
      <c r="W462" t="s">
        <v>50</v>
      </c>
      <c r="X462" t="str">
        <f t="shared" si="59"/>
        <v/>
      </c>
      <c r="Y462" t="str">
        <f t="shared" si="60"/>
        <v>R Deccan</v>
      </c>
      <c r="Z462" t="s">
        <v>83</v>
      </c>
      <c r="AA462" t="s">
        <v>54</v>
      </c>
      <c r="AB462" t="s">
        <v>50</v>
      </c>
      <c r="AC462" t="s">
        <v>50</v>
      </c>
      <c r="AD462" t="s">
        <v>50</v>
      </c>
      <c r="AE462" t="s">
        <v>50</v>
      </c>
      <c r="AF462" t="str">
        <f t="shared" si="61"/>
        <v>Deccan</v>
      </c>
      <c r="AG462" t="s">
        <v>50</v>
      </c>
      <c r="AH462" t="s">
        <v>50</v>
      </c>
      <c r="AI462" t="s">
        <v>50</v>
      </c>
      <c r="AJ462" t="s">
        <v>50</v>
      </c>
      <c r="AK462" t="s">
        <v>50</v>
      </c>
      <c r="AL462" t="str">
        <f t="shared" si="62"/>
        <v/>
      </c>
      <c r="AM462" t="str">
        <f>IF(FC_Road___Aradhana5[[#This Row],[2nd Level Departure]]="",FC_Road___Aradhana5[[#This Row],[1st Level Departure]],FC_Road___Aradhana5[[#This Row],[2nd Level Departure]])</f>
        <v>Deccan</v>
      </c>
      <c r="AN462" t="s">
        <v>85</v>
      </c>
      <c r="AO462" t="s">
        <v>71</v>
      </c>
      <c r="AP462" t="s">
        <v>58</v>
      </c>
      <c r="AQ462" t="s">
        <v>72</v>
      </c>
      <c r="AR462" t="s">
        <v>60</v>
      </c>
      <c r="AS462" t="s">
        <v>61</v>
      </c>
      <c r="AT462" t="s">
        <v>107</v>
      </c>
      <c r="AU462" t="s">
        <v>63</v>
      </c>
      <c r="AV462" t="s">
        <v>50</v>
      </c>
      <c r="AW462" t="str">
        <f t="shared" si="63"/>
        <v>Walk-in/ Saw it while passing by</v>
      </c>
      <c r="AX462" t="s">
        <v>50</v>
      </c>
      <c r="AY462" t="str">
        <f t="shared" si="56"/>
        <v>Casual Meal</v>
      </c>
      <c r="AZ462" t="s">
        <v>50</v>
      </c>
      <c r="BA462" t="str">
        <f t="shared" si="57"/>
        <v>Nonna's famous Tiramisu </v>
      </c>
      <c r="BB462" t="s">
        <v>104</v>
      </c>
      <c r="BC462" t="s">
        <v>108</v>
      </c>
      <c r="BD462" t="s">
        <v>75</v>
      </c>
      <c r="BE462" t="s">
        <v>76</v>
      </c>
      <c r="BF462" t="s">
        <v>99</v>
      </c>
      <c r="BG462" t="s">
        <v>68</v>
      </c>
      <c r="BH462" t="s">
        <v>118</v>
      </c>
      <c r="BI462" t="s">
        <v>91</v>
      </c>
      <c r="BJ462" t="s">
        <v>69</v>
      </c>
      <c r="BK462" t="s">
        <v>153</v>
      </c>
      <c r="BL462" t="s">
        <v>369</v>
      </c>
    </row>
    <row r="463" spans="1:64" x14ac:dyDescent="0.3">
      <c r="A463">
        <v>483</v>
      </c>
      <c r="B463" s="1">
        <v>45843.589583333334</v>
      </c>
      <c r="C463" s="6">
        <v>45843.595138888886</v>
      </c>
      <c r="D463" s="2">
        <f>INT(FC_Road___Aradhana5[[#This Row],[Completion time]])</f>
        <v>45843</v>
      </c>
      <c r="E463" s="2" t="str">
        <f>TEXT(FC_Road___Aradhana5[[#This Row],[Date]],"dddd")</f>
        <v>Saturday</v>
      </c>
      <c r="F463" s="2" t="str">
        <f>IF(WEEKDAY(FC_Road___Aradhana5[[#This Row],[Date]],2)&gt;5,"Weekend","Weekday")</f>
        <v>Weekend</v>
      </c>
      <c r="G46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3" t="s">
        <v>49</v>
      </c>
      <c r="I463" t="s">
        <v>50</v>
      </c>
      <c r="J463" t="s">
        <v>51</v>
      </c>
      <c r="K463" t="s">
        <v>52</v>
      </c>
      <c r="L463" t="s">
        <v>80</v>
      </c>
      <c r="M463" t="s">
        <v>50</v>
      </c>
      <c r="N463" t="s">
        <v>50</v>
      </c>
      <c r="O463" t="s">
        <v>50</v>
      </c>
      <c r="P463" t="s">
        <v>50</v>
      </c>
      <c r="Q463" t="s">
        <v>311</v>
      </c>
      <c r="R463" t="str">
        <f t="shared" si="58"/>
        <v>Parvatin</v>
      </c>
      <c r="S463" t="s">
        <v>50</v>
      </c>
      <c r="T463" t="s">
        <v>50</v>
      </c>
      <c r="U463" t="s">
        <v>50</v>
      </c>
      <c r="V463" t="s">
        <v>50</v>
      </c>
      <c r="W463" t="s">
        <v>50</v>
      </c>
      <c r="X463" t="str">
        <f t="shared" si="59"/>
        <v/>
      </c>
      <c r="Y463" t="str">
        <f t="shared" si="60"/>
        <v>Parvatin</v>
      </c>
      <c r="Z463" t="s">
        <v>93</v>
      </c>
      <c r="AA463" t="s">
        <v>50</v>
      </c>
      <c r="AB463" t="s">
        <v>50</v>
      </c>
      <c r="AC463" t="s">
        <v>102</v>
      </c>
      <c r="AD463" t="s">
        <v>50</v>
      </c>
      <c r="AE463" t="s">
        <v>50</v>
      </c>
      <c r="AF463" t="str">
        <f t="shared" si="61"/>
        <v>FC Road</v>
      </c>
      <c r="AG463" t="s">
        <v>50</v>
      </c>
      <c r="AH463" t="s">
        <v>50</v>
      </c>
      <c r="AI463" t="s">
        <v>50</v>
      </c>
      <c r="AJ463" t="s">
        <v>50</v>
      </c>
      <c r="AK463" t="s">
        <v>50</v>
      </c>
      <c r="AL463" t="str">
        <f t="shared" si="62"/>
        <v/>
      </c>
      <c r="AM463" t="str">
        <f>IF(FC_Road___Aradhana5[[#This Row],[2nd Level Departure]]="",FC_Road___Aradhana5[[#This Row],[1st Level Departure]],FC_Road___Aradhana5[[#This Row],[2nd Level Departure]])</f>
        <v>FC Road</v>
      </c>
      <c r="AN463" t="s">
        <v>94</v>
      </c>
      <c r="AO463" t="s">
        <v>95</v>
      </c>
      <c r="AP463" t="s">
        <v>96</v>
      </c>
      <c r="AQ463" t="s">
        <v>50</v>
      </c>
      <c r="AR463" t="s">
        <v>50</v>
      </c>
      <c r="AS463" t="s">
        <v>50</v>
      </c>
      <c r="AT463" t="s">
        <v>50</v>
      </c>
      <c r="AU463" t="s">
        <v>50</v>
      </c>
      <c r="AV463" t="s">
        <v>149</v>
      </c>
      <c r="AW463" t="str">
        <f t="shared" si="63"/>
        <v>A friend told me</v>
      </c>
      <c r="AX463" t="s">
        <v>129</v>
      </c>
      <c r="AY463" t="str">
        <f t="shared" si="56"/>
        <v>Family Outing</v>
      </c>
      <c r="AZ463" t="s">
        <v>98</v>
      </c>
      <c r="BA463" t="s">
        <v>62</v>
      </c>
      <c r="BB463" t="s">
        <v>64</v>
      </c>
      <c r="BC463" t="s">
        <v>108</v>
      </c>
      <c r="BD463" t="s">
        <v>88</v>
      </c>
      <c r="BE463" t="s">
        <v>67</v>
      </c>
      <c r="BF463" t="s">
        <v>89</v>
      </c>
      <c r="BG463" t="s">
        <v>114</v>
      </c>
      <c r="BH463" t="s">
        <v>101</v>
      </c>
      <c r="BI463" t="s">
        <v>115</v>
      </c>
      <c r="BJ463" t="s">
        <v>69</v>
      </c>
      <c r="BK463" t="s">
        <v>93</v>
      </c>
      <c r="BL463" t="s">
        <v>372</v>
      </c>
    </row>
    <row r="464" spans="1:64" x14ac:dyDescent="0.3">
      <c r="A464">
        <v>484</v>
      </c>
      <c r="B464" s="1">
        <v>45843.595138888886</v>
      </c>
      <c r="C464" s="6">
        <v>45843.597916666666</v>
      </c>
      <c r="D464" s="2">
        <f>INT(FC_Road___Aradhana5[[#This Row],[Completion time]])</f>
        <v>45843</v>
      </c>
      <c r="E464" s="2" t="str">
        <f>TEXT(FC_Road___Aradhana5[[#This Row],[Date]],"dddd")</f>
        <v>Saturday</v>
      </c>
      <c r="F464" s="2" t="str">
        <f>IF(WEEKDAY(FC_Road___Aradhana5[[#This Row],[Date]],2)&gt;5,"Weekend","Weekday")</f>
        <v>Weekend</v>
      </c>
      <c r="G46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4" t="s">
        <v>49</v>
      </c>
      <c r="I464" t="s">
        <v>50</v>
      </c>
      <c r="J464" t="s">
        <v>79</v>
      </c>
      <c r="K464" t="s">
        <v>92</v>
      </c>
      <c r="L464" t="s">
        <v>80</v>
      </c>
      <c r="M464" t="s">
        <v>50</v>
      </c>
      <c r="N464" t="s">
        <v>50</v>
      </c>
      <c r="O464" t="s">
        <v>50</v>
      </c>
      <c r="P464" t="s">
        <v>50</v>
      </c>
      <c r="Q464" t="s">
        <v>127</v>
      </c>
      <c r="R464" t="str">
        <f t="shared" si="58"/>
        <v>Old City</v>
      </c>
      <c r="S464" t="s">
        <v>50</v>
      </c>
      <c r="T464" t="s">
        <v>50</v>
      </c>
      <c r="U464" t="s">
        <v>50</v>
      </c>
      <c r="V464" t="s">
        <v>50</v>
      </c>
      <c r="W464" t="s">
        <v>235</v>
      </c>
      <c r="X464" t="str">
        <f t="shared" si="59"/>
        <v>Sinhgad Road</v>
      </c>
      <c r="Y464" t="str">
        <f t="shared" si="60"/>
        <v>Sinhgad Road</v>
      </c>
      <c r="Z464" t="s">
        <v>93</v>
      </c>
      <c r="AA464" t="s">
        <v>50</v>
      </c>
      <c r="AB464" t="s">
        <v>50</v>
      </c>
      <c r="AC464" t="s">
        <v>102</v>
      </c>
      <c r="AD464" t="s">
        <v>50</v>
      </c>
      <c r="AE464" t="s">
        <v>50</v>
      </c>
      <c r="AF464" t="str">
        <f t="shared" si="61"/>
        <v>FC Road</v>
      </c>
      <c r="AG464" t="s">
        <v>50</v>
      </c>
      <c r="AH464" t="s">
        <v>50</v>
      </c>
      <c r="AI464" t="s">
        <v>50</v>
      </c>
      <c r="AJ464" t="s">
        <v>50</v>
      </c>
      <c r="AK464" t="s">
        <v>50</v>
      </c>
      <c r="AL464" t="str">
        <f t="shared" si="62"/>
        <v/>
      </c>
      <c r="AM464" t="str">
        <f>IF(FC_Road___Aradhana5[[#This Row],[2nd Level Departure]]="",FC_Road___Aradhana5[[#This Row],[1st Level Departure]],FC_Road___Aradhana5[[#This Row],[2nd Level Departure]])</f>
        <v>FC Road</v>
      </c>
      <c r="AN464" t="s">
        <v>128</v>
      </c>
      <c r="AO464" t="s">
        <v>95</v>
      </c>
      <c r="AP464" t="s">
        <v>96</v>
      </c>
      <c r="AQ464" t="s">
        <v>50</v>
      </c>
      <c r="AR464" t="s">
        <v>50</v>
      </c>
      <c r="AS464" t="s">
        <v>50</v>
      </c>
      <c r="AT464" t="s">
        <v>50</v>
      </c>
      <c r="AU464" t="s">
        <v>50</v>
      </c>
      <c r="AV464" t="s">
        <v>149</v>
      </c>
      <c r="AW464" t="str">
        <f t="shared" si="63"/>
        <v>A friend told me</v>
      </c>
      <c r="AX464" t="s">
        <v>111</v>
      </c>
      <c r="AY464" t="str">
        <f t="shared" si="56"/>
        <v>Hangout with friends</v>
      </c>
      <c r="AZ464" t="s">
        <v>98</v>
      </c>
      <c r="BA464" t="s">
        <v>62</v>
      </c>
      <c r="BB464" t="s">
        <v>64</v>
      </c>
      <c r="BC464" t="s">
        <v>64</v>
      </c>
      <c r="BD464" t="s">
        <v>88</v>
      </c>
      <c r="BE464" t="s">
        <v>67</v>
      </c>
      <c r="BF464" t="s">
        <v>89</v>
      </c>
      <c r="BG464" t="s">
        <v>68</v>
      </c>
      <c r="BH464" t="s">
        <v>101</v>
      </c>
      <c r="BI464" t="s">
        <v>91</v>
      </c>
      <c r="BJ464" t="s">
        <v>69</v>
      </c>
      <c r="BK464" t="s">
        <v>93</v>
      </c>
      <c r="BL464" t="s">
        <v>372</v>
      </c>
    </row>
    <row r="465" spans="1:64" x14ac:dyDescent="0.3">
      <c r="A465">
        <v>485</v>
      </c>
      <c r="B465" s="1">
        <v>45843.595833333333</v>
      </c>
      <c r="C465" s="6">
        <v>45843.598611111112</v>
      </c>
      <c r="D465" s="2">
        <f>INT(FC_Road___Aradhana5[[#This Row],[Completion time]])</f>
        <v>45843</v>
      </c>
      <c r="E465" s="2" t="str">
        <f>TEXT(FC_Road___Aradhana5[[#This Row],[Date]],"dddd")</f>
        <v>Saturday</v>
      </c>
      <c r="F465" s="2" t="str">
        <f>IF(WEEKDAY(FC_Road___Aradhana5[[#This Row],[Date]],2)&gt;5,"Weekend","Weekday")</f>
        <v>Weekend</v>
      </c>
      <c r="G46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5" t="s">
        <v>49</v>
      </c>
      <c r="I465" t="s">
        <v>50</v>
      </c>
      <c r="J465" t="s">
        <v>51</v>
      </c>
      <c r="K465" t="s">
        <v>52</v>
      </c>
      <c r="L465" t="s">
        <v>93</v>
      </c>
      <c r="M465" t="s">
        <v>50</v>
      </c>
      <c r="N465" t="s">
        <v>312</v>
      </c>
      <c r="O465" t="s">
        <v>50</v>
      </c>
      <c r="P465" t="s">
        <v>50</v>
      </c>
      <c r="Q465" t="s">
        <v>50</v>
      </c>
      <c r="R465" t="str">
        <f t="shared" si="58"/>
        <v xml:space="preserve">Lakshmi road 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tr">
        <f t="shared" si="59"/>
        <v/>
      </c>
      <c r="Y465" t="str">
        <f t="shared" si="60"/>
        <v xml:space="preserve">Lakshmi road </v>
      </c>
      <c r="Z465" t="s">
        <v>83</v>
      </c>
      <c r="AA465" t="s">
        <v>84</v>
      </c>
      <c r="AB465" t="s">
        <v>50</v>
      </c>
      <c r="AC465" t="s">
        <v>50</v>
      </c>
      <c r="AD465" t="s">
        <v>50</v>
      </c>
      <c r="AE465" t="s">
        <v>50</v>
      </c>
      <c r="AF465" t="str">
        <f t="shared" si="61"/>
        <v>kothrud</v>
      </c>
      <c r="AG465" t="s">
        <v>50</v>
      </c>
      <c r="AH465" t="s">
        <v>50</v>
      </c>
      <c r="AI465" t="s">
        <v>81</v>
      </c>
      <c r="AJ465" t="s">
        <v>50</v>
      </c>
      <c r="AK465" t="s">
        <v>50</v>
      </c>
      <c r="AL465" t="str">
        <f t="shared" si="62"/>
        <v>Kothrud</v>
      </c>
      <c r="AM465" t="str">
        <f>IF(FC_Road___Aradhana5[[#This Row],[2nd Level Departure]]="",FC_Road___Aradhana5[[#This Row],[1st Level Departure]],FC_Road___Aradhana5[[#This Row],[2nd Level Departure]])</f>
        <v>Kothrud</v>
      </c>
      <c r="AN465" t="s">
        <v>94</v>
      </c>
      <c r="AO465" t="s">
        <v>95</v>
      </c>
      <c r="AP465" t="s">
        <v>58</v>
      </c>
      <c r="AQ465" t="s">
        <v>59</v>
      </c>
      <c r="AR465" t="s">
        <v>60</v>
      </c>
      <c r="AS465" t="s">
        <v>129</v>
      </c>
      <c r="AT465" t="s">
        <v>313</v>
      </c>
      <c r="AU465" t="s">
        <v>63</v>
      </c>
      <c r="AV465" t="s">
        <v>50</v>
      </c>
      <c r="AW465" t="str">
        <f t="shared" si="63"/>
        <v>Word of Mouth/ Recommendation</v>
      </c>
      <c r="AX465" t="s">
        <v>50</v>
      </c>
      <c r="AY465" t="str">
        <f t="shared" si="56"/>
        <v>Family Outing</v>
      </c>
      <c r="AZ465" t="s">
        <v>50</v>
      </c>
      <c r="BA465" t="str">
        <f t="shared" si="57"/>
        <v>Panuozzo</v>
      </c>
      <c r="BB465" t="s">
        <v>74</v>
      </c>
      <c r="BC465" t="s">
        <v>108</v>
      </c>
      <c r="BD465" t="s">
        <v>66</v>
      </c>
      <c r="BE465" t="s">
        <v>76</v>
      </c>
      <c r="BF465" t="s">
        <v>184</v>
      </c>
      <c r="BG465" t="s">
        <v>68</v>
      </c>
      <c r="BH465" t="s">
        <v>78</v>
      </c>
      <c r="BJ465" t="s">
        <v>69</v>
      </c>
      <c r="BK465" t="s">
        <v>93</v>
      </c>
      <c r="BL465" t="s">
        <v>471</v>
      </c>
    </row>
    <row r="466" spans="1:64" x14ac:dyDescent="0.3">
      <c r="A466">
        <v>486</v>
      </c>
      <c r="B466" s="1">
        <v>45843.601388888892</v>
      </c>
      <c r="C466" s="6">
        <v>45843.602777777778</v>
      </c>
      <c r="D466" s="2">
        <f>INT(FC_Road___Aradhana5[[#This Row],[Completion time]])</f>
        <v>45843</v>
      </c>
      <c r="E466" s="2" t="str">
        <f>TEXT(FC_Road___Aradhana5[[#This Row],[Date]],"dddd")</f>
        <v>Saturday</v>
      </c>
      <c r="F466" s="2" t="str">
        <f>IF(WEEKDAY(FC_Road___Aradhana5[[#This Row],[Date]],2)&gt;5,"Weekend","Weekday")</f>
        <v>Weekend</v>
      </c>
      <c r="G46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6" t="s">
        <v>49</v>
      </c>
      <c r="I466" t="s">
        <v>50</v>
      </c>
      <c r="J466" t="s">
        <v>79</v>
      </c>
      <c r="K466" t="s">
        <v>52</v>
      </c>
      <c r="L466" t="s">
        <v>160</v>
      </c>
      <c r="M466" t="s">
        <v>50</v>
      </c>
      <c r="N466" t="s">
        <v>50</v>
      </c>
      <c r="O466" t="s">
        <v>50</v>
      </c>
      <c r="P466" t="s">
        <v>161</v>
      </c>
      <c r="Q466" t="s">
        <v>50</v>
      </c>
      <c r="R466" t="str">
        <f t="shared" si="58"/>
        <v>Fergusson / BMCC</v>
      </c>
      <c r="S466" t="s">
        <v>50</v>
      </c>
      <c r="T466" t="s">
        <v>50</v>
      </c>
      <c r="U466" t="s">
        <v>50</v>
      </c>
      <c r="V466" t="s">
        <v>50</v>
      </c>
      <c r="W466" t="s">
        <v>50</v>
      </c>
      <c r="X466" t="str">
        <f t="shared" si="59"/>
        <v/>
      </c>
      <c r="Y466" t="str">
        <f t="shared" si="60"/>
        <v>Fergusson / BMCC</v>
      </c>
      <c r="Z466" t="s">
        <v>83</v>
      </c>
      <c r="AA466" t="s">
        <v>54</v>
      </c>
      <c r="AB466" t="s">
        <v>50</v>
      </c>
      <c r="AC466" t="s">
        <v>50</v>
      </c>
      <c r="AD466" t="s">
        <v>50</v>
      </c>
      <c r="AE466" t="s">
        <v>50</v>
      </c>
      <c r="AF466" t="str">
        <f t="shared" si="61"/>
        <v>Deccan</v>
      </c>
      <c r="AG466" t="s">
        <v>50</v>
      </c>
      <c r="AH466" t="s">
        <v>50</v>
      </c>
      <c r="AI466" t="s">
        <v>50</v>
      </c>
      <c r="AJ466" t="s">
        <v>50</v>
      </c>
      <c r="AK466" t="s">
        <v>50</v>
      </c>
      <c r="AL466" t="str">
        <f t="shared" si="62"/>
        <v/>
      </c>
      <c r="AM466" t="str">
        <f>IF(FC_Road___Aradhana5[[#This Row],[2nd Level Departure]]="",FC_Road___Aradhana5[[#This Row],[1st Level Departure]],FC_Road___Aradhana5[[#This Row],[2nd Level Departure]])</f>
        <v>Deccan</v>
      </c>
      <c r="AN466" t="s">
        <v>94</v>
      </c>
      <c r="AO466" t="s">
        <v>71</v>
      </c>
      <c r="AP466" t="s">
        <v>58</v>
      </c>
      <c r="AQ466" t="s">
        <v>59</v>
      </c>
      <c r="AR466" t="s">
        <v>103</v>
      </c>
      <c r="AS466" t="s">
        <v>61</v>
      </c>
      <c r="AT466" t="s">
        <v>107</v>
      </c>
      <c r="AU466" t="s">
        <v>63</v>
      </c>
      <c r="AV466" t="s">
        <v>50</v>
      </c>
      <c r="AW466" t="str">
        <f t="shared" si="63"/>
        <v>Word of Mouth/ Recommendation</v>
      </c>
      <c r="AX466" t="s">
        <v>50</v>
      </c>
      <c r="AY466" t="str">
        <f t="shared" si="56"/>
        <v>Casual Meal</v>
      </c>
      <c r="AZ466" t="s">
        <v>50</v>
      </c>
      <c r="BA466" t="str">
        <f t="shared" si="57"/>
        <v>Nonna's famous Tiramisu </v>
      </c>
      <c r="BB466" t="s">
        <v>74</v>
      </c>
      <c r="BC466" t="s">
        <v>64</v>
      </c>
      <c r="BD466" t="s">
        <v>88</v>
      </c>
      <c r="BE466" t="s">
        <v>76</v>
      </c>
      <c r="BF466" t="s">
        <v>89</v>
      </c>
      <c r="BG466" t="s">
        <v>114</v>
      </c>
      <c r="BH466" t="s">
        <v>78</v>
      </c>
      <c r="BI466" t="s">
        <v>115</v>
      </c>
      <c r="BJ466" t="s">
        <v>69</v>
      </c>
      <c r="BK466" t="s">
        <v>528</v>
      </c>
      <c r="BL466" t="s">
        <v>388</v>
      </c>
    </row>
    <row r="467" spans="1:64" x14ac:dyDescent="0.3">
      <c r="A467">
        <v>487</v>
      </c>
      <c r="B467" s="1">
        <v>45843.598611111112</v>
      </c>
      <c r="C467" s="6">
        <v>45843.609027777777</v>
      </c>
      <c r="D467" s="2">
        <f>INT(FC_Road___Aradhana5[[#This Row],[Completion time]])</f>
        <v>45843</v>
      </c>
      <c r="E467" s="2" t="str">
        <f>TEXT(FC_Road___Aradhana5[[#This Row],[Date]],"dddd")</f>
        <v>Saturday</v>
      </c>
      <c r="F467" s="2" t="str">
        <f>IF(WEEKDAY(FC_Road___Aradhana5[[#This Row],[Date]],2)&gt;5,"Weekend","Weekday")</f>
        <v>Weekend</v>
      </c>
      <c r="G46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7" t="s">
        <v>49</v>
      </c>
      <c r="I467" t="s">
        <v>50</v>
      </c>
      <c r="J467" t="s">
        <v>79</v>
      </c>
      <c r="K467" t="s">
        <v>52</v>
      </c>
      <c r="L467" t="s">
        <v>156</v>
      </c>
      <c r="M467" t="s">
        <v>165</v>
      </c>
      <c r="N467" t="s">
        <v>50</v>
      </c>
      <c r="O467" t="s">
        <v>50</v>
      </c>
      <c r="P467" t="s">
        <v>50</v>
      </c>
      <c r="Q467" t="s">
        <v>50</v>
      </c>
      <c r="R467" t="str">
        <f t="shared" si="58"/>
        <v>Pavillion Mall</v>
      </c>
      <c r="S467" t="s">
        <v>50</v>
      </c>
      <c r="T467" t="s">
        <v>50</v>
      </c>
      <c r="U467" t="s">
        <v>50</v>
      </c>
      <c r="V467" t="s">
        <v>50</v>
      </c>
      <c r="W467" t="s">
        <v>50</v>
      </c>
      <c r="X467" t="str">
        <f t="shared" si="59"/>
        <v/>
      </c>
      <c r="Y467" t="str">
        <f t="shared" si="60"/>
        <v>Pavillion Mall</v>
      </c>
      <c r="Z467" t="s">
        <v>83</v>
      </c>
      <c r="AA467" t="s">
        <v>297</v>
      </c>
      <c r="AB467" t="s">
        <v>50</v>
      </c>
      <c r="AC467" t="s">
        <v>50</v>
      </c>
      <c r="AD467" t="s">
        <v>50</v>
      </c>
      <c r="AE467" t="s">
        <v>50</v>
      </c>
      <c r="AF467" t="str">
        <f t="shared" si="61"/>
        <v>Pimpri</v>
      </c>
      <c r="AG467" t="s">
        <v>50</v>
      </c>
      <c r="AH467" t="s">
        <v>50</v>
      </c>
      <c r="AI467" t="s">
        <v>50</v>
      </c>
      <c r="AJ467" t="s">
        <v>50</v>
      </c>
      <c r="AK467" t="s">
        <v>50</v>
      </c>
      <c r="AL467" t="str">
        <f t="shared" si="62"/>
        <v/>
      </c>
      <c r="AM467" t="str">
        <f>IF(FC_Road___Aradhana5[[#This Row],[2nd Level Departure]]="",FC_Road___Aradhana5[[#This Row],[1st Level Departure]],FC_Road___Aradhana5[[#This Row],[2nd Level Departure]])</f>
        <v>Pimpri</v>
      </c>
      <c r="AN467" t="s">
        <v>56</v>
      </c>
      <c r="AO467" t="s">
        <v>95</v>
      </c>
      <c r="AP467" t="s">
        <v>96</v>
      </c>
      <c r="AQ467" t="s">
        <v>50</v>
      </c>
      <c r="AR467" t="s">
        <v>50</v>
      </c>
      <c r="AS467" t="s">
        <v>50</v>
      </c>
      <c r="AT467" t="s">
        <v>50</v>
      </c>
      <c r="AU467" t="s">
        <v>50</v>
      </c>
      <c r="AV467" t="s">
        <v>149</v>
      </c>
      <c r="AW467" t="str">
        <f t="shared" si="63"/>
        <v>A friend told me</v>
      </c>
      <c r="AX467" t="s">
        <v>86</v>
      </c>
      <c r="AY467" t="str">
        <f t="shared" si="56"/>
        <v>Date</v>
      </c>
      <c r="AZ467" t="s">
        <v>98</v>
      </c>
      <c r="BA467" t="s">
        <v>62</v>
      </c>
      <c r="BB467" t="s">
        <v>74</v>
      </c>
      <c r="BC467" t="s">
        <v>108</v>
      </c>
      <c r="BD467" t="s">
        <v>88</v>
      </c>
      <c r="BE467" t="s">
        <v>67</v>
      </c>
      <c r="BF467" t="s">
        <v>89</v>
      </c>
      <c r="BG467" t="s">
        <v>114</v>
      </c>
      <c r="BH467" t="s">
        <v>78</v>
      </c>
      <c r="BI467" t="s">
        <v>178</v>
      </c>
      <c r="BJ467" t="s">
        <v>69</v>
      </c>
      <c r="BK467" t="s">
        <v>531</v>
      </c>
      <c r="BL467" t="s">
        <v>390</v>
      </c>
    </row>
    <row r="468" spans="1:64" x14ac:dyDescent="0.3">
      <c r="A468">
        <v>488</v>
      </c>
      <c r="B468" s="1">
        <v>45843.609722222223</v>
      </c>
      <c r="C468" s="6">
        <v>45843.618750000001</v>
      </c>
      <c r="D468" s="2">
        <f>INT(FC_Road___Aradhana5[[#This Row],[Completion time]])</f>
        <v>45843</v>
      </c>
      <c r="E468" s="2" t="str">
        <f>TEXT(FC_Road___Aradhana5[[#This Row],[Date]],"dddd")</f>
        <v>Saturday</v>
      </c>
      <c r="F468" s="2" t="str">
        <f>IF(WEEKDAY(FC_Road___Aradhana5[[#This Row],[Date]],2)&gt;5,"Weekend","Weekday")</f>
        <v>Weekend</v>
      </c>
      <c r="G46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8" t="s">
        <v>49</v>
      </c>
      <c r="I468" t="s">
        <v>50</v>
      </c>
      <c r="J468" t="s">
        <v>51</v>
      </c>
      <c r="K468" t="s">
        <v>92</v>
      </c>
      <c r="L468" t="s">
        <v>80</v>
      </c>
      <c r="M468" t="s">
        <v>50</v>
      </c>
      <c r="N468" t="s">
        <v>50</v>
      </c>
      <c r="O468" t="s">
        <v>50</v>
      </c>
      <c r="P468" t="s">
        <v>50</v>
      </c>
      <c r="Q468" t="s">
        <v>70</v>
      </c>
      <c r="R468" t="str">
        <f t="shared" si="58"/>
        <v>Shivajinagar</v>
      </c>
      <c r="S468" t="s">
        <v>50</v>
      </c>
      <c r="T468" t="s">
        <v>50</v>
      </c>
      <c r="U468" t="s">
        <v>50</v>
      </c>
      <c r="V468" t="s">
        <v>173</v>
      </c>
      <c r="W468" t="s">
        <v>50</v>
      </c>
      <c r="X468" t="str">
        <f t="shared" si="59"/>
        <v>Senapati Bapat Road</v>
      </c>
      <c r="Y468" t="str">
        <f t="shared" si="60"/>
        <v>Senapati Bapat Road</v>
      </c>
      <c r="Z468" t="s">
        <v>93</v>
      </c>
      <c r="AA468" t="s">
        <v>50</v>
      </c>
      <c r="AB468" t="s">
        <v>50</v>
      </c>
      <c r="AC468" t="s">
        <v>165</v>
      </c>
      <c r="AD468" t="s">
        <v>50</v>
      </c>
      <c r="AE468" t="s">
        <v>50</v>
      </c>
      <c r="AF468" t="str">
        <f t="shared" si="61"/>
        <v>Pavillion Mall</v>
      </c>
      <c r="AG468" t="s">
        <v>50</v>
      </c>
      <c r="AH468" t="s">
        <v>50</v>
      </c>
      <c r="AI468" t="s">
        <v>50</v>
      </c>
      <c r="AJ468" t="s">
        <v>50</v>
      </c>
      <c r="AK468" t="s">
        <v>50</v>
      </c>
      <c r="AL468" t="str">
        <f t="shared" si="62"/>
        <v/>
      </c>
      <c r="AM468" t="str">
        <f>IF(FC_Road___Aradhana5[[#This Row],[2nd Level Departure]]="",FC_Road___Aradhana5[[#This Row],[1st Level Departure]],FC_Road___Aradhana5[[#This Row],[2nd Level Departure]])</f>
        <v>Pavillion Mall</v>
      </c>
      <c r="AN468" t="s">
        <v>128</v>
      </c>
      <c r="AO468" t="s">
        <v>95</v>
      </c>
      <c r="AP468" t="s">
        <v>96</v>
      </c>
      <c r="AQ468" t="s">
        <v>50</v>
      </c>
      <c r="AR468" t="s">
        <v>50</v>
      </c>
      <c r="AS468" t="s">
        <v>50</v>
      </c>
      <c r="AT468" t="s">
        <v>50</v>
      </c>
      <c r="AU468" t="s">
        <v>50</v>
      </c>
      <c r="AV468" t="s">
        <v>97</v>
      </c>
      <c r="AW468" t="str">
        <f t="shared" si="63"/>
        <v>Social Media Ad (Instagram/ Facebook)</v>
      </c>
      <c r="AX468" t="s">
        <v>61</v>
      </c>
      <c r="AY468" t="str">
        <f t="shared" si="56"/>
        <v>Casual Meal</v>
      </c>
      <c r="AZ468" t="s">
        <v>168</v>
      </c>
      <c r="BA468" t="s">
        <v>125</v>
      </c>
      <c r="BB468" t="s">
        <v>104</v>
      </c>
      <c r="BC468" t="s">
        <v>104</v>
      </c>
      <c r="BD468" t="s">
        <v>88</v>
      </c>
      <c r="BE468" t="s">
        <v>67</v>
      </c>
      <c r="BF468" t="s">
        <v>50</v>
      </c>
      <c r="BG468" t="s">
        <v>114</v>
      </c>
      <c r="BH468" t="s">
        <v>50</v>
      </c>
      <c r="BI468" t="s">
        <v>50</v>
      </c>
      <c r="BJ468" t="s">
        <v>69</v>
      </c>
      <c r="BK468" t="s">
        <v>153</v>
      </c>
      <c r="BL468" t="s">
        <v>377</v>
      </c>
    </row>
    <row r="469" spans="1:64" x14ac:dyDescent="0.3">
      <c r="A469">
        <v>489</v>
      </c>
      <c r="B469" s="1">
        <v>45843.602777777778</v>
      </c>
      <c r="C469" s="6">
        <v>45843.618750000001</v>
      </c>
      <c r="D469" s="2">
        <f>INT(FC_Road___Aradhana5[[#This Row],[Completion time]])</f>
        <v>45843</v>
      </c>
      <c r="E469" s="2" t="str">
        <f>TEXT(FC_Road___Aradhana5[[#This Row],[Date]],"dddd")</f>
        <v>Saturday</v>
      </c>
      <c r="F469" s="2" t="str">
        <f>IF(WEEKDAY(FC_Road___Aradhana5[[#This Row],[Date]],2)&gt;5,"Weekend","Weekday")</f>
        <v>Weekend</v>
      </c>
      <c r="G46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69" t="s">
        <v>49</v>
      </c>
      <c r="I469" t="s">
        <v>50</v>
      </c>
      <c r="J469" t="s">
        <v>51</v>
      </c>
      <c r="K469" t="s">
        <v>52</v>
      </c>
      <c r="L469" t="s">
        <v>156</v>
      </c>
      <c r="M469" t="s">
        <v>165</v>
      </c>
      <c r="N469" t="s">
        <v>50</v>
      </c>
      <c r="O469" t="s">
        <v>50</v>
      </c>
      <c r="P469" t="s">
        <v>50</v>
      </c>
      <c r="Q469" t="s">
        <v>50</v>
      </c>
      <c r="R469" t="str">
        <f t="shared" si="58"/>
        <v>Pavillion Mall</v>
      </c>
      <c r="S469" t="s">
        <v>50</v>
      </c>
      <c r="T469" t="s">
        <v>50</v>
      </c>
      <c r="U469" t="s">
        <v>50</v>
      </c>
      <c r="V469" t="s">
        <v>50</v>
      </c>
      <c r="W469" t="s">
        <v>50</v>
      </c>
      <c r="X469" t="str">
        <f t="shared" si="59"/>
        <v/>
      </c>
      <c r="Y469" t="str">
        <f t="shared" si="60"/>
        <v>Pavillion Mall</v>
      </c>
      <c r="Z469" t="s">
        <v>83</v>
      </c>
      <c r="AA469" t="s">
        <v>84</v>
      </c>
      <c r="AB469" t="s">
        <v>50</v>
      </c>
      <c r="AC469" t="s">
        <v>50</v>
      </c>
      <c r="AD469" t="s">
        <v>50</v>
      </c>
      <c r="AE469" t="s">
        <v>50</v>
      </c>
      <c r="AF469" t="str">
        <f t="shared" si="61"/>
        <v>kothrud</v>
      </c>
      <c r="AG469" t="s">
        <v>50</v>
      </c>
      <c r="AH469" t="s">
        <v>50</v>
      </c>
      <c r="AI469" t="s">
        <v>120</v>
      </c>
      <c r="AJ469" t="s">
        <v>50</v>
      </c>
      <c r="AK469" t="s">
        <v>50</v>
      </c>
      <c r="AL469" t="str">
        <f t="shared" si="62"/>
        <v>Mayur Colony / Ideal Colony</v>
      </c>
      <c r="AM469" t="str">
        <f>IF(FC_Road___Aradhana5[[#This Row],[2nd Level Departure]]="",FC_Road___Aradhana5[[#This Row],[1st Level Departure]],FC_Road___Aradhana5[[#This Row],[2nd Level Departure]])</f>
        <v>Mayur Colony / Ideal Colony</v>
      </c>
      <c r="AN469" t="s">
        <v>94</v>
      </c>
      <c r="AO469" t="s">
        <v>71</v>
      </c>
      <c r="AP469" t="s">
        <v>96</v>
      </c>
      <c r="AQ469" t="s">
        <v>50</v>
      </c>
      <c r="AR469" t="s">
        <v>50</v>
      </c>
      <c r="AS469" t="s">
        <v>50</v>
      </c>
      <c r="AT469" t="s">
        <v>50</v>
      </c>
      <c r="AU469" t="s">
        <v>50</v>
      </c>
      <c r="AV469" t="s">
        <v>105</v>
      </c>
      <c r="AW469" t="str">
        <f t="shared" si="63"/>
        <v>Food Blogger/ Influencer</v>
      </c>
      <c r="AX469" t="s">
        <v>61</v>
      </c>
      <c r="AY469" t="str">
        <f t="shared" si="56"/>
        <v>Casual Meal</v>
      </c>
      <c r="AZ469" t="s">
        <v>98</v>
      </c>
      <c r="BA469" t="s">
        <v>62</v>
      </c>
      <c r="BB469" t="s">
        <v>104</v>
      </c>
      <c r="BC469" t="s">
        <v>104</v>
      </c>
      <c r="BD469" t="s">
        <v>75</v>
      </c>
      <c r="BE469" t="s">
        <v>67</v>
      </c>
      <c r="BF469" t="s">
        <v>99</v>
      </c>
      <c r="BG469" t="s">
        <v>100</v>
      </c>
      <c r="BH469" t="s">
        <v>101</v>
      </c>
      <c r="BI469" t="s">
        <v>115</v>
      </c>
      <c r="BJ469" t="s">
        <v>69</v>
      </c>
      <c r="BK469" t="s">
        <v>531</v>
      </c>
      <c r="BL469" t="s">
        <v>390</v>
      </c>
    </row>
    <row r="470" spans="1:64" x14ac:dyDescent="0.3">
      <c r="A470">
        <v>490</v>
      </c>
      <c r="B470" s="1">
        <v>45843.620138888888</v>
      </c>
      <c r="C470" s="6">
        <v>45843.62222222222</v>
      </c>
      <c r="D470" s="2">
        <f>INT(FC_Road___Aradhana5[[#This Row],[Completion time]])</f>
        <v>45843</v>
      </c>
      <c r="E470" s="2" t="str">
        <f>TEXT(FC_Road___Aradhana5[[#This Row],[Date]],"dddd")</f>
        <v>Saturday</v>
      </c>
      <c r="F470" s="2" t="str">
        <f>IF(WEEKDAY(FC_Road___Aradhana5[[#This Row],[Date]],2)&gt;5,"Weekend","Weekday")</f>
        <v>Weekend</v>
      </c>
      <c r="G47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0" t="s">
        <v>49</v>
      </c>
      <c r="I470" t="s">
        <v>50</v>
      </c>
      <c r="J470" t="s">
        <v>79</v>
      </c>
      <c r="K470" t="s">
        <v>213</v>
      </c>
      <c r="L470" t="s">
        <v>80</v>
      </c>
      <c r="M470" t="s">
        <v>50</v>
      </c>
      <c r="N470" t="s">
        <v>50</v>
      </c>
      <c r="O470" t="s">
        <v>50</v>
      </c>
      <c r="P470" t="s">
        <v>50</v>
      </c>
      <c r="Q470" t="s">
        <v>297</v>
      </c>
      <c r="R470" t="str">
        <f t="shared" si="58"/>
        <v>Pimpri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tr">
        <f t="shared" si="59"/>
        <v/>
      </c>
      <c r="Y470" t="str">
        <f t="shared" si="60"/>
        <v>Pimpri</v>
      </c>
      <c r="Z470" t="s">
        <v>93</v>
      </c>
      <c r="AA470" t="s">
        <v>50</v>
      </c>
      <c r="AB470" t="s">
        <v>50</v>
      </c>
      <c r="AC470" t="s">
        <v>177</v>
      </c>
      <c r="AD470" t="s">
        <v>50</v>
      </c>
      <c r="AE470" t="s">
        <v>50</v>
      </c>
      <c r="AF470" t="str">
        <f t="shared" si="61"/>
        <v>Baner</v>
      </c>
      <c r="AG470" t="s">
        <v>50</v>
      </c>
      <c r="AH470" t="s">
        <v>50</v>
      </c>
      <c r="AI470" t="s">
        <v>50</v>
      </c>
      <c r="AJ470" t="s">
        <v>50</v>
      </c>
      <c r="AK470" t="s">
        <v>50</v>
      </c>
      <c r="AL470" t="str">
        <f t="shared" si="62"/>
        <v/>
      </c>
      <c r="AM470" t="str">
        <f>IF(FC_Road___Aradhana5[[#This Row],[2nd Level Departure]]="",FC_Road___Aradhana5[[#This Row],[1st Level Departure]],FC_Road___Aradhana5[[#This Row],[2nd Level Departure]])</f>
        <v>Baner</v>
      </c>
      <c r="AN470" t="s">
        <v>85</v>
      </c>
      <c r="AO470" t="s">
        <v>95</v>
      </c>
      <c r="AP470" t="s">
        <v>58</v>
      </c>
      <c r="AQ470" t="s">
        <v>59</v>
      </c>
      <c r="AR470" t="s">
        <v>60</v>
      </c>
      <c r="AS470" t="s">
        <v>112</v>
      </c>
      <c r="AT470" t="s">
        <v>62</v>
      </c>
      <c r="AU470" t="s">
        <v>63</v>
      </c>
      <c r="AV470" t="s">
        <v>50</v>
      </c>
      <c r="AW470" t="str">
        <f t="shared" si="63"/>
        <v>Word of Mouth/ Recommendation</v>
      </c>
      <c r="AX470" t="s">
        <v>50</v>
      </c>
      <c r="AY470" t="str">
        <f t="shared" si="56"/>
        <v>Hangout with Friends</v>
      </c>
      <c r="AZ470" t="s">
        <v>50</v>
      </c>
      <c r="BA470" t="str">
        <f t="shared" si="57"/>
        <v>I wanted to try Sourdough Pizza</v>
      </c>
      <c r="BB470" t="s">
        <v>65</v>
      </c>
      <c r="BC470" t="s">
        <v>64</v>
      </c>
      <c r="BD470" t="s">
        <v>75</v>
      </c>
      <c r="BE470" t="s">
        <v>67</v>
      </c>
      <c r="BF470" t="s">
        <v>89</v>
      </c>
      <c r="BG470" t="s">
        <v>68</v>
      </c>
      <c r="BH470" t="s">
        <v>101</v>
      </c>
      <c r="BI470" t="s">
        <v>115</v>
      </c>
      <c r="BJ470" t="s">
        <v>69</v>
      </c>
      <c r="BK470" t="s">
        <v>93</v>
      </c>
      <c r="BL470" t="s">
        <v>398</v>
      </c>
    </row>
    <row r="471" spans="1:64" x14ac:dyDescent="0.3">
      <c r="A471">
        <v>491</v>
      </c>
      <c r="B471" s="1">
        <v>45843.619444444441</v>
      </c>
      <c r="C471" s="6">
        <v>45843.62222222222</v>
      </c>
      <c r="D471" s="2">
        <f>INT(FC_Road___Aradhana5[[#This Row],[Completion time]])</f>
        <v>45843</v>
      </c>
      <c r="E471" s="2" t="str">
        <f>TEXT(FC_Road___Aradhana5[[#This Row],[Date]],"dddd")</f>
        <v>Saturday</v>
      </c>
      <c r="F471" s="2" t="str">
        <f>IF(WEEKDAY(FC_Road___Aradhana5[[#This Row],[Date]],2)&gt;5,"Weekend","Weekday")</f>
        <v>Weekend</v>
      </c>
      <c r="G47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1" t="s">
        <v>49</v>
      </c>
      <c r="I471" t="s">
        <v>50</v>
      </c>
      <c r="J471" t="s">
        <v>51</v>
      </c>
      <c r="K471" t="s">
        <v>52</v>
      </c>
      <c r="L471" t="s">
        <v>93</v>
      </c>
      <c r="M471" t="s">
        <v>50</v>
      </c>
      <c r="N471" t="s">
        <v>102</v>
      </c>
      <c r="O471" t="s">
        <v>50</v>
      </c>
      <c r="P471" t="s">
        <v>50</v>
      </c>
      <c r="Q471" t="s">
        <v>50</v>
      </c>
      <c r="R471" t="str">
        <f t="shared" si="58"/>
        <v>FC Road</v>
      </c>
      <c r="S471" t="s">
        <v>50</v>
      </c>
      <c r="T471" t="s">
        <v>50</v>
      </c>
      <c r="U471" t="s">
        <v>50</v>
      </c>
      <c r="V471" t="s">
        <v>50</v>
      </c>
      <c r="W471" t="s">
        <v>50</v>
      </c>
      <c r="X471" t="str">
        <f t="shared" si="59"/>
        <v/>
      </c>
      <c r="Y471" t="str">
        <f t="shared" si="60"/>
        <v>FC Road</v>
      </c>
      <c r="Z471" t="s">
        <v>83</v>
      </c>
      <c r="AA471" t="s">
        <v>257</v>
      </c>
      <c r="AB471" t="s">
        <v>50</v>
      </c>
      <c r="AC471" t="s">
        <v>50</v>
      </c>
      <c r="AD471" t="s">
        <v>50</v>
      </c>
      <c r="AE471" t="s">
        <v>50</v>
      </c>
      <c r="AF471" t="str">
        <f t="shared" si="61"/>
        <v xml:space="preserve">Sinhgad Road </v>
      </c>
      <c r="AG471" t="s">
        <v>50</v>
      </c>
      <c r="AH471" t="s">
        <v>50</v>
      </c>
      <c r="AI471" t="s">
        <v>50</v>
      </c>
      <c r="AJ471" t="s">
        <v>50</v>
      </c>
      <c r="AK471" t="s">
        <v>50</v>
      </c>
      <c r="AL471" t="str">
        <f t="shared" si="62"/>
        <v/>
      </c>
      <c r="AM471" t="str">
        <f>IF(FC_Road___Aradhana5[[#This Row],[2nd Level Departure]]="",FC_Road___Aradhana5[[#This Row],[1st Level Departure]],FC_Road___Aradhana5[[#This Row],[2nd Level Departure]])</f>
        <v xml:space="preserve">Sinhgad Road </v>
      </c>
      <c r="AN471" t="s">
        <v>94</v>
      </c>
      <c r="AO471" t="s">
        <v>71</v>
      </c>
      <c r="AP471" t="s">
        <v>58</v>
      </c>
      <c r="AQ471" t="s">
        <v>97</v>
      </c>
      <c r="AR471" t="s">
        <v>60</v>
      </c>
      <c r="AS471" t="s">
        <v>129</v>
      </c>
      <c r="AT471" t="s">
        <v>62</v>
      </c>
      <c r="AU471" t="s">
        <v>63</v>
      </c>
      <c r="AV471" t="s">
        <v>50</v>
      </c>
      <c r="AW471" t="str">
        <f t="shared" si="63"/>
        <v>Social Media Ad (Instagram/ Facebook)</v>
      </c>
      <c r="AX471" t="s">
        <v>50</v>
      </c>
      <c r="AY471" t="str">
        <f t="shared" si="56"/>
        <v>Family Outing</v>
      </c>
      <c r="AZ471" t="s">
        <v>50</v>
      </c>
      <c r="BA471" t="str">
        <f t="shared" si="57"/>
        <v>I wanted to try Sourdough Pizza</v>
      </c>
      <c r="BB471" t="s">
        <v>87</v>
      </c>
      <c r="BC471" t="s">
        <v>65</v>
      </c>
      <c r="BD471" t="s">
        <v>130</v>
      </c>
      <c r="BE471" t="s">
        <v>76</v>
      </c>
      <c r="BF471" t="s">
        <v>131</v>
      </c>
      <c r="BG471" t="s">
        <v>77</v>
      </c>
      <c r="BH471" t="s">
        <v>78</v>
      </c>
      <c r="BI471" t="s">
        <v>115</v>
      </c>
      <c r="BJ471" t="s">
        <v>69</v>
      </c>
      <c r="BK471" t="s">
        <v>93</v>
      </c>
      <c r="BL471" t="s">
        <v>372</v>
      </c>
    </row>
    <row r="472" spans="1:64" x14ac:dyDescent="0.3">
      <c r="A472">
        <v>492</v>
      </c>
      <c r="B472" s="1">
        <v>45843.622916666667</v>
      </c>
      <c r="C472" s="6">
        <v>45843.625694444447</v>
      </c>
      <c r="D472" s="2">
        <f>INT(FC_Road___Aradhana5[[#This Row],[Completion time]])</f>
        <v>45843</v>
      </c>
      <c r="E472" s="2" t="str">
        <f>TEXT(FC_Road___Aradhana5[[#This Row],[Date]],"dddd")</f>
        <v>Saturday</v>
      </c>
      <c r="F472" s="2" t="str">
        <f>IF(WEEKDAY(FC_Road___Aradhana5[[#This Row],[Date]],2)&gt;5,"Weekend","Weekday")</f>
        <v>Weekend</v>
      </c>
      <c r="G47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2" t="s">
        <v>49</v>
      </c>
      <c r="I472" t="s">
        <v>50</v>
      </c>
      <c r="J472" t="s">
        <v>51</v>
      </c>
      <c r="K472" t="s">
        <v>92</v>
      </c>
      <c r="L472" t="s">
        <v>80</v>
      </c>
      <c r="M472" t="s">
        <v>50</v>
      </c>
      <c r="N472" t="s">
        <v>50</v>
      </c>
      <c r="O472" t="s">
        <v>50</v>
      </c>
      <c r="P472" t="s">
        <v>50</v>
      </c>
      <c r="Q472" t="s">
        <v>81</v>
      </c>
      <c r="R472" t="str">
        <f t="shared" si="58"/>
        <v>Kothrud</v>
      </c>
      <c r="S472" t="s">
        <v>50</v>
      </c>
      <c r="T472" t="s">
        <v>50</v>
      </c>
      <c r="U472" t="s">
        <v>148</v>
      </c>
      <c r="V472" t="s">
        <v>50</v>
      </c>
      <c r="W472" t="s">
        <v>50</v>
      </c>
      <c r="X472" t="str">
        <f t="shared" si="59"/>
        <v>MIT College / Anand Nagar</v>
      </c>
      <c r="Y472" t="str">
        <f t="shared" si="60"/>
        <v>MIT College / Anand Nagar</v>
      </c>
      <c r="Z472" t="s">
        <v>93</v>
      </c>
      <c r="AA472" t="s">
        <v>50</v>
      </c>
      <c r="AB472" t="s">
        <v>50</v>
      </c>
      <c r="AC472" t="s">
        <v>165</v>
      </c>
      <c r="AD472" t="s">
        <v>50</v>
      </c>
      <c r="AE472" t="s">
        <v>50</v>
      </c>
      <c r="AF472" t="str">
        <f t="shared" si="61"/>
        <v>Pavillion Mall</v>
      </c>
      <c r="AG472" t="s">
        <v>50</v>
      </c>
      <c r="AH472" t="s">
        <v>50</v>
      </c>
      <c r="AI472" t="s">
        <v>50</v>
      </c>
      <c r="AJ472" t="s">
        <v>50</v>
      </c>
      <c r="AK472" t="s">
        <v>50</v>
      </c>
      <c r="AL472" t="str">
        <f t="shared" si="62"/>
        <v/>
      </c>
      <c r="AM472" t="str">
        <f>IF(FC_Road___Aradhana5[[#This Row],[2nd Level Departure]]="",FC_Road___Aradhana5[[#This Row],[1st Level Departure]],FC_Road___Aradhana5[[#This Row],[2nd Level Departure]])</f>
        <v>Pavillion Mall</v>
      </c>
      <c r="AN472" t="s">
        <v>85</v>
      </c>
      <c r="AO472" t="s">
        <v>57</v>
      </c>
      <c r="AP472" t="s">
        <v>96</v>
      </c>
      <c r="AQ472" t="s">
        <v>50</v>
      </c>
      <c r="AR472" t="s">
        <v>50</v>
      </c>
      <c r="AS472" t="s">
        <v>50</v>
      </c>
      <c r="AT472" t="s">
        <v>50</v>
      </c>
      <c r="AU472" t="s">
        <v>50</v>
      </c>
      <c r="AV472" t="s">
        <v>149</v>
      </c>
      <c r="AW472" t="str">
        <f t="shared" si="63"/>
        <v>A friend told me</v>
      </c>
      <c r="AX472" t="s">
        <v>111</v>
      </c>
      <c r="AY472" t="str">
        <f t="shared" si="56"/>
        <v>Hangout with friends</v>
      </c>
      <c r="AZ472" t="s">
        <v>98</v>
      </c>
      <c r="BA472" t="s">
        <v>62</v>
      </c>
      <c r="BB472" t="s">
        <v>74</v>
      </c>
      <c r="BC472" t="s">
        <v>74</v>
      </c>
      <c r="BD472" t="s">
        <v>88</v>
      </c>
      <c r="BE472" t="s">
        <v>67</v>
      </c>
      <c r="BF472" t="s">
        <v>89</v>
      </c>
      <c r="BG472" t="s">
        <v>114</v>
      </c>
      <c r="BH472" t="s">
        <v>78</v>
      </c>
      <c r="BI472" t="s">
        <v>115</v>
      </c>
      <c r="BJ472" t="s">
        <v>69</v>
      </c>
      <c r="BK472" t="s">
        <v>93</v>
      </c>
      <c r="BL472" t="s">
        <v>390</v>
      </c>
    </row>
    <row r="473" spans="1:64" x14ac:dyDescent="0.3">
      <c r="A473">
        <v>493</v>
      </c>
      <c r="B473" s="1">
        <v>45843.62222222222</v>
      </c>
      <c r="C473" s="6">
        <v>45843.62777777778</v>
      </c>
      <c r="D473" s="2">
        <f>INT(FC_Road___Aradhana5[[#This Row],[Completion time]])</f>
        <v>45843</v>
      </c>
      <c r="E473" s="2" t="str">
        <f>TEXT(FC_Road___Aradhana5[[#This Row],[Date]],"dddd")</f>
        <v>Saturday</v>
      </c>
      <c r="F473" s="2" t="str">
        <f>IF(WEEKDAY(FC_Road___Aradhana5[[#This Row],[Date]],2)&gt;5,"Weekend","Weekday")</f>
        <v>Weekend</v>
      </c>
      <c r="G47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3" t="s">
        <v>49</v>
      </c>
      <c r="I473" t="s">
        <v>50</v>
      </c>
      <c r="J473" t="s">
        <v>79</v>
      </c>
      <c r="K473" t="s">
        <v>52</v>
      </c>
      <c r="L473" t="s">
        <v>156</v>
      </c>
      <c r="M473" t="s">
        <v>192</v>
      </c>
      <c r="N473" t="s">
        <v>50</v>
      </c>
      <c r="O473" t="s">
        <v>50</v>
      </c>
      <c r="P473" t="s">
        <v>50</v>
      </c>
      <c r="Q473" t="s">
        <v>50</v>
      </c>
      <c r="R473" t="str">
        <f t="shared" si="58"/>
        <v xml:space="preserve">E square 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tr">
        <f t="shared" si="59"/>
        <v/>
      </c>
      <c r="Y473" t="str">
        <f t="shared" si="60"/>
        <v xml:space="preserve">E square </v>
      </c>
      <c r="Z473" t="s">
        <v>83</v>
      </c>
      <c r="AA473" t="s">
        <v>259</v>
      </c>
      <c r="AB473" t="s">
        <v>50</v>
      </c>
      <c r="AC473" t="s">
        <v>50</v>
      </c>
      <c r="AD473" t="s">
        <v>50</v>
      </c>
      <c r="AE473" t="s">
        <v>50</v>
      </c>
      <c r="AF473" t="str">
        <f t="shared" si="61"/>
        <v xml:space="preserve">Bibwewadi </v>
      </c>
      <c r="AG473" t="s">
        <v>50</v>
      </c>
      <c r="AH473" t="s">
        <v>50</v>
      </c>
      <c r="AI473" t="s">
        <v>50</v>
      </c>
      <c r="AJ473" t="s">
        <v>50</v>
      </c>
      <c r="AK473" t="s">
        <v>50</v>
      </c>
      <c r="AL473" t="str">
        <f t="shared" si="62"/>
        <v/>
      </c>
      <c r="AM473" t="str">
        <f>IF(FC_Road___Aradhana5[[#This Row],[2nd Level Departure]]="",FC_Road___Aradhana5[[#This Row],[1st Level Departure]],FC_Road___Aradhana5[[#This Row],[2nd Level Departure]])</f>
        <v xml:space="preserve">Bibwewadi </v>
      </c>
      <c r="AN473" t="s">
        <v>85</v>
      </c>
      <c r="AO473" t="s">
        <v>95</v>
      </c>
      <c r="AP473" t="s">
        <v>96</v>
      </c>
      <c r="AQ473" t="s">
        <v>50</v>
      </c>
      <c r="AR473" t="s">
        <v>50</v>
      </c>
      <c r="AS473" t="s">
        <v>50</v>
      </c>
      <c r="AT473" t="s">
        <v>50</v>
      </c>
      <c r="AU473" t="s">
        <v>50</v>
      </c>
      <c r="AV473" t="s">
        <v>97</v>
      </c>
      <c r="AW473" t="str">
        <f t="shared" si="63"/>
        <v>Social Media Ad (Instagram/ Facebook)</v>
      </c>
      <c r="AX473" t="s">
        <v>61</v>
      </c>
      <c r="AY473" t="str">
        <f t="shared" si="56"/>
        <v>Casual Meal</v>
      </c>
      <c r="AZ473" t="s">
        <v>98</v>
      </c>
      <c r="BA473" t="s">
        <v>62</v>
      </c>
      <c r="BB473" t="s">
        <v>104</v>
      </c>
      <c r="BC473" t="s">
        <v>104</v>
      </c>
      <c r="BD473" t="s">
        <v>75</v>
      </c>
      <c r="BE473" t="s">
        <v>67</v>
      </c>
      <c r="BF473" t="s">
        <v>184</v>
      </c>
      <c r="BG473" t="s">
        <v>68</v>
      </c>
      <c r="BH473" t="s">
        <v>101</v>
      </c>
      <c r="BI473" t="s">
        <v>115</v>
      </c>
      <c r="BJ473" t="s">
        <v>69</v>
      </c>
      <c r="BK473" t="s">
        <v>531</v>
      </c>
      <c r="BL473" t="s">
        <v>472</v>
      </c>
    </row>
    <row r="474" spans="1:64" x14ac:dyDescent="0.3">
      <c r="A474">
        <v>494</v>
      </c>
      <c r="B474" s="1">
        <v>45843.625694444447</v>
      </c>
      <c r="C474" s="6">
        <v>45843.629861111112</v>
      </c>
      <c r="D474" s="2">
        <f>INT(FC_Road___Aradhana5[[#This Row],[Completion time]])</f>
        <v>45843</v>
      </c>
      <c r="E474" s="2" t="str">
        <f>TEXT(FC_Road___Aradhana5[[#This Row],[Date]],"dddd")</f>
        <v>Saturday</v>
      </c>
      <c r="F474" s="2" t="str">
        <f>IF(WEEKDAY(FC_Road___Aradhana5[[#This Row],[Date]],2)&gt;5,"Weekend","Weekday")</f>
        <v>Weekend</v>
      </c>
      <c r="G47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4" t="s">
        <v>49</v>
      </c>
      <c r="I474" t="s">
        <v>50</v>
      </c>
      <c r="J474" t="s">
        <v>79</v>
      </c>
      <c r="K474" t="s">
        <v>213</v>
      </c>
      <c r="L474" t="s">
        <v>93</v>
      </c>
      <c r="M474" t="s">
        <v>50</v>
      </c>
      <c r="N474" t="s">
        <v>102</v>
      </c>
      <c r="O474" t="s">
        <v>50</v>
      </c>
      <c r="P474" t="s">
        <v>50</v>
      </c>
      <c r="Q474" t="s">
        <v>50</v>
      </c>
      <c r="R474" t="str">
        <f t="shared" si="58"/>
        <v>FC Road</v>
      </c>
      <c r="S474" t="s">
        <v>50</v>
      </c>
      <c r="T474" t="s">
        <v>50</v>
      </c>
      <c r="U474" t="s">
        <v>50</v>
      </c>
      <c r="V474" t="s">
        <v>50</v>
      </c>
      <c r="W474" t="s">
        <v>50</v>
      </c>
      <c r="X474" t="str">
        <f t="shared" si="59"/>
        <v/>
      </c>
      <c r="Y474" t="str">
        <f t="shared" si="60"/>
        <v>FC Road</v>
      </c>
      <c r="Z474" t="s">
        <v>93</v>
      </c>
      <c r="AA474" t="s">
        <v>50</v>
      </c>
      <c r="AB474" t="s">
        <v>50</v>
      </c>
      <c r="AC474" t="s">
        <v>102</v>
      </c>
      <c r="AD474" t="s">
        <v>50</v>
      </c>
      <c r="AE474" t="s">
        <v>50</v>
      </c>
      <c r="AF474" t="str">
        <f t="shared" si="61"/>
        <v>FC Road</v>
      </c>
      <c r="AG474" t="s">
        <v>50</v>
      </c>
      <c r="AH474" t="s">
        <v>50</v>
      </c>
      <c r="AI474" t="s">
        <v>50</v>
      </c>
      <c r="AJ474" t="s">
        <v>50</v>
      </c>
      <c r="AK474" t="s">
        <v>50</v>
      </c>
      <c r="AL474" t="str">
        <f t="shared" si="62"/>
        <v/>
      </c>
      <c r="AM474" t="str">
        <f>IF(FC_Road___Aradhana5[[#This Row],[2nd Level Departure]]="",FC_Road___Aradhana5[[#This Row],[1st Level Departure]],FC_Road___Aradhana5[[#This Row],[2nd Level Departure]])</f>
        <v>FC Road</v>
      </c>
      <c r="AN474" t="s">
        <v>147</v>
      </c>
      <c r="AO474" t="s">
        <v>71</v>
      </c>
      <c r="AP474" t="s">
        <v>96</v>
      </c>
      <c r="AQ474" t="s">
        <v>50</v>
      </c>
      <c r="AR474" t="s">
        <v>50</v>
      </c>
      <c r="AS474" t="s">
        <v>50</v>
      </c>
      <c r="AT474" t="s">
        <v>50</v>
      </c>
      <c r="AU474" t="s">
        <v>50</v>
      </c>
      <c r="AV474" t="s">
        <v>149</v>
      </c>
      <c r="AW474" t="str">
        <f t="shared" si="63"/>
        <v>A friend told me</v>
      </c>
      <c r="AX474" t="s">
        <v>61</v>
      </c>
      <c r="AY474" t="str">
        <f t="shared" si="56"/>
        <v>Casual Meal</v>
      </c>
      <c r="AZ474" t="s">
        <v>98</v>
      </c>
      <c r="BA474" t="s">
        <v>62</v>
      </c>
      <c r="BB474" t="s">
        <v>104</v>
      </c>
      <c r="BC474" t="s">
        <v>104</v>
      </c>
      <c r="BD474" t="s">
        <v>88</v>
      </c>
      <c r="BE474" t="s">
        <v>76</v>
      </c>
      <c r="BF474" t="s">
        <v>89</v>
      </c>
      <c r="BG474" t="s">
        <v>114</v>
      </c>
      <c r="BH474" t="s">
        <v>78</v>
      </c>
      <c r="BI474" t="s">
        <v>122</v>
      </c>
      <c r="BJ474" t="s">
        <v>69</v>
      </c>
      <c r="BK474" t="s">
        <v>93</v>
      </c>
      <c r="BL474" t="s">
        <v>372</v>
      </c>
    </row>
    <row r="475" spans="1:64" x14ac:dyDescent="0.3">
      <c r="A475">
        <v>495</v>
      </c>
      <c r="B475" s="1">
        <v>45843.629861111112</v>
      </c>
      <c r="C475" s="6">
        <v>45843.633333333331</v>
      </c>
      <c r="D475" s="2">
        <f>INT(FC_Road___Aradhana5[[#This Row],[Completion time]])</f>
        <v>45843</v>
      </c>
      <c r="E475" s="2" t="str">
        <f>TEXT(FC_Road___Aradhana5[[#This Row],[Date]],"dddd")</f>
        <v>Saturday</v>
      </c>
      <c r="F475" s="2" t="str">
        <f>IF(WEEKDAY(FC_Road___Aradhana5[[#This Row],[Date]],2)&gt;5,"Weekend","Weekday")</f>
        <v>Weekend</v>
      </c>
      <c r="G47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5" t="s">
        <v>49</v>
      </c>
      <c r="I475" t="s">
        <v>50</v>
      </c>
      <c r="J475" t="s">
        <v>79</v>
      </c>
      <c r="K475" t="s">
        <v>92</v>
      </c>
      <c r="L475" t="s">
        <v>80</v>
      </c>
      <c r="M475" t="s">
        <v>50</v>
      </c>
      <c r="N475" t="s">
        <v>50</v>
      </c>
      <c r="O475" t="s">
        <v>50</v>
      </c>
      <c r="P475" t="s">
        <v>50</v>
      </c>
      <c r="Q475" t="s">
        <v>81</v>
      </c>
      <c r="R475" t="str">
        <f t="shared" si="58"/>
        <v>Kothrud</v>
      </c>
      <c r="S475" t="s">
        <v>50</v>
      </c>
      <c r="T475" t="s">
        <v>50</v>
      </c>
      <c r="U475" t="s">
        <v>148</v>
      </c>
      <c r="V475" t="s">
        <v>50</v>
      </c>
      <c r="W475" t="s">
        <v>50</v>
      </c>
      <c r="X475" t="str">
        <f t="shared" si="59"/>
        <v>MIT College / Anand Nagar</v>
      </c>
      <c r="Y475" t="str">
        <f t="shared" si="60"/>
        <v>MIT College / Anand Nagar</v>
      </c>
      <c r="Z475" t="s">
        <v>83</v>
      </c>
      <c r="AA475" t="s">
        <v>84</v>
      </c>
      <c r="AB475" t="s">
        <v>50</v>
      </c>
      <c r="AC475" t="s">
        <v>50</v>
      </c>
      <c r="AD475" t="s">
        <v>50</v>
      </c>
      <c r="AE475" t="s">
        <v>50</v>
      </c>
      <c r="AF475" t="str">
        <f t="shared" si="61"/>
        <v>kothrud</v>
      </c>
      <c r="AG475" t="s">
        <v>50</v>
      </c>
      <c r="AH475" t="s">
        <v>50</v>
      </c>
      <c r="AI475" t="s">
        <v>148</v>
      </c>
      <c r="AJ475" t="s">
        <v>50</v>
      </c>
      <c r="AK475" t="s">
        <v>50</v>
      </c>
      <c r="AL475" t="str">
        <f t="shared" si="62"/>
        <v>MIT College / Anand Nagar</v>
      </c>
      <c r="AM475" t="str">
        <f>IF(FC_Road___Aradhana5[[#This Row],[2nd Level Departure]]="",FC_Road___Aradhana5[[#This Row],[1st Level Departure]],FC_Road___Aradhana5[[#This Row],[2nd Level Departure]])</f>
        <v>MIT College / Anand Nagar</v>
      </c>
      <c r="AN475" t="s">
        <v>128</v>
      </c>
      <c r="AO475" t="s">
        <v>95</v>
      </c>
      <c r="AP475" t="s">
        <v>58</v>
      </c>
      <c r="AQ475" t="s">
        <v>72</v>
      </c>
      <c r="AR475" t="s">
        <v>60</v>
      </c>
      <c r="AS475" t="s">
        <v>112</v>
      </c>
      <c r="AT475" t="s">
        <v>62</v>
      </c>
      <c r="AU475" t="s">
        <v>63</v>
      </c>
      <c r="AV475" t="s">
        <v>50</v>
      </c>
      <c r="AW475" t="str">
        <f t="shared" si="63"/>
        <v>Walk-in/ Saw it while passing by</v>
      </c>
      <c r="AX475" t="s">
        <v>50</v>
      </c>
      <c r="AY475" t="str">
        <f t="shared" si="56"/>
        <v>Hangout with Friends</v>
      </c>
      <c r="AZ475" t="s">
        <v>50</v>
      </c>
      <c r="BA475" t="str">
        <f t="shared" si="57"/>
        <v>I wanted to try Sourdough Pizza</v>
      </c>
      <c r="BB475" t="s">
        <v>65</v>
      </c>
      <c r="BC475" t="s">
        <v>65</v>
      </c>
      <c r="BD475" t="s">
        <v>75</v>
      </c>
      <c r="BE475" t="s">
        <v>67</v>
      </c>
      <c r="BF475" t="s">
        <v>99</v>
      </c>
      <c r="BG475" t="s">
        <v>100</v>
      </c>
      <c r="BH475" t="s">
        <v>78</v>
      </c>
      <c r="BI475" t="s">
        <v>115</v>
      </c>
      <c r="BJ475" t="s">
        <v>69</v>
      </c>
      <c r="BK475" t="s">
        <v>153</v>
      </c>
      <c r="BL475" t="s">
        <v>382</v>
      </c>
    </row>
    <row r="476" spans="1:64" x14ac:dyDescent="0.3">
      <c r="A476">
        <v>496</v>
      </c>
      <c r="B476" s="1">
        <v>45843.628472222219</v>
      </c>
      <c r="C476" s="6">
        <v>45843.636805555558</v>
      </c>
      <c r="D476" s="2">
        <f>INT(FC_Road___Aradhana5[[#This Row],[Completion time]])</f>
        <v>45843</v>
      </c>
      <c r="E476" s="2" t="str">
        <f>TEXT(FC_Road___Aradhana5[[#This Row],[Date]],"dddd")</f>
        <v>Saturday</v>
      </c>
      <c r="F476" s="2" t="str">
        <f>IF(WEEKDAY(FC_Road___Aradhana5[[#This Row],[Date]],2)&gt;5,"Weekend","Weekday")</f>
        <v>Weekend</v>
      </c>
      <c r="G47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6" t="s">
        <v>49</v>
      </c>
      <c r="I476" t="s">
        <v>50</v>
      </c>
      <c r="J476" t="s">
        <v>51</v>
      </c>
      <c r="K476" t="s">
        <v>92</v>
      </c>
      <c r="L476" t="s">
        <v>80</v>
      </c>
      <c r="M476" t="s">
        <v>50</v>
      </c>
      <c r="N476" t="s">
        <v>50</v>
      </c>
      <c r="O476" t="s">
        <v>50</v>
      </c>
      <c r="P476" t="s">
        <v>50</v>
      </c>
      <c r="Q476" t="s">
        <v>314</v>
      </c>
      <c r="R476" t="str">
        <f t="shared" si="58"/>
        <v xml:space="preserve">Sinhagad 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tr">
        <f t="shared" si="59"/>
        <v/>
      </c>
      <c r="Y476" t="str">
        <f t="shared" si="60"/>
        <v xml:space="preserve">Sinhagad </v>
      </c>
      <c r="Z476" t="s">
        <v>83</v>
      </c>
      <c r="AA476" t="s">
        <v>127</v>
      </c>
      <c r="AB476" t="s">
        <v>50</v>
      </c>
      <c r="AC476" t="s">
        <v>50</v>
      </c>
      <c r="AD476" t="s">
        <v>50</v>
      </c>
      <c r="AE476" t="s">
        <v>50</v>
      </c>
      <c r="AF476" t="str">
        <f t="shared" si="61"/>
        <v>Old City</v>
      </c>
      <c r="AG476" t="s">
        <v>50</v>
      </c>
      <c r="AH476" t="s">
        <v>50</v>
      </c>
      <c r="AI476" t="s">
        <v>50</v>
      </c>
      <c r="AJ476" t="s">
        <v>50</v>
      </c>
      <c r="AK476" t="s">
        <v>50</v>
      </c>
      <c r="AL476" t="str">
        <f t="shared" si="62"/>
        <v/>
      </c>
      <c r="AM476" t="str">
        <f>IF(FC_Road___Aradhana5[[#This Row],[2nd Level Departure]]="",FC_Road___Aradhana5[[#This Row],[1st Level Departure]],FC_Road___Aradhana5[[#This Row],[2nd Level Departure]])</f>
        <v>Old City</v>
      </c>
      <c r="AN476" t="s">
        <v>56</v>
      </c>
      <c r="AO476" t="s">
        <v>109</v>
      </c>
      <c r="AP476" t="s">
        <v>58</v>
      </c>
      <c r="AQ476" t="s">
        <v>97</v>
      </c>
      <c r="AR476" t="s">
        <v>133</v>
      </c>
      <c r="AS476" t="s">
        <v>112</v>
      </c>
      <c r="AT476" t="s">
        <v>62</v>
      </c>
      <c r="AU476" t="s">
        <v>63</v>
      </c>
      <c r="AV476" t="s">
        <v>50</v>
      </c>
      <c r="AW476" t="str">
        <f t="shared" si="63"/>
        <v>Social Media Ad (Instagram/ Facebook)</v>
      </c>
      <c r="AX476" t="s">
        <v>50</v>
      </c>
      <c r="AY476" t="str">
        <f t="shared" si="56"/>
        <v>Hangout with Friends</v>
      </c>
      <c r="AZ476" t="s">
        <v>50</v>
      </c>
      <c r="BA476" t="str">
        <f t="shared" si="57"/>
        <v>I wanted to try Sourdough Pizza</v>
      </c>
      <c r="BB476" t="s">
        <v>113</v>
      </c>
      <c r="BC476" t="s">
        <v>64</v>
      </c>
      <c r="BD476" t="s">
        <v>88</v>
      </c>
      <c r="BE476" t="s">
        <v>67</v>
      </c>
      <c r="BF476" t="s">
        <v>89</v>
      </c>
      <c r="BG476" t="s">
        <v>68</v>
      </c>
      <c r="BH476" t="s">
        <v>90</v>
      </c>
      <c r="BI476" t="s">
        <v>234</v>
      </c>
      <c r="BJ476" t="s">
        <v>189</v>
      </c>
      <c r="BK476" t="s">
        <v>153</v>
      </c>
      <c r="BL476" t="s">
        <v>495</v>
      </c>
    </row>
    <row r="477" spans="1:64" x14ac:dyDescent="0.3">
      <c r="A477">
        <v>497</v>
      </c>
      <c r="B477" s="1">
        <v>45843.633333333331</v>
      </c>
      <c r="C477" s="6">
        <v>45843.637499999997</v>
      </c>
      <c r="D477" s="2">
        <f>INT(FC_Road___Aradhana5[[#This Row],[Completion time]])</f>
        <v>45843</v>
      </c>
      <c r="E477" s="2" t="str">
        <f>TEXT(FC_Road___Aradhana5[[#This Row],[Date]],"dddd")</f>
        <v>Saturday</v>
      </c>
      <c r="F477" s="2" t="str">
        <f>IF(WEEKDAY(FC_Road___Aradhana5[[#This Row],[Date]],2)&gt;5,"Weekend","Weekday")</f>
        <v>Weekend</v>
      </c>
      <c r="G47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7" t="s">
        <v>49</v>
      </c>
      <c r="I477" t="s">
        <v>50</v>
      </c>
      <c r="J477" t="s">
        <v>79</v>
      </c>
      <c r="K477" t="s">
        <v>52</v>
      </c>
      <c r="L477" t="s">
        <v>53</v>
      </c>
      <c r="M477" t="s">
        <v>50</v>
      </c>
      <c r="N477" t="s">
        <v>50</v>
      </c>
      <c r="O477" t="s">
        <v>54</v>
      </c>
      <c r="P477" t="s">
        <v>50</v>
      </c>
      <c r="Q477" t="s">
        <v>50</v>
      </c>
      <c r="R477" t="str">
        <f t="shared" si="58"/>
        <v>Deccan</v>
      </c>
      <c r="S477" t="s">
        <v>50</v>
      </c>
      <c r="T477" t="s">
        <v>50</v>
      </c>
      <c r="U477" t="s">
        <v>50</v>
      </c>
      <c r="V477" t="s">
        <v>50</v>
      </c>
      <c r="W477" t="s">
        <v>50</v>
      </c>
      <c r="X477" t="str">
        <f t="shared" si="59"/>
        <v/>
      </c>
      <c r="Y477" t="str">
        <f t="shared" si="60"/>
        <v>Deccan</v>
      </c>
      <c r="Z477" t="s">
        <v>93</v>
      </c>
      <c r="AA477" t="s">
        <v>50</v>
      </c>
      <c r="AB477" t="s">
        <v>50</v>
      </c>
      <c r="AC477" t="s">
        <v>102</v>
      </c>
      <c r="AD477" t="s">
        <v>50</v>
      </c>
      <c r="AE477" t="s">
        <v>50</v>
      </c>
      <c r="AF477" t="str">
        <f t="shared" si="61"/>
        <v>FC Road</v>
      </c>
      <c r="AG477" t="s">
        <v>50</v>
      </c>
      <c r="AH477" t="s">
        <v>50</v>
      </c>
      <c r="AI477" t="s">
        <v>50</v>
      </c>
      <c r="AJ477" t="s">
        <v>50</v>
      </c>
      <c r="AK477" t="s">
        <v>50</v>
      </c>
      <c r="AL477" t="str">
        <f t="shared" si="62"/>
        <v/>
      </c>
      <c r="AM477" t="str">
        <f>IF(FC_Road___Aradhana5[[#This Row],[2nd Level Departure]]="",FC_Road___Aradhana5[[#This Row],[1st Level Departure]],FC_Road___Aradhana5[[#This Row],[2nd Level Departure]])</f>
        <v>FC Road</v>
      </c>
      <c r="AN477" t="s">
        <v>56</v>
      </c>
      <c r="AO477" t="s">
        <v>71</v>
      </c>
      <c r="AP477" t="s">
        <v>96</v>
      </c>
      <c r="AQ477" t="s">
        <v>50</v>
      </c>
      <c r="AR477" t="s">
        <v>50</v>
      </c>
      <c r="AS477" t="s">
        <v>50</v>
      </c>
      <c r="AT477" t="s">
        <v>50</v>
      </c>
      <c r="AU477" t="s">
        <v>50</v>
      </c>
      <c r="AV477" t="s">
        <v>144</v>
      </c>
      <c r="AW477" t="str">
        <f t="shared" si="63"/>
        <v>I was walking by and came in</v>
      </c>
      <c r="AX477" t="s">
        <v>129</v>
      </c>
      <c r="AY477" t="str">
        <f t="shared" si="56"/>
        <v>Family Outing</v>
      </c>
      <c r="AZ477" t="s">
        <v>98</v>
      </c>
      <c r="BA477" t="s">
        <v>62</v>
      </c>
      <c r="BB477" t="s">
        <v>104</v>
      </c>
      <c r="BC477" t="s">
        <v>104</v>
      </c>
      <c r="BD477" t="s">
        <v>75</v>
      </c>
      <c r="BE477" t="s">
        <v>67</v>
      </c>
      <c r="BF477" t="s">
        <v>99</v>
      </c>
      <c r="BG477" t="s">
        <v>68</v>
      </c>
      <c r="BH477" t="s">
        <v>78</v>
      </c>
      <c r="BI477" t="s">
        <v>115</v>
      </c>
      <c r="BJ477" t="s">
        <v>69</v>
      </c>
      <c r="BK477" t="s">
        <v>93</v>
      </c>
      <c r="BL477" t="s">
        <v>372</v>
      </c>
    </row>
    <row r="478" spans="1:64" x14ac:dyDescent="0.3">
      <c r="A478">
        <v>498</v>
      </c>
      <c r="B478" s="1">
        <v>45843.640972222223</v>
      </c>
      <c r="C478" s="6">
        <v>45843.645138888889</v>
      </c>
      <c r="D478" s="2">
        <f>INT(FC_Road___Aradhana5[[#This Row],[Completion time]])</f>
        <v>45843</v>
      </c>
      <c r="E478" s="2" t="str">
        <f>TEXT(FC_Road___Aradhana5[[#This Row],[Date]],"dddd")</f>
        <v>Saturday</v>
      </c>
      <c r="F478" s="2" t="str">
        <f>IF(WEEKDAY(FC_Road___Aradhana5[[#This Row],[Date]],2)&gt;5,"Weekend","Weekday")</f>
        <v>Weekend</v>
      </c>
      <c r="G47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8" t="s">
        <v>49</v>
      </c>
      <c r="I478" t="s">
        <v>50</v>
      </c>
      <c r="J478" t="s">
        <v>79</v>
      </c>
      <c r="K478" t="s">
        <v>92</v>
      </c>
      <c r="L478" t="s">
        <v>160</v>
      </c>
      <c r="M478" t="s">
        <v>50</v>
      </c>
      <c r="N478" t="s">
        <v>50</v>
      </c>
      <c r="O478" t="s">
        <v>50</v>
      </c>
      <c r="P478" t="s">
        <v>315</v>
      </c>
      <c r="Q478" t="s">
        <v>50</v>
      </c>
      <c r="R478" t="str">
        <f t="shared" si="58"/>
        <v>Symbiosis law school</v>
      </c>
      <c r="S478" t="s">
        <v>50</v>
      </c>
      <c r="T478" t="s">
        <v>50</v>
      </c>
      <c r="U478" t="s">
        <v>50</v>
      </c>
      <c r="V478" t="s">
        <v>50</v>
      </c>
      <c r="W478" t="s">
        <v>50</v>
      </c>
      <c r="X478" t="str">
        <f t="shared" si="59"/>
        <v/>
      </c>
      <c r="Y478" t="str">
        <f t="shared" si="60"/>
        <v>Symbiosis law school</v>
      </c>
      <c r="Z478" t="s">
        <v>166</v>
      </c>
      <c r="AA478" t="s">
        <v>50</v>
      </c>
      <c r="AB478" t="s">
        <v>165</v>
      </c>
      <c r="AC478" t="s">
        <v>50</v>
      </c>
      <c r="AD478" t="s">
        <v>50</v>
      </c>
      <c r="AE478" t="s">
        <v>50</v>
      </c>
      <c r="AF478" t="str">
        <f t="shared" si="61"/>
        <v>Pavillion Mall</v>
      </c>
      <c r="AG478" t="s">
        <v>50</v>
      </c>
      <c r="AH478" t="s">
        <v>50</v>
      </c>
      <c r="AI478" t="s">
        <v>50</v>
      </c>
      <c r="AJ478" t="s">
        <v>50</v>
      </c>
      <c r="AK478" t="s">
        <v>50</v>
      </c>
      <c r="AL478" t="str">
        <f t="shared" si="62"/>
        <v/>
      </c>
      <c r="AM478" t="str">
        <f>IF(FC_Road___Aradhana5[[#This Row],[2nd Level Departure]]="",FC_Road___Aradhana5[[#This Row],[1st Level Departure]],FC_Road___Aradhana5[[#This Row],[2nd Level Departure]])</f>
        <v>Pavillion Mall</v>
      </c>
      <c r="AN478" t="s">
        <v>85</v>
      </c>
      <c r="AO478" t="s">
        <v>57</v>
      </c>
      <c r="AP478" t="s">
        <v>96</v>
      </c>
      <c r="AQ478" t="s">
        <v>50</v>
      </c>
      <c r="AR478" t="s">
        <v>50</v>
      </c>
      <c r="AS478" t="s">
        <v>50</v>
      </c>
      <c r="AT478" t="s">
        <v>50</v>
      </c>
      <c r="AU478" t="s">
        <v>50</v>
      </c>
      <c r="AV478" t="s">
        <v>97</v>
      </c>
      <c r="AW478" t="str">
        <f t="shared" si="63"/>
        <v>Social Media Ad (Instagram/ Facebook)</v>
      </c>
      <c r="AX478" t="s">
        <v>86</v>
      </c>
      <c r="AY478" t="str">
        <f t="shared" si="56"/>
        <v>Date</v>
      </c>
      <c r="AZ478" t="s">
        <v>98</v>
      </c>
      <c r="BA478" t="s">
        <v>62</v>
      </c>
      <c r="BB478" t="s">
        <v>74</v>
      </c>
      <c r="BC478" t="s">
        <v>104</v>
      </c>
      <c r="BD478" t="s">
        <v>159</v>
      </c>
      <c r="BE478" t="s">
        <v>76</v>
      </c>
      <c r="BF478" t="s">
        <v>89</v>
      </c>
      <c r="BG478" t="s">
        <v>114</v>
      </c>
      <c r="BH478" t="s">
        <v>78</v>
      </c>
      <c r="BI478" t="s">
        <v>91</v>
      </c>
      <c r="BJ478" t="s">
        <v>69</v>
      </c>
      <c r="BK478" t="s">
        <v>531</v>
      </c>
      <c r="BL478" t="s">
        <v>390</v>
      </c>
    </row>
    <row r="479" spans="1:64" x14ac:dyDescent="0.3">
      <c r="A479">
        <v>499</v>
      </c>
      <c r="B479" s="1">
        <v>45843.637499999997</v>
      </c>
      <c r="C479" s="6">
        <v>45843.647916666669</v>
      </c>
      <c r="D479" s="2">
        <f>INT(FC_Road___Aradhana5[[#This Row],[Completion time]])</f>
        <v>45843</v>
      </c>
      <c r="E479" s="2" t="str">
        <f>TEXT(FC_Road___Aradhana5[[#This Row],[Date]],"dddd")</f>
        <v>Saturday</v>
      </c>
      <c r="F479" s="2" t="str">
        <f>IF(WEEKDAY(FC_Road___Aradhana5[[#This Row],[Date]],2)&gt;5,"Weekend","Weekday")</f>
        <v>Weekend</v>
      </c>
      <c r="G47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79" t="s">
        <v>49</v>
      </c>
      <c r="I479" t="s">
        <v>50</v>
      </c>
      <c r="J479" t="s">
        <v>79</v>
      </c>
      <c r="K479" t="s">
        <v>52</v>
      </c>
      <c r="L479" t="s">
        <v>80</v>
      </c>
      <c r="M479" t="s">
        <v>50</v>
      </c>
      <c r="N479" t="s">
        <v>50</v>
      </c>
      <c r="O479" t="s">
        <v>50</v>
      </c>
      <c r="P479" t="s">
        <v>50</v>
      </c>
      <c r="Q479" t="s">
        <v>195</v>
      </c>
      <c r="R479" t="str">
        <f t="shared" si="58"/>
        <v>Mumbai</v>
      </c>
      <c r="S479" t="s">
        <v>50</v>
      </c>
      <c r="T479" t="s">
        <v>50</v>
      </c>
      <c r="U479" t="s">
        <v>50</v>
      </c>
      <c r="V479" t="s">
        <v>50</v>
      </c>
      <c r="W479" t="s">
        <v>50</v>
      </c>
      <c r="X479" t="str">
        <f t="shared" si="59"/>
        <v/>
      </c>
      <c r="Y479" t="str">
        <f t="shared" si="60"/>
        <v>Mumbai</v>
      </c>
      <c r="Z479" t="s">
        <v>83</v>
      </c>
      <c r="AA479" t="s">
        <v>195</v>
      </c>
      <c r="AB479" t="s">
        <v>50</v>
      </c>
      <c r="AC479" t="s">
        <v>50</v>
      </c>
      <c r="AD479" t="s">
        <v>50</v>
      </c>
      <c r="AE479" t="s">
        <v>50</v>
      </c>
      <c r="AF479" t="str">
        <f t="shared" si="61"/>
        <v>Mumbai</v>
      </c>
      <c r="AG479" t="s">
        <v>50</v>
      </c>
      <c r="AH479" t="s">
        <v>50</v>
      </c>
      <c r="AI479" t="s">
        <v>50</v>
      </c>
      <c r="AJ479" t="s">
        <v>50</v>
      </c>
      <c r="AK479" t="s">
        <v>50</v>
      </c>
      <c r="AL479" t="str">
        <f t="shared" si="62"/>
        <v/>
      </c>
      <c r="AM479" t="str">
        <f>IF(FC_Road___Aradhana5[[#This Row],[2nd Level Departure]]="",FC_Road___Aradhana5[[#This Row],[1st Level Departure]],FC_Road___Aradhana5[[#This Row],[2nd Level Departure]])</f>
        <v>Mumbai</v>
      </c>
      <c r="AN479" t="s">
        <v>85</v>
      </c>
      <c r="AO479" t="s">
        <v>109</v>
      </c>
      <c r="AP479" t="s">
        <v>58</v>
      </c>
      <c r="AQ479" t="s">
        <v>59</v>
      </c>
      <c r="AR479" t="s">
        <v>60</v>
      </c>
      <c r="AS479" t="s">
        <v>139</v>
      </c>
      <c r="AT479" t="s">
        <v>125</v>
      </c>
      <c r="AU479" t="s">
        <v>63</v>
      </c>
      <c r="AV479" t="s">
        <v>50</v>
      </c>
      <c r="AW479" t="str">
        <f t="shared" si="63"/>
        <v>Word of Mouth/ Recommendation</v>
      </c>
      <c r="AX479" t="s">
        <v>50</v>
      </c>
      <c r="AY479" t="s">
        <v>167</v>
      </c>
      <c r="AZ479" t="s">
        <v>50</v>
      </c>
      <c r="BA479" t="str">
        <f t="shared" si="57"/>
        <v>Pizza with Drinks sounded like a good combo</v>
      </c>
      <c r="BB479" t="s">
        <v>74</v>
      </c>
      <c r="BC479" t="s">
        <v>104</v>
      </c>
      <c r="BD479" t="s">
        <v>75</v>
      </c>
      <c r="BE479" t="s">
        <v>76</v>
      </c>
      <c r="BF479" t="s">
        <v>89</v>
      </c>
      <c r="BG479" t="s">
        <v>68</v>
      </c>
      <c r="BH479" t="s">
        <v>90</v>
      </c>
      <c r="BI479" t="s">
        <v>115</v>
      </c>
      <c r="BJ479" t="s">
        <v>69</v>
      </c>
      <c r="BK479" t="s">
        <v>153</v>
      </c>
      <c r="BL479" t="s">
        <v>195</v>
      </c>
    </row>
    <row r="480" spans="1:64" x14ac:dyDescent="0.3">
      <c r="A480">
        <v>500</v>
      </c>
      <c r="B480" s="1">
        <v>45843.649305555555</v>
      </c>
      <c r="C480" s="6">
        <v>45843.652083333334</v>
      </c>
      <c r="D480" s="2">
        <f>INT(FC_Road___Aradhana5[[#This Row],[Completion time]])</f>
        <v>45843</v>
      </c>
      <c r="E480" s="2" t="str">
        <f>TEXT(FC_Road___Aradhana5[[#This Row],[Date]],"dddd")</f>
        <v>Saturday</v>
      </c>
      <c r="F480" s="2" t="str">
        <f>IF(WEEKDAY(FC_Road___Aradhana5[[#This Row],[Date]],2)&gt;5,"Weekend","Weekday")</f>
        <v>Weekend</v>
      </c>
      <c r="G48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80" t="s">
        <v>49</v>
      </c>
      <c r="I480" t="s">
        <v>50</v>
      </c>
      <c r="J480" t="s">
        <v>79</v>
      </c>
      <c r="K480" t="s">
        <v>52</v>
      </c>
      <c r="L480" t="s">
        <v>80</v>
      </c>
      <c r="M480" t="s">
        <v>50</v>
      </c>
      <c r="N480" t="s">
        <v>50</v>
      </c>
      <c r="O480" t="s">
        <v>50</v>
      </c>
      <c r="P480" t="s">
        <v>50</v>
      </c>
      <c r="Q480" t="s">
        <v>127</v>
      </c>
      <c r="R480" t="str">
        <f t="shared" si="58"/>
        <v>Old City</v>
      </c>
      <c r="S480" t="s">
        <v>50</v>
      </c>
      <c r="T480" t="s">
        <v>50</v>
      </c>
      <c r="U480" t="s">
        <v>50</v>
      </c>
      <c r="V480" t="s">
        <v>50</v>
      </c>
      <c r="W480" t="s">
        <v>174</v>
      </c>
      <c r="X480" t="str">
        <f t="shared" si="59"/>
        <v>Navi Peth</v>
      </c>
      <c r="Y480" t="str">
        <f t="shared" si="60"/>
        <v>Navi Peth</v>
      </c>
      <c r="Z480" t="s">
        <v>166</v>
      </c>
      <c r="AA480" t="s">
        <v>50</v>
      </c>
      <c r="AB480" t="s">
        <v>165</v>
      </c>
      <c r="AC480" t="s">
        <v>50</v>
      </c>
      <c r="AD480" t="s">
        <v>50</v>
      </c>
      <c r="AE480" t="s">
        <v>50</v>
      </c>
      <c r="AF480" t="str">
        <f t="shared" si="61"/>
        <v>Pavillion Mall</v>
      </c>
      <c r="AG480" t="s">
        <v>50</v>
      </c>
      <c r="AH480" t="s">
        <v>50</v>
      </c>
      <c r="AI480" t="s">
        <v>50</v>
      </c>
      <c r="AJ480" t="s">
        <v>50</v>
      </c>
      <c r="AK480" t="s">
        <v>50</v>
      </c>
      <c r="AL480" t="str">
        <f t="shared" si="62"/>
        <v/>
      </c>
      <c r="AM480" t="str">
        <f>IF(FC_Road___Aradhana5[[#This Row],[2nd Level Departure]]="",FC_Road___Aradhana5[[#This Row],[1st Level Departure]],FC_Road___Aradhana5[[#This Row],[2nd Level Departure]])</f>
        <v>Pavillion Mall</v>
      </c>
      <c r="AN480" t="s">
        <v>94</v>
      </c>
      <c r="AO480" t="s">
        <v>57</v>
      </c>
      <c r="AP480" t="s">
        <v>96</v>
      </c>
      <c r="AQ480" t="s">
        <v>50</v>
      </c>
      <c r="AR480" t="s">
        <v>50</v>
      </c>
      <c r="AS480" t="s">
        <v>50</v>
      </c>
      <c r="AT480" t="s">
        <v>50</v>
      </c>
      <c r="AU480" t="s">
        <v>50</v>
      </c>
      <c r="AV480" t="s">
        <v>149</v>
      </c>
      <c r="AW480" t="str">
        <f t="shared" si="63"/>
        <v>A friend told me</v>
      </c>
      <c r="AX480" t="s">
        <v>61</v>
      </c>
      <c r="AY480" t="str">
        <f t="shared" si="56"/>
        <v>Casual Meal</v>
      </c>
      <c r="AZ480" t="s">
        <v>98</v>
      </c>
      <c r="BA480" t="s">
        <v>62</v>
      </c>
      <c r="BB480" t="s">
        <v>64</v>
      </c>
      <c r="BC480" t="s">
        <v>64</v>
      </c>
      <c r="BD480" t="s">
        <v>66</v>
      </c>
      <c r="BE480" t="s">
        <v>67</v>
      </c>
      <c r="BF480" t="s">
        <v>50</v>
      </c>
      <c r="BG480" t="s">
        <v>68</v>
      </c>
      <c r="BH480" t="s">
        <v>101</v>
      </c>
      <c r="BI480" t="s">
        <v>115</v>
      </c>
      <c r="BJ480" t="s">
        <v>69</v>
      </c>
      <c r="BK480" t="s">
        <v>531</v>
      </c>
      <c r="BL480" t="s">
        <v>390</v>
      </c>
    </row>
    <row r="481" spans="1:64" x14ac:dyDescent="0.3">
      <c r="A481">
        <v>501</v>
      </c>
      <c r="B481" s="1">
        <v>45843.645833333336</v>
      </c>
      <c r="C481" s="6">
        <v>45843.657638888886</v>
      </c>
      <c r="D481" s="2">
        <f>INT(FC_Road___Aradhana5[[#This Row],[Completion time]])</f>
        <v>45843</v>
      </c>
      <c r="E481" s="2" t="str">
        <f>TEXT(FC_Road___Aradhana5[[#This Row],[Date]],"dddd")</f>
        <v>Saturday</v>
      </c>
      <c r="F481" s="2" t="str">
        <f>IF(WEEKDAY(FC_Road___Aradhana5[[#This Row],[Date]],2)&gt;5,"Weekend","Weekday")</f>
        <v>Weekend</v>
      </c>
      <c r="G48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Afternoon</v>
      </c>
      <c r="H481" t="s">
        <v>49</v>
      </c>
      <c r="I481" t="s">
        <v>50</v>
      </c>
      <c r="J481" t="s">
        <v>51</v>
      </c>
      <c r="K481" t="s">
        <v>52</v>
      </c>
      <c r="L481" t="s">
        <v>160</v>
      </c>
      <c r="M481" t="s">
        <v>50</v>
      </c>
      <c r="N481" t="s">
        <v>50</v>
      </c>
      <c r="O481" t="s">
        <v>50</v>
      </c>
      <c r="P481" t="s">
        <v>81</v>
      </c>
      <c r="Q481" t="s">
        <v>50</v>
      </c>
      <c r="R481" t="str">
        <f t="shared" si="58"/>
        <v>Kothrud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tr">
        <f t="shared" si="59"/>
        <v/>
      </c>
      <c r="Y481" t="str">
        <f t="shared" si="60"/>
        <v>Kothrud</v>
      </c>
      <c r="Z481" t="s">
        <v>142</v>
      </c>
      <c r="AA481" t="s">
        <v>50</v>
      </c>
      <c r="AB481" t="s">
        <v>50</v>
      </c>
      <c r="AC481" t="s">
        <v>50</v>
      </c>
      <c r="AD481" t="s">
        <v>50</v>
      </c>
      <c r="AE481" t="s">
        <v>217</v>
      </c>
      <c r="AF481" t="str">
        <f t="shared" si="61"/>
        <v xml:space="preserve">Kothrud </v>
      </c>
      <c r="AG481" t="s">
        <v>50</v>
      </c>
      <c r="AH481" t="s">
        <v>50</v>
      </c>
      <c r="AI481" t="s">
        <v>50</v>
      </c>
      <c r="AJ481" t="s">
        <v>50</v>
      </c>
      <c r="AK481" t="s">
        <v>50</v>
      </c>
      <c r="AL481" t="str">
        <f t="shared" si="62"/>
        <v/>
      </c>
      <c r="AM481" t="str">
        <f>IF(FC_Road___Aradhana5[[#This Row],[2nd Level Departure]]="",FC_Road___Aradhana5[[#This Row],[1st Level Departure]],FC_Road___Aradhana5[[#This Row],[2nd Level Departure]])</f>
        <v xml:space="preserve">Kothrud </v>
      </c>
      <c r="AN481" t="s">
        <v>85</v>
      </c>
      <c r="AO481" t="s">
        <v>71</v>
      </c>
      <c r="AP481" t="s">
        <v>96</v>
      </c>
      <c r="AQ481" t="s">
        <v>50</v>
      </c>
      <c r="AR481" t="s">
        <v>50</v>
      </c>
      <c r="AS481" t="s">
        <v>50</v>
      </c>
      <c r="AT481" t="s">
        <v>50</v>
      </c>
      <c r="AU481" t="s">
        <v>50</v>
      </c>
      <c r="AV481" t="s">
        <v>144</v>
      </c>
      <c r="AW481" t="str">
        <f t="shared" si="63"/>
        <v>I was walking by and came in</v>
      </c>
      <c r="AX481" t="s">
        <v>61</v>
      </c>
      <c r="AY481" t="str">
        <f t="shared" si="56"/>
        <v>Casual Meal</v>
      </c>
      <c r="AZ481" t="s">
        <v>98</v>
      </c>
      <c r="BA481" t="s">
        <v>62</v>
      </c>
      <c r="BB481" t="s">
        <v>74</v>
      </c>
      <c r="BC481" t="s">
        <v>74</v>
      </c>
      <c r="BD481" t="s">
        <v>88</v>
      </c>
      <c r="BE481" t="s">
        <v>76</v>
      </c>
      <c r="BF481" t="s">
        <v>89</v>
      </c>
      <c r="BG481" t="s">
        <v>114</v>
      </c>
      <c r="BH481" t="s">
        <v>118</v>
      </c>
      <c r="BI481" t="s">
        <v>91</v>
      </c>
      <c r="BJ481" t="s">
        <v>189</v>
      </c>
      <c r="BK481" t="s">
        <v>528</v>
      </c>
      <c r="BL481" t="s">
        <v>401</v>
      </c>
    </row>
    <row r="482" spans="1:64" x14ac:dyDescent="0.3">
      <c r="A482">
        <v>502</v>
      </c>
      <c r="B482" s="1">
        <v>45843.652083333334</v>
      </c>
      <c r="C482" s="6">
        <v>45843.667361111111</v>
      </c>
      <c r="D482" s="2">
        <f>INT(FC_Road___Aradhana5[[#This Row],[Completion time]])</f>
        <v>45843</v>
      </c>
      <c r="E482" s="2" t="str">
        <f>TEXT(FC_Road___Aradhana5[[#This Row],[Date]],"dddd")</f>
        <v>Saturday</v>
      </c>
      <c r="F482" s="2" t="str">
        <f>IF(WEEKDAY(FC_Road___Aradhana5[[#This Row],[Date]],2)&gt;5,"Weekend","Weekday")</f>
        <v>Weekend</v>
      </c>
      <c r="G48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2" t="s">
        <v>49</v>
      </c>
      <c r="I482" t="s">
        <v>50</v>
      </c>
      <c r="J482" t="s">
        <v>79</v>
      </c>
      <c r="K482" t="s">
        <v>92</v>
      </c>
      <c r="L482" t="s">
        <v>80</v>
      </c>
      <c r="M482" t="s">
        <v>50</v>
      </c>
      <c r="N482" t="s">
        <v>50</v>
      </c>
      <c r="O482" t="s">
        <v>50</v>
      </c>
      <c r="P482" t="s">
        <v>50</v>
      </c>
      <c r="Q482" t="s">
        <v>127</v>
      </c>
      <c r="R482" t="str">
        <f t="shared" si="58"/>
        <v>Old City</v>
      </c>
      <c r="S482" t="s">
        <v>50</v>
      </c>
      <c r="T482" t="s">
        <v>50</v>
      </c>
      <c r="U482" t="s">
        <v>50</v>
      </c>
      <c r="V482" t="s">
        <v>50</v>
      </c>
      <c r="W482" t="s">
        <v>316</v>
      </c>
      <c r="X482" t="str">
        <f t="shared" si="59"/>
        <v xml:space="preserve">Rasta peth </v>
      </c>
      <c r="Y482" t="str">
        <f t="shared" si="60"/>
        <v xml:space="preserve">Rasta peth </v>
      </c>
      <c r="Z482" t="s">
        <v>163</v>
      </c>
      <c r="AB482" t="s">
        <v>50</v>
      </c>
      <c r="AC482" t="s">
        <v>50</v>
      </c>
      <c r="AD482" t="s">
        <v>50</v>
      </c>
      <c r="AE482" t="s">
        <v>50</v>
      </c>
      <c r="AF482" t="str">
        <f t="shared" si="61"/>
        <v/>
      </c>
      <c r="AG482" t="s">
        <v>50</v>
      </c>
      <c r="AH482" t="s">
        <v>50</v>
      </c>
      <c r="AI482" t="s">
        <v>50</v>
      </c>
      <c r="AJ482" t="s">
        <v>50</v>
      </c>
      <c r="AK482" t="s">
        <v>50</v>
      </c>
      <c r="AL482" t="str">
        <f t="shared" si="62"/>
        <v/>
      </c>
      <c r="AM482" t="str">
        <f>IF(FC_Road___Aradhana5[[#This Row],[2nd Level Departure]]="",FC_Road___Aradhana5[[#This Row],[1st Level Departure]],FC_Road___Aradhana5[[#This Row],[2nd Level Departure]])</f>
        <v/>
      </c>
      <c r="AN482" t="s">
        <v>85</v>
      </c>
      <c r="AO482" t="s">
        <v>57</v>
      </c>
      <c r="AP482" t="s">
        <v>58</v>
      </c>
      <c r="AQ482" t="s">
        <v>59</v>
      </c>
      <c r="AR482" t="s">
        <v>60</v>
      </c>
      <c r="AS482" t="s">
        <v>61</v>
      </c>
      <c r="AT482" t="s">
        <v>62</v>
      </c>
      <c r="AU482" t="s">
        <v>63</v>
      </c>
      <c r="AV482" t="s">
        <v>50</v>
      </c>
      <c r="AW482" t="str">
        <f t="shared" si="63"/>
        <v>Word of Mouth/ Recommendation</v>
      </c>
      <c r="AX482" t="s">
        <v>50</v>
      </c>
      <c r="AY482" t="str">
        <f t="shared" si="56"/>
        <v>Casual Meal</v>
      </c>
      <c r="AZ482" t="s">
        <v>50</v>
      </c>
      <c r="BA482" t="str">
        <f t="shared" si="57"/>
        <v>I wanted to try Sourdough Pizza</v>
      </c>
      <c r="BB482" t="s">
        <v>87</v>
      </c>
      <c r="BC482" t="s">
        <v>74</v>
      </c>
      <c r="BD482" t="s">
        <v>75</v>
      </c>
      <c r="BE482" t="s">
        <v>67</v>
      </c>
      <c r="BF482" t="s">
        <v>89</v>
      </c>
      <c r="BG482" t="s">
        <v>114</v>
      </c>
      <c r="BH482" t="s">
        <v>90</v>
      </c>
      <c r="BJ482" t="s">
        <v>69</v>
      </c>
      <c r="BK482" t="s">
        <v>153</v>
      </c>
      <c r="BL482" t="s">
        <v>475</v>
      </c>
    </row>
    <row r="483" spans="1:64" x14ac:dyDescent="0.3">
      <c r="A483">
        <v>503</v>
      </c>
      <c r="B483" s="1">
        <v>45843.669444444444</v>
      </c>
      <c r="C483" s="6">
        <v>45843.67083333333</v>
      </c>
      <c r="D483" s="2">
        <f>INT(FC_Road___Aradhana5[[#This Row],[Completion time]])</f>
        <v>45843</v>
      </c>
      <c r="E483" s="2" t="str">
        <f>TEXT(FC_Road___Aradhana5[[#This Row],[Date]],"dddd")</f>
        <v>Saturday</v>
      </c>
      <c r="F483" s="2" t="str">
        <f>IF(WEEKDAY(FC_Road___Aradhana5[[#This Row],[Date]],2)&gt;5,"Weekend","Weekday")</f>
        <v>Weekend</v>
      </c>
      <c r="G48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3" t="s">
        <v>49</v>
      </c>
      <c r="I483" t="s">
        <v>50</v>
      </c>
      <c r="J483" t="s">
        <v>79</v>
      </c>
      <c r="K483" t="s">
        <v>52</v>
      </c>
      <c r="L483" t="s">
        <v>80</v>
      </c>
      <c r="M483" t="s">
        <v>50</v>
      </c>
      <c r="N483" t="s">
        <v>50</v>
      </c>
      <c r="O483" t="s">
        <v>50</v>
      </c>
      <c r="P483" t="s">
        <v>50</v>
      </c>
      <c r="Q483" t="s">
        <v>81</v>
      </c>
      <c r="R483" t="str">
        <f t="shared" si="58"/>
        <v>Kothrud</v>
      </c>
      <c r="S483" t="s">
        <v>50</v>
      </c>
      <c r="T483" t="s">
        <v>50</v>
      </c>
      <c r="U483" t="s">
        <v>148</v>
      </c>
      <c r="V483" t="s">
        <v>50</v>
      </c>
      <c r="W483" t="s">
        <v>50</v>
      </c>
      <c r="X483" t="str">
        <f t="shared" si="59"/>
        <v>MIT College / Anand Nagar</v>
      </c>
      <c r="Y483" t="str">
        <f t="shared" si="60"/>
        <v>MIT College / Anand Nagar</v>
      </c>
      <c r="Z483" t="s">
        <v>166</v>
      </c>
      <c r="AA483" t="s">
        <v>50</v>
      </c>
      <c r="AB483" t="s">
        <v>165</v>
      </c>
      <c r="AC483" t="s">
        <v>50</v>
      </c>
      <c r="AD483" t="s">
        <v>50</v>
      </c>
      <c r="AE483" t="s">
        <v>50</v>
      </c>
      <c r="AF483" t="str">
        <f t="shared" si="61"/>
        <v>Pavillion Mall</v>
      </c>
      <c r="AG483" t="s">
        <v>50</v>
      </c>
      <c r="AH483" t="s">
        <v>50</v>
      </c>
      <c r="AI483" t="s">
        <v>50</v>
      </c>
      <c r="AJ483" t="s">
        <v>50</v>
      </c>
      <c r="AK483" t="s">
        <v>50</v>
      </c>
      <c r="AL483" t="str">
        <f t="shared" si="62"/>
        <v/>
      </c>
      <c r="AM483" t="str">
        <f>IF(FC_Road___Aradhana5[[#This Row],[2nd Level Departure]]="",FC_Road___Aradhana5[[#This Row],[1st Level Departure]],FC_Road___Aradhana5[[#This Row],[2nd Level Departure]])</f>
        <v>Pavillion Mall</v>
      </c>
      <c r="AN483" t="s">
        <v>56</v>
      </c>
      <c r="AO483" t="s">
        <v>71</v>
      </c>
      <c r="AP483" t="s">
        <v>96</v>
      </c>
      <c r="AQ483" t="s">
        <v>50</v>
      </c>
      <c r="AR483" t="s">
        <v>50</v>
      </c>
      <c r="AS483" t="s">
        <v>50</v>
      </c>
      <c r="AT483" t="s">
        <v>50</v>
      </c>
      <c r="AU483" t="s">
        <v>50</v>
      </c>
      <c r="AV483" t="s">
        <v>149</v>
      </c>
      <c r="AW483" t="str">
        <f t="shared" si="63"/>
        <v>A friend told me</v>
      </c>
      <c r="AX483" t="s">
        <v>61</v>
      </c>
      <c r="AY483" t="str">
        <f t="shared" si="56"/>
        <v>Casual Meal</v>
      </c>
      <c r="AZ483" t="s">
        <v>98</v>
      </c>
      <c r="BA483" t="s">
        <v>62</v>
      </c>
      <c r="BB483" t="s">
        <v>74</v>
      </c>
      <c r="BC483" t="s">
        <v>108</v>
      </c>
      <c r="BD483" t="s">
        <v>88</v>
      </c>
      <c r="BE483" t="s">
        <v>76</v>
      </c>
      <c r="BF483" t="s">
        <v>89</v>
      </c>
      <c r="BG483" t="s">
        <v>114</v>
      </c>
      <c r="BH483" t="s">
        <v>78</v>
      </c>
      <c r="BI483" t="s">
        <v>115</v>
      </c>
      <c r="BJ483" t="s">
        <v>69</v>
      </c>
      <c r="BK483" t="s">
        <v>531</v>
      </c>
      <c r="BL483" t="s">
        <v>390</v>
      </c>
    </row>
    <row r="484" spans="1:64" x14ac:dyDescent="0.3">
      <c r="A484">
        <v>504</v>
      </c>
      <c r="B484" s="1">
        <v>45843.658333333333</v>
      </c>
      <c r="C484" s="6">
        <v>45843.720833333333</v>
      </c>
      <c r="D484" s="2">
        <f>INT(FC_Road___Aradhana5[[#This Row],[Completion time]])</f>
        <v>45843</v>
      </c>
      <c r="E484" s="2" t="str">
        <f>TEXT(FC_Road___Aradhana5[[#This Row],[Date]],"dddd")</f>
        <v>Saturday</v>
      </c>
      <c r="F484" s="2" t="str">
        <f>IF(WEEKDAY(FC_Road___Aradhana5[[#This Row],[Date]],2)&gt;5,"Weekend","Weekday")</f>
        <v>Weekend</v>
      </c>
      <c r="G48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4" t="s">
        <v>49</v>
      </c>
      <c r="I484" t="s">
        <v>50</v>
      </c>
      <c r="J484" t="s">
        <v>51</v>
      </c>
      <c r="K484" t="s">
        <v>52</v>
      </c>
      <c r="L484" t="s">
        <v>80</v>
      </c>
      <c r="M484" t="s">
        <v>50</v>
      </c>
      <c r="N484" t="s">
        <v>50</v>
      </c>
      <c r="O484" t="s">
        <v>50</v>
      </c>
      <c r="P484" t="s">
        <v>50</v>
      </c>
      <c r="Q484" t="s">
        <v>81</v>
      </c>
      <c r="R484" t="str">
        <f t="shared" si="58"/>
        <v>Kothrud</v>
      </c>
      <c r="S484" t="s">
        <v>50</v>
      </c>
      <c r="T484" t="s">
        <v>50</v>
      </c>
      <c r="U484" t="s">
        <v>148</v>
      </c>
      <c r="V484" t="s">
        <v>50</v>
      </c>
      <c r="W484" t="s">
        <v>50</v>
      </c>
      <c r="X484" t="str">
        <f t="shared" si="59"/>
        <v>MIT College / Anand Nagar</v>
      </c>
      <c r="Y484" t="str">
        <f t="shared" si="60"/>
        <v>MIT College / Anand Nagar</v>
      </c>
      <c r="Z484" t="s">
        <v>163</v>
      </c>
      <c r="AA484" t="s">
        <v>84</v>
      </c>
      <c r="AB484" t="s">
        <v>50</v>
      </c>
      <c r="AC484" t="s">
        <v>50</v>
      </c>
      <c r="AD484" t="s">
        <v>50</v>
      </c>
      <c r="AE484" t="s">
        <v>50</v>
      </c>
      <c r="AF484" t="str">
        <f t="shared" si="61"/>
        <v>kothrud</v>
      </c>
      <c r="AG484" t="s">
        <v>50</v>
      </c>
      <c r="AH484" t="s">
        <v>50</v>
      </c>
      <c r="AI484" t="s">
        <v>148</v>
      </c>
      <c r="AJ484" t="s">
        <v>50</v>
      </c>
      <c r="AK484" t="s">
        <v>50</v>
      </c>
      <c r="AL484" t="str">
        <f t="shared" si="62"/>
        <v>MIT College / Anand Nagar</v>
      </c>
      <c r="AM484" t="str">
        <f>IF(FC_Road___Aradhana5[[#This Row],[2nd Level Departure]]="",FC_Road___Aradhana5[[#This Row],[1st Level Departure]],FC_Road___Aradhana5[[#This Row],[2nd Level Departure]])</f>
        <v>MIT College / Anand Nagar</v>
      </c>
      <c r="AN484" t="s">
        <v>94</v>
      </c>
      <c r="AO484" t="s">
        <v>95</v>
      </c>
      <c r="AP484" t="s">
        <v>96</v>
      </c>
      <c r="AQ484" t="s">
        <v>50</v>
      </c>
      <c r="AR484" t="s">
        <v>50</v>
      </c>
      <c r="AS484" t="s">
        <v>50</v>
      </c>
      <c r="AT484" t="s">
        <v>50</v>
      </c>
      <c r="AU484" t="s">
        <v>50</v>
      </c>
      <c r="AV484" t="s">
        <v>149</v>
      </c>
      <c r="AW484" t="str">
        <f t="shared" si="63"/>
        <v>A friend told me</v>
      </c>
      <c r="AX484" t="s">
        <v>167</v>
      </c>
      <c r="AY484" t="str">
        <f t="shared" si="56"/>
        <v>Special Celebration (Birthday, Anniversary, etc.)</v>
      </c>
      <c r="AZ484" t="s">
        <v>98</v>
      </c>
      <c r="BA484" t="s">
        <v>62</v>
      </c>
      <c r="BB484" t="s">
        <v>64</v>
      </c>
      <c r="BC484" t="s">
        <v>65</v>
      </c>
      <c r="BD484" t="s">
        <v>196</v>
      </c>
      <c r="BE484" t="s">
        <v>188</v>
      </c>
      <c r="BF484" t="s">
        <v>184</v>
      </c>
      <c r="BG484" t="s">
        <v>68</v>
      </c>
      <c r="BH484" t="s">
        <v>90</v>
      </c>
      <c r="BI484" t="s">
        <v>115</v>
      </c>
      <c r="BJ484" t="s">
        <v>69</v>
      </c>
      <c r="BK484" t="s">
        <v>530</v>
      </c>
      <c r="BL484" t="s">
        <v>382</v>
      </c>
    </row>
    <row r="485" spans="1:64" x14ac:dyDescent="0.3">
      <c r="A485">
        <v>505</v>
      </c>
      <c r="B485" s="1">
        <v>45843.722916666666</v>
      </c>
      <c r="C485" s="6">
        <v>45843.724305555559</v>
      </c>
      <c r="D485" s="2">
        <f>INT(FC_Road___Aradhana5[[#This Row],[Completion time]])</f>
        <v>45843</v>
      </c>
      <c r="E485" s="2" t="str">
        <f>TEXT(FC_Road___Aradhana5[[#This Row],[Date]],"dddd")</f>
        <v>Saturday</v>
      </c>
      <c r="F485" s="2" t="str">
        <f>IF(WEEKDAY(FC_Road___Aradhana5[[#This Row],[Date]],2)&gt;5,"Weekend","Weekday")</f>
        <v>Weekend</v>
      </c>
      <c r="G48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5" t="s">
        <v>49</v>
      </c>
      <c r="I485" t="s">
        <v>50</v>
      </c>
      <c r="J485" t="s">
        <v>79</v>
      </c>
      <c r="K485" t="s">
        <v>52</v>
      </c>
      <c r="L485" t="s">
        <v>119</v>
      </c>
      <c r="M485" t="s">
        <v>50</v>
      </c>
      <c r="N485" t="s">
        <v>50</v>
      </c>
      <c r="O485" t="s">
        <v>50</v>
      </c>
      <c r="P485" t="s">
        <v>50</v>
      </c>
      <c r="Q485" t="s">
        <v>70</v>
      </c>
      <c r="R485" t="str">
        <f t="shared" si="58"/>
        <v>Shivajinagar</v>
      </c>
      <c r="S485" t="s">
        <v>50</v>
      </c>
      <c r="T485" t="s">
        <v>50</v>
      </c>
      <c r="U485" t="s">
        <v>50</v>
      </c>
      <c r="V485" t="s">
        <v>173</v>
      </c>
      <c r="W485" t="s">
        <v>169</v>
      </c>
      <c r="X485" t="str">
        <f t="shared" si="59"/>
        <v>Senapati Bapat Road</v>
      </c>
      <c r="Y485" t="str">
        <f t="shared" si="60"/>
        <v>Senapati Bapat Road</v>
      </c>
      <c r="Z485" t="s">
        <v>55</v>
      </c>
      <c r="AA485" t="s">
        <v>50</v>
      </c>
      <c r="AB485" t="s">
        <v>50</v>
      </c>
      <c r="AC485" t="s">
        <v>50</v>
      </c>
      <c r="AD485" t="s">
        <v>248</v>
      </c>
      <c r="AE485" t="s">
        <v>50</v>
      </c>
      <c r="AF485" t="str">
        <f t="shared" si="61"/>
        <v>ICC / Senapati Bapat Road</v>
      </c>
      <c r="AG485" t="s">
        <v>50</v>
      </c>
      <c r="AH485" t="s">
        <v>50</v>
      </c>
      <c r="AI485" t="s">
        <v>50</v>
      </c>
      <c r="AJ485" t="s">
        <v>50</v>
      </c>
      <c r="AK485" t="s">
        <v>50</v>
      </c>
      <c r="AL485" t="str">
        <f t="shared" si="62"/>
        <v/>
      </c>
      <c r="AM485" t="str">
        <f>IF(FC_Road___Aradhana5[[#This Row],[2nd Level Departure]]="",FC_Road___Aradhana5[[#This Row],[1st Level Departure]],FC_Road___Aradhana5[[#This Row],[2nd Level Departure]])</f>
        <v>ICC / Senapati Bapat Road</v>
      </c>
      <c r="AN485" t="s">
        <v>56</v>
      </c>
      <c r="AO485" t="s">
        <v>95</v>
      </c>
      <c r="AP485" t="s">
        <v>96</v>
      </c>
      <c r="AQ485" t="s">
        <v>50</v>
      </c>
      <c r="AR485" t="s">
        <v>50</v>
      </c>
      <c r="AS485" t="s">
        <v>50</v>
      </c>
      <c r="AT485" t="s">
        <v>50</v>
      </c>
      <c r="AU485" t="s">
        <v>50</v>
      </c>
      <c r="AV485" t="s">
        <v>149</v>
      </c>
      <c r="AW485" t="str">
        <f t="shared" si="63"/>
        <v>A friend told me</v>
      </c>
      <c r="AX485" t="s">
        <v>61</v>
      </c>
      <c r="AY485" t="str">
        <f t="shared" si="56"/>
        <v>Casual Meal</v>
      </c>
      <c r="AZ485" t="s">
        <v>98</v>
      </c>
      <c r="BA485" t="s">
        <v>62</v>
      </c>
      <c r="BB485" t="s">
        <v>104</v>
      </c>
      <c r="BC485" t="s">
        <v>65</v>
      </c>
      <c r="BD485" t="s">
        <v>88</v>
      </c>
      <c r="BE485" t="s">
        <v>76</v>
      </c>
      <c r="BF485" t="s">
        <v>89</v>
      </c>
      <c r="BG485" t="s">
        <v>114</v>
      </c>
      <c r="BH485" t="s">
        <v>118</v>
      </c>
      <c r="BI485" t="s">
        <v>91</v>
      </c>
      <c r="BJ485" t="s">
        <v>69</v>
      </c>
      <c r="BK485" t="s">
        <v>529</v>
      </c>
      <c r="BL485" t="s">
        <v>377</v>
      </c>
    </row>
    <row r="486" spans="1:64" x14ac:dyDescent="0.3">
      <c r="A486">
        <v>506</v>
      </c>
      <c r="B486" s="1">
        <v>45843.769444444442</v>
      </c>
      <c r="C486" s="6">
        <v>45843.772222222222</v>
      </c>
      <c r="D486" s="2">
        <f>INT(FC_Road___Aradhana5[[#This Row],[Completion time]])</f>
        <v>45843</v>
      </c>
      <c r="E486" s="2" t="str">
        <f>TEXT(FC_Road___Aradhana5[[#This Row],[Date]],"dddd")</f>
        <v>Saturday</v>
      </c>
      <c r="F486" s="2" t="str">
        <f>IF(WEEKDAY(FC_Road___Aradhana5[[#This Row],[Date]],2)&gt;5,"Weekend","Weekday")</f>
        <v>Weekend</v>
      </c>
      <c r="G48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6" t="s">
        <v>49</v>
      </c>
      <c r="I486" t="s">
        <v>50</v>
      </c>
      <c r="J486" t="s">
        <v>51</v>
      </c>
      <c r="K486" t="s">
        <v>52</v>
      </c>
      <c r="L486" t="s">
        <v>53</v>
      </c>
      <c r="M486" t="s">
        <v>50</v>
      </c>
      <c r="N486" t="s">
        <v>50</v>
      </c>
      <c r="O486" t="s">
        <v>126</v>
      </c>
      <c r="P486" t="s">
        <v>50</v>
      </c>
      <c r="Q486" t="s">
        <v>50</v>
      </c>
      <c r="R486" t="str">
        <f t="shared" si="58"/>
        <v>ICC/ Senapati Bapat Road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tr">
        <f t="shared" si="59"/>
        <v/>
      </c>
      <c r="Y486" t="str">
        <f t="shared" si="60"/>
        <v>ICC/ Senapati Bapat Road</v>
      </c>
      <c r="Z486" t="s">
        <v>83</v>
      </c>
      <c r="AA486" t="s">
        <v>54</v>
      </c>
      <c r="AB486" t="s">
        <v>50</v>
      </c>
      <c r="AC486" t="s">
        <v>50</v>
      </c>
      <c r="AD486" t="s">
        <v>50</v>
      </c>
      <c r="AE486" t="s">
        <v>50</v>
      </c>
      <c r="AF486" t="str">
        <f t="shared" si="61"/>
        <v>Deccan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tr">
        <f t="shared" si="62"/>
        <v/>
      </c>
      <c r="AM486" t="str">
        <f>IF(FC_Road___Aradhana5[[#This Row],[2nd Level Departure]]="",FC_Road___Aradhana5[[#This Row],[1st Level Departure]],FC_Road___Aradhana5[[#This Row],[2nd Level Departure]])</f>
        <v>Deccan</v>
      </c>
      <c r="AN486" t="s">
        <v>85</v>
      </c>
      <c r="AO486" t="s">
        <v>71</v>
      </c>
      <c r="AP486" t="s">
        <v>58</v>
      </c>
      <c r="AQ486" t="s">
        <v>59</v>
      </c>
      <c r="AR486" t="s">
        <v>60</v>
      </c>
      <c r="AS486" t="s">
        <v>61</v>
      </c>
      <c r="AT486" t="s">
        <v>107</v>
      </c>
      <c r="AU486" t="s">
        <v>63</v>
      </c>
      <c r="AV486" t="s">
        <v>50</v>
      </c>
      <c r="AW486" t="str">
        <f t="shared" si="63"/>
        <v>Word of Mouth/ Recommendation</v>
      </c>
      <c r="AX486" t="s">
        <v>50</v>
      </c>
      <c r="AY486" t="str">
        <f t="shared" si="56"/>
        <v>Casual Meal</v>
      </c>
      <c r="AZ486" t="s">
        <v>50</v>
      </c>
      <c r="BA486" t="str">
        <f t="shared" si="57"/>
        <v>Nonna's famous Tiramisu </v>
      </c>
      <c r="BB486" t="s">
        <v>87</v>
      </c>
      <c r="BC486" t="s">
        <v>64</v>
      </c>
      <c r="BD486" t="s">
        <v>75</v>
      </c>
      <c r="BE486" t="s">
        <v>76</v>
      </c>
      <c r="BF486" t="s">
        <v>89</v>
      </c>
      <c r="BG486" t="s">
        <v>100</v>
      </c>
      <c r="BH486" t="s">
        <v>78</v>
      </c>
      <c r="BI486" t="s">
        <v>115</v>
      </c>
      <c r="BJ486" t="s">
        <v>69</v>
      </c>
      <c r="BK486" t="s">
        <v>153</v>
      </c>
      <c r="BL486" t="s">
        <v>369</v>
      </c>
    </row>
    <row r="487" spans="1:64" x14ac:dyDescent="0.3">
      <c r="A487">
        <v>507</v>
      </c>
      <c r="B487" s="1">
        <v>45843.779861111114</v>
      </c>
      <c r="C487" s="6">
        <v>45843.78125</v>
      </c>
      <c r="D487" s="2">
        <f>INT(FC_Road___Aradhana5[[#This Row],[Completion time]])</f>
        <v>45843</v>
      </c>
      <c r="E487" s="2" t="str">
        <f>TEXT(FC_Road___Aradhana5[[#This Row],[Date]],"dddd")</f>
        <v>Saturday</v>
      </c>
      <c r="F487" s="2" t="str">
        <f>IF(WEEKDAY(FC_Road___Aradhana5[[#This Row],[Date]],2)&gt;5,"Weekend","Weekday")</f>
        <v>Weekend</v>
      </c>
      <c r="G48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7" t="s">
        <v>49</v>
      </c>
      <c r="I487" t="s">
        <v>50</v>
      </c>
      <c r="J487" t="s">
        <v>51</v>
      </c>
      <c r="K487" t="s">
        <v>52</v>
      </c>
      <c r="L487" t="s">
        <v>93</v>
      </c>
      <c r="M487" t="s">
        <v>50</v>
      </c>
      <c r="N487" t="s">
        <v>102</v>
      </c>
      <c r="O487" t="s">
        <v>50</v>
      </c>
      <c r="P487" t="s">
        <v>50</v>
      </c>
      <c r="Q487" t="s">
        <v>50</v>
      </c>
      <c r="R487" t="str">
        <f t="shared" si="58"/>
        <v>FC Road</v>
      </c>
      <c r="S487" t="s">
        <v>50</v>
      </c>
      <c r="T487" t="s">
        <v>50</v>
      </c>
      <c r="U487" t="s">
        <v>50</v>
      </c>
      <c r="V487" t="s">
        <v>50</v>
      </c>
      <c r="W487" t="s">
        <v>50</v>
      </c>
      <c r="X487" t="str">
        <f t="shared" si="59"/>
        <v/>
      </c>
      <c r="Y487" t="str">
        <f t="shared" si="60"/>
        <v>FC Road</v>
      </c>
      <c r="Z487" t="s">
        <v>83</v>
      </c>
      <c r="AA487" t="s">
        <v>284</v>
      </c>
      <c r="AB487" t="s">
        <v>50</v>
      </c>
      <c r="AC487" t="s">
        <v>50</v>
      </c>
      <c r="AD487" t="s">
        <v>50</v>
      </c>
      <c r="AE487" t="s">
        <v>50</v>
      </c>
      <c r="AF487" t="str">
        <f t="shared" si="61"/>
        <v>Sadashiv peth</v>
      </c>
      <c r="AG487" t="s">
        <v>50</v>
      </c>
      <c r="AH487" t="s">
        <v>50</v>
      </c>
      <c r="AI487" t="s">
        <v>50</v>
      </c>
      <c r="AJ487" t="s">
        <v>50</v>
      </c>
      <c r="AK487" t="s">
        <v>50</v>
      </c>
      <c r="AL487" t="str">
        <f t="shared" si="62"/>
        <v/>
      </c>
      <c r="AM487" t="str">
        <f>IF(FC_Road___Aradhana5[[#This Row],[2nd Level Departure]]="",FC_Road___Aradhana5[[#This Row],[1st Level Departure]],FC_Road___Aradhana5[[#This Row],[2nd Level Departure]])</f>
        <v>Sadashiv peth</v>
      </c>
      <c r="AN487" t="s">
        <v>85</v>
      </c>
      <c r="AO487" t="s">
        <v>71</v>
      </c>
      <c r="AP487" t="s">
        <v>96</v>
      </c>
      <c r="AQ487" t="s">
        <v>50</v>
      </c>
      <c r="AR487" t="s">
        <v>50</v>
      </c>
      <c r="AS487" t="s">
        <v>50</v>
      </c>
      <c r="AT487" t="s">
        <v>50</v>
      </c>
      <c r="AU487" t="s">
        <v>50</v>
      </c>
      <c r="AV487" t="s">
        <v>144</v>
      </c>
      <c r="AW487" t="str">
        <f t="shared" si="63"/>
        <v>I was walking by and came in</v>
      </c>
      <c r="AX487" t="s">
        <v>61</v>
      </c>
      <c r="AY487" t="str">
        <f t="shared" si="56"/>
        <v>Casual Meal</v>
      </c>
      <c r="AZ487" t="s">
        <v>98</v>
      </c>
      <c r="BA487" t="s">
        <v>62</v>
      </c>
      <c r="BB487" t="s">
        <v>104</v>
      </c>
      <c r="BC487" t="s">
        <v>64</v>
      </c>
      <c r="BD487" t="s">
        <v>88</v>
      </c>
      <c r="BE487" t="s">
        <v>67</v>
      </c>
      <c r="BF487" t="s">
        <v>89</v>
      </c>
      <c r="BG487" t="s">
        <v>68</v>
      </c>
      <c r="BH487" t="s">
        <v>118</v>
      </c>
      <c r="BI487" t="s">
        <v>115</v>
      </c>
      <c r="BJ487" t="s">
        <v>69</v>
      </c>
      <c r="BK487" t="s">
        <v>93</v>
      </c>
      <c r="BL487" t="s">
        <v>372</v>
      </c>
    </row>
    <row r="488" spans="1:64" x14ac:dyDescent="0.3">
      <c r="A488">
        <v>508</v>
      </c>
      <c r="B488" s="1">
        <v>45843.781944444447</v>
      </c>
      <c r="C488" s="6">
        <v>45843.789583333331</v>
      </c>
      <c r="D488" s="2">
        <f>INT(FC_Road___Aradhana5[[#This Row],[Completion time]])</f>
        <v>45843</v>
      </c>
      <c r="E488" s="2" t="str">
        <f>TEXT(FC_Road___Aradhana5[[#This Row],[Date]],"dddd")</f>
        <v>Saturday</v>
      </c>
      <c r="F488" s="2" t="str">
        <f>IF(WEEKDAY(FC_Road___Aradhana5[[#This Row],[Date]],2)&gt;5,"Weekend","Weekday")</f>
        <v>Weekend</v>
      </c>
      <c r="G48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8" t="s">
        <v>49</v>
      </c>
      <c r="I488" t="s">
        <v>50</v>
      </c>
      <c r="J488" t="s">
        <v>51</v>
      </c>
      <c r="K488" t="s">
        <v>92</v>
      </c>
      <c r="L488" t="s">
        <v>93</v>
      </c>
      <c r="M488" t="s">
        <v>50</v>
      </c>
      <c r="N488" t="s">
        <v>102</v>
      </c>
      <c r="O488" t="s">
        <v>50</v>
      </c>
      <c r="P488" t="s">
        <v>50</v>
      </c>
      <c r="Q488" t="s">
        <v>50</v>
      </c>
      <c r="R488" t="str">
        <f t="shared" si="58"/>
        <v>FC Road</v>
      </c>
      <c r="S488" t="s">
        <v>50</v>
      </c>
      <c r="T488" t="s">
        <v>50</v>
      </c>
      <c r="U488" t="s">
        <v>50</v>
      </c>
      <c r="V488" t="s">
        <v>50</v>
      </c>
      <c r="W488" t="s">
        <v>50</v>
      </c>
      <c r="X488" t="str">
        <f t="shared" si="59"/>
        <v/>
      </c>
      <c r="Y488" t="str">
        <f t="shared" si="60"/>
        <v>FC Road</v>
      </c>
      <c r="Z488" t="s">
        <v>142</v>
      </c>
      <c r="AA488" t="s">
        <v>50</v>
      </c>
      <c r="AB488" t="s">
        <v>50</v>
      </c>
      <c r="AC488" t="s">
        <v>50</v>
      </c>
      <c r="AD488" t="s">
        <v>50</v>
      </c>
      <c r="AE488" t="s">
        <v>317</v>
      </c>
      <c r="AF488" t="str">
        <f t="shared" si="61"/>
        <v>Siom</v>
      </c>
      <c r="AG488" t="s">
        <v>50</v>
      </c>
      <c r="AH488" t="s">
        <v>50</v>
      </c>
      <c r="AI488" t="s">
        <v>50</v>
      </c>
      <c r="AJ488" t="s">
        <v>50</v>
      </c>
      <c r="AK488" t="s">
        <v>50</v>
      </c>
      <c r="AL488" t="str">
        <f t="shared" si="62"/>
        <v/>
      </c>
      <c r="AM488" t="str">
        <f>IF(FC_Road___Aradhana5[[#This Row],[2nd Level Departure]]="",FC_Road___Aradhana5[[#This Row],[1st Level Departure]],FC_Road___Aradhana5[[#This Row],[2nd Level Departure]])</f>
        <v>Siom</v>
      </c>
      <c r="AN488" t="s">
        <v>56</v>
      </c>
      <c r="AO488" t="s">
        <v>95</v>
      </c>
      <c r="AP488" t="s">
        <v>96</v>
      </c>
      <c r="AQ488" t="s">
        <v>50</v>
      </c>
      <c r="AR488" t="s">
        <v>50</v>
      </c>
      <c r="AS488" t="s">
        <v>50</v>
      </c>
      <c r="AT488" t="s">
        <v>50</v>
      </c>
      <c r="AU488" t="s">
        <v>50</v>
      </c>
      <c r="AV488" t="s">
        <v>97</v>
      </c>
      <c r="AW488" t="str">
        <f t="shared" si="63"/>
        <v>Social Media Ad (Instagram/ Facebook)</v>
      </c>
      <c r="AX488" t="s">
        <v>61</v>
      </c>
      <c r="AY488" t="str">
        <f t="shared" si="56"/>
        <v>Casual Meal</v>
      </c>
      <c r="AZ488" t="s">
        <v>98</v>
      </c>
      <c r="BA488" t="s">
        <v>62</v>
      </c>
      <c r="BB488" t="s">
        <v>87</v>
      </c>
      <c r="BC488" t="s">
        <v>65</v>
      </c>
      <c r="BD488" t="s">
        <v>88</v>
      </c>
      <c r="BE488" t="s">
        <v>67</v>
      </c>
      <c r="BF488" t="s">
        <v>89</v>
      </c>
      <c r="BG488" t="s">
        <v>114</v>
      </c>
      <c r="BH488" t="s">
        <v>78</v>
      </c>
      <c r="BI488" t="s">
        <v>122</v>
      </c>
      <c r="BJ488" t="s">
        <v>69</v>
      </c>
      <c r="BK488" t="s">
        <v>93</v>
      </c>
      <c r="BL488" t="s">
        <v>372</v>
      </c>
    </row>
    <row r="489" spans="1:64" x14ac:dyDescent="0.3">
      <c r="A489">
        <v>510</v>
      </c>
      <c r="B489" s="1">
        <v>45843.794444444444</v>
      </c>
      <c r="C489" s="6">
        <v>45843.806250000001</v>
      </c>
      <c r="D489" s="2">
        <f>INT(FC_Road___Aradhana5[[#This Row],[Completion time]])</f>
        <v>45843</v>
      </c>
      <c r="E489" s="2" t="str">
        <f>TEXT(FC_Road___Aradhana5[[#This Row],[Date]],"dddd")</f>
        <v>Saturday</v>
      </c>
      <c r="F489" s="2" t="str">
        <f>IF(WEEKDAY(FC_Road___Aradhana5[[#This Row],[Date]],2)&gt;5,"Weekend","Weekday")</f>
        <v>Weekend</v>
      </c>
      <c r="G48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89" t="s">
        <v>49</v>
      </c>
      <c r="I489" t="s">
        <v>50</v>
      </c>
      <c r="J489" t="s">
        <v>79</v>
      </c>
      <c r="K489" t="s">
        <v>52</v>
      </c>
      <c r="L489" t="s">
        <v>53</v>
      </c>
      <c r="M489" t="s">
        <v>50</v>
      </c>
      <c r="N489" t="s">
        <v>50</v>
      </c>
      <c r="O489" t="s">
        <v>70</v>
      </c>
      <c r="P489" t="s">
        <v>50</v>
      </c>
      <c r="Q489" t="s">
        <v>50</v>
      </c>
      <c r="R489" t="str">
        <f t="shared" si="58"/>
        <v>Shivajinagar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tr">
        <f t="shared" si="59"/>
        <v/>
      </c>
      <c r="Y489" t="str">
        <f t="shared" si="60"/>
        <v>Shivajinagar</v>
      </c>
      <c r="Z489" t="s">
        <v>83</v>
      </c>
      <c r="AA489" t="s">
        <v>84</v>
      </c>
      <c r="AB489" t="s">
        <v>50</v>
      </c>
      <c r="AC489" t="s">
        <v>50</v>
      </c>
      <c r="AD489" t="s">
        <v>50</v>
      </c>
      <c r="AE489" t="s">
        <v>50</v>
      </c>
      <c r="AF489" t="str">
        <f t="shared" si="61"/>
        <v>kothrud</v>
      </c>
      <c r="AG489" t="s">
        <v>50</v>
      </c>
      <c r="AH489" t="s">
        <v>50</v>
      </c>
      <c r="AI489" t="s">
        <v>50</v>
      </c>
      <c r="AJ489" t="s">
        <v>50</v>
      </c>
      <c r="AK489" t="s">
        <v>50</v>
      </c>
      <c r="AL489" t="str">
        <f t="shared" si="62"/>
        <v/>
      </c>
      <c r="AM489" t="str">
        <f>IF(FC_Road___Aradhana5[[#This Row],[2nd Level Departure]]="",FC_Road___Aradhana5[[#This Row],[1st Level Departure]],FC_Road___Aradhana5[[#This Row],[2nd Level Departure]])</f>
        <v>kothrud</v>
      </c>
      <c r="AN489" t="s">
        <v>85</v>
      </c>
      <c r="AO489" t="s">
        <v>71</v>
      </c>
      <c r="AP489" t="s">
        <v>58</v>
      </c>
      <c r="AQ489" t="s">
        <v>105</v>
      </c>
      <c r="AR489" t="s">
        <v>103</v>
      </c>
      <c r="AS489" t="s">
        <v>86</v>
      </c>
      <c r="AT489" t="s">
        <v>125</v>
      </c>
      <c r="AU489" t="s">
        <v>103</v>
      </c>
      <c r="AV489" t="s">
        <v>50</v>
      </c>
      <c r="AW489" t="str">
        <f t="shared" si="63"/>
        <v>Food Blogger/ Influencer</v>
      </c>
      <c r="AX489" t="s">
        <v>50</v>
      </c>
      <c r="AY489" t="str">
        <f t="shared" si="56"/>
        <v>Date</v>
      </c>
      <c r="AZ489" t="s">
        <v>50</v>
      </c>
      <c r="BA489" t="str">
        <f t="shared" si="57"/>
        <v>Pizza with Drinks sounded like a good combo</v>
      </c>
      <c r="BB489" t="s">
        <v>113</v>
      </c>
      <c r="BC489" t="s">
        <v>104</v>
      </c>
      <c r="BD489" t="s">
        <v>88</v>
      </c>
      <c r="BE489" t="s">
        <v>76</v>
      </c>
      <c r="BF489" t="s">
        <v>99</v>
      </c>
      <c r="BG489" t="s">
        <v>100</v>
      </c>
      <c r="BH489" t="s">
        <v>50</v>
      </c>
      <c r="BI489" t="s">
        <v>50</v>
      </c>
      <c r="BJ489" t="s">
        <v>69</v>
      </c>
      <c r="BK489" t="s">
        <v>529</v>
      </c>
      <c r="BL489" t="s">
        <v>370</v>
      </c>
    </row>
    <row r="490" spans="1:64" x14ac:dyDescent="0.3">
      <c r="A490">
        <v>511</v>
      </c>
      <c r="B490" s="1">
        <v>45843.791666666664</v>
      </c>
      <c r="C490" s="6">
        <v>45843.813888888886</v>
      </c>
      <c r="D490" s="2">
        <f>INT(FC_Road___Aradhana5[[#This Row],[Completion time]])</f>
        <v>45843</v>
      </c>
      <c r="E490" s="2" t="str">
        <f>TEXT(FC_Road___Aradhana5[[#This Row],[Date]],"dddd")</f>
        <v>Saturday</v>
      </c>
      <c r="F490" s="2" t="str">
        <f>IF(WEEKDAY(FC_Road___Aradhana5[[#This Row],[Date]],2)&gt;5,"Weekend","Weekday")</f>
        <v>Weekend</v>
      </c>
      <c r="G49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90" t="s">
        <v>49</v>
      </c>
      <c r="I490" t="s">
        <v>50</v>
      </c>
      <c r="J490" t="s">
        <v>51</v>
      </c>
      <c r="K490" t="s">
        <v>52</v>
      </c>
      <c r="L490" t="s">
        <v>53</v>
      </c>
      <c r="M490" t="s">
        <v>50</v>
      </c>
      <c r="N490" t="s">
        <v>50</v>
      </c>
      <c r="O490" t="s">
        <v>158</v>
      </c>
      <c r="P490" t="s">
        <v>50</v>
      </c>
      <c r="Q490" t="s">
        <v>50</v>
      </c>
      <c r="R490" t="str">
        <f t="shared" si="58"/>
        <v xml:space="preserve">Dighi 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tr">
        <f t="shared" si="59"/>
        <v/>
      </c>
      <c r="Y490" t="str">
        <f t="shared" si="60"/>
        <v xml:space="preserve">Dighi </v>
      </c>
      <c r="Z490" t="s">
        <v>166</v>
      </c>
      <c r="AA490" t="s">
        <v>50</v>
      </c>
      <c r="AB490" t="s">
        <v>165</v>
      </c>
      <c r="AC490" t="s">
        <v>50</v>
      </c>
      <c r="AD490" t="s">
        <v>50</v>
      </c>
      <c r="AE490" t="s">
        <v>50</v>
      </c>
      <c r="AF490" t="str">
        <f t="shared" si="61"/>
        <v>Pavillion Mall</v>
      </c>
      <c r="AG490" t="s">
        <v>50</v>
      </c>
      <c r="AH490" t="s">
        <v>50</v>
      </c>
      <c r="AI490" t="s">
        <v>50</v>
      </c>
      <c r="AJ490" t="s">
        <v>50</v>
      </c>
      <c r="AK490" t="s">
        <v>50</v>
      </c>
      <c r="AL490" t="str">
        <f t="shared" si="62"/>
        <v/>
      </c>
      <c r="AM490" t="str">
        <f>IF(FC_Road___Aradhana5[[#This Row],[2nd Level Departure]]="",FC_Road___Aradhana5[[#This Row],[1st Level Departure]],FC_Road___Aradhana5[[#This Row],[2nd Level Departure]])</f>
        <v>Pavillion Mall</v>
      </c>
      <c r="AN490" t="s">
        <v>85</v>
      </c>
      <c r="AO490" t="s">
        <v>95</v>
      </c>
      <c r="AP490" t="s">
        <v>96</v>
      </c>
      <c r="AQ490" t="s">
        <v>50</v>
      </c>
      <c r="AR490" t="s">
        <v>50</v>
      </c>
      <c r="AS490" t="s">
        <v>50</v>
      </c>
      <c r="AT490" t="s">
        <v>50</v>
      </c>
      <c r="AU490" t="s">
        <v>50</v>
      </c>
      <c r="AV490" t="s">
        <v>149</v>
      </c>
      <c r="AW490" t="str">
        <f t="shared" si="63"/>
        <v>A friend told me</v>
      </c>
      <c r="AX490" t="s">
        <v>167</v>
      </c>
      <c r="AY490" t="str">
        <f t="shared" si="56"/>
        <v>Special Celebration (Birthday, Anniversary, etc.)</v>
      </c>
      <c r="AZ490" t="s">
        <v>98</v>
      </c>
      <c r="BA490" t="s">
        <v>62</v>
      </c>
      <c r="BB490" t="s">
        <v>74</v>
      </c>
      <c r="BC490" t="s">
        <v>64</v>
      </c>
      <c r="BD490" t="s">
        <v>75</v>
      </c>
      <c r="BE490" t="s">
        <v>67</v>
      </c>
      <c r="BF490" t="s">
        <v>89</v>
      </c>
      <c r="BG490" t="s">
        <v>68</v>
      </c>
      <c r="BH490" t="s">
        <v>118</v>
      </c>
      <c r="BI490" t="s">
        <v>91</v>
      </c>
      <c r="BJ490" t="s">
        <v>69</v>
      </c>
      <c r="BK490" t="s">
        <v>531</v>
      </c>
      <c r="BL490" t="s">
        <v>390</v>
      </c>
    </row>
    <row r="491" spans="1:64" x14ac:dyDescent="0.3">
      <c r="A491">
        <v>512</v>
      </c>
      <c r="B491" s="1">
        <v>45843.811805555553</v>
      </c>
      <c r="C491" s="6">
        <v>45843.816666666666</v>
      </c>
      <c r="D491" s="2">
        <f>INT(FC_Road___Aradhana5[[#This Row],[Completion time]])</f>
        <v>45843</v>
      </c>
      <c r="E491" s="2" t="str">
        <f>TEXT(FC_Road___Aradhana5[[#This Row],[Date]],"dddd")</f>
        <v>Saturday</v>
      </c>
      <c r="F491" s="2" t="str">
        <f>IF(WEEKDAY(FC_Road___Aradhana5[[#This Row],[Date]],2)&gt;5,"Weekend","Weekday")</f>
        <v>Weekend</v>
      </c>
      <c r="G49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91" t="s">
        <v>49</v>
      </c>
      <c r="I491" t="s">
        <v>50</v>
      </c>
      <c r="J491" t="s">
        <v>79</v>
      </c>
      <c r="K491" t="s">
        <v>52</v>
      </c>
      <c r="L491" t="s">
        <v>119</v>
      </c>
      <c r="M491" t="s">
        <v>50</v>
      </c>
      <c r="N491" t="s">
        <v>50</v>
      </c>
      <c r="O491" t="s">
        <v>50</v>
      </c>
      <c r="P491" t="s">
        <v>50</v>
      </c>
      <c r="Q491" t="s">
        <v>54</v>
      </c>
      <c r="R491" t="str">
        <f t="shared" si="58"/>
        <v>Deccan</v>
      </c>
      <c r="S491" t="s">
        <v>50</v>
      </c>
      <c r="T491" t="s">
        <v>50</v>
      </c>
      <c r="U491" t="s">
        <v>50</v>
      </c>
      <c r="V491" t="s">
        <v>50</v>
      </c>
      <c r="W491" t="s">
        <v>50</v>
      </c>
      <c r="X491" t="str">
        <f t="shared" si="59"/>
        <v/>
      </c>
      <c r="Y491" t="str">
        <f t="shared" si="60"/>
        <v>Deccan</v>
      </c>
      <c r="Z491" t="s">
        <v>83</v>
      </c>
      <c r="AA491" t="s">
        <v>70</v>
      </c>
      <c r="AB491" t="s">
        <v>50</v>
      </c>
      <c r="AC491" t="s">
        <v>50</v>
      </c>
      <c r="AD491" t="s">
        <v>50</v>
      </c>
      <c r="AE491" t="s">
        <v>50</v>
      </c>
      <c r="AF491" t="str">
        <f t="shared" si="61"/>
        <v>Shivajinagar</v>
      </c>
      <c r="AG491" t="s">
        <v>50</v>
      </c>
      <c r="AH491" t="s">
        <v>50</v>
      </c>
      <c r="AI491" t="s">
        <v>50</v>
      </c>
      <c r="AJ491" t="s">
        <v>50</v>
      </c>
      <c r="AK491" t="s">
        <v>50</v>
      </c>
      <c r="AL491" t="str">
        <f t="shared" si="62"/>
        <v/>
      </c>
      <c r="AM491" t="str">
        <f>IF(FC_Road___Aradhana5[[#This Row],[2nd Level Departure]]="",FC_Road___Aradhana5[[#This Row],[1st Level Departure]],FC_Road___Aradhana5[[#This Row],[2nd Level Departure]])</f>
        <v>Shivajinagar</v>
      </c>
      <c r="AN491" t="s">
        <v>85</v>
      </c>
      <c r="AO491" t="s">
        <v>71</v>
      </c>
      <c r="AP491" t="s">
        <v>58</v>
      </c>
      <c r="AQ491" t="s">
        <v>72</v>
      </c>
      <c r="AR491" t="s">
        <v>60</v>
      </c>
      <c r="AS491" t="s">
        <v>61</v>
      </c>
      <c r="AT491" t="s">
        <v>62</v>
      </c>
      <c r="AU491" t="s">
        <v>63</v>
      </c>
      <c r="AV491" t="s">
        <v>50</v>
      </c>
      <c r="AW491" t="str">
        <f t="shared" si="63"/>
        <v>Walk-in/ Saw it while passing by</v>
      </c>
      <c r="AX491" t="s">
        <v>50</v>
      </c>
      <c r="AY491" t="str">
        <f t="shared" si="56"/>
        <v>Casual Meal</v>
      </c>
      <c r="AZ491" t="s">
        <v>50</v>
      </c>
      <c r="BA491" t="str">
        <f t="shared" si="57"/>
        <v>I wanted to try Sourdough Pizza</v>
      </c>
      <c r="BB491" t="s">
        <v>104</v>
      </c>
      <c r="BC491" t="s">
        <v>64</v>
      </c>
      <c r="BD491" t="s">
        <v>88</v>
      </c>
      <c r="BE491" t="s">
        <v>67</v>
      </c>
      <c r="BF491" t="s">
        <v>89</v>
      </c>
      <c r="BG491" t="s">
        <v>114</v>
      </c>
      <c r="BH491" t="s">
        <v>78</v>
      </c>
      <c r="BI491" t="s">
        <v>115</v>
      </c>
      <c r="BJ491" t="s">
        <v>69</v>
      </c>
      <c r="BK491" t="s">
        <v>530</v>
      </c>
      <c r="BL491" t="s">
        <v>369</v>
      </c>
    </row>
    <row r="492" spans="1:64" x14ac:dyDescent="0.3">
      <c r="A492">
        <v>513</v>
      </c>
      <c r="B492" s="1">
        <v>45843.813888888886</v>
      </c>
      <c r="C492" s="6">
        <v>45843.816666666666</v>
      </c>
      <c r="D492" s="2">
        <f>INT(FC_Road___Aradhana5[[#This Row],[Completion time]])</f>
        <v>45843</v>
      </c>
      <c r="E492" s="2" t="str">
        <f>TEXT(FC_Road___Aradhana5[[#This Row],[Date]],"dddd")</f>
        <v>Saturday</v>
      </c>
      <c r="F492" s="2" t="str">
        <f>IF(WEEKDAY(FC_Road___Aradhana5[[#This Row],[Date]],2)&gt;5,"Weekend","Weekday")</f>
        <v>Weekend</v>
      </c>
      <c r="G49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92" t="s">
        <v>49</v>
      </c>
      <c r="I492" t="s">
        <v>50</v>
      </c>
      <c r="J492" t="s">
        <v>51</v>
      </c>
      <c r="K492" t="s">
        <v>52</v>
      </c>
      <c r="L492" t="s">
        <v>80</v>
      </c>
      <c r="M492" t="s">
        <v>50</v>
      </c>
      <c r="N492" t="s">
        <v>50</v>
      </c>
      <c r="O492" t="s">
        <v>50</v>
      </c>
      <c r="P492" t="s">
        <v>50</v>
      </c>
      <c r="Q492" t="s">
        <v>297</v>
      </c>
      <c r="R492" t="str">
        <f t="shared" si="58"/>
        <v>Pimpri</v>
      </c>
      <c r="S492" t="s">
        <v>50</v>
      </c>
      <c r="T492" t="s">
        <v>50</v>
      </c>
      <c r="U492" t="s">
        <v>50</v>
      </c>
      <c r="V492" t="s">
        <v>50</v>
      </c>
      <c r="W492" t="s">
        <v>50</v>
      </c>
      <c r="X492" t="str">
        <f t="shared" si="59"/>
        <v/>
      </c>
      <c r="Y492" t="str">
        <f t="shared" si="60"/>
        <v>Pimpri</v>
      </c>
      <c r="Z492" t="s">
        <v>166</v>
      </c>
      <c r="AA492" t="s">
        <v>50</v>
      </c>
      <c r="AB492" t="s">
        <v>273</v>
      </c>
      <c r="AC492" t="s">
        <v>50</v>
      </c>
      <c r="AD492" t="s">
        <v>50</v>
      </c>
      <c r="AE492" t="s">
        <v>50</v>
      </c>
      <c r="AF492" t="str">
        <f t="shared" si="61"/>
        <v>Viman Nagar</v>
      </c>
      <c r="AG492" t="s">
        <v>50</v>
      </c>
      <c r="AH492" t="s">
        <v>50</v>
      </c>
      <c r="AI492" t="s">
        <v>50</v>
      </c>
      <c r="AJ492" t="s">
        <v>50</v>
      </c>
      <c r="AK492" t="s">
        <v>50</v>
      </c>
      <c r="AL492" t="str">
        <f t="shared" si="62"/>
        <v/>
      </c>
      <c r="AM492" t="str">
        <f>IF(FC_Road___Aradhana5[[#This Row],[2nd Level Departure]]="",FC_Road___Aradhana5[[#This Row],[1st Level Departure]],FC_Road___Aradhana5[[#This Row],[2nd Level Departure]])</f>
        <v>Viman Nagar</v>
      </c>
      <c r="AN492" t="s">
        <v>94</v>
      </c>
      <c r="AO492" t="s">
        <v>71</v>
      </c>
      <c r="AP492" t="s">
        <v>58</v>
      </c>
      <c r="AQ492" t="s">
        <v>97</v>
      </c>
      <c r="AR492" t="s">
        <v>60</v>
      </c>
      <c r="AS492" t="s">
        <v>139</v>
      </c>
      <c r="AT492" t="s">
        <v>107</v>
      </c>
      <c r="AU492" t="s">
        <v>63</v>
      </c>
      <c r="AV492" t="s">
        <v>50</v>
      </c>
      <c r="AW492" t="str">
        <f t="shared" si="63"/>
        <v>Social Media Ad (Instagram/ Facebook)</v>
      </c>
      <c r="AX492" t="s">
        <v>50</v>
      </c>
      <c r="AY492" t="s">
        <v>167</v>
      </c>
      <c r="AZ492" t="s">
        <v>50</v>
      </c>
      <c r="BA492" t="str">
        <f t="shared" si="57"/>
        <v>Nonna's famous Tiramisu </v>
      </c>
      <c r="BB492" t="s">
        <v>74</v>
      </c>
      <c r="BC492" t="s">
        <v>64</v>
      </c>
      <c r="BD492" t="s">
        <v>88</v>
      </c>
      <c r="BE492" t="s">
        <v>67</v>
      </c>
      <c r="BF492" t="s">
        <v>89</v>
      </c>
      <c r="BG492" t="s">
        <v>68</v>
      </c>
      <c r="BH492" t="s">
        <v>78</v>
      </c>
      <c r="BI492" t="s">
        <v>50</v>
      </c>
      <c r="BJ492" t="s">
        <v>69</v>
      </c>
      <c r="BK492" t="s">
        <v>531</v>
      </c>
      <c r="BL492" t="s">
        <v>511</v>
      </c>
    </row>
    <row r="493" spans="1:64" x14ac:dyDescent="0.3">
      <c r="A493">
        <v>514</v>
      </c>
      <c r="B493" s="1">
        <v>45843.816666666666</v>
      </c>
      <c r="C493" s="6">
        <v>45843.820833333331</v>
      </c>
      <c r="D493" s="2">
        <f>INT(FC_Road___Aradhana5[[#This Row],[Completion time]])</f>
        <v>45843</v>
      </c>
      <c r="E493" s="2" t="str">
        <f>TEXT(FC_Road___Aradhana5[[#This Row],[Date]],"dddd")</f>
        <v>Saturday</v>
      </c>
      <c r="F493" s="2" t="str">
        <f>IF(WEEKDAY(FC_Road___Aradhana5[[#This Row],[Date]],2)&gt;5,"Weekend","Weekday")</f>
        <v>Weekend</v>
      </c>
      <c r="G49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93" t="s">
        <v>49</v>
      </c>
      <c r="I493" t="s">
        <v>50</v>
      </c>
      <c r="J493" t="s">
        <v>51</v>
      </c>
      <c r="K493" t="s">
        <v>52</v>
      </c>
      <c r="L493" t="s">
        <v>80</v>
      </c>
      <c r="M493" t="s">
        <v>50</v>
      </c>
      <c r="N493" t="s">
        <v>50</v>
      </c>
      <c r="O493" t="s">
        <v>50</v>
      </c>
      <c r="P493" t="s">
        <v>50</v>
      </c>
      <c r="Q493" t="s">
        <v>81</v>
      </c>
      <c r="R493" t="str">
        <f t="shared" si="58"/>
        <v>Kothrud</v>
      </c>
      <c r="S493" t="s">
        <v>50</v>
      </c>
      <c r="T493" t="s">
        <v>50</v>
      </c>
      <c r="U493" t="s">
        <v>148</v>
      </c>
      <c r="V493" t="s">
        <v>50</v>
      </c>
      <c r="W493" t="s">
        <v>50</v>
      </c>
      <c r="X493" t="str">
        <f t="shared" si="59"/>
        <v>MIT College / Anand Nagar</v>
      </c>
      <c r="Y493" t="str">
        <f t="shared" si="60"/>
        <v>MIT College / Anand Nagar</v>
      </c>
      <c r="Z493" t="s">
        <v>83</v>
      </c>
      <c r="AA493" t="s">
        <v>84</v>
      </c>
      <c r="AB493" t="s">
        <v>50</v>
      </c>
      <c r="AC493" t="s">
        <v>50</v>
      </c>
      <c r="AD493" t="s">
        <v>50</v>
      </c>
      <c r="AE493" t="s">
        <v>50</v>
      </c>
      <c r="AF493" t="str">
        <f t="shared" si="61"/>
        <v>kothrud</v>
      </c>
      <c r="AG493" t="s">
        <v>50</v>
      </c>
      <c r="AH493" t="s">
        <v>50</v>
      </c>
      <c r="AI493" t="s">
        <v>148</v>
      </c>
      <c r="AJ493" t="s">
        <v>50</v>
      </c>
      <c r="AK493" t="s">
        <v>50</v>
      </c>
      <c r="AL493" t="str">
        <f t="shared" si="62"/>
        <v>MIT College / Anand Nagar</v>
      </c>
      <c r="AM493" t="str">
        <f>IF(FC_Road___Aradhana5[[#This Row],[2nd Level Departure]]="",FC_Road___Aradhana5[[#This Row],[1st Level Departure]],FC_Road___Aradhana5[[#This Row],[2nd Level Departure]])</f>
        <v>MIT College / Anand Nagar</v>
      </c>
      <c r="AN493" t="s">
        <v>85</v>
      </c>
      <c r="AO493" t="s">
        <v>109</v>
      </c>
      <c r="AP493" t="s">
        <v>96</v>
      </c>
      <c r="AQ493" t="s">
        <v>50</v>
      </c>
      <c r="AR493" t="s">
        <v>50</v>
      </c>
      <c r="AS493" t="s">
        <v>50</v>
      </c>
      <c r="AT493" t="s">
        <v>50</v>
      </c>
      <c r="AU493" t="s">
        <v>50</v>
      </c>
      <c r="AV493" t="s">
        <v>97</v>
      </c>
      <c r="AW493" t="str">
        <f t="shared" si="63"/>
        <v>Social Media Ad (Instagram/ Facebook)</v>
      </c>
      <c r="AX493" t="s">
        <v>61</v>
      </c>
      <c r="AY493" t="str">
        <f t="shared" ref="AY493:AY531" si="64">IF(AS493="",AX493,AS493)</f>
        <v>Casual Meal</v>
      </c>
      <c r="AZ493" t="s">
        <v>98</v>
      </c>
      <c r="BA493" t="s">
        <v>62</v>
      </c>
      <c r="BB493" t="s">
        <v>64</v>
      </c>
      <c r="BC493" t="s">
        <v>64</v>
      </c>
      <c r="BD493" t="s">
        <v>66</v>
      </c>
      <c r="BE493" t="s">
        <v>76</v>
      </c>
      <c r="BF493" t="s">
        <v>99</v>
      </c>
      <c r="BG493" t="s">
        <v>68</v>
      </c>
      <c r="BH493" t="s">
        <v>101</v>
      </c>
      <c r="BI493" t="s">
        <v>50</v>
      </c>
      <c r="BJ493" t="s">
        <v>189</v>
      </c>
      <c r="BK493" t="s">
        <v>153</v>
      </c>
      <c r="BL493" t="s">
        <v>382</v>
      </c>
    </row>
    <row r="494" spans="1:64" x14ac:dyDescent="0.3">
      <c r="A494">
        <v>515</v>
      </c>
      <c r="B494" s="1">
        <v>45843.817361111112</v>
      </c>
      <c r="C494" s="6">
        <v>45843.821527777778</v>
      </c>
      <c r="D494" s="2">
        <f>INT(FC_Road___Aradhana5[[#This Row],[Completion time]])</f>
        <v>45843</v>
      </c>
      <c r="E494" s="2" t="str">
        <f>TEXT(FC_Road___Aradhana5[[#This Row],[Date]],"dddd")</f>
        <v>Saturday</v>
      </c>
      <c r="F494" s="2" t="str">
        <f>IF(WEEKDAY(FC_Road___Aradhana5[[#This Row],[Date]],2)&gt;5,"Weekend","Weekday")</f>
        <v>Weekend</v>
      </c>
      <c r="G49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Evening</v>
      </c>
      <c r="H494" t="s">
        <v>49</v>
      </c>
      <c r="I494" t="s">
        <v>50</v>
      </c>
      <c r="J494" t="s">
        <v>79</v>
      </c>
      <c r="K494" t="s">
        <v>52</v>
      </c>
      <c r="L494" t="s">
        <v>80</v>
      </c>
      <c r="M494" t="s">
        <v>50</v>
      </c>
      <c r="N494" t="s">
        <v>50</v>
      </c>
      <c r="O494" t="s">
        <v>50</v>
      </c>
      <c r="P494" t="s">
        <v>50</v>
      </c>
      <c r="Q494" t="s">
        <v>81</v>
      </c>
      <c r="R494" t="str">
        <f t="shared" si="58"/>
        <v>Kothrud</v>
      </c>
      <c r="S494" t="s">
        <v>50</v>
      </c>
      <c r="T494" t="s">
        <v>50</v>
      </c>
      <c r="U494" t="s">
        <v>260</v>
      </c>
      <c r="V494" t="s">
        <v>50</v>
      </c>
      <c r="W494" t="s">
        <v>50</v>
      </c>
      <c r="X494" t="str">
        <f t="shared" si="59"/>
        <v xml:space="preserve">Mahatma society </v>
      </c>
      <c r="Y494" t="str">
        <f t="shared" si="60"/>
        <v xml:space="preserve">Mahatma society </v>
      </c>
      <c r="Z494" t="s">
        <v>163</v>
      </c>
      <c r="AA494" t="s">
        <v>70</v>
      </c>
      <c r="AB494" t="s">
        <v>50</v>
      </c>
      <c r="AC494" t="s">
        <v>50</v>
      </c>
      <c r="AD494" t="s">
        <v>50</v>
      </c>
      <c r="AE494" t="s">
        <v>50</v>
      </c>
      <c r="AF494" t="str">
        <f t="shared" si="61"/>
        <v>Shivajinagar</v>
      </c>
      <c r="AG494" t="s">
        <v>50</v>
      </c>
      <c r="AH494" t="s">
        <v>50</v>
      </c>
      <c r="AI494" t="s">
        <v>50</v>
      </c>
      <c r="AJ494" t="s">
        <v>50</v>
      </c>
      <c r="AK494" t="s">
        <v>50</v>
      </c>
      <c r="AL494" t="str">
        <f t="shared" si="62"/>
        <v/>
      </c>
      <c r="AM494" t="str">
        <f>IF(FC_Road___Aradhana5[[#This Row],[2nd Level Departure]]="",FC_Road___Aradhana5[[#This Row],[1st Level Departure]],FC_Road___Aradhana5[[#This Row],[2nd Level Departure]])</f>
        <v>Shivajinagar</v>
      </c>
      <c r="AN494" t="s">
        <v>56</v>
      </c>
      <c r="AO494" t="s">
        <v>109</v>
      </c>
      <c r="AP494" t="s">
        <v>58</v>
      </c>
      <c r="AQ494" t="s">
        <v>336</v>
      </c>
      <c r="AR494" t="s">
        <v>60</v>
      </c>
      <c r="AS494" t="s">
        <v>112</v>
      </c>
      <c r="AT494" t="s">
        <v>125</v>
      </c>
      <c r="AU494" t="s">
        <v>63</v>
      </c>
      <c r="AV494" t="s">
        <v>50</v>
      </c>
      <c r="AW494" t="str">
        <f t="shared" si="63"/>
        <v>Others</v>
      </c>
      <c r="AX494" t="s">
        <v>50</v>
      </c>
      <c r="AY494" t="str">
        <f t="shared" si="64"/>
        <v>Hangout with Friends</v>
      </c>
      <c r="AZ494" t="s">
        <v>50</v>
      </c>
      <c r="BA494" t="str">
        <f t="shared" ref="BA494:BA531" si="65">IF(AT494="",AZ494,AT494)</f>
        <v>Pizza with Drinks sounded like a good combo</v>
      </c>
      <c r="BB494" t="s">
        <v>74</v>
      </c>
      <c r="BC494" t="s">
        <v>74</v>
      </c>
      <c r="BD494" t="s">
        <v>88</v>
      </c>
      <c r="BE494" t="s">
        <v>76</v>
      </c>
      <c r="BF494" t="s">
        <v>89</v>
      </c>
      <c r="BG494" t="s">
        <v>68</v>
      </c>
      <c r="BH494" t="s">
        <v>50</v>
      </c>
      <c r="BI494" t="s">
        <v>50</v>
      </c>
      <c r="BJ494" t="s">
        <v>69</v>
      </c>
      <c r="BK494" t="s">
        <v>530</v>
      </c>
      <c r="BL494" t="s">
        <v>370</v>
      </c>
    </row>
    <row r="495" spans="1:64" x14ac:dyDescent="0.3">
      <c r="A495">
        <v>516</v>
      </c>
      <c r="B495" s="1">
        <v>45843.845138888886</v>
      </c>
      <c r="C495" s="6">
        <v>45843.847916666666</v>
      </c>
      <c r="D495" s="2">
        <f>INT(FC_Road___Aradhana5[[#This Row],[Completion time]])</f>
        <v>45843</v>
      </c>
      <c r="E495" s="2" t="str">
        <f>TEXT(FC_Road___Aradhana5[[#This Row],[Date]],"dddd")</f>
        <v>Saturday</v>
      </c>
      <c r="F495" s="2" t="str">
        <f>IF(WEEKDAY(FC_Road___Aradhana5[[#This Row],[Date]],2)&gt;5,"Weekend","Weekday")</f>
        <v>Weekend</v>
      </c>
      <c r="G49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95" t="s">
        <v>49</v>
      </c>
      <c r="I495" t="s">
        <v>50</v>
      </c>
      <c r="J495" t="s">
        <v>79</v>
      </c>
      <c r="K495" t="s">
        <v>52</v>
      </c>
      <c r="L495" t="s">
        <v>80</v>
      </c>
      <c r="M495" t="s">
        <v>50</v>
      </c>
      <c r="N495" t="s">
        <v>50</v>
      </c>
      <c r="O495" t="s">
        <v>50</v>
      </c>
      <c r="P495" t="s">
        <v>50</v>
      </c>
      <c r="Q495" t="s">
        <v>135</v>
      </c>
      <c r="R495" t="str">
        <f t="shared" ref="R495:R531" si="66">IF(M495&lt;&gt;"",M495,IF(N495&lt;&gt;"",N495,IF(O495&lt;&gt;"",O495,IF(P495&lt;&gt;"",P495,IF(Q495&lt;&gt;"",Q495,"")))))</f>
        <v>Erandawne</v>
      </c>
      <c r="S495" t="s">
        <v>50</v>
      </c>
      <c r="T495" t="s">
        <v>183</v>
      </c>
      <c r="U495" t="s">
        <v>50</v>
      </c>
      <c r="V495" t="s">
        <v>50</v>
      </c>
      <c r="W495" t="s">
        <v>50</v>
      </c>
      <c r="X495" t="str">
        <f t="shared" ref="X495:X531" si="67">IF(S495&lt;&gt;"",S495,IF(T495&lt;&gt;"",T495,IF(U495&lt;&gt;"",U495,IF(V495&lt;&gt;"",V495,IF(W495&lt;&gt;"",W495,"")))))</f>
        <v>Deenanath Mangeshkar Hospital / Patwardhan Bag</v>
      </c>
      <c r="Y495" t="str">
        <f t="shared" ref="Y495:Y531" si="68">IF(X495&lt;&gt;"",X495,IF(R495&lt;&gt;"",R495,""))</f>
        <v>Deenanath Mangeshkar Hospital / Patwardhan Bag</v>
      </c>
      <c r="Z495" t="s">
        <v>166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tr">
        <f t="shared" ref="AF495:AF531" si="69">IF(AA495&lt;&gt;"",AA495,IF(AB495&lt;&gt;"",AB495,IF(AC495&lt;&gt;"",AC495,IF(AD495&lt;&gt;"",AD495,IF(AE495&lt;&gt;"",AE495,"")))))</f>
        <v/>
      </c>
      <c r="AG495" t="s">
        <v>50</v>
      </c>
      <c r="AH495" t="s">
        <v>50</v>
      </c>
      <c r="AI495" t="s">
        <v>50</v>
      </c>
      <c r="AJ495" t="s">
        <v>50</v>
      </c>
      <c r="AK495" t="s">
        <v>50</v>
      </c>
      <c r="AL495" t="str">
        <f t="shared" ref="AL495:AL531" si="70">IF(AG495&lt;&gt;"",AG495,IF(AH495&lt;&gt;"",AH495,IF(AI495&lt;&gt;"",AI495,IF(AJ495&lt;&gt;"",AJ495,IF(AK495&lt;&gt;"",AK495,"")))))</f>
        <v/>
      </c>
      <c r="AM495" t="str">
        <f>IF(FC_Road___Aradhana5[[#This Row],[2nd Level Departure]]="",FC_Road___Aradhana5[[#This Row],[1st Level Departure]],FC_Road___Aradhana5[[#This Row],[2nd Level Departure]])</f>
        <v/>
      </c>
      <c r="AN495" t="s">
        <v>94</v>
      </c>
      <c r="AO495" t="s">
        <v>57</v>
      </c>
      <c r="AP495" t="s">
        <v>58</v>
      </c>
      <c r="AQ495" t="s">
        <v>97</v>
      </c>
      <c r="AR495" t="s">
        <v>103</v>
      </c>
      <c r="AS495" t="s">
        <v>112</v>
      </c>
      <c r="AT495" t="s">
        <v>62</v>
      </c>
      <c r="AU495" t="s">
        <v>63</v>
      </c>
      <c r="AV495" t="s">
        <v>50</v>
      </c>
      <c r="AW495" t="str">
        <f t="shared" ref="AW495:AW531" si="71">IF(AQ495="",AV495,AQ495)</f>
        <v>Social Media Ad (Instagram/ Facebook)</v>
      </c>
      <c r="AX495" t="s">
        <v>50</v>
      </c>
      <c r="AY495" t="str">
        <f t="shared" si="64"/>
        <v>Hangout with Friends</v>
      </c>
      <c r="AZ495" t="s">
        <v>50</v>
      </c>
      <c r="BA495" t="str">
        <f t="shared" si="65"/>
        <v>I wanted to try Sourdough Pizza</v>
      </c>
      <c r="BB495" t="s">
        <v>104</v>
      </c>
      <c r="BC495" t="s">
        <v>64</v>
      </c>
      <c r="BD495" t="s">
        <v>88</v>
      </c>
      <c r="BE495" t="s">
        <v>67</v>
      </c>
      <c r="BF495" t="s">
        <v>89</v>
      </c>
      <c r="BG495" t="s">
        <v>68</v>
      </c>
      <c r="BH495" t="s">
        <v>101</v>
      </c>
      <c r="BI495" t="s">
        <v>122</v>
      </c>
      <c r="BJ495" t="s">
        <v>69</v>
      </c>
      <c r="BK495" t="s">
        <v>153</v>
      </c>
      <c r="BL495" t="s">
        <v>400</v>
      </c>
    </row>
    <row r="496" spans="1:64" x14ac:dyDescent="0.3">
      <c r="A496">
        <v>518</v>
      </c>
      <c r="B496" s="1">
        <v>45843.848611111112</v>
      </c>
      <c r="C496" s="6">
        <v>45843.85</v>
      </c>
      <c r="D496" s="2">
        <f>INT(FC_Road___Aradhana5[[#This Row],[Completion time]])</f>
        <v>45843</v>
      </c>
      <c r="E496" s="2" t="str">
        <f>TEXT(FC_Road___Aradhana5[[#This Row],[Date]],"dddd")</f>
        <v>Saturday</v>
      </c>
      <c r="F496" s="2" t="str">
        <f>IF(WEEKDAY(FC_Road___Aradhana5[[#This Row],[Date]],2)&gt;5,"Weekend","Weekday")</f>
        <v>Weekend</v>
      </c>
      <c r="G49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96" t="s">
        <v>49</v>
      </c>
      <c r="I496" t="s">
        <v>50</v>
      </c>
      <c r="J496" t="s">
        <v>79</v>
      </c>
      <c r="K496" t="s">
        <v>52</v>
      </c>
      <c r="L496" t="s">
        <v>156</v>
      </c>
      <c r="M496" t="s">
        <v>50</v>
      </c>
      <c r="N496" t="s">
        <v>50</v>
      </c>
      <c r="O496" t="s">
        <v>50</v>
      </c>
      <c r="P496" t="s">
        <v>50</v>
      </c>
      <c r="Q496" t="s">
        <v>50</v>
      </c>
      <c r="R496" t="str">
        <f t="shared" si="66"/>
        <v/>
      </c>
      <c r="S496" t="s">
        <v>50</v>
      </c>
      <c r="T496" t="s">
        <v>50</v>
      </c>
      <c r="U496" t="s">
        <v>50</v>
      </c>
      <c r="V496" t="s">
        <v>50</v>
      </c>
      <c r="W496" t="s">
        <v>50</v>
      </c>
      <c r="X496" t="str">
        <f t="shared" si="67"/>
        <v/>
      </c>
      <c r="Y496" t="str">
        <f t="shared" si="68"/>
        <v/>
      </c>
      <c r="Z496" t="s">
        <v>163</v>
      </c>
      <c r="AA496" t="s">
        <v>54</v>
      </c>
      <c r="AB496" t="s">
        <v>50</v>
      </c>
      <c r="AC496" t="s">
        <v>50</v>
      </c>
      <c r="AD496" t="s">
        <v>50</v>
      </c>
      <c r="AE496" t="s">
        <v>50</v>
      </c>
      <c r="AF496" t="str">
        <f t="shared" si="69"/>
        <v>Deccan</v>
      </c>
      <c r="AG496" t="s">
        <v>54</v>
      </c>
      <c r="AH496" t="s">
        <v>50</v>
      </c>
      <c r="AI496" t="s">
        <v>50</v>
      </c>
      <c r="AJ496" t="s">
        <v>50</v>
      </c>
      <c r="AK496" t="s">
        <v>50</v>
      </c>
      <c r="AL496" t="str">
        <f t="shared" si="70"/>
        <v>Deccan</v>
      </c>
      <c r="AM496" t="str">
        <f>IF(FC_Road___Aradhana5[[#This Row],[2nd Level Departure]]="",FC_Road___Aradhana5[[#This Row],[1st Level Departure]],FC_Road___Aradhana5[[#This Row],[2nd Level Departure]])</f>
        <v>Deccan</v>
      </c>
      <c r="AN496" t="s">
        <v>56</v>
      </c>
      <c r="AO496" t="s">
        <v>71</v>
      </c>
      <c r="AP496" t="s">
        <v>58</v>
      </c>
      <c r="AQ496" t="s">
        <v>59</v>
      </c>
      <c r="AR496" t="s">
        <v>60</v>
      </c>
      <c r="AS496" t="s">
        <v>61</v>
      </c>
      <c r="AT496" t="s">
        <v>62</v>
      </c>
      <c r="AU496" t="s">
        <v>63</v>
      </c>
      <c r="AV496" t="s">
        <v>50</v>
      </c>
      <c r="AW496" t="str">
        <f t="shared" si="71"/>
        <v>Word of Mouth/ Recommendation</v>
      </c>
      <c r="AX496" t="s">
        <v>50</v>
      </c>
      <c r="AY496" t="str">
        <f t="shared" si="64"/>
        <v>Casual Meal</v>
      </c>
      <c r="AZ496" t="s">
        <v>50</v>
      </c>
      <c r="BA496" t="str">
        <f t="shared" si="65"/>
        <v>I wanted to try Sourdough Pizza</v>
      </c>
      <c r="BB496" t="s">
        <v>87</v>
      </c>
      <c r="BC496" t="s">
        <v>104</v>
      </c>
      <c r="BD496" t="s">
        <v>75</v>
      </c>
      <c r="BE496" t="s">
        <v>76</v>
      </c>
      <c r="BF496" t="s">
        <v>89</v>
      </c>
      <c r="BG496" t="s">
        <v>68</v>
      </c>
      <c r="BH496" t="s">
        <v>101</v>
      </c>
      <c r="BI496" t="s">
        <v>122</v>
      </c>
      <c r="BJ496" t="s">
        <v>69</v>
      </c>
      <c r="BK496" t="s">
        <v>530</v>
      </c>
      <c r="BL496" t="s">
        <v>369</v>
      </c>
    </row>
    <row r="497" spans="1:64" x14ac:dyDescent="0.3">
      <c r="A497">
        <v>519</v>
      </c>
      <c r="B497" s="1">
        <v>45843.849305555559</v>
      </c>
      <c r="C497" s="6">
        <v>45843.850694444445</v>
      </c>
      <c r="D497" s="2">
        <f>INT(FC_Road___Aradhana5[[#This Row],[Completion time]])</f>
        <v>45843</v>
      </c>
      <c r="E497" s="2" t="str">
        <f>TEXT(FC_Road___Aradhana5[[#This Row],[Date]],"dddd")</f>
        <v>Saturday</v>
      </c>
      <c r="F497" s="2" t="str">
        <f>IF(WEEKDAY(FC_Road___Aradhana5[[#This Row],[Date]],2)&gt;5,"Weekend","Weekday")</f>
        <v>Weekend</v>
      </c>
      <c r="G49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97" t="s">
        <v>49</v>
      </c>
      <c r="I497" t="s">
        <v>50</v>
      </c>
      <c r="J497" t="s">
        <v>51</v>
      </c>
      <c r="K497" t="s">
        <v>92</v>
      </c>
      <c r="L497" t="s">
        <v>93</v>
      </c>
      <c r="M497" t="s">
        <v>50</v>
      </c>
      <c r="N497" t="s">
        <v>102</v>
      </c>
      <c r="O497" t="s">
        <v>50</v>
      </c>
      <c r="P497" t="s">
        <v>50</v>
      </c>
      <c r="Q497" t="s">
        <v>50</v>
      </c>
      <c r="R497" t="str">
        <f t="shared" si="66"/>
        <v>FC Road</v>
      </c>
      <c r="S497" t="s">
        <v>50</v>
      </c>
      <c r="T497" t="s">
        <v>50</v>
      </c>
      <c r="U497" t="s">
        <v>50</v>
      </c>
      <c r="V497" t="s">
        <v>50</v>
      </c>
      <c r="W497" t="s">
        <v>50</v>
      </c>
      <c r="X497" t="str">
        <f t="shared" si="67"/>
        <v/>
      </c>
      <c r="Y497" t="str">
        <f t="shared" si="68"/>
        <v>FC Road</v>
      </c>
      <c r="Z497" t="s">
        <v>83</v>
      </c>
      <c r="AA497" t="s">
        <v>70</v>
      </c>
      <c r="AB497" t="s">
        <v>50</v>
      </c>
      <c r="AC497" t="s">
        <v>50</v>
      </c>
      <c r="AD497" t="s">
        <v>50</v>
      </c>
      <c r="AE497" t="s">
        <v>50</v>
      </c>
      <c r="AF497" t="str">
        <f t="shared" si="69"/>
        <v>Shivajinagar</v>
      </c>
      <c r="AG497" t="s">
        <v>50</v>
      </c>
      <c r="AH497" t="s">
        <v>50</v>
      </c>
      <c r="AI497" t="s">
        <v>50</v>
      </c>
      <c r="AJ497" t="s">
        <v>50</v>
      </c>
      <c r="AK497" t="s">
        <v>50</v>
      </c>
      <c r="AL497" t="str">
        <f t="shared" si="70"/>
        <v/>
      </c>
      <c r="AM497" t="str">
        <f>IF(FC_Road___Aradhana5[[#This Row],[2nd Level Departure]]="",FC_Road___Aradhana5[[#This Row],[1st Level Departure]],FC_Road___Aradhana5[[#This Row],[2nd Level Departure]])</f>
        <v>Shivajinagar</v>
      </c>
      <c r="AN497" t="s">
        <v>56</v>
      </c>
      <c r="AO497" t="s">
        <v>95</v>
      </c>
      <c r="AP497" t="s">
        <v>96</v>
      </c>
      <c r="AQ497" t="s">
        <v>50</v>
      </c>
      <c r="AR497" t="s">
        <v>50</v>
      </c>
      <c r="AS497" t="s">
        <v>50</v>
      </c>
      <c r="AT497" t="s">
        <v>50</v>
      </c>
      <c r="AU497" t="s">
        <v>50</v>
      </c>
      <c r="AV497" t="s">
        <v>97</v>
      </c>
      <c r="AW497" t="str">
        <f t="shared" si="71"/>
        <v>Social Media Ad (Instagram/ Facebook)</v>
      </c>
      <c r="AX497" t="s">
        <v>86</v>
      </c>
      <c r="AY497" t="str">
        <f t="shared" si="64"/>
        <v>Date</v>
      </c>
      <c r="AZ497" t="s">
        <v>98</v>
      </c>
      <c r="BA497" t="s">
        <v>62</v>
      </c>
      <c r="BB497" t="s">
        <v>104</v>
      </c>
      <c r="BC497" t="s">
        <v>65</v>
      </c>
      <c r="BD497" t="s">
        <v>88</v>
      </c>
      <c r="BE497" t="s">
        <v>67</v>
      </c>
      <c r="BF497" t="s">
        <v>89</v>
      </c>
      <c r="BG497" t="s">
        <v>68</v>
      </c>
      <c r="BH497" t="s">
        <v>101</v>
      </c>
      <c r="BI497" t="s">
        <v>115</v>
      </c>
      <c r="BJ497" t="s">
        <v>189</v>
      </c>
      <c r="BK497" t="s">
        <v>93</v>
      </c>
      <c r="BL497" t="s">
        <v>372</v>
      </c>
    </row>
    <row r="498" spans="1:64" x14ac:dyDescent="0.3">
      <c r="A498">
        <v>520</v>
      </c>
      <c r="B498" s="1">
        <v>45843.850694444445</v>
      </c>
      <c r="C498" s="6">
        <v>45843.856249999997</v>
      </c>
      <c r="D498" s="2">
        <f>INT(FC_Road___Aradhana5[[#This Row],[Completion time]])</f>
        <v>45843</v>
      </c>
      <c r="E498" s="2" t="str">
        <f>TEXT(FC_Road___Aradhana5[[#This Row],[Date]],"dddd")</f>
        <v>Saturday</v>
      </c>
      <c r="F498" s="2" t="str">
        <f>IF(WEEKDAY(FC_Road___Aradhana5[[#This Row],[Date]],2)&gt;5,"Weekend","Weekday")</f>
        <v>Weekend</v>
      </c>
      <c r="G49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98" t="s">
        <v>49</v>
      </c>
      <c r="I498" t="s">
        <v>50</v>
      </c>
      <c r="J498" t="s">
        <v>51</v>
      </c>
      <c r="K498" t="s">
        <v>92</v>
      </c>
      <c r="L498" t="s">
        <v>80</v>
      </c>
      <c r="M498" t="s">
        <v>50</v>
      </c>
      <c r="N498" t="s">
        <v>50</v>
      </c>
      <c r="O498" t="s">
        <v>50</v>
      </c>
      <c r="P498" t="s">
        <v>50</v>
      </c>
      <c r="Q498" t="s">
        <v>81</v>
      </c>
      <c r="R498" t="str">
        <f t="shared" si="66"/>
        <v>Kothrud</v>
      </c>
      <c r="S498" t="s">
        <v>50</v>
      </c>
      <c r="T498" t="s">
        <v>50</v>
      </c>
      <c r="U498" t="s">
        <v>162</v>
      </c>
      <c r="V498" t="s">
        <v>50</v>
      </c>
      <c r="W498" t="s">
        <v>50</v>
      </c>
      <c r="X498" t="str">
        <f t="shared" si="67"/>
        <v>Dahanukar Colony / Kothrud Bus Stand</v>
      </c>
      <c r="Y498" t="str">
        <f t="shared" si="68"/>
        <v>Dahanukar Colony / Kothrud Bus Stand</v>
      </c>
      <c r="Z498" t="s">
        <v>83</v>
      </c>
      <c r="AA498" t="s">
        <v>84</v>
      </c>
      <c r="AB498" t="s">
        <v>50</v>
      </c>
      <c r="AC498" t="s">
        <v>50</v>
      </c>
      <c r="AD498" t="s">
        <v>50</v>
      </c>
      <c r="AE498" t="s">
        <v>50</v>
      </c>
      <c r="AF498" t="str">
        <f t="shared" si="69"/>
        <v>kothrud</v>
      </c>
      <c r="AG498" t="s">
        <v>50</v>
      </c>
      <c r="AH498" t="s">
        <v>50</v>
      </c>
      <c r="AI498" t="s">
        <v>162</v>
      </c>
      <c r="AJ498" t="s">
        <v>50</v>
      </c>
      <c r="AK498" t="s">
        <v>50</v>
      </c>
      <c r="AL498" t="str">
        <f t="shared" si="70"/>
        <v>Dahanukar Colony / Kothrud Bus Stand</v>
      </c>
      <c r="AM498" t="str">
        <f>IF(FC_Road___Aradhana5[[#This Row],[2nd Level Departure]]="",FC_Road___Aradhana5[[#This Row],[1st Level Departure]],FC_Road___Aradhana5[[#This Row],[2nd Level Departure]])</f>
        <v>Dahanukar Colony / Kothrud Bus Stand</v>
      </c>
      <c r="AN498" t="s">
        <v>85</v>
      </c>
      <c r="AO498" t="s">
        <v>109</v>
      </c>
      <c r="AP498" t="s">
        <v>58</v>
      </c>
      <c r="AQ498" t="s">
        <v>110</v>
      </c>
      <c r="AR498" t="s">
        <v>60</v>
      </c>
      <c r="AS498" t="s">
        <v>61</v>
      </c>
      <c r="AT498" t="s">
        <v>125</v>
      </c>
      <c r="AU498" t="s">
        <v>60</v>
      </c>
      <c r="AV498" t="s">
        <v>50</v>
      </c>
      <c r="AW498" t="str">
        <f t="shared" si="71"/>
        <v>Reservation Apps - DineOut/ Zomato Gold</v>
      </c>
      <c r="AX498" t="s">
        <v>50</v>
      </c>
      <c r="AY498" t="str">
        <f t="shared" si="64"/>
        <v>Casual Meal</v>
      </c>
      <c r="AZ498" t="s">
        <v>50</v>
      </c>
      <c r="BA498" t="str">
        <f t="shared" si="65"/>
        <v>Pizza with Drinks sounded like a good combo</v>
      </c>
      <c r="BB498" t="s">
        <v>64</v>
      </c>
      <c r="BC498" t="s">
        <v>64</v>
      </c>
      <c r="BD498" t="s">
        <v>75</v>
      </c>
      <c r="BE498" t="s">
        <v>76</v>
      </c>
      <c r="BF498" t="s">
        <v>89</v>
      </c>
      <c r="BG498" t="s">
        <v>100</v>
      </c>
      <c r="BH498" t="s">
        <v>118</v>
      </c>
      <c r="BI498" t="s">
        <v>115</v>
      </c>
      <c r="BJ498" t="s">
        <v>69</v>
      </c>
      <c r="BK498" t="s">
        <v>153</v>
      </c>
      <c r="BL498" t="s">
        <v>389</v>
      </c>
    </row>
    <row r="499" spans="1:64" x14ac:dyDescent="0.3">
      <c r="A499">
        <v>521</v>
      </c>
      <c r="B499" s="1">
        <v>45843.850694444445</v>
      </c>
      <c r="C499" s="6">
        <v>45843.85833333333</v>
      </c>
      <c r="D499" s="2">
        <f>INT(FC_Road___Aradhana5[[#This Row],[Completion time]])</f>
        <v>45843</v>
      </c>
      <c r="E499" s="2" t="str">
        <f>TEXT(FC_Road___Aradhana5[[#This Row],[Date]],"dddd")</f>
        <v>Saturday</v>
      </c>
      <c r="F499" s="2" t="str">
        <f>IF(WEEKDAY(FC_Road___Aradhana5[[#This Row],[Date]],2)&gt;5,"Weekend","Weekday")</f>
        <v>Weekend</v>
      </c>
      <c r="G49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499" t="s">
        <v>49</v>
      </c>
      <c r="I499" t="s">
        <v>50</v>
      </c>
      <c r="J499" t="s">
        <v>79</v>
      </c>
      <c r="K499" t="s">
        <v>52</v>
      </c>
      <c r="L499" t="s">
        <v>119</v>
      </c>
      <c r="M499" t="s">
        <v>50</v>
      </c>
      <c r="N499" t="s">
        <v>50</v>
      </c>
      <c r="O499" t="s">
        <v>50</v>
      </c>
      <c r="P499" t="s">
        <v>50</v>
      </c>
      <c r="Q499" t="s">
        <v>127</v>
      </c>
      <c r="R499" t="str">
        <f t="shared" si="66"/>
        <v>Old City</v>
      </c>
      <c r="S499" t="s">
        <v>50</v>
      </c>
      <c r="T499" t="s">
        <v>50</v>
      </c>
      <c r="U499" t="s">
        <v>50</v>
      </c>
      <c r="V499" t="s">
        <v>50</v>
      </c>
      <c r="W499" t="s">
        <v>169</v>
      </c>
      <c r="X499" t="str">
        <f t="shared" si="67"/>
        <v>Sadashiv Peth</v>
      </c>
      <c r="Y499" t="str">
        <f t="shared" si="68"/>
        <v>Sadashiv Peth</v>
      </c>
      <c r="Z499" t="s">
        <v>93</v>
      </c>
      <c r="AA499" t="s">
        <v>50</v>
      </c>
      <c r="AB499" t="s">
        <v>50</v>
      </c>
      <c r="AC499" t="s">
        <v>102</v>
      </c>
      <c r="AD499" t="s">
        <v>50</v>
      </c>
      <c r="AE499" t="s">
        <v>50</v>
      </c>
      <c r="AF499" t="str">
        <f t="shared" si="69"/>
        <v>FC Road</v>
      </c>
      <c r="AG499" t="s">
        <v>50</v>
      </c>
      <c r="AH499" t="s">
        <v>50</v>
      </c>
      <c r="AI499" t="s">
        <v>50</v>
      </c>
      <c r="AJ499" t="s">
        <v>50</v>
      </c>
      <c r="AK499" t="s">
        <v>50</v>
      </c>
      <c r="AL499" t="str">
        <f t="shared" si="70"/>
        <v/>
      </c>
      <c r="AM499" t="str">
        <f>IF(FC_Road___Aradhana5[[#This Row],[2nd Level Departure]]="",FC_Road___Aradhana5[[#This Row],[1st Level Departure]],FC_Road___Aradhana5[[#This Row],[2nd Level Departure]])</f>
        <v>FC Road</v>
      </c>
      <c r="AN499" t="s">
        <v>85</v>
      </c>
      <c r="AO499" t="s">
        <v>95</v>
      </c>
      <c r="AP499" t="s">
        <v>96</v>
      </c>
      <c r="AQ499" t="s">
        <v>50</v>
      </c>
      <c r="AR499" t="s">
        <v>50</v>
      </c>
      <c r="AS499" t="s">
        <v>50</v>
      </c>
      <c r="AT499" t="s">
        <v>50</v>
      </c>
      <c r="AU499" t="s">
        <v>50</v>
      </c>
      <c r="AV499" t="s">
        <v>97</v>
      </c>
      <c r="AW499" t="str">
        <f t="shared" si="71"/>
        <v>Social Media Ad (Instagram/ Facebook)</v>
      </c>
      <c r="AX499" t="s">
        <v>111</v>
      </c>
      <c r="AY499" t="str">
        <f t="shared" si="64"/>
        <v>Hangout with friends</v>
      </c>
      <c r="AZ499" t="s">
        <v>98</v>
      </c>
      <c r="BA499" t="s">
        <v>62</v>
      </c>
      <c r="BB499" t="s">
        <v>87</v>
      </c>
      <c r="BC499" t="s">
        <v>65</v>
      </c>
      <c r="BD499" t="s">
        <v>75</v>
      </c>
      <c r="BE499" t="s">
        <v>67</v>
      </c>
      <c r="BF499" t="s">
        <v>50</v>
      </c>
      <c r="BG499" t="s">
        <v>68</v>
      </c>
      <c r="BH499" t="s">
        <v>50</v>
      </c>
      <c r="BI499" t="s">
        <v>50</v>
      </c>
      <c r="BJ499" t="s">
        <v>69</v>
      </c>
      <c r="BK499" t="s">
        <v>93</v>
      </c>
      <c r="BL499" t="s">
        <v>372</v>
      </c>
    </row>
    <row r="500" spans="1:64" x14ac:dyDescent="0.3">
      <c r="A500">
        <v>522</v>
      </c>
      <c r="B500" s="1">
        <v>45843.859722222223</v>
      </c>
      <c r="C500" s="6">
        <v>45843.862500000003</v>
      </c>
      <c r="D500" s="2">
        <f>INT(FC_Road___Aradhana5[[#This Row],[Completion time]])</f>
        <v>45843</v>
      </c>
      <c r="E500" s="2" t="str">
        <f>TEXT(FC_Road___Aradhana5[[#This Row],[Date]],"dddd")</f>
        <v>Saturday</v>
      </c>
      <c r="F500" s="2" t="str">
        <f>IF(WEEKDAY(FC_Road___Aradhana5[[#This Row],[Date]],2)&gt;5,"Weekend","Weekday")</f>
        <v>Weekend</v>
      </c>
      <c r="G50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0" t="s">
        <v>49</v>
      </c>
      <c r="I500" t="s">
        <v>50</v>
      </c>
      <c r="J500" t="s">
        <v>79</v>
      </c>
      <c r="K500" t="s">
        <v>52</v>
      </c>
      <c r="L500" t="s">
        <v>156</v>
      </c>
      <c r="M500" t="s">
        <v>319</v>
      </c>
      <c r="N500" t="s">
        <v>50</v>
      </c>
      <c r="O500" t="s">
        <v>50</v>
      </c>
      <c r="P500" t="s">
        <v>50</v>
      </c>
      <c r="Q500" t="s">
        <v>50</v>
      </c>
      <c r="R500" t="str">
        <f t="shared" si="66"/>
        <v xml:space="preserve">Aundh </v>
      </c>
      <c r="S500" t="s">
        <v>50</v>
      </c>
      <c r="T500" t="s">
        <v>50</v>
      </c>
      <c r="U500" t="s">
        <v>50</v>
      </c>
      <c r="V500" t="s">
        <v>50</v>
      </c>
      <c r="W500" t="s">
        <v>50</v>
      </c>
      <c r="X500" t="str">
        <f t="shared" si="67"/>
        <v/>
      </c>
      <c r="Y500" t="str">
        <f t="shared" si="68"/>
        <v xml:space="preserve">Aundh </v>
      </c>
      <c r="Z500" t="s">
        <v>83</v>
      </c>
      <c r="AA500" t="s">
        <v>127</v>
      </c>
      <c r="AB500" t="s">
        <v>50</v>
      </c>
      <c r="AC500" t="s">
        <v>50</v>
      </c>
      <c r="AD500" t="s">
        <v>50</v>
      </c>
      <c r="AE500" t="s">
        <v>50</v>
      </c>
      <c r="AF500" t="str">
        <f t="shared" si="69"/>
        <v>Old City</v>
      </c>
      <c r="AG500" t="s">
        <v>50</v>
      </c>
      <c r="AH500" t="s">
        <v>50</v>
      </c>
      <c r="AI500" t="s">
        <v>50</v>
      </c>
      <c r="AJ500" t="s">
        <v>50</v>
      </c>
      <c r="AK500" t="s">
        <v>50</v>
      </c>
      <c r="AL500" t="str">
        <f t="shared" si="70"/>
        <v/>
      </c>
      <c r="AM500" t="str">
        <f>IF(FC_Road___Aradhana5[[#This Row],[2nd Level Departure]]="",FC_Road___Aradhana5[[#This Row],[1st Level Departure]],FC_Road___Aradhana5[[#This Row],[2nd Level Departure]])</f>
        <v>Old City</v>
      </c>
      <c r="AN500" t="s">
        <v>56</v>
      </c>
      <c r="AO500" t="s">
        <v>71</v>
      </c>
      <c r="AP500" t="s">
        <v>96</v>
      </c>
      <c r="AQ500" t="s">
        <v>50</v>
      </c>
      <c r="AR500" t="s">
        <v>50</v>
      </c>
      <c r="AS500" t="s">
        <v>50</v>
      </c>
      <c r="AT500" t="s">
        <v>50</v>
      </c>
      <c r="AU500" t="s">
        <v>50</v>
      </c>
      <c r="AV500" t="s">
        <v>144</v>
      </c>
      <c r="AW500" t="str">
        <f t="shared" si="71"/>
        <v>I was walking by and came in</v>
      </c>
      <c r="AX500" t="s">
        <v>61</v>
      </c>
      <c r="AY500" t="str">
        <f t="shared" si="64"/>
        <v>Casual Meal</v>
      </c>
      <c r="AZ500" t="s">
        <v>98</v>
      </c>
      <c r="BA500" t="s">
        <v>62</v>
      </c>
      <c r="BB500" t="s">
        <v>64</v>
      </c>
      <c r="BC500" t="s">
        <v>108</v>
      </c>
      <c r="BD500" t="s">
        <v>75</v>
      </c>
      <c r="BE500" t="s">
        <v>76</v>
      </c>
      <c r="BF500" t="s">
        <v>99</v>
      </c>
      <c r="BG500" t="s">
        <v>68</v>
      </c>
      <c r="BH500" t="s">
        <v>118</v>
      </c>
      <c r="BI500" t="s">
        <v>115</v>
      </c>
      <c r="BJ500" t="s">
        <v>69</v>
      </c>
      <c r="BK500" t="s">
        <v>153</v>
      </c>
      <c r="BL500" t="s">
        <v>495</v>
      </c>
    </row>
    <row r="501" spans="1:64" x14ac:dyDescent="0.3">
      <c r="A501">
        <v>524</v>
      </c>
      <c r="B501" s="1">
        <v>45843.866666666669</v>
      </c>
      <c r="C501" s="6">
        <v>45843.868750000001</v>
      </c>
      <c r="D501" s="2">
        <f>INT(FC_Road___Aradhana5[[#This Row],[Completion time]])</f>
        <v>45843</v>
      </c>
      <c r="E501" s="2" t="str">
        <f>TEXT(FC_Road___Aradhana5[[#This Row],[Date]],"dddd")</f>
        <v>Saturday</v>
      </c>
      <c r="F501" s="2" t="str">
        <f>IF(WEEKDAY(FC_Road___Aradhana5[[#This Row],[Date]],2)&gt;5,"Weekend","Weekday")</f>
        <v>Weekend</v>
      </c>
      <c r="G50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1" t="s">
        <v>49</v>
      </c>
      <c r="I501" t="s">
        <v>50</v>
      </c>
      <c r="J501" t="s">
        <v>51</v>
      </c>
      <c r="K501" t="s">
        <v>52</v>
      </c>
      <c r="L501" t="s">
        <v>156</v>
      </c>
      <c r="M501" t="s">
        <v>165</v>
      </c>
      <c r="N501" t="s">
        <v>50</v>
      </c>
      <c r="O501" t="s">
        <v>50</v>
      </c>
      <c r="P501" t="s">
        <v>50</v>
      </c>
      <c r="Q501" t="s">
        <v>50</v>
      </c>
      <c r="R501" t="str">
        <f t="shared" si="66"/>
        <v>Pavillion Mall</v>
      </c>
      <c r="S501" t="s">
        <v>50</v>
      </c>
      <c r="T501" t="s">
        <v>50</v>
      </c>
      <c r="U501" t="s">
        <v>50</v>
      </c>
      <c r="V501" t="s">
        <v>50</v>
      </c>
      <c r="W501" t="s">
        <v>50</v>
      </c>
      <c r="X501" t="str">
        <f t="shared" si="67"/>
        <v/>
      </c>
      <c r="Y501" t="str">
        <f t="shared" si="68"/>
        <v>Pavillion Mall</v>
      </c>
      <c r="Z501" t="s">
        <v>83</v>
      </c>
      <c r="AA501" t="s">
        <v>84</v>
      </c>
      <c r="AB501" t="s">
        <v>50</v>
      </c>
      <c r="AC501" t="s">
        <v>50</v>
      </c>
      <c r="AD501" t="s">
        <v>50</v>
      </c>
      <c r="AE501" t="s">
        <v>50</v>
      </c>
      <c r="AF501" t="str">
        <f t="shared" si="69"/>
        <v>kothrud</v>
      </c>
      <c r="AG501" t="s">
        <v>50</v>
      </c>
      <c r="AH501" t="s">
        <v>50</v>
      </c>
      <c r="AI501" t="s">
        <v>162</v>
      </c>
      <c r="AJ501" t="s">
        <v>50</v>
      </c>
      <c r="AK501" t="s">
        <v>50</v>
      </c>
      <c r="AL501" t="str">
        <f t="shared" si="70"/>
        <v>Dahanukar Colony / Kothrud Bus Stand</v>
      </c>
      <c r="AM501" t="str">
        <f>IF(FC_Road___Aradhana5[[#This Row],[2nd Level Departure]]="",FC_Road___Aradhana5[[#This Row],[1st Level Departure]],FC_Road___Aradhana5[[#This Row],[2nd Level Departure]])</f>
        <v>Dahanukar Colony / Kothrud Bus Stand</v>
      </c>
      <c r="AN501" t="s">
        <v>56</v>
      </c>
      <c r="AO501" t="s">
        <v>95</v>
      </c>
      <c r="AP501" t="s">
        <v>96</v>
      </c>
      <c r="AQ501" t="s">
        <v>50</v>
      </c>
      <c r="AR501" t="s">
        <v>50</v>
      </c>
      <c r="AS501" t="s">
        <v>50</v>
      </c>
      <c r="AT501" t="s">
        <v>50</v>
      </c>
      <c r="AU501" t="s">
        <v>50</v>
      </c>
      <c r="AV501" t="s">
        <v>149</v>
      </c>
      <c r="AW501" t="str">
        <f t="shared" si="71"/>
        <v>A friend told me</v>
      </c>
      <c r="AX501" t="s">
        <v>61</v>
      </c>
      <c r="AY501" t="str">
        <f t="shared" si="64"/>
        <v>Casual Meal</v>
      </c>
      <c r="AZ501" t="s">
        <v>98</v>
      </c>
      <c r="BA501" t="s">
        <v>62</v>
      </c>
      <c r="BB501" t="s">
        <v>104</v>
      </c>
      <c r="BC501" t="s">
        <v>64</v>
      </c>
      <c r="BD501" t="s">
        <v>88</v>
      </c>
      <c r="BE501" t="s">
        <v>76</v>
      </c>
      <c r="BF501" t="s">
        <v>50</v>
      </c>
      <c r="BG501" t="s">
        <v>68</v>
      </c>
      <c r="BH501" t="s">
        <v>50</v>
      </c>
      <c r="BI501" t="s">
        <v>50</v>
      </c>
      <c r="BJ501" t="s">
        <v>69</v>
      </c>
      <c r="BK501" t="s">
        <v>531</v>
      </c>
      <c r="BL501" t="s">
        <v>390</v>
      </c>
    </row>
    <row r="502" spans="1:64" x14ac:dyDescent="0.3">
      <c r="A502">
        <v>525</v>
      </c>
      <c r="B502" s="1">
        <v>45843.863194444442</v>
      </c>
      <c r="C502" s="6">
        <v>45843.870833333334</v>
      </c>
      <c r="D502" s="2">
        <f>INT(FC_Road___Aradhana5[[#This Row],[Completion time]])</f>
        <v>45843</v>
      </c>
      <c r="E502" s="2" t="str">
        <f>TEXT(FC_Road___Aradhana5[[#This Row],[Date]],"dddd")</f>
        <v>Saturday</v>
      </c>
      <c r="F502" s="2" t="str">
        <f>IF(WEEKDAY(FC_Road___Aradhana5[[#This Row],[Date]],2)&gt;5,"Weekend","Weekday")</f>
        <v>Weekend</v>
      </c>
      <c r="G50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2" t="s">
        <v>49</v>
      </c>
      <c r="I502" t="s">
        <v>50</v>
      </c>
      <c r="J502" t="s">
        <v>79</v>
      </c>
      <c r="K502" t="s">
        <v>52</v>
      </c>
      <c r="L502" t="s">
        <v>93</v>
      </c>
      <c r="M502" t="s">
        <v>50</v>
      </c>
      <c r="N502" t="s">
        <v>102</v>
      </c>
      <c r="O502" t="s">
        <v>50</v>
      </c>
      <c r="P502" t="s">
        <v>50</v>
      </c>
      <c r="Q502" t="s">
        <v>50</v>
      </c>
      <c r="R502" t="str">
        <f t="shared" si="66"/>
        <v>FC Road</v>
      </c>
      <c r="S502" t="s">
        <v>50</v>
      </c>
      <c r="T502" t="s">
        <v>50</v>
      </c>
      <c r="U502" t="s">
        <v>50</v>
      </c>
      <c r="V502" t="s">
        <v>50</v>
      </c>
      <c r="W502" t="s">
        <v>50</v>
      </c>
      <c r="X502" t="str">
        <f t="shared" si="67"/>
        <v/>
      </c>
      <c r="Y502" t="str">
        <f t="shared" si="68"/>
        <v>FC Road</v>
      </c>
      <c r="Z502" t="s">
        <v>83</v>
      </c>
      <c r="AA502" t="s">
        <v>54</v>
      </c>
      <c r="AB502" t="s">
        <v>50</v>
      </c>
      <c r="AC502" t="s">
        <v>50</v>
      </c>
      <c r="AD502" t="s">
        <v>50</v>
      </c>
      <c r="AE502" t="s">
        <v>50</v>
      </c>
      <c r="AF502" t="str">
        <f t="shared" si="69"/>
        <v>Deccan</v>
      </c>
      <c r="AG502" t="s">
        <v>54</v>
      </c>
      <c r="AH502" t="s">
        <v>50</v>
      </c>
      <c r="AI502" t="s">
        <v>50</v>
      </c>
      <c r="AJ502" t="s">
        <v>50</v>
      </c>
      <c r="AK502" t="s">
        <v>50</v>
      </c>
      <c r="AL502" t="str">
        <f t="shared" si="70"/>
        <v>Deccan</v>
      </c>
      <c r="AM502" t="str">
        <f>IF(FC_Road___Aradhana5[[#This Row],[2nd Level Departure]]="",FC_Road___Aradhana5[[#This Row],[1st Level Departure]],FC_Road___Aradhana5[[#This Row],[2nd Level Departure]])</f>
        <v>Deccan</v>
      </c>
      <c r="AN502" t="s">
        <v>147</v>
      </c>
      <c r="AO502" t="s">
        <v>109</v>
      </c>
      <c r="AP502" t="s">
        <v>58</v>
      </c>
      <c r="AQ502" t="s">
        <v>97</v>
      </c>
      <c r="AR502" t="s">
        <v>133</v>
      </c>
      <c r="AS502" t="s">
        <v>129</v>
      </c>
      <c r="AT502" t="s">
        <v>62</v>
      </c>
      <c r="AU502" t="s">
        <v>133</v>
      </c>
      <c r="AV502" t="s">
        <v>50</v>
      </c>
      <c r="AW502" t="str">
        <f t="shared" si="71"/>
        <v>Social Media Ad (Instagram/ Facebook)</v>
      </c>
      <c r="AX502" t="s">
        <v>50</v>
      </c>
      <c r="AY502" t="str">
        <f t="shared" si="64"/>
        <v>Family Outing</v>
      </c>
      <c r="AZ502" t="s">
        <v>50</v>
      </c>
      <c r="BA502" t="str">
        <f t="shared" si="65"/>
        <v>I wanted to try Sourdough Pizza</v>
      </c>
      <c r="BB502" t="s">
        <v>87</v>
      </c>
      <c r="BC502" t="s">
        <v>64</v>
      </c>
      <c r="BD502" t="s">
        <v>66</v>
      </c>
      <c r="BE502" t="s">
        <v>188</v>
      </c>
      <c r="BF502" t="s">
        <v>184</v>
      </c>
      <c r="BG502" t="s">
        <v>68</v>
      </c>
      <c r="BH502" t="s">
        <v>101</v>
      </c>
      <c r="BI502" t="s">
        <v>122</v>
      </c>
      <c r="BJ502" t="s">
        <v>69</v>
      </c>
      <c r="BK502" t="s">
        <v>93</v>
      </c>
      <c r="BL502" t="s">
        <v>372</v>
      </c>
    </row>
    <row r="503" spans="1:64" x14ac:dyDescent="0.3">
      <c r="A503">
        <v>527</v>
      </c>
      <c r="B503" s="1">
        <v>45843.876388888886</v>
      </c>
      <c r="C503" s="6">
        <v>45843.881944444445</v>
      </c>
      <c r="D503" s="2">
        <f>INT(FC_Road___Aradhana5[[#This Row],[Completion time]])</f>
        <v>45843</v>
      </c>
      <c r="E503" s="2" t="str">
        <f>TEXT(FC_Road___Aradhana5[[#This Row],[Date]],"dddd")</f>
        <v>Saturday</v>
      </c>
      <c r="F503" s="2" t="str">
        <f>IF(WEEKDAY(FC_Road___Aradhana5[[#This Row],[Date]],2)&gt;5,"Weekend","Weekday")</f>
        <v>Weekend</v>
      </c>
      <c r="G50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3" t="s">
        <v>49</v>
      </c>
      <c r="I503" t="s">
        <v>50</v>
      </c>
      <c r="J503" t="s">
        <v>79</v>
      </c>
      <c r="K503" t="s">
        <v>92</v>
      </c>
      <c r="L503" t="s">
        <v>119</v>
      </c>
      <c r="M503" t="s">
        <v>50</v>
      </c>
      <c r="N503" t="s">
        <v>50</v>
      </c>
      <c r="O503" t="s">
        <v>50</v>
      </c>
      <c r="P503" t="s">
        <v>50</v>
      </c>
      <c r="Q503" t="s">
        <v>81</v>
      </c>
      <c r="R503" t="str">
        <f t="shared" si="66"/>
        <v>Kothrud</v>
      </c>
      <c r="S503" t="s">
        <v>50</v>
      </c>
      <c r="T503" t="s">
        <v>50</v>
      </c>
      <c r="U503" t="s">
        <v>120</v>
      </c>
      <c r="V503" t="s">
        <v>50</v>
      </c>
      <c r="W503" t="s">
        <v>50</v>
      </c>
      <c r="X503" t="str">
        <f t="shared" si="67"/>
        <v>Mayur Colony / Ideal Colony</v>
      </c>
      <c r="Y503" t="str">
        <f t="shared" si="68"/>
        <v>Mayur Colony / Ideal Colony</v>
      </c>
      <c r="Z503" t="s">
        <v>163</v>
      </c>
      <c r="AA503" t="s">
        <v>54</v>
      </c>
      <c r="AB503" t="s">
        <v>50</v>
      </c>
      <c r="AC503" t="s">
        <v>50</v>
      </c>
      <c r="AD503" t="s">
        <v>50</v>
      </c>
      <c r="AE503" t="s">
        <v>50</v>
      </c>
      <c r="AF503" t="str">
        <f t="shared" si="69"/>
        <v>Deccan</v>
      </c>
      <c r="AG503" t="s">
        <v>132</v>
      </c>
      <c r="AH503" t="s">
        <v>50</v>
      </c>
      <c r="AI503" t="s">
        <v>50</v>
      </c>
      <c r="AJ503" t="s">
        <v>50</v>
      </c>
      <c r="AK503" t="s">
        <v>50</v>
      </c>
      <c r="AL503" t="str">
        <f t="shared" si="70"/>
        <v>Prabhat Road/Bhandarkar Road</v>
      </c>
      <c r="AM503" t="str">
        <f>IF(FC_Road___Aradhana5[[#This Row],[2nd Level Departure]]="",FC_Road___Aradhana5[[#This Row],[1st Level Departure]],FC_Road___Aradhana5[[#This Row],[2nd Level Departure]])</f>
        <v>Prabhat Road/Bhandarkar Road</v>
      </c>
      <c r="AN503" t="s">
        <v>147</v>
      </c>
      <c r="AO503" t="s">
        <v>109</v>
      </c>
      <c r="AP503" t="s">
        <v>58</v>
      </c>
      <c r="AQ503" t="s">
        <v>97</v>
      </c>
      <c r="AR503" t="s">
        <v>60</v>
      </c>
      <c r="AS503" t="s">
        <v>61</v>
      </c>
      <c r="AT503" t="s">
        <v>125</v>
      </c>
      <c r="AU503" t="s">
        <v>103</v>
      </c>
      <c r="AV503" t="s">
        <v>50</v>
      </c>
      <c r="AW503" t="str">
        <f t="shared" si="71"/>
        <v>Social Media Ad (Instagram/ Facebook)</v>
      </c>
      <c r="AX503" t="s">
        <v>50</v>
      </c>
      <c r="AY503" t="str">
        <f t="shared" si="64"/>
        <v>Casual Meal</v>
      </c>
      <c r="AZ503" t="s">
        <v>50</v>
      </c>
      <c r="BA503" t="str">
        <f t="shared" si="65"/>
        <v>Pizza with Drinks sounded like a good combo</v>
      </c>
      <c r="BB503" t="s">
        <v>104</v>
      </c>
      <c r="BC503" t="s">
        <v>65</v>
      </c>
      <c r="BD503" t="s">
        <v>66</v>
      </c>
      <c r="BE503" t="s">
        <v>76</v>
      </c>
      <c r="BF503" t="s">
        <v>50</v>
      </c>
      <c r="BG503" t="s">
        <v>68</v>
      </c>
      <c r="BH503" t="s">
        <v>50</v>
      </c>
      <c r="BI503" t="s">
        <v>50</v>
      </c>
      <c r="BJ503" t="s">
        <v>69</v>
      </c>
      <c r="BK503" t="s">
        <v>530</v>
      </c>
      <c r="BL503" t="s">
        <v>496</v>
      </c>
    </row>
    <row r="504" spans="1:64" x14ac:dyDescent="0.3">
      <c r="A504">
        <v>528</v>
      </c>
      <c r="B504" s="1">
        <v>45843.868750000001</v>
      </c>
      <c r="C504" s="6">
        <v>45843.883333333331</v>
      </c>
      <c r="D504" s="2">
        <f>INT(FC_Road___Aradhana5[[#This Row],[Completion time]])</f>
        <v>45843</v>
      </c>
      <c r="E504" s="2" t="str">
        <f>TEXT(FC_Road___Aradhana5[[#This Row],[Date]],"dddd")</f>
        <v>Saturday</v>
      </c>
      <c r="F504" s="2" t="str">
        <f>IF(WEEKDAY(FC_Road___Aradhana5[[#This Row],[Date]],2)&gt;5,"Weekend","Weekday")</f>
        <v>Weekend</v>
      </c>
      <c r="G50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4" t="s">
        <v>49</v>
      </c>
      <c r="I504" t="s">
        <v>50</v>
      </c>
      <c r="J504" t="s">
        <v>51</v>
      </c>
      <c r="K504" t="s">
        <v>52</v>
      </c>
      <c r="L504" t="s">
        <v>80</v>
      </c>
      <c r="M504" t="s">
        <v>50</v>
      </c>
      <c r="N504" t="s">
        <v>50</v>
      </c>
      <c r="O504" t="s">
        <v>50</v>
      </c>
      <c r="P504" t="s">
        <v>50</v>
      </c>
      <c r="Q504" t="s">
        <v>177</v>
      </c>
      <c r="R504" t="str">
        <f t="shared" si="66"/>
        <v>Baner</v>
      </c>
      <c r="S504" t="s">
        <v>50</v>
      </c>
      <c r="T504" t="s">
        <v>50</v>
      </c>
      <c r="U504" t="s">
        <v>50</v>
      </c>
      <c r="V504" t="s">
        <v>50</v>
      </c>
      <c r="W504" t="s">
        <v>50</v>
      </c>
      <c r="X504" t="str">
        <f t="shared" si="67"/>
        <v/>
      </c>
      <c r="Y504" t="str">
        <f t="shared" si="68"/>
        <v>Baner</v>
      </c>
      <c r="Z504" t="s">
        <v>163</v>
      </c>
      <c r="AA504" t="s">
        <v>70</v>
      </c>
      <c r="AB504" t="s">
        <v>50</v>
      </c>
      <c r="AC504" t="s">
        <v>50</v>
      </c>
      <c r="AD504" t="s">
        <v>50</v>
      </c>
      <c r="AE504" t="s">
        <v>50</v>
      </c>
      <c r="AF504" t="str">
        <f t="shared" si="69"/>
        <v>Shivajinagar</v>
      </c>
      <c r="AG504" t="s">
        <v>50</v>
      </c>
      <c r="AH504" t="s">
        <v>50</v>
      </c>
      <c r="AI504" t="s">
        <v>50</v>
      </c>
      <c r="AJ504" t="s">
        <v>50</v>
      </c>
      <c r="AK504" t="s">
        <v>50</v>
      </c>
      <c r="AL504" t="str">
        <f t="shared" si="70"/>
        <v/>
      </c>
      <c r="AM504" t="str">
        <f>IF(FC_Road___Aradhana5[[#This Row],[2nd Level Departure]]="",FC_Road___Aradhana5[[#This Row],[1st Level Departure]],FC_Road___Aradhana5[[#This Row],[2nd Level Departure]])</f>
        <v>Shivajinagar</v>
      </c>
      <c r="AN504" t="s">
        <v>128</v>
      </c>
      <c r="AO504" t="s">
        <v>57</v>
      </c>
      <c r="AP504" t="s">
        <v>58</v>
      </c>
      <c r="AQ504" t="s">
        <v>59</v>
      </c>
      <c r="AR504" t="s">
        <v>60</v>
      </c>
      <c r="AS504" t="s">
        <v>139</v>
      </c>
      <c r="AT504" t="s">
        <v>62</v>
      </c>
      <c r="AU504" t="s">
        <v>63</v>
      </c>
      <c r="AV504" t="s">
        <v>50</v>
      </c>
      <c r="AW504" t="str">
        <f t="shared" si="71"/>
        <v>Word of Mouth/ Recommendation</v>
      </c>
      <c r="AX504" t="s">
        <v>50</v>
      </c>
      <c r="AY504" t="s">
        <v>167</v>
      </c>
      <c r="AZ504" t="s">
        <v>50</v>
      </c>
      <c r="BA504" t="str">
        <f t="shared" si="65"/>
        <v>I wanted to try Sourdough Pizza</v>
      </c>
      <c r="BB504" t="s">
        <v>74</v>
      </c>
      <c r="BC504" t="s">
        <v>108</v>
      </c>
      <c r="BD504" t="s">
        <v>130</v>
      </c>
      <c r="BE504" t="s">
        <v>67</v>
      </c>
      <c r="BF504" t="s">
        <v>131</v>
      </c>
      <c r="BG504" t="s">
        <v>68</v>
      </c>
      <c r="BH504" t="s">
        <v>78</v>
      </c>
      <c r="BI504" t="s">
        <v>243</v>
      </c>
      <c r="BJ504" t="s">
        <v>69</v>
      </c>
      <c r="BK504" t="s">
        <v>530</v>
      </c>
      <c r="BL504" t="s">
        <v>370</v>
      </c>
    </row>
    <row r="505" spans="1:64" x14ac:dyDescent="0.3">
      <c r="A505">
        <v>529</v>
      </c>
      <c r="B505" s="1">
        <v>45843.883333333331</v>
      </c>
      <c r="C505" s="6">
        <v>45843.890972222223</v>
      </c>
      <c r="D505" s="2">
        <f>INT(FC_Road___Aradhana5[[#This Row],[Completion time]])</f>
        <v>45843</v>
      </c>
      <c r="E505" s="2" t="str">
        <f>TEXT(FC_Road___Aradhana5[[#This Row],[Date]],"dddd")</f>
        <v>Saturday</v>
      </c>
      <c r="F505" s="2" t="str">
        <f>IF(WEEKDAY(FC_Road___Aradhana5[[#This Row],[Date]],2)&gt;5,"Weekend","Weekday")</f>
        <v>Weekend</v>
      </c>
      <c r="G50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5" t="s">
        <v>49</v>
      </c>
      <c r="I505" t="s">
        <v>50</v>
      </c>
      <c r="J505" t="s">
        <v>51</v>
      </c>
      <c r="K505" t="s">
        <v>52</v>
      </c>
      <c r="L505" t="s">
        <v>80</v>
      </c>
      <c r="M505" t="s">
        <v>50</v>
      </c>
      <c r="N505" t="s">
        <v>50</v>
      </c>
      <c r="O505" t="s">
        <v>50</v>
      </c>
      <c r="P505" t="s">
        <v>50</v>
      </c>
      <c r="Q505" t="s">
        <v>70</v>
      </c>
      <c r="R505" t="str">
        <f t="shared" si="66"/>
        <v>Shivajinagar</v>
      </c>
      <c r="S505" t="s">
        <v>50</v>
      </c>
      <c r="T505" t="s">
        <v>50</v>
      </c>
      <c r="U505" t="s">
        <v>50</v>
      </c>
      <c r="V505" t="s">
        <v>173</v>
      </c>
      <c r="W505" t="s">
        <v>50</v>
      </c>
      <c r="X505" t="str">
        <f t="shared" si="67"/>
        <v>Senapati Bapat Road</v>
      </c>
      <c r="Y505" t="str">
        <f t="shared" si="68"/>
        <v>Senapati Bapat Road</v>
      </c>
      <c r="Z505" t="s">
        <v>83</v>
      </c>
      <c r="AA505" t="s">
        <v>70</v>
      </c>
      <c r="AB505" t="s">
        <v>50</v>
      </c>
      <c r="AC505" t="s">
        <v>50</v>
      </c>
      <c r="AD505" t="s">
        <v>50</v>
      </c>
      <c r="AE505" t="s">
        <v>50</v>
      </c>
      <c r="AF505" t="str">
        <f t="shared" si="69"/>
        <v>Shivajinagar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tr">
        <f t="shared" si="70"/>
        <v/>
      </c>
      <c r="AM505" t="str">
        <f>IF(FC_Road___Aradhana5[[#This Row],[2nd Level Departure]]="",FC_Road___Aradhana5[[#This Row],[1st Level Departure]],FC_Road___Aradhana5[[#This Row],[2nd Level Departure]])</f>
        <v>Shivajinagar</v>
      </c>
      <c r="AN505" t="s">
        <v>56</v>
      </c>
      <c r="AO505" t="s">
        <v>95</v>
      </c>
      <c r="AP505" t="s">
        <v>96</v>
      </c>
      <c r="AQ505" t="s">
        <v>50</v>
      </c>
      <c r="AR505" t="s">
        <v>50</v>
      </c>
      <c r="AS505" t="s">
        <v>50</v>
      </c>
      <c r="AT505" t="s">
        <v>50</v>
      </c>
      <c r="AU505" t="s">
        <v>50</v>
      </c>
      <c r="AV505" t="s">
        <v>144</v>
      </c>
      <c r="AW505" t="str">
        <f t="shared" si="71"/>
        <v>I was walking by and came in</v>
      </c>
      <c r="AX505" t="s">
        <v>61</v>
      </c>
      <c r="AY505" t="str">
        <f t="shared" si="64"/>
        <v>Casual Meal</v>
      </c>
      <c r="AZ505" t="s">
        <v>168</v>
      </c>
      <c r="BA505" t="s">
        <v>125</v>
      </c>
      <c r="BB505" t="s">
        <v>87</v>
      </c>
      <c r="BC505" t="s">
        <v>64</v>
      </c>
      <c r="BD505" t="s">
        <v>75</v>
      </c>
      <c r="BE505" t="s">
        <v>76</v>
      </c>
      <c r="BF505" t="s">
        <v>99</v>
      </c>
      <c r="BG505" t="s">
        <v>68</v>
      </c>
      <c r="BH505" t="s">
        <v>50</v>
      </c>
      <c r="BI505" t="s">
        <v>50</v>
      </c>
      <c r="BJ505" t="s">
        <v>69</v>
      </c>
      <c r="BK505" t="s">
        <v>153</v>
      </c>
      <c r="BL505" t="s">
        <v>377</v>
      </c>
    </row>
    <row r="506" spans="1:64" x14ac:dyDescent="0.3">
      <c r="A506">
        <v>530</v>
      </c>
      <c r="B506" s="1">
        <v>45843.895138888889</v>
      </c>
      <c r="C506" s="6">
        <v>45843.901388888888</v>
      </c>
      <c r="D506" s="2">
        <f>INT(FC_Road___Aradhana5[[#This Row],[Completion time]])</f>
        <v>45843</v>
      </c>
      <c r="E506" s="2" t="str">
        <f>TEXT(FC_Road___Aradhana5[[#This Row],[Date]],"dddd")</f>
        <v>Saturday</v>
      </c>
      <c r="F506" s="2" t="str">
        <f>IF(WEEKDAY(FC_Road___Aradhana5[[#This Row],[Date]],2)&gt;5,"Weekend","Weekday")</f>
        <v>Weekend</v>
      </c>
      <c r="G50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6" t="s">
        <v>49</v>
      </c>
      <c r="I506" t="s">
        <v>50</v>
      </c>
      <c r="J506" t="s">
        <v>51</v>
      </c>
      <c r="K506" t="s">
        <v>52</v>
      </c>
      <c r="L506" t="s">
        <v>93</v>
      </c>
      <c r="M506" t="s">
        <v>50</v>
      </c>
      <c r="N506" t="s">
        <v>102</v>
      </c>
      <c r="O506" t="s">
        <v>50</v>
      </c>
      <c r="P506" t="s">
        <v>50</v>
      </c>
      <c r="Q506" t="s">
        <v>50</v>
      </c>
      <c r="R506" t="str">
        <f t="shared" si="66"/>
        <v>FC Road</v>
      </c>
      <c r="S506" t="s">
        <v>50</v>
      </c>
      <c r="T506" t="s">
        <v>50</v>
      </c>
      <c r="U506" t="s">
        <v>50</v>
      </c>
      <c r="V506" t="s">
        <v>50</v>
      </c>
      <c r="W506" t="s">
        <v>50</v>
      </c>
      <c r="X506" t="str">
        <f t="shared" si="67"/>
        <v/>
      </c>
      <c r="Y506" t="str">
        <f t="shared" si="68"/>
        <v>FC Road</v>
      </c>
      <c r="Z506" t="s">
        <v>83</v>
      </c>
      <c r="AA506" t="s">
        <v>127</v>
      </c>
      <c r="AB506" t="s">
        <v>50</v>
      </c>
      <c r="AC506" t="s">
        <v>50</v>
      </c>
      <c r="AD506" t="s">
        <v>50</v>
      </c>
      <c r="AE506" t="s">
        <v>50</v>
      </c>
      <c r="AF506" t="str">
        <f t="shared" si="69"/>
        <v>Old City</v>
      </c>
      <c r="AG506" t="s">
        <v>50</v>
      </c>
      <c r="AH506" t="s">
        <v>50</v>
      </c>
      <c r="AI506" t="s">
        <v>50</v>
      </c>
      <c r="AJ506" t="s">
        <v>50</v>
      </c>
      <c r="AK506" t="s">
        <v>50</v>
      </c>
      <c r="AL506" t="str">
        <f t="shared" si="70"/>
        <v/>
      </c>
      <c r="AM506" t="str">
        <f>IF(FC_Road___Aradhana5[[#This Row],[2nd Level Departure]]="",FC_Road___Aradhana5[[#This Row],[1st Level Departure]],FC_Road___Aradhana5[[#This Row],[2nd Level Departure]])</f>
        <v>Old City</v>
      </c>
      <c r="AN506" t="s">
        <v>85</v>
      </c>
      <c r="AO506" t="s">
        <v>71</v>
      </c>
      <c r="AP506" t="s">
        <v>96</v>
      </c>
      <c r="AQ506" t="s">
        <v>50</v>
      </c>
      <c r="AR506" t="s">
        <v>50</v>
      </c>
      <c r="AS506" t="s">
        <v>50</v>
      </c>
      <c r="AT506" t="s">
        <v>50</v>
      </c>
      <c r="AU506" t="s">
        <v>50</v>
      </c>
      <c r="AV506" t="s">
        <v>144</v>
      </c>
      <c r="AW506" t="str">
        <f t="shared" si="71"/>
        <v>I was walking by and came in</v>
      </c>
      <c r="AX506" t="s">
        <v>61</v>
      </c>
      <c r="AY506" t="str">
        <f t="shared" si="64"/>
        <v>Casual Meal</v>
      </c>
      <c r="AZ506" t="s">
        <v>98</v>
      </c>
      <c r="BA506" t="s">
        <v>62</v>
      </c>
      <c r="BB506" t="s">
        <v>87</v>
      </c>
      <c r="BC506" t="s">
        <v>108</v>
      </c>
      <c r="BD506" t="s">
        <v>75</v>
      </c>
      <c r="BE506" t="s">
        <v>76</v>
      </c>
      <c r="BF506" t="s">
        <v>99</v>
      </c>
      <c r="BG506" t="s">
        <v>100</v>
      </c>
      <c r="BH506" t="s">
        <v>118</v>
      </c>
      <c r="BI506" t="s">
        <v>91</v>
      </c>
      <c r="BJ506" t="s">
        <v>69</v>
      </c>
      <c r="BK506" t="s">
        <v>93</v>
      </c>
      <c r="BL506" t="s">
        <v>372</v>
      </c>
    </row>
    <row r="507" spans="1:64" x14ac:dyDescent="0.3">
      <c r="A507">
        <v>531</v>
      </c>
      <c r="B507" s="1">
        <v>45843.882638888892</v>
      </c>
      <c r="C507" s="6">
        <v>45843.90347222222</v>
      </c>
      <c r="D507" s="2">
        <f>INT(FC_Road___Aradhana5[[#This Row],[Completion time]])</f>
        <v>45843</v>
      </c>
      <c r="E507" s="2" t="str">
        <f>TEXT(FC_Road___Aradhana5[[#This Row],[Date]],"dddd")</f>
        <v>Saturday</v>
      </c>
      <c r="F507" s="2" t="str">
        <f>IF(WEEKDAY(FC_Road___Aradhana5[[#This Row],[Date]],2)&gt;5,"Weekend","Weekday")</f>
        <v>Weekend</v>
      </c>
      <c r="G50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7" t="s">
        <v>49</v>
      </c>
      <c r="I507" t="s">
        <v>50</v>
      </c>
      <c r="J507" t="s">
        <v>79</v>
      </c>
      <c r="K507" t="s">
        <v>52</v>
      </c>
      <c r="L507" t="s">
        <v>80</v>
      </c>
      <c r="M507" t="s">
        <v>50</v>
      </c>
      <c r="N507" t="s">
        <v>50</v>
      </c>
      <c r="O507" t="s">
        <v>50</v>
      </c>
      <c r="P507" t="s">
        <v>50</v>
      </c>
      <c r="Q507" t="s">
        <v>320</v>
      </c>
      <c r="R507" t="str">
        <f t="shared" si="66"/>
        <v>Ambegaon bk katraj</v>
      </c>
      <c r="S507" t="s">
        <v>50</v>
      </c>
      <c r="T507" t="s">
        <v>50</v>
      </c>
      <c r="U507" t="s">
        <v>50</v>
      </c>
      <c r="V507" t="s">
        <v>50</v>
      </c>
      <c r="W507" t="s">
        <v>50</v>
      </c>
      <c r="X507" t="str">
        <f t="shared" si="67"/>
        <v/>
      </c>
      <c r="Y507" t="str">
        <f t="shared" si="68"/>
        <v>Ambegaon bk katraj</v>
      </c>
      <c r="Z507" t="s">
        <v>83</v>
      </c>
      <c r="AA507" t="s">
        <v>127</v>
      </c>
      <c r="AB507" t="s">
        <v>50</v>
      </c>
      <c r="AC507" t="s">
        <v>50</v>
      </c>
      <c r="AD507" t="s">
        <v>50</v>
      </c>
      <c r="AE507" t="s">
        <v>50</v>
      </c>
      <c r="AF507" t="str">
        <f t="shared" si="69"/>
        <v>Old City</v>
      </c>
      <c r="AG507" t="s">
        <v>50</v>
      </c>
      <c r="AH507" t="s">
        <v>50</v>
      </c>
      <c r="AI507" t="s">
        <v>50</v>
      </c>
      <c r="AJ507" t="s">
        <v>50</v>
      </c>
      <c r="AK507" t="s">
        <v>50</v>
      </c>
      <c r="AL507" t="str">
        <f t="shared" si="70"/>
        <v/>
      </c>
      <c r="AM507" t="str">
        <f>IF(FC_Road___Aradhana5[[#This Row],[2nd Level Departure]]="",FC_Road___Aradhana5[[#This Row],[1st Level Departure]],FC_Road___Aradhana5[[#This Row],[2nd Level Departure]])</f>
        <v>Old City</v>
      </c>
      <c r="AN507" t="s">
        <v>56</v>
      </c>
      <c r="AO507" t="s">
        <v>71</v>
      </c>
      <c r="AP507" t="s">
        <v>58</v>
      </c>
      <c r="AQ507" t="s">
        <v>59</v>
      </c>
      <c r="AR507" t="s">
        <v>60</v>
      </c>
      <c r="AS507" t="s">
        <v>61</v>
      </c>
      <c r="AT507" t="s">
        <v>62</v>
      </c>
      <c r="AU507" t="s">
        <v>63</v>
      </c>
      <c r="AV507" t="s">
        <v>50</v>
      </c>
      <c r="AW507" t="str">
        <f t="shared" si="71"/>
        <v>Word of Mouth/ Recommendation</v>
      </c>
      <c r="AX507" t="s">
        <v>50</v>
      </c>
      <c r="AY507" t="str">
        <f t="shared" si="64"/>
        <v>Casual Meal</v>
      </c>
      <c r="AZ507" t="s">
        <v>50</v>
      </c>
      <c r="BA507" t="str">
        <f t="shared" si="65"/>
        <v>I wanted to try Sourdough Pizza</v>
      </c>
      <c r="BB507" t="s">
        <v>113</v>
      </c>
      <c r="BC507" t="s">
        <v>74</v>
      </c>
      <c r="BD507" t="s">
        <v>88</v>
      </c>
      <c r="BE507" t="s">
        <v>76</v>
      </c>
      <c r="BF507" t="s">
        <v>89</v>
      </c>
      <c r="BG507" t="s">
        <v>100</v>
      </c>
      <c r="BH507" t="s">
        <v>101</v>
      </c>
      <c r="BI507" t="s">
        <v>243</v>
      </c>
      <c r="BJ507" t="s">
        <v>69</v>
      </c>
      <c r="BK507" t="s">
        <v>153</v>
      </c>
      <c r="BL507" t="s">
        <v>495</v>
      </c>
    </row>
    <row r="508" spans="1:64" x14ac:dyDescent="0.3">
      <c r="A508">
        <v>532</v>
      </c>
      <c r="B508" s="1">
        <v>45843.901388888888</v>
      </c>
      <c r="C508" s="6">
        <v>45843.904166666667</v>
      </c>
      <c r="D508" s="2">
        <f>INT(FC_Road___Aradhana5[[#This Row],[Completion time]])</f>
        <v>45843</v>
      </c>
      <c r="E508" s="2" t="str">
        <f>TEXT(FC_Road___Aradhana5[[#This Row],[Date]],"dddd")</f>
        <v>Saturday</v>
      </c>
      <c r="F508" s="2" t="str">
        <f>IF(WEEKDAY(FC_Road___Aradhana5[[#This Row],[Date]],2)&gt;5,"Weekend","Weekday")</f>
        <v>Weekend</v>
      </c>
      <c r="G50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8" t="s">
        <v>49</v>
      </c>
      <c r="I508" t="s">
        <v>50</v>
      </c>
      <c r="J508" t="s">
        <v>51</v>
      </c>
      <c r="K508" t="s">
        <v>92</v>
      </c>
      <c r="L508" t="s">
        <v>80</v>
      </c>
      <c r="M508" t="s">
        <v>50</v>
      </c>
      <c r="N508" t="s">
        <v>50</v>
      </c>
      <c r="O508" t="s">
        <v>50</v>
      </c>
      <c r="P508" t="s">
        <v>50</v>
      </c>
      <c r="Q508" t="s">
        <v>81</v>
      </c>
      <c r="R508" t="str">
        <f t="shared" si="66"/>
        <v>Kothrud</v>
      </c>
      <c r="S508" t="s">
        <v>50</v>
      </c>
      <c r="T508" t="s">
        <v>50</v>
      </c>
      <c r="U508" t="s">
        <v>321</v>
      </c>
      <c r="V508" t="s">
        <v>50</v>
      </c>
      <c r="W508" t="s">
        <v>50</v>
      </c>
      <c r="X508" t="str">
        <f t="shared" si="67"/>
        <v>Sahawas society</v>
      </c>
      <c r="Y508" t="str">
        <f t="shared" si="68"/>
        <v>Sahawas society</v>
      </c>
      <c r="Z508" t="s">
        <v>83</v>
      </c>
      <c r="AA508" t="s">
        <v>84</v>
      </c>
      <c r="AB508" t="s">
        <v>50</v>
      </c>
      <c r="AC508" t="s">
        <v>50</v>
      </c>
      <c r="AD508" t="s">
        <v>50</v>
      </c>
      <c r="AE508" t="s">
        <v>50</v>
      </c>
      <c r="AF508" t="str">
        <f t="shared" si="69"/>
        <v>kothrud</v>
      </c>
      <c r="AG508" t="s">
        <v>50</v>
      </c>
      <c r="AH508" t="s">
        <v>50</v>
      </c>
      <c r="AI508" t="s">
        <v>309</v>
      </c>
      <c r="AJ508" t="s">
        <v>50</v>
      </c>
      <c r="AK508" t="s">
        <v>50</v>
      </c>
      <c r="AL508" t="str">
        <f t="shared" si="70"/>
        <v>Karve Nagar</v>
      </c>
      <c r="AM508" t="str">
        <f>IF(FC_Road___Aradhana5[[#This Row],[2nd Level Departure]]="",FC_Road___Aradhana5[[#This Row],[1st Level Departure]],FC_Road___Aradhana5[[#This Row],[2nd Level Departure]])</f>
        <v>Karve Nagar</v>
      </c>
      <c r="AN508" t="s">
        <v>85</v>
      </c>
      <c r="AO508" t="s">
        <v>109</v>
      </c>
      <c r="AP508" t="s">
        <v>58</v>
      </c>
      <c r="AQ508" t="s">
        <v>110</v>
      </c>
      <c r="AR508" t="s">
        <v>133</v>
      </c>
      <c r="AS508" t="s">
        <v>61</v>
      </c>
      <c r="AT508" t="s">
        <v>125</v>
      </c>
      <c r="AU508" t="s">
        <v>63</v>
      </c>
      <c r="AV508" t="s">
        <v>50</v>
      </c>
      <c r="AW508" t="str">
        <f t="shared" si="71"/>
        <v>Reservation Apps - DineOut/ Zomato Gold</v>
      </c>
      <c r="AX508" t="s">
        <v>50</v>
      </c>
      <c r="AY508" t="str">
        <f t="shared" si="64"/>
        <v>Casual Meal</v>
      </c>
      <c r="AZ508" t="s">
        <v>50</v>
      </c>
      <c r="BA508" t="str">
        <f t="shared" si="65"/>
        <v>Pizza with Drinks sounded like a good combo</v>
      </c>
      <c r="BB508" t="s">
        <v>87</v>
      </c>
      <c r="BC508" t="s">
        <v>64</v>
      </c>
      <c r="BD508" t="s">
        <v>88</v>
      </c>
      <c r="BE508" t="s">
        <v>67</v>
      </c>
      <c r="BF508" t="s">
        <v>89</v>
      </c>
      <c r="BG508" t="s">
        <v>68</v>
      </c>
      <c r="BH508" t="s">
        <v>101</v>
      </c>
      <c r="BI508" t="s">
        <v>122</v>
      </c>
      <c r="BJ508" t="s">
        <v>69</v>
      </c>
      <c r="BK508" t="s">
        <v>153</v>
      </c>
      <c r="BL508" t="s">
        <v>479</v>
      </c>
    </row>
    <row r="509" spans="1:64" x14ac:dyDescent="0.3">
      <c r="A509">
        <v>533</v>
      </c>
      <c r="B509" s="1">
        <v>45843.90347222222</v>
      </c>
      <c r="C509" s="6">
        <v>45843.90625</v>
      </c>
      <c r="D509" s="2">
        <f>INT(FC_Road___Aradhana5[[#This Row],[Completion time]])</f>
        <v>45843</v>
      </c>
      <c r="E509" s="2" t="str">
        <f>TEXT(FC_Road___Aradhana5[[#This Row],[Date]],"dddd")</f>
        <v>Saturday</v>
      </c>
      <c r="F509" s="2" t="str">
        <f>IF(WEEKDAY(FC_Road___Aradhana5[[#This Row],[Date]],2)&gt;5,"Weekend","Weekday")</f>
        <v>Weekend</v>
      </c>
      <c r="G50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09" t="s">
        <v>49</v>
      </c>
      <c r="I509" t="s">
        <v>50</v>
      </c>
      <c r="J509" t="s">
        <v>51</v>
      </c>
      <c r="K509" t="s">
        <v>52</v>
      </c>
      <c r="L509" t="s">
        <v>80</v>
      </c>
      <c r="M509" t="s">
        <v>50</v>
      </c>
      <c r="N509" t="s">
        <v>50</v>
      </c>
      <c r="O509" t="s">
        <v>50</v>
      </c>
      <c r="P509" t="s">
        <v>50</v>
      </c>
      <c r="Q509" t="s">
        <v>135</v>
      </c>
      <c r="R509" t="str">
        <f t="shared" si="66"/>
        <v>Erandawne</v>
      </c>
      <c r="S509" t="s">
        <v>50</v>
      </c>
      <c r="T509" t="s">
        <v>183</v>
      </c>
      <c r="U509" t="s">
        <v>50</v>
      </c>
      <c r="V509" t="s">
        <v>50</v>
      </c>
      <c r="W509" t="s">
        <v>50</v>
      </c>
      <c r="X509" t="str">
        <f t="shared" si="67"/>
        <v>Deenanath Mangeshkar Hospital / Patwardhan Bag</v>
      </c>
      <c r="Y509" t="str">
        <f t="shared" si="68"/>
        <v>Deenanath Mangeshkar Hospital / Patwardhan Bag</v>
      </c>
      <c r="Z509" t="s">
        <v>83</v>
      </c>
      <c r="AA509" t="s">
        <v>135</v>
      </c>
      <c r="AB509" t="s">
        <v>50</v>
      </c>
      <c r="AC509" t="s">
        <v>50</v>
      </c>
      <c r="AD509" t="s">
        <v>50</v>
      </c>
      <c r="AE509" t="s">
        <v>50</v>
      </c>
      <c r="AF509" t="str">
        <f t="shared" si="69"/>
        <v>Erandawne</v>
      </c>
      <c r="AG509" t="s">
        <v>50</v>
      </c>
      <c r="AH509" t="s">
        <v>183</v>
      </c>
      <c r="AI509" t="s">
        <v>50</v>
      </c>
      <c r="AJ509" t="s">
        <v>50</v>
      </c>
      <c r="AK509" t="s">
        <v>50</v>
      </c>
      <c r="AL509" t="str">
        <f t="shared" si="70"/>
        <v>Deenanath Mangeshkar Hospital / Patwardhan Bag</v>
      </c>
      <c r="AM509" t="str">
        <f>IF(FC_Road___Aradhana5[[#This Row],[2nd Level Departure]]="",FC_Road___Aradhana5[[#This Row],[1st Level Departure]],FC_Road___Aradhana5[[#This Row],[2nd Level Departure]])</f>
        <v>Deenanath Mangeshkar Hospital / Patwardhan Bag</v>
      </c>
      <c r="AN509" t="s">
        <v>56</v>
      </c>
      <c r="AO509" t="s">
        <v>71</v>
      </c>
      <c r="AP509" t="s">
        <v>58</v>
      </c>
      <c r="AQ509" t="s">
        <v>59</v>
      </c>
      <c r="AR509" t="s">
        <v>73</v>
      </c>
      <c r="AS509" t="s">
        <v>129</v>
      </c>
      <c r="AT509" t="s">
        <v>62</v>
      </c>
      <c r="AU509" t="s">
        <v>63</v>
      </c>
      <c r="AV509" t="s">
        <v>50</v>
      </c>
      <c r="AW509" t="str">
        <f t="shared" si="71"/>
        <v>Word of Mouth/ Recommendation</v>
      </c>
      <c r="AX509" t="s">
        <v>50</v>
      </c>
      <c r="AY509" t="str">
        <f t="shared" si="64"/>
        <v>Family Outing</v>
      </c>
      <c r="AZ509" t="s">
        <v>50</v>
      </c>
      <c r="BA509" t="str">
        <f t="shared" si="65"/>
        <v>I wanted to try Sourdough Pizza</v>
      </c>
      <c r="BB509" t="s">
        <v>87</v>
      </c>
      <c r="BC509" t="s">
        <v>108</v>
      </c>
      <c r="BD509" t="s">
        <v>66</v>
      </c>
      <c r="BE509" t="s">
        <v>76</v>
      </c>
      <c r="BF509" t="s">
        <v>184</v>
      </c>
      <c r="BG509" t="s">
        <v>68</v>
      </c>
      <c r="BH509" t="s">
        <v>78</v>
      </c>
      <c r="BI509" t="s">
        <v>122</v>
      </c>
      <c r="BJ509" t="s">
        <v>69</v>
      </c>
      <c r="BK509" t="s">
        <v>153</v>
      </c>
      <c r="BL509" t="s">
        <v>400</v>
      </c>
    </row>
    <row r="510" spans="1:64" x14ac:dyDescent="0.3">
      <c r="A510">
        <v>534</v>
      </c>
      <c r="B510" s="1">
        <v>45843.90625</v>
      </c>
      <c r="C510" s="6">
        <v>45843.908333333333</v>
      </c>
      <c r="D510" s="2">
        <f>INT(FC_Road___Aradhana5[[#This Row],[Completion time]])</f>
        <v>45843</v>
      </c>
      <c r="E510" s="2" t="str">
        <f>TEXT(FC_Road___Aradhana5[[#This Row],[Date]],"dddd")</f>
        <v>Saturday</v>
      </c>
      <c r="F510" s="2" t="str">
        <f>IF(WEEKDAY(FC_Road___Aradhana5[[#This Row],[Date]],2)&gt;5,"Weekend","Weekday")</f>
        <v>Weekend</v>
      </c>
      <c r="G51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0" t="s">
        <v>49</v>
      </c>
      <c r="I510" t="s">
        <v>50</v>
      </c>
      <c r="J510" t="s">
        <v>51</v>
      </c>
      <c r="K510" t="s">
        <v>52</v>
      </c>
      <c r="L510" t="s">
        <v>80</v>
      </c>
      <c r="M510" t="s">
        <v>50</v>
      </c>
      <c r="N510" t="s">
        <v>50</v>
      </c>
      <c r="O510" t="s">
        <v>50</v>
      </c>
      <c r="P510" t="s">
        <v>50</v>
      </c>
      <c r="Q510" t="s">
        <v>54</v>
      </c>
      <c r="R510" t="str">
        <f t="shared" si="66"/>
        <v>Deccan</v>
      </c>
      <c r="S510" t="s">
        <v>164</v>
      </c>
      <c r="T510" t="s">
        <v>50</v>
      </c>
      <c r="U510" t="s">
        <v>50</v>
      </c>
      <c r="V510" t="s">
        <v>50</v>
      </c>
      <c r="W510" t="s">
        <v>50</v>
      </c>
      <c r="X510" t="str">
        <f t="shared" si="67"/>
        <v>Apte Road / JM Road</v>
      </c>
      <c r="Y510" t="str">
        <f t="shared" si="68"/>
        <v>Apte Road / JM Road</v>
      </c>
      <c r="Z510" t="s">
        <v>83</v>
      </c>
      <c r="AA510" t="s">
        <v>54</v>
      </c>
      <c r="AB510" t="s">
        <v>50</v>
      </c>
      <c r="AC510" t="s">
        <v>50</v>
      </c>
      <c r="AD510" t="s">
        <v>50</v>
      </c>
      <c r="AE510" t="s">
        <v>50</v>
      </c>
      <c r="AF510" t="str">
        <f t="shared" si="69"/>
        <v>Deccan</v>
      </c>
      <c r="AG510" t="s">
        <v>54</v>
      </c>
      <c r="AH510" t="s">
        <v>50</v>
      </c>
      <c r="AI510" t="s">
        <v>50</v>
      </c>
      <c r="AJ510" t="s">
        <v>50</v>
      </c>
      <c r="AK510" t="s">
        <v>50</v>
      </c>
      <c r="AL510" t="str">
        <f t="shared" si="70"/>
        <v>Deccan</v>
      </c>
      <c r="AM510" t="str">
        <f>IF(FC_Road___Aradhana5[[#This Row],[2nd Level Departure]]="",FC_Road___Aradhana5[[#This Row],[1st Level Departure]],FC_Road___Aradhana5[[#This Row],[2nd Level Departure]])</f>
        <v>Deccan</v>
      </c>
      <c r="AN510" t="s">
        <v>85</v>
      </c>
      <c r="AO510" t="s">
        <v>71</v>
      </c>
      <c r="AP510" t="s">
        <v>58</v>
      </c>
      <c r="AQ510" t="s">
        <v>72</v>
      </c>
      <c r="AR510" t="s">
        <v>87</v>
      </c>
      <c r="AS510" t="s">
        <v>61</v>
      </c>
      <c r="AT510" t="s">
        <v>62</v>
      </c>
      <c r="AU510" t="s">
        <v>60</v>
      </c>
      <c r="AV510" t="s">
        <v>50</v>
      </c>
      <c r="AW510" t="str">
        <f t="shared" si="71"/>
        <v>Walk-in/ Saw it while passing by</v>
      </c>
      <c r="AX510" t="s">
        <v>50</v>
      </c>
      <c r="AY510" t="str">
        <f t="shared" si="64"/>
        <v>Casual Meal</v>
      </c>
      <c r="AZ510" t="s">
        <v>50</v>
      </c>
      <c r="BA510" t="str">
        <f t="shared" si="65"/>
        <v>I wanted to try Sourdough Pizza</v>
      </c>
      <c r="BB510" t="s">
        <v>113</v>
      </c>
      <c r="BC510" t="s">
        <v>74</v>
      </c>
      <c r="BD510" t="s">
        <v>75</v>
      </c>
      <c r="BE510" t="s">
        <v>76</v>
      </c>
      <c r="BF510" t="s">
        <v>89</v>
      </c>
      <c r="BG510" t="s">
        <v>100</v>
      </c>
      <c r="BH510" t="s">
        <v>101</v>
      </c>
      <c r="BI510" t="s">
        <v>50</v>
      </c>
      <c r="BJ510" t="s">
        <v>69</v>
      </c>
      <c r="BK510" t="s">
        <v>153</v>
      </c>
      <c r="BL510" t="s">
        <v>402</v>
      </c>
    </row>
    <row r="511" spans="1:64" x14ac:dyDescent="0.3">
      <c r="A511">
        <v>535</v>
      </c>
      <c r="B511" s="1">
        <v>45843.905555555553</v>
      </c>
      <c r="C511" s="6">
        <v>45843.90902777778</v>
      </c>
      <c r="D511" s="2">
        <f>INT(FC_Road___Aradhana5[[#This Row],[Completion time]])</f>
        <v>45843</v>
      </c>
      <c r="E511" s="2" t="str">
        <f>TEXT(FC_Road___Aradhana5[[#This Row],[Date]],"dddd")</f>
        <v>Saturday</v>
      </c>
      <c r="F511" s="2" t="str">
        <f>IF(WEEKDAY(FC_Road___Aradhana5[[#This Row],[Date]],2)&gt;5,"Weekend","Weekday")</f>
        <v>Weekend</v>
      </c>
      <c r="G51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1" t="s">
        <v>49</v>
      </c>
      <c r="I511" t="s">
        <v>50</v>
      </c>
      <c r="J511" t="s">
        <v>51</v>
      </c>
      <c r="K511" t="s">
        <v>52</v>
      </c>
      <c r="L511" t="s">
        <v>80</v>
      </c>
      <c r="M511" t="s">
        <v>50</v>
      </c>
      <c r="N511" t="s">
        <v>50</v>
      </c>
      <c r="O511" t="s">
        <v>50</v>
      </c>
      <c r="P511" t="s">
        <v>50</v>
      </c>
      <c r="Q511" t="s">
        <v>135</v>
      </c>
      <c r="R511" t="str">
        <f t="shared" si="66"/>
        <v>Erandawne</v>
      </c>
      <c r="S511" t="s">
        <v>50</v>
      </c>
      <c r="T511" t="s">
        <v>288</v>
      </c>
      <c r="U511" t="s">
        <v>50</v>
      </c>
      <c r="V511" t="s">
        <v>50</v>
      </c>
      <c r="W511" t="s">
        <v>50</v>
      </c>
      <c r="X511" t="str">
        <f t="shared" si="67"/>
        <v>City Pride / Karishma</v>
      </c>
      <c r="Y511" t="str">
        <f t="shared" si="68"/>
        <v>City Pride / Karishma</v>
      </c>
      <c r="Z511" t="s">
        <v>83</v>
      </c>
      <c r="AA511" t="s">
        <v>135</v>
      </c>
      <c r="AB511" t="s">
        <v>50</v>
      </c>
      <c r="AC511" t="s">
        <v>50</v>
      </c>
      <c r="AD511" t="s">
        <v>50</v>
      </c>
      <c r="AE511" t="s">
        <v>50</v>
      </c>
      <c r="AF511" t="str">
        <f t="shared" si="69"/>
        <v>Erandawne</v>
      </c>
      <c r="AG511" t="s">
        <v>50</v>
      </c>
      <c r="AH511" t="s">
        <v>288</v>
      </c>
      <c r="AI511" t="s">
        <v>50</v>
      </c>
      <c r="AJ511" t="s">
        <v>50</v>
      </c>
      <c r="AK511" t="s">
        <v>50</v>
      </c>
      <c r="AL511" t="str">
        <f t="shared" si="70"/>
        <v>City Pride / Karishma</v>
      </c>
      <c r="AM511" t="str">
        <f>IF(FC_Road___Aradhana5[[#This Row],[2nd Level Departure]]="",FC_Road___Aradhana5[[#This Row],[1st Level Departure]],FC_Road___Aradhana5[[#This Row],[2nd Level Departure]])</f>
        <v>City Pride / Karishma</v>
      </c>
      <c r="AN511" t="s">
        <v>128</v>
      </c>
      <c r="AO511" t="s">
        <v>109</v>
      </c>
      <c r="AP511" t="s">
        <v>96</v>
      </c>
      <c r="AQ511" t="s">
        <v>50</v>
      </c>
      <c r="AR511" t="s">
        <v>50</v>
      </c>
      <c r="AS511" t="s">
        <v>50</v>
      </c>
      <c r="AT511" t="s">
        <v>50</v>
      </c>
      <c r="AU511" t="s">
        <v>50</v>
      </c>
      <c r="AV511" t="s">
        <v>97</v>
      </c>
      <c r="AW511" t="str">
        <f t="shared" si="71"/>
        <v>Social Media Ad (Instagram/ Facebook)</v>
      </c>
      <c r="AX511" t="s">
        <v>129</v>
      </c>
      <c r="AY511" t="str">
        <f t="shared" si="64"/>
        <v>Family Outing</v>
      </c>
      <c r="AZ511" t="s">
        <v>98</v>
      </c>
      <c r="BA511" t="s">
        <v>62</v>
      </c>
      <c r="BB511" t="s">
        <v>87</v>
      </c>
      <c r="BC511" t="s">
        <v>64</v>
      </c>
      <c r="BD511" t="s">
        <v>75</v>
      </c>
      <c r="BE511" t="s">
        <v>76</v>
      </c>
      <c r="BF511" t="s">
        <v>89</v>
      </c>
      <c r="BG511" t="s">
        <v>114</v>
      </c>
      <c r="BH511" t="s">
        <v>101</v>
      </c>
      <c r="BI511" t="s">
        <v>203</v>
      </c>
      <c r="BJ511" t="s">
        <v>69</v>
      </c>
      <c r="BK511" t="s">
        <v>153</v>
      </c>
      <c r="BL511" t="s">
        <v>456</v>
      </c>
    </row>
    <row r="512" spans="1:64" x14ac:dyDescent="0.3">
      <c r="A512">
        <v>536</v>
      </c>
      <c r="B512" s="1">
        <v>45843.90902777778</v>
      </c>
      <c r="C512" s="6">
        <v>45843.911805555559</v>
      </c>
      <c r="D512" s="2">
        <f>INT(FC_Road___Aradhana5[[#This Row],[Completion time]])</f>
        <v>45843</v>
      </c>
      <c r="E512" s="2" t="str">
        <f>TEXT(FC_Road___Aradhana5[[#This Row],[Date]],"dddd")</f>
        <v>Saturday</v>
      </c>
      <c r="F512" s="2" t="str">
        <f>IF(WEEKDAY(FC_Road___Aradhana5[[#This Row],[Date]],2)&gt;5,"Weekend","Weekday")</f>
        <v>Weekend</v>
      </c>
      <c r="G51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2" t="s">
        <v>49</v>
      </c>
      <c r="I512" t="s">
        <v>50</v>
      </c>
      <c r="J512" t="s">
        <v>79</v>
      </c>
      <c r="K512" t="s">
        <v>52</v>
      </c>
      <c r="L512" t="s">
        <v>93</v>
      </c>
      <c r="M512" t="s">
        <v>50</v>
      </c>
      <c r="N512" t="s">
        <v>165</v>
      </c>
      <c r="O512" t="s">
        <v>50</v>
      </c>
      <c r="P512" t="s">
        <v>50</v>
      </c>
      <c r="Q512" t="s">
        <v>50</v>
      </c>
      <c r="R512" t="str">
        <f t="shared" si="66"/>
        <v>Pavillion Mall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tr">
        <f t="shared" si="67"/>
        <v/>
      </c>
      <c r="Y512" t="str">
        <f t="shared" si="68"/>
        <v>Pavillion Mall</v>
      </c>
      <c r="Z512" t="s">
        <v>166</v>
      </c>
      <c r="AA512" t="s">
        <v>50</v>
      </c>
      <c r="AB512" t="s">
        <v>165</v>
      </c>
      <c r="AC512" t="s">
        <v>50</v>
      </c>
      <c r="AD512" t="s">
        <v>50</v>
      </c>
      <c r="AE512" t="s">
        <v>50</v>
      </c>
      <c r="AF512" t="str">
        <f t="shared" si="69"/>
        <v>Pavillion Mall</v>
      </c>
      <c r="AG512" t="s">
        <v>50</v>
      </c>
      <c r="AH512" t="s">
        <v>50</v>
      </c>
      <c r="AI512" t="s">
        <v>50</v>
      </c>
      <c r="AJ512" t="s">
        <v>50</v>
      </c>
      <c r="AK512" t="s">
        <v>50</v>
      </c>
      <c r="AL512" t="str">
        <f t="shared" si="70"/>
        <v/>
      </c>
      <c r="AM512" t="str">
        <f>IF(FC_Road___Aradhana5[[#This Row],[2nd Level Departure]]="",FC_Road___Aradhana5[[#This Row],[1st Level Departure]],FC_Road___Aradhana5[[#This Row],[2nd Level Departure]])</f>
        <v>Pavillion Mall</v>
      </c>
      <c r="AN512" t="s">
        <v>56</v>
      </c>
      <c r="AO512" t="s">
        <v>71</v>
      </c>
      <c r="AP512" t="s">
        <v>96</v>
      </c>
      <c r="AQ512" t="s">
        <v>50</v>
      </c>
      <c r="AR512" t="s">
        <v>50</v>
      </c>
      <c r="AS512" t="s">
        <v>50</v>
      </c>
      <c r="AT512" t="s">
        <v>50</v>
      </c>
      <c r="AU512" t="s">
        <v>50</v>
      </c>
      <c r="AV512" t="s">
        <v>97</v>
      </c>
      <c r="AW512" t="str">
        <f t="shared" si="71"/>
        <v>Social Media Ad (Instagram/ Facebook)</v>
      </c>
      <c r="AX512" t="s">
        <v>86</v>
      </c>
      <c r="AY512" t="str">
        <f t="shared" si="64"/>
        <v>Date</v>
      </c>
      <c r="AZ512" t="s">
        <v>98</v>
      </c>
      <c r="BA512" t="s">
        <v>62</v>
      </c>
      <c r="BB512" t="s">
        <v>87</v>
      </c>
      <c r="BC512" t="s">
        <v>64</v>
      </c>
      <c r="BD512" t="s">
        <v>88</v>
      </c>
      <c r="BE512" t="s">
        <v>76</v>
      </c>
      <c r="BF512" t="s">
        <v>99</v>
      </c>
      <c r="BG512" t="s">
        <v>68</v>
      </c>
      <c r="BH512" t="s">
        <v>78</v>
      </c>
      <c r="BI512" t="s">
        <v>122</v>
      </c>
      <c r="BJ512" t="s">
        <v>69</v>
      </c>
      <c r="BK512" t="s">
        <v>531</v>
      </c>
      <c r="BL512" t="s">
        <v>390</v>
      </c>
    </row>
    <row r="513" spans="1:64" x14ac:dyDescent="0.3">
      <c r="A513">
        <v>537</v>
      </c>
      <c r="B513" s="1">
        <v>45843.90902777778</v>
      </c>
      <c r="C513" s="6">
        <v>45843.913194444445</v>
      </c>
      <c r="D513" s="2">
        <f>INT(FC_Road___Aradhana5[[#This Row],[Completion time]])</f>
        <v>45843</v>
      </c>
      <c r="E513" s="2" t="str">
        <f>TEXT(FC_Road___Aradhana5[[#This Row],[Date]],"dddd")</f>
        <v>Saturday</v>
      </c>
      <c r="F513" s="2" t="str">
        <f>IF(WEEKDAY(FC_Road___Aradhana5[[#This Row],[Date]],2)&gt;5,"Weekend","Weekday")</f>
        <v>Weekend</v>
      </c>
      <c r="G51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3" t="s">
        <v>49</v>
      </c>
      <c r="I513" t="s">
        <v>50</v>
      </c>
      <c r="J513" t="s">
        <v>51</v>
      </c>
      <c r="K513" t="s">
        <v>52</v>
      </c>
      <c r="L513" t="s">
        <v>80</v>
      </c>
      <c r="M513" t="s">
        <v>50</v>
      </c>
      <c r="N513" t="s">
        <v>50</v>
      </c>
      <c r="O513" t="s">
        <v>50</v>
      </c>
      <c r="P513" t="s">
        <v>50</v>
      </c>
      <c r="Q513" t="s">
        <v>257</v>
      </c>
      <c r="R513" t="str">
        <f t="shared" si="66"/>
        <v xml:space="preserve">Sinhgad Road </v>
      </c>
      <c r="S513" t="s">
        <v>50</v>
      </c>
      <c r="T513" t="s">
        <v>50</v>
      </c>
      <c r="U513" t="s">
        <v>50</v>
      </c>
      <c r="V513" t="s">
        <v>50</v>
      </c>
      <c r="W513" t="s">
        <v>50</v>
      </c>
      <c r="X513" t="str">
        <f t="shared" si="67"/>
        <v/>
      </c>
      <c r="Y513" t="str">
        <f t="shared" si="68"/>
        <v xml:space="preserve">Sinhgad Road </v>
      </c>
      <c r="Z513" t="s">
        <v>83</v>
      </c>
      <c r="AA513" t="s">
        <v>257</v>
      </c>
      <c r="AB513" t="s">
        <v>50</v>
      </c>
      <c r="AC513" t="s">
        <v>50</v>
      </c>
      <c r="AD513" t="s">
        <v>50</v>
      </c>
      <c r="AE513" t="s">
        <v>50</v>
      </c>
      <c r="AF513" t="str">
        <f t="shared" si="69"/>
        <v xml:space="preserve">Sinhgad Road 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tr">
        <f t="shared" si="70"/>
        <v/>
      </c>
      <c r="AM513" t="str">
        <f>IF(FC_Road___Aradhana5[[#This Row],[2nd Level Departure]]="",FC_Road___Aradhana5[[#This Row],[1st Level Departure]],FC_Road___Aradhana5[[#This Row],[2nd Level Departure]])</f>
        <v xml:space="preserve">Sinhgad Road </v>
      </c>
      <c r="AN513" t="s">
        <v>85</v>
      </c>
      <c r="AO513" t="s">
        <v>71</v>
      </c>
      <c r="AP513" t="s">
        <v>96</v>
      </c>
      <c r="AQ513" t="s">
        <v>50</v>
      </c>
      <c r="AR513" t="s">
        <v>50</v>
      </c>
      <c r="AS513" t="s">
        <v>50</v>
      </c>
      <c r="AT513" t="s">
        <v>50</v>
      </c>
      <c r="AU513" t="s">
        <v>50</v>
      </c>
      <c r="AV513" t="s">
        <v>97</v>
      </c>
      <c r="AW513" t="str">
        <f t="shared" si="71"/>
        <v>Social Media Ad (Instagram/ Facebook)</v>
      </c>
      <c r="AX513" t="s">
        <v>61</v>
      </c>
      <c r="AY513" t="str">
        <f t="shared" si="64"/>
        <v>Casual Meal</v>
      </c>
      <c r="AZ513" t="s">
        <v>98</v>
      </c>
      <c r="BA513" t="s">
        <v>62</v>
      </c>
      <c r="BB513" t="s">
        <v>87</v>
      </c>
      <c r="BC513" t="s">
        <v>108</v>
      </c>
      <c r="BD513" t="s">
        <v>75</v>
      </c>
      <c r="BE513" t="s">
        <v>67</v>
      </c>
      <c r="BF513" t="s">
        <v>99</v>
      </c>
      <c r="BG513" t="s">
        <v>68</v>
      </c>
      <c r="BH513" t="s">
        <v>118</v>
      </c>
      <c r="BI513" t="s">
        <v>91</v>
      </c>
      <c r="BJ513" t="s">
        <v>69</v>
      </c>
      <c r="BK513" t="s">
        <v>153</v>
      </c>
      <c r="BL513" t="s">
        <v>419</v>
      </c>
    </row>
    <row r="514" spans="1:64" x14ac:dyDescent="0.3">
      <c r="A514">
        <v>538</v>
      </c>
      <c r="B514" s="1">
        <v>45843.911805555559</v>
      </c>
      <c r="C514" s="6">
        <v>45843.913888888892</v>
      </c>
      <c r="D514" s="2">
        <f>INT(FC_Road___Aradhana5[[#This Row],[Completion time]])</f>
        <v>45843</v>
      </c>
      <c r="E514" s="2" t="str">
        <f>TEXT(FC_Road___Aradhana5[[#This Row],[Date]],"dddd")</f>
        <v>Saturday</v>
      </c>
      <c r="F514" s="2" t="str">
        <f>IF(WEEKDAY(FC_Road___Aradhana5[[#This Row],[Date]],2)&gt;5,"Weekend","Weekday")</f>
        <v>Weekend</v>
      </c>
      <c r="G51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4" t="s">
        <v>49</v>
      </c>
      <c r="I514" t="s">
        <v>50</v>
      </c>
      <c r="J514" t="s">
        <v>79</v>
      </c>
      <c r="K514" t="s">
        <v>52</v>
      </c>
      <c r="L514" t="s">
        <v>93</v>
      </c>
      <c r="M514" t="s">
        <v>50</v>
      </c>
      <c r="N514" t="s">
        <v>102</v>
      </c>
      <c r="O514" t="s">
        <v>50</v>
      </c>
      <c r="P514" t="s">
        <v>50</v>
      </c>
      <c r="Q514" t="s">
        <v>50</v>
      </c>
      <c r="R514" t="str">
        <f t="shared" si="66"/>
        <v>FC Road</v>
      </c>
      <c r="S514" t="s">
        <v>50</v>
      </c>
      <c r="T514" t="s">
        <v>50</v>
      </c>
      <c r="U514" t="s">
        <v>50</v>
      </c>
      <c r="V514" t="s">
        <v>50</v>
      </c>
      <c r="W514" t="s">
        <v>50</v>
      </c>
      <c r="X514" t="str">
        <f t="shared" si="67"/>
        <v/>
      </c>
      <c r="Y514" t="str">
        <f t="shared" si="68"/>
        <v>FC Road</v>
      </c>
      <c r="Z514" t="s">
        <v>83</v>
      </c>
      <c r="AA514" t="s">
        <v>135</v>
      </c>
      <c r="AB514" t="s">
        <v>50</v>
      </c>
      <c r="AC514" t="s">
        <v>50</v>
      </c>
      <c r="AD514" t="s">
        <v>50</v>
      </c>
      <c r="AE514" t="s">
        <v>50</v>
      </c>
      <c r="AF514" t="str">
        <f t="shared" si="69"/>
        <v>Erandawne</v>
      </c>
      <c r="AG514" t="s">
        <v>50</v>
      </c>
      <c r="AH514" t="s">
        <v>183</v>
      </c>
      <c r="AI514" t="s">
        <v>50</v>
      </c>
      <c r="AJ514" t="s">
        <v>50</v>
      </c>
      <c r="AK514" t="s">
        <v>50</v>
      </c>
      <c r="AL514" t="str">
        <f t="shared" si="70"/>
        <v>Deenanath Mangeshkar Hospital / Patwardhan Bag</v>
      </c>
      <c r="AM514" t="str">
        <f>IF(FC_Road___Aradhana5[[#This Row],[2nd Level Departure]]="",FC_Road___Aradhana5[[#This Row],[1st Level Departure]],FC_Road___Aradhana5[[#This Row],[2nd Level Departure]])</f>
        <v>Deenanath Mangeshkar Hospital / Patwardhan Bag</v>
      </c>
      <c r="AN514" t="s">
        <v>56</v>
      </c>
      <c r="AO514" t="s">
        <v>109</v>
      </c>
      <c r="AP514" t="s">
        <v>96</v>
      </c>
      <c r="AQ514" t="s">
        <v>50</v>
      </c>
      <c r="AR514" t="s">
        <v>50</v>
      </c>
      <c r="AS514" t="s">
        <v>50</v>
      </c>
      <c r="AT514" t="s">
        <v>50</v>
      </c>
      <c r="AU514" t="s">
        <v>50</v>
      </c>
      <c r="AV514" t="s">
        <v>110</v>
      </c>
      <c r="AW514" t="str">
        <f t="shared" si="71"/>
        <v>Reservation Apps - DineOut/ Zomato Gold</v>
      </c>
      <c r="AX514" t="s">
        <v>61</v>
      </c>
      <c r="AY514" t="str">
        <f t="shared" si="64"/>
        <v>Casual Meal</v>
      </c>
      <c r="AZ514" t="s">
        <v>98</v>
      </c>
      <c r="BA514" t="s">
        <v>62</v>
      </c>
      <c r="BB514" t="s">
        <v>87</v>
      </c>
      <c r="BC514" t="s">
        <v>64</v>
      </c>
      <c r="BD514" t="s">
        <v>66</v>
      </c>
      <c r="BE514" t="s">
        <v>76</v>
      </c>
      <c r="BF514" t="s">
        <v>99</v>
      </c>
      <c r="BG514" t="s">
        <v>68</v>
      </c>
      <c r="BH514" t="s">
        <v>101</v>
      </c>
      <c r="BI514" t="s">
        <v>91</v>
      </c>
      <c r="BJ514" t="s">
        <v>69</v>
      </c>
      <c r="BK514" t="s">
        <v>93</v>
      </c>
      <c r="BL514" t="s">
        <v>372</v>
      </c>
    </row>
    <row r="515" spans="1:64" x14ac:dyDescent="0.3">
      <c r="A515">
        <v>539</v>
      </c>
      <c r="B515" s="1">
        <v>45843.914583333331</v>
      </c>
      <c r="C515" s="6">
        <v>45843.915972222225</v>
      </c>
      <c r="D515" s="2">
        <f>INT(FC_Road___Aradhana5[[#This Row],[Completion time]])</f>
        <v>45843</v>
      </c>
      <c r="E515" s="2" t="str">
        <f>TEXT(FC_Road___Aradhana5[[#This Row],[Date]],"dddd")</f>
        <v>Saturday</v>
      </c>
      <c r="F515" s="2" t="str">
        <f>IF(WEEKDAY(FC_Road___Aradhana5[[#This Row],[Date]],2)&gt;5,"Weekend","Weekday")</f>
        <v>Weekend</v>
      </c>
      <c r="G51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5" t="s">
        <v>49</v>
      </c>
      <c r="I515" t="s">
        <v>50</v>
      </c>
      <c r="J515" t="s">
        <v>79</v>
      </c>
      <c r="K515" t="s">
        <v>140</v>
      </c>
      <c r="L515" t="s">
        <v>156</v>
      </c>
      <c r="M515" t="s">
        <v>219</v>
      </c>
      <c r="N515" t="s">
        <v>50</v>
      </c>
      <c r="O515" t="s">
        <v>50</v>
      </c>
      <c r="P515" t="s">
        <v>50</v>
      </c>
      <c r="Q515" t="s">
        <v>50</v>
      </c>
      <c r="R515" t="str">
        <f t="shared" si="66"/>
        <v xml:space="preserve">Hinjewadi 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tr">
        <f t="shared" si="67"/>
        <v/>
      </c>
      <c r="Y515" t="str">
        <f t="shared" si="68"/>
        <v xml:space="preserve">Hinjewadi </v>
      </c>
      <c r="Z515" t="s">
        <v>166</v>
      </c>
      <c r="AA515" t="s">
        <v>50</v>
      </c>
      <c r="AB515" t="s">
        <v>192</v>
      </c>
      <c r="AC515" t="s">
        <v>50</v>
      </c>
      <c r="AD515" t="s">
        <v>50</v>
      </c>
      <c r="AE515" t="s">
        <v>50</v>
      </c>
      <c r="AF515" t="str">
        <f t="shared" si="69"/>
        <v xml:space="preserve">E square </v>
      </c>
      <c r="AG515" t="s">
        <v>50</v>
      </c>
      <c r="AH515" t="s">
        <v>50</v>
      </c>
      <c r="AI515" t="s">
        <v>50</v>
      </c>
      <c r="AJ515" t="s">
        <v>50</v>
      </c>
      <c r="AK515" t="s">
        <v>50</v>
      </c>
      <c r="AL515" t="str">
        <f t="shared" si="70"/>
        <v/>
      </c>
      <c r="AM515" t="str">
        <f>IF(FC_Road___Aradhana5[[#This Row],[2nd Level Departure]]="",FC_Road___Aradhana5[[#This Row],[1st Level Departure]],FC_Road___Aradhana5[[#This Row],[2nd Level Departure]])</f>
        <v xml:space="preserve">E square </v>
      </c>
      <c r="AN515" t="s">
        <v>85</v>
      </c>
      <c r="AO515" t="s">
        <v>71</v>
      </c>
      <c r="AP515" t="s">
        <v>96</v>
      </c>
      <c r="AQ515" t="s">
        <v>50</v>
      </c>
      <c r="AR515" t="s">
        <v>50</v>
      </c>
      <c r="AS515" t="s">
        <v>50</v>
      </c>
      <c r="AT515" t="s">
        <v>50</v>
      </c>
      <c r="AU515" t="s">
        <v>50</v>
      </c>
      <c r="AV515" t="s">
        <v>149</v>
      </c>
      <c r="AW515" t="str">
        <f t="shared" si="71"/>
        <v>A friend told me</v>
      </c>
      <c r="AX515" t="s">
        <v>61</v>
      </c>
      <c r="AY515" t="str">
        <f t="shared" si="64"/>
        <v>Casual Meal</v>
      </c>
      <c r="AZ515" t="s">
        <v>98</v>
      </c>
      <c r="BA515" t="s">
        <v>62</v>
      </c>
      <c r="BB515" t="s">
        <v>87</v>
      </c>
      <c r="BC515" t="s">
        <v>104</v>
      </c>
      <c r="BD515" t="s">
        <v>66</v>
      </c>
      <c r="BE515" t="s">
        <v>67</v>
      </c>
      <c r="BF515" t="s">
        <v>89</v>
      </c>
      <c r="BG515" t="s">
        <v>68</v>
      </c>
      <c r="BH515" t="s">
        <v>90</v>
      </c>
      <c r="BI515" t="s">
        <v>115</v>
      </c>
      <c r="BJ515" t="s">
        <v>69</v>
      </c>
      <c r="BK515" t="s">
        <v>531</v>
      </c>
      <c r="BL515" t="s">
        <v>472</v>
      </c>
    </row>
    <row r="516" spans="1:64" x14ac:dyDescent="0.3">
      <c r="A516">
        <v>540</v>
      </c>
      <c r="B516" s="1">
        <v>45843.915277777778</v>
      </c>
      <c r="C516" s="6">
        <v>45843.918055555558</v>
      </c>
      <c r="D516" s="2">
        <f>INT(FC_Road___Aradhana5[[#This Row],[Completion time]])</f>
        <v>45843</v>
      </c>
      <c r="E516" s="2" t="str">
        <f>TEXT(FC_Road___Aradhana5[[#This Row],[Date]],"dddd")</f>
        <v>Saturday</v>
      </c>
      <c r="F516" s="2" t="str">
        <f>IF(WEEKDAY(FC_Road___Aradhana5[[#This Row],[Date]],2)&gt;5,"Weekend","Weekday")</f>
        <v>Weekend</v>
      </c>
      <c r="G51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6" t="s">
        <v>49</v>
      </c>
      <c r="I516" t="s">
        <v>50</v>
      </c>
      <c r="J516" t="s">
        <v>51</v>
      </c>
      <c r="K516" t="s">
        <v>52</v>
      </c>
      <c r="L516" t="s">
        <v>80</v>
      </c>
      <c r="M516" t="s">
        <v>50</v>
      </c>
      <c r="N516" t="s">
        <v>50</v>
      </c>
      <c r="O516" t="s">
        <v>50</v>
      </c>
      <c r="P516" t="s">
        <v>50</v>
      </c>
      <c r="Q516" t="s">
        <v>235</v>
      </c>
      <c r="R516" t="str">
        <f t="shared" si="66"/>
        <v>Sinhgad Road</v>
      </c>
      <c r="S516" t="s">
        <v>50</v>
      </c>
      <c r="T516" t="s">
        <v>50</v>
      </c>
      <c r="U516" t="s">
        <v>50</v>
      </c>
      <c r="V516" t="s">
        <v>50</v>
      </c>
      <c r="W516" t="s">
        <v>50</v>
      </c>
      <c r="X516" t="str">
        <f t="shared" si="67"/>
        <v/>
      </c>
      <c r="Y516" t="str">
        <f t="shared" si="68"/>
        <v>Sinhgad Road</v>
      </c>
      <c r="Z516" t="s">
        <v>83</v>
      </c>
      <c r="AA516" t="s">
        <v>235</v>
      </c>
      <c r="AB516" t="s">
        <v>50</v>
      </c>
      <c r="AC516" t="s">
        <v>50</v>
      </c>
      <c r="AD516" t="s">
        <v>50</v>
      </c>
      <c r="AE516" t="s">
        <v>50</v>
      </c>
      <c r="AF516" t="str">
        <f t="shared" si="69"/>
        <v>Sinhgad Road</v>
      </c>
      <c r="AG516" t="s">
        <v>50</v>
      </c>
      <c r="AH516" t="s">
        <v>50</v>
      </c>
      <c r="AI516" t="s">
        <v>50</v>
      </c>
      <c r="AJ516" t="s">
        <v>50</v>
      </c>
      <c r="AK516" t="s">
        <v>50</v>
      </c>
      <c r="AL516" t="str">
        <f t="shared" si="70"/>
        <v/>
      </c>
      <c r="AM516" t="str">
        <f>IF(FC_Road___Aradhana5[[#This Row],[2nd Level Departure]]="",FC_Road___Aradhana5[[#This Row],[1st Level Departure]],FC_Road___Aradhana5[[#This Row],[2nd Level Departure]])</f>
        <v>Sinhgad Road</v>
      </c>
      <c r="AN516" t="s">
        <v>147</v>
      </c>
      <c r="AO516" t="s">
        <v>57</v>
      </c>
      <c r="AP516" t="s">
        <v>96</v>
      </c>
      <c r="AQ516" t="s">
        <v>50</v>
      </c>
      <c r="AR516" t="s">
        <v>50</v>
      </c>
      <c r="AS516" t="s">
        <v>50</v>
      </c>
      <c r="AT516" t="s">
        <v>50</v>
      </c>
      <c r="AU516" t="s">
        <v>50</v>
      </c>
      <c r="AV516" t="s">
        <v>110</v>
      </c>
      <c r="AW516" t="str">
        <f t="shared" si="71"/>
        <v>Reservation Apps - DineOut/ Zomato Gold</v>
      </c>
      <c r="AX516" t="s">
        <v>111</v>
      </c>
      <c r="AY516" t="str">
        <f t="shared" si="64"/>
        <v>Hangout with friends</v>
      </c>
      <c r="AZ516" t="s">
        <v>180</v>
      </c>
      <c r="BA516" t="s">
        <v>107</v>
      </c>
      <c r="BB516" t="s">
        <v>87</v>
      </c>
      <c r="BC516" t="s">
        <v>64</v>
      </c>
      <c r="BD516" t="s">
        <v>75</v>
      </c>
      <c r="BE516" t="s">
        <v>76</v>
      </c>
      <c r="BF516" t="s">
        <v>184</v>
      </c>
      <c r="BG516" t="s">
        <v>68</v>
      </c>
      <c r="BH516" t="s">
        <v>101</v>
      </c>
      <c r="BI516" t="s">
        <v>122</v>
      </c>
      <c r="BJ516" t="s">
        <v>69</v>
      </c>
      <c r="BK516" t="s">
        <v>153</v>
      </c>
      <c r="BL516" t="s">
        <v>419</v>
      </c>
    </row>
    <row r="517" spans="1:64" x14ac:dyDescent="0.3">
      <c r="A517">
        <v>541</v>
      </c>
      <c r="B517" s="1">
        <v>45843.922222222223</v>
      </c>
      <c r="C517" s="6">
        <v>45843.922222222223</v>
      </c>
      <c r="D517" s="2">
        <f>INT(FC_Road___Aradhana5[[#This Row],[Completion time]])</f>
        <v>45843</v>
      </c>
      <c r="E517" s="2" t="str">
        <f>TEXT(FC_Road___Aradhana5[[#This Row],[Date]],"dddd")</f>
        <v>Saturday</v>
      </c>
      <c r="F517" s="2" t="str">
        <f>IF(WEEKDAY(FC_Road___Aradhana5[[#This Row],[Date]],2)&gt;5,"Weekend","Weekday")</f>
        <v>Weekend</v>
      </c>
      <c r="G51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7" t="s">
        <v>49</v>
      </c>
      <c r="I517" t="s">
        <v>50</v>
      </c>
      <c r="J517" t="s">
        <v>79</v>
      </c>
      <c r="K517" t="s">
        <v>52</v>
      </c>
      <c r="L517" t="s">
        <v>93</v>
      </c>
      <c r="M517" t="s">
        <v>50</v>
      </c>
      <c r="N517" t="s">
        <v>102</v>
      </c>
      <c r="O517" t="s">
        <v>50</v>
      </c>
      <c r="P517" t="s">
        <v>50</v>
      </c>
      <c r="Q517" t="s">
        <v>50</v>
      </c>
      <c r="R517" t="str">
        <f t="shared" si="66"/>
        <v>FC Road</v>
      </c>
      <c r="S517" t="s">
        <v>50</v>
      </c>
      <c r="T517" t="s">
        <v>50</v>
      </c>
      <c r="U517" t="s">
        <v>50</v>
      </c>
      <c r="V517" t="s">
        <v>50</v>
      </c>
      <c r="W517" t="s">
        <v>50</v>
      </c>
      <c r="X517" t="str">
        <f t="shared" si="67"/>
        <v/>
      </c>
      <c r="Y517" t="str">
        <f t="shared" si="68"/>
        <v>FC Road</v>
      </c>
      <c r="Z517" t="s">
        <v>83</v>
      </c>
      <c r="AA517" t="s">
        <v>84</v>
      </c>
      <c r="AB517" t="s">
        <v>50</v>
      </c>
      <c r="AC517" t="s">
        <v>50</v>
      </c>
      <c r="AD517" t="s">
        <v>50</v>
      </c>
      <c r="AE517" t="s">
        <v>50</v>
      </c>
      <c r="AF517" t="str">
        <f t="shared" si="69"/>
        <v>kothrud</v>
      </c>
      <c r="AG517" t="s">
        <v>50</v>
      </c>
      <c r="AH517" t="s">
        <v>50</v>
      </c>
      <c r="AI517" t="s">
        <v>82</v>
      </c>
      <c r="AJ517" t="s">
        <v>50</v>
      </c>
      <c r="AK517" t="s">
        <v>50</v>
      </c>
      <c r="AL517" t="str">
        <f t="shared" si="70"/>
        <v>Bhusari Colony / Kothrud Depot</v>
      </c>
      <c r="AM517" t="str">
        <f>IF(FC_Road___Aradhana5[[#This Row],[2nd Level Departure]]="",FC_Road___Aradhana5[[#This Row],[1st Level Departure]],FC_Road___Aradhana5[[#This Row],[2nd Level Departure]])</f>
        <v>Bhusari Colony / Kothrud Depot</v>
      </c>
      <c r="AN517" t="s">
        <v>56</v>
      </c>
      <c r="AO517" t="s">
        <v>71</v>
      </c>
      <c r="AP517" t="s">
        <v>96</v>
      </c>
      <c r="AQ517" t="s">
        <v>50</v>
      </c>
      <c r="AR517" t="s">
        <v>50</v>
      </c>
      <c r="AS517" t="s">
        <v>50</v>
      </c>
      <c r="AT517" t="s">
        <v>50</v>
      </c>
      <c r="AU517" t="s">
        <v>50</v>
      </c>
      <c r="AV517" t="s">
        <v>149</v>
      </c>
      <c r="AW517" t="str">
        <f t="shared" si="71"/>
        <v>A friend told me</v>
      </c>
      <c r="AX517" t="s">
        <v>61</v>
      </c>
      <c r="AY517" t="str">
        <f t="shared" si="64"/>
        <v>Casual Meal</v>
      </c>
      <c r="AZ517" t="s">
        <v>98</v>
      </c>
      <c r="BA517" t="s">
        <v>62</v>
      </c>
      <c r="BB517" t="s">
        <v>64</v>
      </c>
      <c r="BC517" t="s">
        <v>64</v>
      </c>
      <c r="BD517" t="s">
        <v>75</v>
      </c>
      <c r="BE517" t="s">
        <v>67</v>
      </c>
      <c r="BF517" t="s">
        <v>89</v>
      </c>
      <c r="BG517" t="s">
        <v>100</v>
      </c>
      <c r="BH517" t="s">
        <v>118</v>
      </c>
      <c r="BI517" t="s">
        <v>50</v>
      </c>
      <c r="BJ517" t="s">
        <v>189</v>
      </c>
      <c r="BK517" t="s">
        <v>93</v>
      </c>
      <c r="BL517" t="s">
        <v>372</v>
      </c>
    </row>
    <row r="518" spans="1:64" x14ac:dyDescent="0.3">
      <c r="A518">
        <v>542</v>
      </c>
      <c r="B518" s="1">
        <v>45843.92291666667</v>
      </c>
      <c r="C518" s="6">
        <v>45843.934027777781</v>
      </c>
      <c r="D518" s="2">
        <f>INT(FC_Road___Aradhana5[[#This Row],[Completion time]])</f>
        <v>45843</v>
      </c>
      <c r="E518" s="2" t="str">
        <f>TEXT(FC_Road___Aradhana5[[#This Row],[Date]],"dddd")</f>
        <v>Saturday</v>
      </c>
      <c r="F518" s="2" t="str">
        <f>IF(WEEKDAY(FC_Road___Aradhana5[[#This Row],[Date]],2)&gt;5,"Weekend","Weekday")</f>
        <v>Weekend</v>
      </c>
      <c r="G51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8" t="s">
        <v>49</v>
      </c>
      <c r="I518" t="s">
        <v>50</v>
      </c>
      <c r="J518" t="s">
        <v>79</v>
      </c>
      <c r="K518" t="s">
        <v>52</v>
      </c>
      <c r="L518" t="s">
        <v>80</v>
      </c>
      <c r="M518" t="s">
        <v>50</v>
      </c>
      <c r="N518" t="s">
        <v>50</v>
      </c>
      <c r="O518" t="s">
        <v>50</v>
      </c>
      <c r="P518" t="s">
        <v>50</v>
      </c>
      <c r="Q518" t="s">
        <v>81</v>
      </c>
      <c r="R518" t="str">
        <f t="shared" si="66"/>
        <v>Kothrud</v>
      </c>
      <c r="S518" t="s">
        <v>50</v>
      </c>
      <c r="T518" t="s">
        <v>50</v>
      </c>
      <c r="U518" t="s">
        <v>148</v>
      </c>
      <c r="V518" t="s">
        <v>50</v>
      </c>
      <c r="W518" t="s">
        <v>50</v>
      </c>
      <c r="X518" t="str">
        <f t="shared" si="67"/>
        <v>MIT College / Anand Nagar</v>
      </c>
      <c r="Y518" t="str">
        <f t="shared" si="68"/>
        <v>MIT College / Anand Nagar</v>
      </c>
      <c r="Z518" t="s">
        <v>83</v>
      </c>
      <c r="AA518" t="s">
        <v>84</v>
      </c>
      <c r="AB518" t="s">
        <v>50</v>
      </c>
      <c r="AC518" t="s">
        <v>50</v>
      </c>
      <c r="AD518" t="s">
        <v>50</v>
      </c>
      <c r="AE518" t="s">
        <v>50</v>
      </c>
      <c r="AF518" t="str">
        <f t="shared" si="69"/>
        <v>kothrud</v>
      </c>
      <c r="AG518" t="s">
        <v>50</v>
      </c>
      <c r="AH518" t="s">
        <v>50</v>
      </c>
      <c r="AI518" t="s">
        <v>148</v>
      </c>
      <c r="AJ518" t="s">
        <v>50</v>
      </c>
      <c r="AK518" t="s">
        <v>50</v>
      </c>
      <c r="AL518" t="str">
        <f t="shared" si="70"/>
        <v>MIT College / Anand Nagar</v>
      </c>
      <c r="AM518" t="str">
        <f>IF(FC_Road___Aradhana5[[#This Row],[2nd Level Departure]]="",FC_Road___Aradhana5[[#This Row],[1st Level Departure]],FC_Road___Aradhana5[[#This Row],[2nd Level Departure]])</f>
        <v>MIT College / Anand Nagar</v>
      </c>
      <c r="AN518" t="s">
        <v>94</v>
      </c>
      <c r="AO518" t="s">
        <v>109</v>
      </c>
      <c r="AP518" t="s">
        <v>96</v>
      </c>
      <c r="AQ518" t="s">
        <v>50</v>
      </c>
      <c r="AR518" t="s">
        <v>50</v>
      </c>
      <c r="AS518" t="s">
        <v>50</v>
      </c>
      <c r="AT518" t="s">
        <v>50</v>
      </c>
      <c r="AU518" t="s">
        <v>50</v>
      </c>
      <c r="AV518" t="s">
        <v>149</v>
      </c>
      <c r="AW518" t="str">
        <f t="shared" si="71"/>
        <v>A friend told me</v>
      </c>
      <c r="AX518" t="s">
        <v>61</v>
      </c>
      <c r="AY518" t="str">
        <f t="shared" si="64"/>
        <v>Casual Meal</v>
      </c>
      <c r="AZ518" t="s">
        <v>98</v>
      </c>
      <c r="BA518" t="s">
        <v>62</v>
      </c>
      <c r="BB518" t="s">
        <v>87</v>
      </c>
      <c r="BC518" t="s">
        <v>108</v>
      </c>
      <c r="BD518" t="s">
        <v>75</v>
      </c>
      <c r="BE518" t="s">
        <v>76</v>
      </c>
      <c r="BF518" t="s">
        <v>89</v>
      </c>
      <c r="BG518" t="s">
        <v>100</v>
      </c>
      <c r="BH518" t="s">
        <v>101</v>
      </c>
      <c r="BI518" t="s">
        <v>122</v>
      </c>
      <c r="BJ518" t="s">
        <v>189</v>
      </c>
      <c r="BK518" t="s">
        <v>153</v>
      </c>
      <c r="BL518" t="s">
        <v>382</v>
      </c>
    </row>
    <row r="519" spans="1:64" x14ac:dyDescent="0.3">
      <c r="A519">
        <v>543</v>
      </c>
      <c r="B519" s="1">
        <v>45843.918055555558</v>
      </c>
      <c r="C519" s="6">
        <v>45843.935416666667</v>
      </c>
      <c r="D519" s="2">
        <f>INT(FC_Road___Aradhana5[[#This Row],[Completion time]])</f>
        <v>45843</v>
      </c>
      <c r="E519" s="2" t="str">
        <f>TEXT(FC_Road___Aradhana5[[#This Row],[Date]],"dddd")</f>
        <v>Saturday</v>
      </c>
      <c r="F519" s="2" t="str">
        <f>IF(WEEKDAY(FC_Road___Aradhana5[[#This Row],[Date]],2)&gt;5,"Weekend","Weekday")</f>
        <v>Weekend</v>
      </c>
      <c r="G51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19" t="s">
        <v>49</v>
      </c>
      <c r="I519" t="s">
        <v>50</v>
      </c>
      <c r="J519" t="s">
        <v>79</v>
      </c>
      <c r="K519" t="s">
        <v>52</v>
      </c>
      <c r="L519" t="s">
        <v>156</v>
      </c>
      <c r="M519" t="s">
        <v>165</v>
      </c>
      <c r="N519" t="s">
        <v>50</v>
      </c>
      <c r="O519" t="s">
        <v>50</v>
      </c>
      <c r="P519" t="s">
        <v>50</v>
      </c>
      <c r="Q519" t="s">
        <v>50</v>
      </c>
      <c r="R519" t="str">
        <f t="shared" si="66"/>
        <v>Pavillion Mall</v>
      </c>
      <c r="S519" t="s">
        <v>50</v>
      </c>
      <c r="T519" t="s">
        <v>50</v>
      </c>
      <c r="U519" t="s">
        <v>50</v>
      </c>
      <c r="V519" t="s">
        <v>50</v>
      </c>
      <c r="W519" t="s">
        <v>50</v>
      </c>
      <c r="X519" t="str">
        <f t="shared" si="67"/>
        <v/>
      </c>
      <c r="Y519" t="str">
        <f t="shared" si="68"/>
        <v>Pavillion Mall</v>
      </c>
      <c r="Z519" t="s">
        <v>83</v>
      </c>
      <c r="AA519" t="s">
        <v>84</v>
      </c>
      <c r="AB519" t="s">
        <v>50</v>
      </c>
      <c r="AC519" t="s">
        <v>50</v>
      </c>
      <c r="AD519" t="s">
        <v>50</v>
      </c>
      <c r="AE519" t="s">
        <v>50</v>
      </c>
      <c r="AF519" t="str">
        <f t="shared" si="69"/>
        <v>kothrud</v>
      </c>
      <c r="AG519" t="s">
        <v>50</v>
      </c>
      <c r="AH519" t="s">
        <v>50</v>
      </c>
      <c r="AI519" t="s">
        <v>120</v>
      </c>
      <c r="AJ519" t="s">
        <v>50</v>
      </c>
      <c r="AK519" t="s">
        <v>50</v>
      </c>
      <c r="AL519" t="str">
        <f t="shared" si="70"/>
        <v>Mayur Colony / Ideal Colony</v>
      </c>
      <c r="AM519" t="str">
        <f>IF(FC_Road___Aradhana5[[#This Row],[2nd Level Departure]]="",FC_Road___Aradhana5[[#This Row],[1st Level Departure]],FC_Road___Aradhana5[[#This Row],[2nd Level Departure]])</f>
        <v>Mayur Colony / Ideal Colony</v>
      </c>
      <c r="AN519" t="s">
        <v>56</v>
      </c>
      <c r="AO519" t="s">
        <v>71</v>
      </c>
      <c r="AP519" t="s">
        <v>96</v>
      </c>
      <c r="AQ519" t="s">
        <v>50</v>
      </c>
      <c r="AR519" t="s">
        <v>50</v>
      </c>
      <c r="AS519" t="s">
        <v>50</v>
      </c>
      <c r="AT519" t="s">
        <v>50</v>
      </c>
      <c r="AU519" t="s">
        <v>50</v>
      </c>
      <c r="AV519" t="s">
        <v>149</v>
      </c>
      <c r="AW519" t="str">
        <f t="shared" si="71"/>
        <v>A friend told me</v>
      </c>
      <c r="AX519" t="s">
        <v>61</v>
      </c>
      <c r="AY519" t="str">
        <f t="shared" si="64"/>
        <v>Casual Meal</v>
      </c>
      <c r="AZ519" t="s">
        <v>98</v>
      </c>
      <c r="BA519" t="s">
        <v>62</v>
      </c>
      <c r="BB519" t="s">
        <v>65</v>
      </c>
      <c r="BC519" t="s">
        <v>65</v>
      </c>
      <c r="BD519" t="s">
        <v>75</v>
      </c>
      <c r="BE519" t="s">
        <v>76</v>
      </c>
      <c r="BF519" t="s">
        <v>89</v>
      </c>
      <c r="BG519" t="s">
        <v>68</v>
      </c>
      <c r="BH519" t="s">
        <v>118</v>
      </c>
      <c r="BI519" t="s">
        <v>91</v>
      </c>
      <c r="BJ519" t="s">
        <v>69</v>
      </c>
      <c r="BK519" t="s">
        <v>531</v>
      </c>
      <c r="BL519" t="s">
        <v>390</v>
      </c>
    </row>
    <row r="520" spans="1:64" x14ac:dyDescent="0.3">
      <c r="A520">
        <v>544</v>
      </c>
      <c r="B520" s="1">
        <v>45843.935416666667</v>
      </c>
      <c r="C520" s="6">
        <v>45843.938194444447</v>
      </c>
      <c r="D520" s="2">
        <f>INT(FC_Road___Aradhana5[[#This Row],[Completion time]])</f>
        <v>45843</v>
      </c>
      <c r="E520" s="2" t="str">
        <f>TEXT(FC_Road___Aradhana5[[#This Row],[Date]],"dddd")</f>
        <v>Saturday</v>
      </c>
      <c r="F520" s="2" t="str">
        <f>IF(WEEKDAY(FC_Road___Aradhana5[[#This Row],[Date]],2)&gt;5,"Weekend","Weekday")</f>
        <v>Weekend</v>
      </c>
      <c r="G52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0" t="s">
        <v>49</v>
      </c>
      <c r="I520" t="s">
        <v>50</v>
      </c>
      <c r="J520" t="s">
        <v>51</v>
      </c>
      <c r="K520" t="s">
        <v>52</v>
      </c>
      <c r="L520" t="s">
        <v>80</v>
      </c>
      <c r="M520" t="s">
        <v>50</v>
      </c>
      <c r="N520" t="s">
        <v>50</v>
      </c>
      <c r="O520" t="s">
        <v>50</v>
      </c>
      <c r="P520" t="s">
        <v>50</v>
      </c>
      <c r="Q520" t="s">
        <v>81</v>
      </c>
      <c r="R520" t="str">
        <f t="shared" si="66"/>
        <v>Kothrud</v>
      </c>
      <c r="S520" t="s">
        <v>50</v>
      </c>
      <c r="T520" t="s">
        <v>50</v>
      </c>
      <c r="U520" t="s">
        <v>162</v>
      </c>
      <c r="V520" t="s">
        <v>50</v>
      </c>
      <c r="W520" t="s">
        <v>50</v>
      </c>
      <c r="X520" t="str">
        <f t="shared" si="67"/>
        <v>Dahanukar Colony / Kothrud Bus Stand</v>
      </c>
      <c r="Y520" t="str">
        <f t="shared" si="68"/>
        <v>Dahanukar Colony / Kothrud Bus Stand</v>
      </c>
      <c r="Z520" t="s">
        <v>163</v>
      </c>
      <c r="AA520" t="s">
        <v>135</v>
      </c>
      <c r="AB520" t="s">
        <v>50</v>
      </c>
      <c r="AC520" t="s">
        <v>50</v>
      </c>
      <c r="AD520" t="s">
        <v>50</v>
      </c>
      <c r="AE520" t="s">
        <v>50</v>
      </c>
      <c r="AF520" t="str">
        <f t="shared" si="69"/>
        <v>Erandawne</v>
      </c>
      <c r="AG520" t="s">
        <v>50</v>
      </c>
      <c r="AH520" t="s">
        <v>181</v>
      </c>
      <c r="AI520" t="s">
        <v>50</v>
      </c>
      <c r="AJ520" t="s">
        <v>50</v>
      </c>
      <c r="AK520" t="s">
        <v>50</v>
      </c>
      <c r="AL520" t="str">
        <f t="shared" si="70"/>
        <v>Law College Road</v>
      </c>
      <c r="AM520" t="str">
        <f>IF(FC_Road___Aradhana5[[#This Row],[2nd Level Departure]]="",FC_Road___Aradhana5[[#This Row],[1st Level Departure]],FC_Road___Aradhana5[[#This Row],[2nd Level Departure]])</f>
        <v>Law College Road</v>
      </c>
      <c r="AN520" t="s">
        <v>128</v>
      </c>
      <c r="AO520" t="s">
        <v>71</v>
      </c>
      <c r="AP520" t="s">
        <v>96</v>
      </c>
      <c r="AQ520" t="s">
        <v>50</v>
      </c>
      <c r="AR520" t="s">
        <v>50</v>
      </c>
      <c r="AS520" t="s">
        <v>50</v>
      </c>
      <c r="AT520" t="s">
        <v>50</v>
      </c>
      <c r="AU520" t="s">
        <v>50</v>
      </c>
      <c r="AV520" t="s">
        <v>149</v>
      </c>
      <c r="AW520" t="str">
        <f t="shared" si="71"/>
        <v>A friend told me</v>
      </c>
      <c r="AX520" t="s">
        <v>61</v>
      </c>
      <c r="AY520" t="str">
        <f t="shared" si="64"/>
        <v>Casual Meal</v>
      </c>
      <c r="AZ520" t="s">
        <v>98</v>
      </c>
      <c r="BA520" t="s">
        <v>62</v>
      </c>
      <c r="BB520" t="s">
        <v>113</v>
      </c>
      <c r="BC520" t="s">
        <v>64</v>
      </c>
      <c r="BD520" t="s">
        <v>88</v>
      </c>
      <c r="BE520" t="s">
        <v>76</v>
      </c>
      <c r="BF520" t="s">
        <v>89</v>
      </c>
      <c r="BG520" t="s">
        <v>68</v>
      </c>
      <c r="BH520" t="s">
        <v>118</v>
      </c>
      <c r="BI520" t="s">
        <v>122</v>
      </c>
      <c r="BJ520" t="s">
        <v>69</v>
      </c>
      <c r="BK520" t="s">
        <v>530</v>
      </c>
      <c r="BL520" t="s">
        <v>425</v>
      </c>
    </row>
    <row r="521" spans="1:64" x14ac:dyDescent="0.3">
      <c r="A521">
        <v>545</v>
      </c>
      <c r="B521" s="1">
        <v>45843.945138888892</v>
      </c>
      <c r="C521" s="6">
        <v>45843.946527777778</v>
      </c>
      <c r="D521" s="2">
        <f>INT(FC_Road___Aradhana5[[#This Row],[Completion time]])</f>
        <v>45843</v>
      </c>
      <c r="E521" s="2" t="str">
        <f>TEXT(FC_Road___Aradhana5[[#This Row],[Date]],"dddd")</f>
        <v>Saturday</v>
      </c>
      <c r="F521" s="2" t="str">
        <f>IF(WEEKDAY(FC_Road___Aradhana5[[#This Row],[Date]],2)&gt;5,"Weekend","Weekday")</f>
        <v>Weekend</v>
      </c>
      <c r="G52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1" t="s">
        <v>49</v>
      </c>
      <c r="I521" t="s">
        <v>50</v>
      </c>
      <c r="J521" t="s">
        <v>79</v>
      </c>
      <c r="K521" t="s">
        <v>52</v>
      </c>
      <c r="L521" t="s">
        <v>80</v>
      </c>
      <c r="M521" t="s">
        <v>50</v>
      </c>
      <c r="N521" t="s">
        <v>50</v>
      </c>
      <c r="O521" t="s">
        <v>50</v>
      </c>
      <c r="P521" t="s">
        <v>50</v>
      </c>
      <c r="Q521" t="s">
        <v>70</v>
      </c>
      <c r="R521" t="str">
        <f t="shared" si="66"/>
        <v>Shivajinagar</v>
      </c>
      <c r="S521" t="s">
        <v>50</v>
      </c>
      <c r="T521" t="s">
        <v>50</v>
      </c>
      <c r="U521" t="s">
        <v>50</v>
      </c>
      <c r="V521" t="s">
        <v>225</v>
      </c>
      <c r="W521" t="s">
        <v>322</v>
      </c>
      <c r="X521" t="str">
        <f t="shared" si="67"/>
        <v>Range Hills</v>
      </c>
      <c r="Y521" t="str">
        <f t="shared" si="68"/>
        <v>Range Hills</v>
      </c>
      <c r="Z521" t="s">
        <v>83</v>
      </c>
      <c r="AA521" t="s">
        <v>84</v>
      </c>
      <c r="AB521" t="s">
        <v>50</v>
      </c>
      <c r="AC521" t="s">
        <v>50</v>
      </c>
      <c r="AD521" t="s">
        <v>50</v>
      </c>
      <c r="AE521" t="s">
        <v>50</v>
      </c>
      <c r="AF521" t="str">
        <f t="shared" si="69"/>
        <v>kothrud</v>
      </c>
      <c r="AG521" t="s">
        <v>50</v>
      </c>
      <c r="AH521" t="s">
        <v>50</v>
      </c>
      <c r="AI521" t="s">
        <v>120</v>
      </c>
      <c r="AJ521" t="s">
        <v>50</v>
      </c>
      <c r="AK521" t="s">
        <v>50</v>
      </c>
      <c r="AL521" t="str">
        <f t="shared" si="70"/>
        <v>Mayur Colony / Ideal Colony</v>
      </c>
      <c r="AM521" t="str">
        <f>IF(FC_Road___Aradhana5[[#This Row],[2nd Level Departure]]="",FC_Road___Aradhana5[[#This Row],[1st Level Departure]],FC_Road___Aradhana5[[#This Row],[2nd Level Departure]])</f>
        <v>Mayur Colony / Ideal Colony</v>
      </c>
      <c r="AN521" t="s">
        <v>85</v>
      </c>
      <c r="AO521" t="s">
        <v>109</v>
      </c>
      <c r="AP521" t="s">
        <v>58</v>
      </c>
      <c r="AQ521" t="s">
        <v>72</v>
      </c>
      <c r="AR521" t="s">
        <v>73</v>
      </c>
      <c r="AS521" t="s">
        <v>112</v>
      </c>
      <c r="AT521" t="s">
        <v>107</v>
      </c>
      <c r="AU521" t="s">
        <v>103</v>
      </c>
      <c r="AV521" t="s">
        <v>50</v>
      </c>
      <c r="AW521" t="str">
        <f t="shared" si="71"/>
        <v>Walk-in/ Saw it while passing by</v>
      </c>
      <c r="AX521" t="s">
        <v>50</v>
      </c>
      <c r="AY521" t="str">
        <f t="shared" si="64"/>
        <v>Hangout with Friends</v>
      </c>
      <c r="AZ521" t="s">
        <v>50</v>
      </c>
      <c r="BA521" t="str">
        <f t="shared" si="65"/>
        <v>Nonna's famous Tiramisu </v>
      </c>
      <c r="BB521" t="s">
        <v>104</v>
      </c>
      <c r="BC521" t="s">
        <v>104</v>
      </c>
      <c r="BD521" t="s">
        <v>75</v>
      </c>
      <c r="BE521" t="s">
        <v>67</v>
      </c>
      <c r="BF521" t="s">
        <v>89</v>
      </c>
      <c r="BG521" t="s">
        <v>68</v>
      </c>
      <c r="BH521" t="s">
        <v>78</v>
      </c>
      <c r="BI521" t="s">
        <v>122</v>
      </c>
      <c r="BJ521" t="s">
        <v>69</v>
      </c>
      <c r="BK521" t="s">
        <v>153</v>
      </c>
      <c r="BL521" t="s">
        <v>421</v>
      </c>
    </row>
    <row r="522" spans="1:64" x14ac:dyDescent="0.3">
      <c r="A522">
        <v>546</v>
      </c>
      <c r="B522" s="1">
        <v>45843.945833333331</v>
      </c>
      <c r="C522" s="6">
        <v>45843.947222222225</v>
      </c>
      <c r="D522" s="2">
        <f>INT(FC_Road___Aradhana5[[#This Row],[Completion time]])</f>
        <v>45843</v>
      </c>
      <c r="E522" s="2" t="str">
        <f>TEXT(FC_Road___Aradhana5[[#This Row],[Date]],"dddd")</f>
        <v>Saturday</v>
      </c>
      <c r="F522" s="2" t="str">
        <f>IF(WEEKDAY(FC_Road___Aradhana5[[#This Row],[Date]],2)&gt;5,"Weekend","Weekday")</f>
        <v>Weekend</v>
      </c>
      <c r="G522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2" t="s">
        <v>49</v>
      </c>
      <c r="I522" t="s">
        <v>50</v>
      </c>
      <c r="J522" t="s">
        <v>51</v>
      </c>
      <c r="K522" t="s">
        <v>52</v>
      </c>
      <c r="L522" t="s">
        <v>93</v>
      </c>
      <c r="M522" t="s">
        <v>50</v>
      </c>
      <c r="N522" t="s">
        <v>102</v>
      </c>
      <c r="O522" t="s">
        <v>50</v>
      </c>
      <c r="P522" t="s">
        <v>50</v>
      </c>
      <c r="Q522" t="s">
        <v>50</v>
      </c>
      <c r="R522" t="str">
        <f t="shared" si="66"/>
        <v>FC Road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tr">
        <f t="shared" si="67"/>
        <v/>
      </c>
      <c r="Y522" t="str">
        <f t="shared" si="68"/>
        <v>FC Road</v>
      </c>
      <c r="Z522" t="s">
        <v>83</v>
      </c>
      <c r="AA522" t="s">
        <v>84</v>
      </c>
      <c r="AB522" t="s">
        <v>50</v>
      </c>
      <c r="AC522" t="s">
        <v>50</v>
      </c>
      <c r="AD522" t="s">
        <v>50</v>
      </c>
      <c r="AE522" t="s">
        <v>50</v>
      </c>
      <c r="AF522" t="str">
        <f t="shared" si="69"/>
        <v>kothrud</v>
      </c>
      <c r="AG522" t="s">
        <v>50</v>
      </c>
      <c r="AH522" t="s">
        <v>50</v>
      </c>
      <c r="AI522" t="s">
        <v>162</v>
      </c>
      <c r="AJ522" t="s">
        <v>50</v>
      </c>
      <c r="AK522" t="s">
        <v>50</v>
      </c>
      <c r="AL522" t="str">
        <f t="shared" si="70"/>
        <v>Dahanukar Colony / Kothrud Bus Stand</v>
      </c>
      <c r="AM522" t="str">
        <f>IF(FC_Road___Aradhana5[[#This Row],[2nd Level Departure]]="",FC_Road___Aradhana5[[#This Row],[1st Level Departure]],FC_Road___Aradhana5[[#This Row],[2nd Level Departure]])</f>
        <v>Dahanukar Colony / Kothrud Bus Stand</v>
      </c>
      <c r="AN522" t="s">
        <v>85</v>
      </c>
      <c r="AO522" t="s">
        <v>71</v>
      </c>
      <c r="AP522" t="s">
        <v>96</v>
      </c>
      <c r="AQ522" t="s">
        <v>50</v>
      </c>
      <c r="AR522" t="s">
        <v>50</v>
      </c>
      <c r="AS522" t="s">
        <v>50</v>
      </c>
      <c r="AT522" t="s">
        <v>50</v>
      </c>
      <c r="AU522" t="s">
        <v>50</v>
      </c>
      <c r="AV522" t="s">
        <v>97</v>
      </c>
      <c r="AW522" t="str">
        <f t="shared" si="71"/>
        <v>Social Media Ad (Instagram/ Facebook)</v>
      </c>
      <c r="AX522" t="s">
        <v>61</v>
      </c>
      <c r="AY522" t="str">
        <f t="shared" si="64"/>
        <v>Casual Meal</v>
      </c>
      <c r="AZ522" t="s">
        <v>98</v>
      </c>
      <c r="BA522" t="s">
        <v>62</v>
      </c>
      <c r="BB522" t="s">
        <v>87</v>
      </c>
      <c r="BC522" t="s">
        <v>64</v>
      </c>
      <c r="BD522" t="s">
        <v>75</v>
      </c>
      <c r="BE522" t="s">
        <v>76</v>
      </c>
      <c r="BF522" t="s">
        <v>99</v>
      </c>
      <c r="BG522" t="s">
        <v>68</v>
      </c>
      <c r="BH522" t="s">
        <v>78</v>
      </c>
      <c r="BI522" t="s">
        <v>50</v>
      </c>
      <c r="BJ522" t="s">
        <v>69</v>
      </c>
      <c r="BK522" t="s">
        <v>93</v>
      </c>
      <c r="BL522" t="s">
        <v>372</v>
      </c>
    </row>
    <row r="523" spans="1:64" x14ac:dyDescent="0.3">
      <c r="A523">
        <v>547</v>
      </c>
      <c r="B523" s="1">
        <v>45843.947916666664</v>
      </c>
      <c r="C523" s="6">
        <v>45843.950694444444</v>
      </c>
      <c r="D523" s="2">
        <f>INT(FC_Road___Aradhana5[[#This Row],[Completion time]])</f>
        <v>45843</v>
      </c>
      <c r="E523" s="2" t="str">
        <f>TEXT(FC_Road___Aradhana5[[#This Row],[Date]],"dddd")</f>
        <v>Saturday</v>
      </c>
      <c r="F523" s="2" t="str">
        <f>IF(WEEKDAY(FC_Road___Aradhana5[[#This Row],[Date]],2)&gt;5,"Weekend","Weekday")</f>
        <v>Weekend</v>
      </c>
      <c r="G523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3" t="s">
        <v>49</v>
      </c>
      <c r="I523" t="s">
        <v>50</v>
      </c>
      <c r="J523" t="s">
        <v>51</v>
      </c>
      <c r="K523" t="s">
        <v>52</v>
      </c>
      <c r="L523" t="s">
        <v>156</v>
      </c>
      <c r="M523" t="s">
        <v>165</v>
      </c>
      <c r="N523" t="s">
        <v>50</v>
      </c>
      <c r="O523" t="s">
        <v>50</v>
      </c>
      <c r="P523" t="s">
        <v>50</v>
      </c>
      <c r="Q523" t="s">
        <v>50</v>
      </c>
      <c r="R523" t="str">
        <f t="shared" si="66"/>
        <v>Pavillion Mall</v>
      </c>
      <c r="S523" t="s">
        <v>50</v>
      </c>
      <c r="T523" t="s">
        <v>50</v>
      </c>
      <c r="U523" t="s">
        <v>50</v>
      </c>
      <c r="V523" t="s">
        <v>50</v>
      </c>
      <c r="W523" t="s">
        <v>50</v>
      </c>
      <c r="X523" t="str">
        <f t="shared" si="67"/>
        <v/>
      </c>
      <c r="Y523" t="str">
        <f t="shared" si="68"/>
        <v>Pavillion Mall</v>
      </c>
      <c r="Z523" t="s">
        <v>83</v>
      </c>
      <c r="AA523" t="s">
        <v>70</v>
      </c>
      <c r="AB523" t="s">
        <v>50</v>
      </c>
      <c r="AC523" t="s">
        <v>50</v>
      </c>
      <c r="AD523" t="s">
        <v>50</v>
      </c>
      <c r="AE523" t="s">
        <v>50</v>
      </c>
      <c r="AF523" t="str">
        <f t="shared" si="69"/>
        <v>Shivajinagar</v>
      </c>
      <c r="AG523" t="s">
        <v>50</v>
      </c>
      <c r="AH523" t="s">
        <v>50</v>
      </c>
      <c r="AI523" t="s">
        <v>50</v>
      </c>
      <c r="AJ523" t="s">
        <v>50</v>
      </c>
      <c r="AK523" t="s">
        <v>50</v>
      </c>
      <c r="AL523" t="str">
        <f t="shared" si="70"/>
        <v/>
      </c>
      <c r="AM523" t="str">
        <f>IF(FC_Road___Aradhana5[[#This Row],[2nd Level Departure]]="",FC_Road___Aradhana5[[#This Row],[1st Level Departure]],FC_Road___Aradhana5[[#This Row],[2nd Level Departure]])</f>
        <v>Shivajinagar</v>
      </c>
      <c r="AN523" t="s">
        <v>56</v>
      </c>
      <c r="AO523" t="s">
        <v>71</v>
      </c>
      <c r="AP523" t="s">
        <v>58</v>
      </c>
      <c r="AQ523" t="s">
        <v>72</v>
      </c>
      <c r="AR523" t="s">
        <v>103</v>
      </c>
      <c r="AS523" t="s">
        <v>61</v>
      </c>
      <c r="AT523" t="s">
        <v>107</v>
      </c>
      <c r="AU523" t="s">
        <v>63</v>
      </c>
      <c r="AV523" t="s">
        <v>50</v>
      </c>
      <c r="AW523" t="str">
        <f t="shared" si="71"/>
        <v>Walk-in/ Saw it while passing by</v>
      </c>
      <c r="AX523" t="s">
        <v>50</v>
      </c>
      <c r="AY523" t="str">
        <f t="shared" si="64"/>
        <v>Casual Meal</v>
      </c>
      <c r="AZ523" t="s">
        <v>50</v>
      </c>
      <c r="BA523" t="str">
        <f t="shared" si="65"/>
        <v>Nonna's famous Tiramisu </v>
      </c>
      <c r="BB523" t="s">
        <v>87</v>
      </c>
      <c r="BC523" t="s">
        <v>64</v>
      </c>
      <c r="BD523" t="s">
        <v>75</v>
      </c>
      <c r="BE523" t="s">
        <v>76</v>
      </c>
      <c r="BF523" t="s">
        <v>89</v>
      </c>
      <c r="BG523" t="s">
        <v>68</v>
      </c>
      <c r="BH523" t="s">
        <v>78</v>
      </c>
      <c r="BI523" t="s">
        <v>115</v>
      </c>
      <c r="BJ523" t="s">
        <v>69</v>
      </c>
      <c r="BK523" t="s">
        <v>153</v>
      </c>
      <c r="BL523" t="s">
        <v>370</v>
      </c>
    </row>
    <row r="524" spans="1:64" x14ac:dyDescent="0.3">
      <c r="A524">
        <v>548</v>
      </c>
      <c r="B524" s="1">
        <v>45843.947222222225</v>
      </c>
      <c r="C524" s="6">
        <v>45843.953472222223</v>
      </c>
      <c r="D524" s="2">
        <f>INT(FC_Road___Aradhana5[[#This Row],[Completion time]])</f>
        <v>45843</v>
      </c>
      <c r="E524" s="2" t="str">
        <f>TEXT(FC_Road___Aradhana5[[#This Row],[Date]],"dddd")</f>
        <v>Saturday</v>
      </c>
      <c r="F524" s="2" t="str">
        <f>IF(WEEKDAY(FC_Road___Aradhana5[[#This Row],[Date]],2)&gt;5,"Weekend","Weekday")</f>
        <v>Weekend</v>
      </c>
      <c r="G524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4" t="s">
        <v>49</v>
      </c>
      <c r="I524" t="s">
        <v>50</v>
      </c>
      <c r="J524" t="s">
        <v>79</v>
      </c>
      <c r="K524" t="s">
        <v>52</v>
      </c>
      <c r="L524" t="s">
        <v>156</v>
      </c>
      <c r="M524" t="s">
        <v>165</v>
      </c>
      <c r="N524" t="s">
        <v>50</v>
      </c>
      <c r="O524" t="s">
        <v>50</v>
      </c>
      <c r="P524" t="s">
        <v>50</v>
      </c>
      <c r="Q524" t="s">
        <v>50</v>
      </c>
      <c r="R524" t="str">
        <f t="shared" si="66"/>
        <v>Pavillion Mall</v>
      </c>
      <c r="S524" t="s">
        <v>50</v>
      </c>
      <c r="T524" t="s">
        <v>50</v>
      </c>
      <c r="U524" t="s">
        <v>50</v>
      </c>
      <c r="V524" t="s">
        <v>50</v>
      </c>
      <c r="W524" t="s">
        <v>50</v>
      </c>
      <c r="X524" t="str">
        <f t="shared" si="67"/>
        <v/>
      </c>
      <c r="Y524" t="str">
        <f t="shared" si="68"/>
        <v>Pavillion Mall</v>
      </c>
      <c r="Z524" t="s">
        <v>83</v>
      </c>
      <c r="AA524" t="s">
        <v>84</v>
      </c>
      <c r="AB524" t="s">
        <v>50</v>
      </c>
      <c r="AC524" t="s">
        <v>50</v>
      </c>
      <c r="AD524" t="s">
        <v>50</v>
      </c>
      <c r="AE524" t="s">
        <v>50</v>
      </c>
      <c r="AF524" t="str">
        <f t="shared" si="69"/>
        <v>kothrud</v>
      </c>
      <c r="AG524" t="s">
        <v>50</v>
      </c>
      <c r="AH524" t="s">
        <v>50</v>
      </c>
      <c r="AI524" t="s">
        <v>82</v>
      </c>
      <c r="AJ524" t="s">
        <v>50</v>
      </c>
      <c r="AK524" t="s">
        <v>50</v>
      </c>
      <c r="AL524" t="str">
        <f t="shared" si="70"/>
        <v>Bhusari Colony / Kothrud Depot</v>
      </c>
      <c r="AM524" t="str">
        <f>IF(FC_Road___Aradhana5[[#This Row],[2nd Level Departure]]="",FC_Road___Aradhana5[[#This Row],[1st Level Departure]],FC_Road___Aradhana5[[#This Row],[2nd Level Departure]])</f>
        <v>Bhusari Colony / Kothrud Depot</v>
      </c>
      <c r="AN524" t="s">
        <v>56</v>
      </c>
      <c r="AO524" t="s">
        <v>109</v>
      </c>
      <c r="AP524" t="s">
        <v>58</v>
      </c>
      <c r="AQ524" t="s">
        <v>110</v>
      </c>
      <c r="AR524" t="s">
        <v>60</v>
      </c>
      <c r="AS524" t="s">
        <v>61</v>
      </c>
      <c r="AT524" t="s">
        <v>107</v>
      </c>
      <c r="AU524" t="s">
        <v>103</v>
      </c>
      <c r="AV524" t="s">
        <v>50</v>
      </c>
      <c r="AW524" t="str">
        <f t="shared" si="71"/>
        <v>Reservation Apps - DineOut/ Zomato Gold</v>
      </c>
      <c r="AX524" t="s">
        <v>50</v>
      </c>
      <c r="AY524" t="str">
        <f t="shared" si="64"/>
        <v>Casual Meal</v>
      </c>
      <c r="AZ524" t="s">
        <v>50</v>
      </c>
      <c r="BA524" t="str">
        <f t="shared" si="65"/>
        <v>Nonna's famous Tiramisu </v>
      </c>
      <c r="BB524" t="s">
        <v>104</v>
      </c>
      <c r="BC524" t="s">
        <v>65</v>
      </c>
      <c r="BD524" t="s">
        <v>75</v>
      </c>
      <c r="BE524" t="s">
        <v>67</v>
      </c>
      <c r="BF524" t="s">
        <v>89</v>
      </c>
      <c r="BG524" t="s">
        <v>68</v>
      </c>
      <c r="BH524" t="s">
        <v>78</v>
      </c>
      <c r="BI524" t="s">
        <v>115</v>
      </c>
      <c r="BJ524" t="s">
        <v>69</v>
      </c>
      <c r="BK524" t="s">
        <v>531</v>
      </c>
      <c r="BL524" t="s">
        <v>390</v>
      </c>
    </row>
    <row r="525" spans="1:64" x14ac:dyDescent="0.3">
      <c r="A525">
        <v>549</v>
      </c>
      <c r="B525" s="1">
        <v>45843.950694444444</v>
      </c>
      <c r="C525" s="6">
        <v>45843.95416666667</v>
      </c>
      <c r="D525" s="2">
        <f>INT(FC_Road___Aradhana5[[#This Row],[Completion time]])</f>
        <v>45843</v>
      </c>
      <c r="E525" s="2" t="str">
        <f>TEXT(FC_Road___Aradhana5[[#This Row],[Date]],"dddd")</f>
        <v>Saturday</v>
      </c>
      <c r="F525" s="2" t="str">
        <f>IF(WEEKDAY(FC_Road___Aradhana5[[#This Row],[Date]],2)&gt;5,"Weekend","Weekday")</f>
        <v>Weekend</v>
      </c>
      <c r="G525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5" t="s">
        <v>49</v>
      </c>
      <c r="I525" t="s">
        <v>50</v>
      </c>
      <c r="J525" t="s">
        <v>51</v>
      </c>
      <c r="K525" t="s">
        <v>52</v>
      </c>
      <c r="L525" t="s">
        <v>156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tr">
        <f t="shared" si="66"/>
        <v/>
      </c>
      <c r="S525" t="s">
        <v>50</v>
      </c>
      <c r="T525" t="s">
        <v>50</v>
      </c>
      <c r="U525" t="s">
        <v>50</v>
      </c>
      <c r="V525" t="s">
        <v>50</v>
      </c>
      <c r="W525" t="s">
        <v>50</v>
      </c>
      <c r="X525" t="str">
        <f t="shared" si="67"/>
        <v/>
      </c>
      <c r="Y525" t="str">
        <f t="shared" si="68"/>
        <v/>
      </c>
      <c r="Z525" t="s">
        <v>83</v>
      </c>
      <c r="AA525" t="s">
        <v>70</v>
      </c>
      <c r="AB525" t="s">
        <v>50</v>
      </c>
      <c r="AC525" t="s">
        <v>50</v>
      </c>
      <c r="AD525" t="s">
        <v>50</v>
      </c>
      <c r="AE525" t="s">
        <v>50</v>
      </c>
      <c r="AF525" t="str">
        <f t="shared" si="69"/>
        <v>Shivajinagar</v>
      </c>
      <c r="AG525" t="s">
        <v>50</v>
      </c>
      <c r="AH525" t="s">
        <v>50</v>
      </c>
      <c r="AI525" t="s">
        <v>50</v>
      </c>
      <c r="AJ525" t="s">
        <v>50</v>
      </c>
      <c r="AK525" t="s">
        <v>50</v>
      </c>
      <c r="AL525" t="str">
        <f t="shared" si="70"/>
        <v/>
      </c>
      <c r="AM525" t="str">
        <f>IF(FC_Road___Aradhana5[[#This Row],[2nd Level Departure]]="",FC_Road___Aradhana5[[#This Row],[1st Level Departure]],FC_Road___Aradhana5[[#This Row],[2nd Level Departure]])</f>
        <v>Shivajinagar</v>
      </c>
      <c r="AN525" t="s">
        <v>128</v>
      </c>
      <c r="AO525" t="s">
        <v>71</v>
      </c>
      <c r="AP525" t="s">
        <v>58</v>
      </c>
      <c r="AQ525" t="s">
        <v>59</v>
      </c>
      <c r="AR525" t="s">
        <v>60</v>
      </c>
      <c r="AS525" t="s">
        <v>61</v>
      </c>
      <c r="AT525" t="s">
        <v>107</v>
      </c>
      <c r="AU525" t="s">
        <v>63</v>
      </c>
      <c r="AV525" t="s">
        <v>50</v>
      </c>
      <c r="AW525" t="str">
        <f t="shared" si="71"/>
        <v>Word of Mouth/ Recommendation</v>
      </c>
      <c r="AX525" t="s">
        <v>50</v>
      </c>
      <c r="AY525" t="str">
        <f t="shared" si="64"/>
        <v>Casual Meal</v>
      </c>
      <c r="AZ525" t="s">
        <v>50</v>
      </c>
      <c r="BA525" t="str">
        <f t="shared" si="65"/>
        <v>Nonna's famous Tiramisu </v>
      </c>
      <c r="BB525" t="s">
        <v>104</v>
      </c>
      <c r="BC525" t="s">
        <v>108</v>
      </c>
      <c r="BD525" t="s">
        <v>88</v>
      </c>
      <c r="BE525" t="s">
        <v>76</v>
      </c>
      <c r="BF525" t="s">
        <v>89</v>
      </c>
      <c r="BG525" t="s">
        <v>114</v>
      </c>
      <c r="BH525" t="s">
        <v>101</v>
      </c>
      <c r="BI525" t="s">
        <v>115</v>
      </c>
      <c r="BJ525" t="s">
        <v>69</v>
      </c>
      <c r="BK525" t="s">
        <v>153</v>
      </c>
      <c r="BL525" t="s">
        <v>370</v>
      </c>
    </row>
    <row r="526" spans="1:64" x14ac:dyDescent="0.3">
      <c r="A526">
        <v>550</v>
      </c>
      <c r="B526" s="1">
        <v>45843.953472222223</v>
      </c>
      <c r="C526" s="6">
        <v>45843.956944444442</v>
      </c>
      <c r="D526" s="2">
        <f>INT(FC_Road___Aradhana5[[#This Row],[Completion time]])</f>
        <v>45843</v>
      </c>
      <c r="E526" s="2" t="str">
        <f>TEXT(FC_Road___Aradhana5[[#This Row],[Date]],"dddd")</f>
        <v>Saturday</v>
      </c>
      <c r="F526" s="2" t="str">
        <f>IF(WEEKDAY(FC_Road___Aradhana5[[#This Row],[Date]],2)&gt;5,"Weekend","Weekday")</f>
        <v>Weekend</v>
      </c>
      <c r="G526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6" t="s">
        <v>49</v>
      </c>
      <c r="I526" t="s">
        <v>50</v>
      </c>
      <c r="J526" t="s">
        <v>79</v>
      </c>
      <c r="K526" t="s">
        <v>52</v>
      </c>
      <c r="L526" t="s">
        <v>53</v>
      </c>
      <c r="M526" t="s">
        <v>50</v>
      </c>
      <c r="N526" t="s">
        <v>50</v>
      </c>
      <c r="O526" t="s">
        <v>297</v>
      </c>
      <c r="P526" t="s">
        <v>50</v>
      </c>
      <c r="Q526" t="s">
        <v>50</v>
      </c>
      <c r="R526" t="str">
        <f t="shared" si="66"/>
        <v>Pimpri</v>
      </c>
      <c r="S526" t="s">
        <v>50</v>
      </c>
      <c r="T526" t="s">
        <v>50</v>
      </c>
      <c r="U526" t="s">
        <v>50</v>
      </c>
      <c r="V526" t="s">
        <v>50</v>
      </c>
      <c r="W526" t="s">
        <v>50</v>
      </c>
      <c r="X526" t="str">
        <f t="shared" si="67"/>
        <v/>
      </c>
      <c r="Y526" t="str">
        <f t="shared" si="68"/>
        <v>Pimpri</v>
      </c>
      <c r="Z526" t="s">
        <v>83</v>
      </c>
      <c r="AA526" t="s">
        <v>297</v>
      </c>
      <c r="AB526" t="s">
        <v>50</v>
      </c>
      <c r="AC526" t="s">
        <v>50</v>
      </c>
      <c r="AD526" t="s">
        <v>50</v>
      </c>
      <c r="AE526" t="s">
        <v>50</v>
      </c>
      <c r="AF526" t="str">
        <f t="shared" si="69"/>
        <v>Pimpri</v>
      </c>
      <c r="AG526" t="s">
        <v>50</v>
      </c>
      <c r="AH526" t="s">
        <v>50</v>
      </c>
      <c r="AI526" t="s">
        <v>50</v>
      </c>
      <c r="AJ526" t="s">
        <v>50</v>
      </c>
      <c r="AK526" t="s">
        <v>50</v>
      </c>
      <c r="AL526" t="str">
        <f t="shared" si="70"/>
        <v/>
      </c>
      <c r="AM526" t="str">
        <f>IF(FC_Road___Aradhana5[[#This Row],[2nd Level Departure]]="",FC_Road___Aradhana5[[#This Row],[1st Level Departure]],FC_Road___Aradhana5[[#This Row],[2nd Level Departure]])</f>
        <v>Pimpri</v>
      </c>
      <c r="AN526" t="s">
        <v>56</v>
      </c>
      <c r="AO526" t="s">
        <v>109</v>
      </c>
      <c r="AP526" t="s">
        <v>96</v>
      </c>
      <c r="AQ526" t="s">
        <v>50</v>
      </c>
      <c r="AR526" t="s">
        <v>50</v>
      </c>
      <c r="AS526" t="s">
        <v>50</v>
      </c>
      <c r="AT526" t="s">
        <v>50</v>
      </c>
      <c r="AU526" t="s">
        <v>50</v>
      </c>
      <c r="AV526" t="s">
        <v>149</v>
      </c>
      <c r="AW526" t="str">
        <f t="shared" si="71"/>
        <v>A friend told me</v>
      </c>
      <c r="AX526" t="s">
        <v>61</v>
      </c>
      <c r="AY526" t="str">
        <f t="shared" si="64"/>
        <v>Casual Meal</v>
      </c>
      <c r="AZ526" t="s">
        <v>168</v>
      </c>
      <c r="BA526" t="s">
        <v>125</v>
      </c>
      <c r="BB526" t="s">
        <v>74</v>
      </c>
      <c r="BC526" t="s">
        <v>108</v>
      </c>
      <c r="BD526" t="s">
        <v>75</v>
      </c>
      <c r="BE526" t="s">
        <v>67</v>
      </c>
      <c r="BF526" t="s">
        <v>89</v>
      </c>
      <c r="BG526" t="s">
        <v>114</v>
      </c>
      <c r="BH526" t="s">
        <v>101</v>
      </c>
      <c r="BI526" t="s">
        <v>124</v>
      </c>
      <c r="BJ526" t="s">
        <v>69</v>
      </c>
      <c r="BK526" t="s">
        <v>153</v>
      </c>
      <c r="BL526" t="s">
        <v>380</v>
      </c>
    </row>
    <row r="527" spans="1:64" x14ac:dyDescent="0.3">
      <c r="A527">
        <v>551</v>
      </c>
      <c r="B527" s="1">
        <v>45843.95416666667</v>
      </c>
      <c r="C527" s="6">
        <v>45843.958333333336</v>
      </c>
      <c r="D527" s="2">
        <f>INT(FC_Road___Aradhana5[[#This Row],[Completion time]])</f>
        <v>45843</v>
      </c>
      <c r="E527" s="2" t="str">
        <f>TEXT(FC_Road___Aradhana5[[#This Row],[Date]],"dddd")</f>
        <v>Saturday</v>
      </c>
      <c r="F527" s="2" t="str">
        <f>IF(WEEKDAY(FC_Road___Aradhana5[[#This Row],[Date]],2)&gt;5,"Weekend","Weekday")</f>
        <v>Weekend</v>
      </c>
      <c r="G527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7" t="s">
        <v>49</v>
      </c>
      <c r="I527" t="s">
        <v>50</v>
      </c>
      <c r="J527" t="s">
        <v>51</v>
      </c>
      <c r="K527" t="s">
        <v>52</v>
      </c>
      <c r="L527" t="s">
        <v>80</v>
      </c>
      <c r="M527" t="s">
        <v>50</v>
      </c>
      <c r="N527" t="s">
        <v>50</v>
      </c>
      <c r="O527" t="s">
        <v>50</v>
      </c>
      <c r="P527" t="s">
        <v>50</v>
      </c>
      <c r="Q527" t="s">
        <v>323</v>
      </c>
      <c r="R527" t="str">
        <f t="shared" si="66"/>
        <v>Nigdi, Pradhikaran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tr">
        <f t="shared" si="67"/>
        <v/>
      </c>
      <c r="Y527" t="str">
        <f t="shared" si="68"/>
        <v>Nigdi, Pradhikaran</v>
      </c>
      <c r="Z527" t="s">
        <v>163</v>
      </c>
      <c r="AA527" t="s">
        <v>347</v>
      </c>
      <c r="AB527" t="s">
        <v>50</v>
      </c>
      <c r="AC527" t="s">
        <v>50</v>
      </c>
      <c r="AD527" t="s">
        <v>50</v>
      </c>
      <c r="AE527" t="s">
        <v>50</v>
      </c>
      <c r="AF527" t="str">
        <f t="shared" si="69"/>
        <v>Pradhikaran PCMC</v>
      </c>
      <c r="AG527" t="s">
        <v>50</v>
      </c>
      <c r="AH527" t="s">
        <v>50</v>
      </c>
      <c r="AI527" t="s">
        <v>50</v>
      </c>
      <c r="AJ527" t="s">
        <v>50</v>
      </c>
      <c r="AK527" t="s">
        <v>50</v>
      </c>
      <c r="AL527" t="str">
        <f t="shared" si="70"/>
        <v/>
      </c>
      <c r="AM527" t="str">
        <f>IF(FC_Road___Aradhana5[[#This Row],[2nd Level Departure]]="",FC_Road___Aradhana5[[#This Row],[1st Level Departure]],FC_Road___Aradhana5[[#This Row],[2nd Level Departure]])</f>
        <v>Pradhikaran PCMC</v>
      </c>
      <c r="AN527" t="s">
        <v>56</v>
      </c>
      <c r="AO527" t="s">
        <v>71</v>
      </c>
      <c r="AP527" t="s">
        <v>96</v>
      </c>
      <c r="AQ527" t="s">
        <v>50</v>
      </c>
      <c r="AR527" t="s">
        <v>50</v>
      </c>
      <c r="AS527" t="s">
        <v>50</v>
      </c>
      <c r="AT527" t="s">
        <v>50</v>
      </c>
      <c r="AU527" t="s">
        <v>50</v>
      </c>
      <c r="AV527" t="s">
        <v>149</v>
      </c>
      <c r="AW527" t="str">
        <f t="shared" si="71"/>
        <v>A friend told me</v>
      </c>
      <c r="AX527" t="s">
        <v>61</v>
      </c>
      <c r="AY527" t="str">
        <f t="shared" si="64"/>
        <v>Casual Meal</v>
      </c>
      <c r="AZ527" t="s">
        <v>98</v>
      </c>
      <c r="BA527" t="s">
        <v>62</v>
      </c>
      <c r="BB527" t="s">
        <v>87</v>
      </c>
      <c r="BC527" t="s">
        <v>64</v>
      </c>
      <c r="BD527" t="s">
        <v>75</v>
      </c>
      <c r="BE527" t="s">
        <v>76</v>
      </c>
      <c r="BF527" t="s">
        <v>99</v>
      </c>
      <c r="BG527" t="s">
        <v>100</v>
      </c>
      <c r="BH527" t="s">
        <v>78</v>
      </c>
      <c r="BI527" t="s">
        <v>122</v>
      </c>
      <c r="BJ527" t="s">
        <v>69</v>
      </c>
      <c r="BK527" t="s">
        <v>153</v>
      </c>
      <c r="BL527" t="s">
        <v>480</v>
      </c>
    </row>
    <row r="528" spans="1:64" x14ac:dyDescent="0.3">
      <c r="A528">
        <v>552</v>
      </c>
      <c r="B528" s="1">
        <v>45843.957638888889</v>
      </c>
      <c r="C528" s="6">
        <v>45843.959027777775</v>
      </c>
      <c r="D528" s="2">
        <f>INT(FC_Road___Aradhana5[[#This Row],[Completion time]])</f>
        <v>45843</v>
      </c>
      <c r="E528" s="2" t="str">
        <f>TEXT(FC_Road___Aradhana5[[#This Row],[Date]],"dddd")</f>
        <v>Saturday</v>
      </c>
      <c r="F528" s="2" t="str">
        <f>IF(WEEKDAY(FC_Road___Aradhana5[[#This Row],[Date]],2)&gt;5,"Weekend","Weekday")</f>
        <v>Weekend</v>
      </c>
      <c r="G528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8" t="s">
        <v>49</v>
      </c>
      <c r="I528" t="s">
        <v>50</v>
      </c>
      <c r="J528" t="s">
        <v>79</v>
      </c>
      <c r="K528" t="s">
        <v>92</v>
      </c>
      <c r="L528" t="s">
        <v>93</v>
      </c>
      <c r="M528" t="s">
        <v>50</v>
      </c>
      <c r="N528" t="s">
        <v>165</v>
      </c>
      <c r="O528" t="s">
        <v>50</v>
      </c>
      <c r="P528" t="s">
        <v>50</v>
      </c>
      <c r="Q528" t="s">
        <v>50</v>
      </c>
      <c r="R528" t="str">
        <f t="shared" si="66"/>
        <v>Pavillion Mall</v>
      </c>
      <c r="S528" t="s">
        <v>50</v>
      </c>
      <c r="T528" t="s">
        <v>50</v>
      </c>
      <c r="U528" t="s">
        <v>50</v>
      </c>
      <c r="V528" t="s">
        <v>50</v>
      </c>
      <c r="W528" t="s">
        <v>50</v>
      </c>
      <c r="X528" t="str">
        <f t="shared" si="67"/>
        <v/>
      </c>
      <c r="Y528" t="str">
        <f t="shared" si="68"/>
        <v>Pavillion Mall</v>
      </c>
      <c r="Z528" t="s">
        <v>163</v>
      </c>
      <c r="AA528" t="s">
        <v>70</v>
      </c>
      <c r="AB528" t="s">
        <v>50</v>
      </c>
      <c r="AC528" t="s">
        <v>50</v>
      </c>
      <c r="AD528" t="s">
        <v>50</v>
      </c>
      <c r="AE528" t="s">
        <v>50</v>
      </c>
      <c r="AF528" t="str">
        <f t="shared" si="69"/>
        <v>Shivajinagar</v>
      </c>
      <c r="AG528" t="s">
        <v>50</v>
      </c>
      <c r="AH528" t="s">
        <v>50</v>
      </c>
      <c r="AI528" t="s">
        <v>50</v>
      </c>
      <c r="AJ528" t="s">
        <v>50</v>
      </c>
      <c r="AK528" t="s">
        <v>50</v>
      </c>
      <c r="AL528" t="str">
        <f t="shared" si="70"/>
        <v/>
      </c>
      <c r="AM528" t="str">
        <f>IF(FC_Road___Aradhana5[[#This Row],[2nd Level Departure]]="",FC_Road___Aradhana5[[#This Row],[1st Level Departure]],FC_Road___Aradhana5[[#This Row],[2nd Level Departure]])</f>
        <v>Shivajinagar</v>
      </c>
      <c r="AN528" t="s">
        <v>56</v>
      </c>
      <c r="AO528" t="s">
        <v>71</v>
      </c>
      <c r="AP528" t="s">
        <v>96</v>
      </c>
      <c r="AQ528" t="s">
        <v>50</v>
      </c>
      <c r="AR528" t="s">
        <v>50</v>
      </c>
      <c r="AS528" t="s">
        <v>50</v>
      </c>
      <c r="AT528" t="s">
        <v>50</v>
      </c>
      <c r="AU528" t="s">
        <v>50</v>
      </c>
      <c r="AV528" t="s">
        <v>144</v>
      </c>
      <c r="AW528" t="str">
        <f t="shared" si="71"/>
        <v>I was walking by and came in</v>
      </c>
      <c r="AX528" t="s">
        <v>61</v>
      </c>
      <c r="AY528" t="str">
        <f t="shared" si="64"/>
        <v>Casual Meal</v>
      </c>
      <c r="AZ528" t="s">
        <v>98</v>
      </c>
      <c r="BA528" t="s">
        <v>62</v>
      </c>
      <c r="BB528" t="s">
        <v>113</v>
      </c>
      <c r="BC528" t="s">
        <v>74</v>
      </c>
      <c r="BD528" t="s">
        <v>88</v>
      </c>
      <c r="BE528" t="s">
        <v>76</v>
      </c>
      <c r="BF528" t="s">
        <v>184</v>
      </c>
      <c r="BG528" t="s">
        <v>114</v>
      </c>
      <c r="BH528" t="s">
        <v>118</v>
      </c>
      <c r="BI528" t="s">
        <v>122</v>
      </c>
      <c r="BJ528" t="s">
        <v>69</v>
      </c>
      <c r="BK528" t="s">
        <v>530</v>
      </c>
      <c r="BL528" t="s">
        <v>370</v>
      </c>
    </row>
    <row r="529" spans="1:64" x14ac:dyDescent="0.3">
      <c r="A529">
        <v>553</v>
      </c>
      <c r="B529" s="1">
        <v>45843.959027777775</v>
      </c>
      <c r="C529" s="6">
        <v>45843.960416666669</v>
      </c>
      <c r="D529" s="2">
        <f>INT(FC_Road___Aradhana5[[#This Row],[Completion time]])</f>
        <v>45843</v>
      </c>
      <c r="E529" s="2" t="str">
        <f>TEXT(FC_Road___Aradhana5[[#This Row],[Date]],"dddd")</f>
        <v>Saturday</v>
      </c>
      <c r="F529" s="2" t="str">
        <f>IF(WEEKDAY(FC_Road___Aradhana5[[#This Row],[Date]],2)&gt;5,"Weekend","Weekday")</f>
        <v>Weekend</v>
      </c>
      <c r="G529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29" t="s">
        <v>49</v>
      </c>
      <c r="I529" t="s">
        <v>50</v>
      </c>
      <c r="J529" t="s">
        <v>51</v>
      </c>
      <c r="K529" t="s">
        <v>52</v>
      </c>
      <c r="L529" t="s">
        <v>93</v>
      </c>
      <c r="M529" t="s">
        <v>50</v>
      </c>
      <c r="N529" t="s">
        <v>102</v>
      </c>
      <c r="O529" t="s">
        <v>50</v>
      </c>
      <c r="P529" t="s">
        <v>50</v>
      </c>
      <c r="Q529" t="s">
        <v>50</v>
      </c>
      <c r="R529" t="str">
        <f t="shared" si="66"/>
        <v>FC Road</v>
      </c>
      <c r="S529" t="s">
        <v>50</v>
      </c>
      <c r="T529" t="s">
        <v>50</v>
      </c>
      <c r="U529" t="s">
        <v>50</v>
      </c>
      <c r="V529" t="s">
        <v>50</v>
      </c>
      <c r="W529" t="s">
        <v>50</v>
      </c>
      <c r="X529" t="str">
        <f t="shared" si="67"/>
        <v/>
      </c>
      <c r="Y529" t="str">
        <f t="shared" si="68"/>
        <v>FC Road</v>
      </c>
      <c r="Z529" t="s">
        <v>83</v>
      </c>
      <c r="AA529" t="s">
        <v>127</v>
      </c>
      <c r="AB529" t="s">
        <v>50</v>
      </c>
      <c r="AC529" t="s">
        <v>50</v>
      </c>
      <c r="AD529" t="s">
        <v>50</v>
      </c>
      <c r="AE529" t="s">
        <v>50</v>
      </c>
      <c r="AF529" t="str">
        <f t="shared" si="69"/>
        <v>Old City</v>
      </c>
      <c r="AG529" t="s">
        <v>50</v>
      </c>
      <c r="AH529" t="s">
        <v>50</v>
      </c>
      <c r="AI529" t="s">
        <v>50</v>
      </c>
      <c r="AJ529" t="s">
        <v>50</v>
      </c>
      <c r="AK529" t="s">
        <v>50</v>
      </c>
      <c r="AL529" t="str">
        <f t="shared" si="70"/>
        <v/>
      </c>
      <c r="AM529" t="str">
        <f>IF(FC_Road___Aradhana5[[#This Row],[2nd Level Departure]]="",FC_Road___Aradhana5[[#This Row],[1st Level Departure]],FC_Road___Aradhana5[[#This Row],[2nd Level Departure]])</f>
        <v>Old City</v>
      </c>
      <c r="AN529" t="s">
        <v>56</v>
      </c>
      <c r="AO529" t="s">
        <v>71</v>
      </c>
      <c r="AP529" t="s">
        <v>58</v>
      </c>
      <c r="AQ529" t="s">
        <v>97</v>
      </c>
      <c r="AR529" t="s">
        <v>60</v>
      </c>
      <c r="AS529" t="s">
        <v>112</v>
      </c>
      <c r="AT529" t="s">
        <v>62</v>
      </c>
      <c r="AU529" t="s">
        <v>133</v>
      </c>
      <c r="AV529" t="s">
        <v>50</v>
      </c>
      <c r="AW529" t="str">
        <f t="shared" si="71"/>
        <v>Social Media Ad (Instagram/ Facebook)</v>
      </c>
      <c r="AX529" t="s">
        <v>50</v>
      </c>
      <c r="AY529" t="str">
        <f t="shared" si="64"/>
        <v>Hangout with Friends</v>
      </c>
      <c r="AZ529" t="s">
        <v>50</v>
      </c>
      <c r="BA529" t="str">
        <f t="shared" si="65"/>
        <v>I wanted to try Sourdough Pizza</v>
      </c>
      <c r="BB529" t="s">
        <v>64</v>
      </c>
      <c r="BC529" t="s">
        <v>104</v>
      </c>
      <c r="BD529" t="s">
        <v>75</v>
      </c>
      <c r="BE529" t="s">
        <v>67</v>
      </c>
      <c r="BF529" t="s">
        <v>89</v>
      </c>
      <c r="BG529" t="s">
        <v>68</v>
      </c>
      <c r="BH529" t="s">
        <v>90</v>
      </c>
      <c r="BI529" t="s">
        <v>115</v>
      </c>
      <c r="BJ529" t="s">
        <v>69</v>
      </c>
      <c r="BK529" t="s">
        <v>93</v>
      </c>
      <c r="BL529" t="s">
        <v>372</v>
      </c>
    </row>
    <row r="530" spans="1:64" x14ac:dyDescent="0.3">
      <c r="A530">
        <v>554</v>
      </c>
      <c r="B530" s="1">
        <v>45843.959027777775</v>
      </c>
      <c r="C530" s="6">
        <v>45843.961111111108</v>
      </c>
      <c r="D530" s="2">
        <f>INT(FC_Road___Aradhana5[[#This Row],[Completion time]])</f>
        <v>45843</v>
      </c>
      <c r="E530" s="2" t="str">
        <f>TEXT(FC_Road___Aradhana5[[#This Row],[Date]],"dddd")</f>
        <v>Saturday</v>
      </c>
      <c r="F530" s="2" t="str">
        <f>IF(WEEKDAY(FC_Road___Aradhana5[[#This Row],[Date]],2)&gt;5,"Weekend","Weekday")</f>
        <v>Weekend</v>
      </c>
      <c r="G530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30" t="s">
        <v>49</v>
      </c>
      <c r="I530" t="s">
        <v>50</v>
      </c>
      <c r="J530" t="s">
        <v>79</v>
      </c>
      <c r="K530" t="s">
        <v>52</v>
      </c>
      <c r="L530" t="s">
        <v>93</v>
      </c>
      <c r="M530" t="s">
        <v>50</v>
      </c>
      <c r="N530" t="s">
        <v>54</v>
      </c>
      <c r="O530" t="s">
        <v>50</v>
      </c>
      <c r="P530" t="s">
        <v>50</v>
      </c>
      <c r="Q530" t="s">
        <v>50</v>
      </c>
      <c r="R530" t="str">
        <f t="shared" si="66"/>
        <v>Deccan</v>
      </c>
      <c r="S530" t="s">
        <v>50</v>
      </c>
      <c r="T530" t="s">
        <v>50</v>
      </c>
      <c r="U530" t="s">
        <v>50</v>
      </c>
      <c r="V530" t="s">
        <v>50</v>
      </c>
      <c r="W530" t="s">
        <v>50</v>
      </c>
      <c r="X530" t="str">
        <f t="shared" si="67"/>
        <v/>
      </c>
      <c r="Y530" t="str">
        <f t="shared" si="68"/>
        <v>Deccan</v>
      </c>
      <c r="Z530" t="s">
        <v>83</v>
      </c>
      <c r="AA530" t="s">
        <v>277</v>
      </c>
      <c r="AB530" t="s">
        <v>50</v>
      </c>
      <c r="AC530" t="s">
        <v>50</v>
      </c>
      <c r="AD530" t="s">
        <v>50</v>
      </c>
      <c r="AE530" t="s">
        <v>50</v>
      </c>
      <c r="AF530" t="str">
        <f t="shared" si="69"/>
        <v>Kalyani nagar</v>
      </c>
      <c r="AG530" t="s">
        <v>50</v>
      </c>
      <c r="AH530" t="s">
        <v>50</v>
      </c>
      <c r="AI530" t="s">
        <v>50</v>
      </c>
      <c r="AJ530" t="s">
        <v>50</v>
      </c>
      <c r="AK530" t="s">
        <v>50</v>
      </c>
      <c r="AL530" t="str">
        <f t="shared" si="70"/>
        <v/>
      </c>
      <c r="AM530" t="str">
        <f>IF(FC_Road___Aradhana5[[#This Row],[2nd Level Departure]]="",FC_Road___Aradhana5[[#This Row],[1st Level Departure]],FC_Road___Aradhana5[[#This Row],[2nd Level Departure]])</f>
        <v>Kalyani nagar</v>
      </c>
      <c r="AN530" t="s">
        <v>94</v>
      </c>
      <c r="AO530" t="s">
        <v>71</v>
      </c>
      <c r="AP530" t="s">
        <v>58</v>
      </c>
      <c r="AQ530" t="s">
        <v>110</v>
      </c>
      <c r="AR530" t="s">
        <v>103</v>
      </c>
      <c r="AS530" t="s">
        <v>61</v>
      </c>
      <c r="AT530" t="s">
        <v>107</v>
      </c>
      <c r="AU530" t="s">
        <v>63</v>
      </c>
      <c r="AV530" t="s">
        <v>50</v>
      </c>
      <c r="AW530" t="str">
        <f t="shared" si="71"/>
        <v>Reservation Apps - DineOut/ Zomato Gold</v>
      </c>
      <c r="AX530" t="s">
        <v>50</v>
      </c>
      <c r="AY530" t="str">
        <f t="shared" si="64"/>
        <v>Casual Meal</v>
      </c>
      <c r="AZ530" t="s">
        <v>50</v>
      </c>
      <c r="BA530" t="str">
        <f t="shared" si="65"/>
        <v>Nonna's famous Tiramisu </v>
      </c>
      <c r="BB530" t="s">
        <v>104</v>
      </c>
      <c r="BC530" t="s">
        <v>104</v>
      </c>
      <c r="BD530" t="s">
        <v>75</v>
      </c>
      <c r="BE530" t="s">
        <v>76</v>
      </c>
      <c r="BF530" t="s">
        <v>99</v>
      </c>
      <c r="BG530" t="s">
        <v>68</v>
      </c>
      <c r="BH530" t="s">
        <v>118</v>
      </c>
      <c r="BI530" t="s">
        <v>122</v>
      </c>
      <c r="BJ530" t="s">
        <v>69</v>
      </c>
      <c r="BK530" t="s">
        <v>93</v>
      </c>
      <c r="BL530" t="s">
        <v>369</v>
      </c>
    </row>
    <row r="531" spans="1:64" x14ac:dyDescent="0.3">
      <c r="A531">
        <v>555</v>
      </c>
      <c r="B531" s="1">
        <v>45843.961111111108</v>
      </c>
      <c r="C531" s="6">
        <v>45843.96875</v>
      </c>
      <c r="D531" s="2">
        <f>INT(FC_Road___Aradhana5[[#This Row],[Completion time]])</f>
        <v>45843</v>
      </c>
      <c r="E531" s="2" t="str">
        <f>TEXT(FC_Road___Aradhana5[[#This Row],[Date]],"dddd")</f>
        <v>Saturday</v>
      </c>
      <c r="F531" s="2" t="str">
        <f>IF(WEEKDAY(FC_Road___Aradhana5[[#This Row],[Date]],2)&gt;5,"Weekend","Weekday")</f>
        <v>Weekend</v>
      </c>
      <c r="G531" s="2" t="str">
        <f>IF(HOUR(FC_Road___Aradhana5[[#This Row],[Completion time]])&lt;13,IF(HOUR(FC_Road___Aradhana5[[#This Row],[Completion time]])&gt;11,"Morning"),IF(HOUR(FC_Road___Aradhana5[[#This Row],[Completion time]])&lt;16,"Afternoon",IF(HOUR(FC_Road___Aradhana5[[#This Row],[Completion time]])&lt;20,"Evening","Night")))</f>
        <v>Night</v>
      </c>
      <c r="H531" t="s">
        <v>49</v>
      </c>
      <c r="I531" t="s">
        <v>50</v>
      </c>
      <c r="J531" t="s">
        <v>79</v>
      </c>
      <c r="K531" t="s">
        <v>140</v>
      </c>
      <c r="L531" t="s">
        <v>80</v>
      </c>
      <c r="M531" t="s">
        <v>50</v>
      </c>
      <c r="N531" t="s">
        <v>50</v>
      </c>
      <c r="O531" t="s">
        <v>50</v>
      </c>
      <c r="P531" t="s">
        <v>50</v>
      </c>
      <c r="Q531" t="s">
        <v>70</v>
      </c>
      <c r="R531" t="str">
        <f t="shared" si="66"/>
        <v>Shivajinagar</v>
      </c>
      <c r="S531" t="s">
        <v>50</v>
      </c>
      <c r="T531" t="s">
        <v>50</v>
      </c>
      <c r="U531" t="s">
        <v>50</v>
      </c>
      <c r="V531" t="s">
        <v>50</v>
      </c>
      <c r="W531" t="s">
        <v>50</v>
      </c>
      <c r="X531" t="str">
        <f t="shared" si="67"/>
        <v/>
      </c>
      <c r="Y531" t="str">
        <f t="shared" si="68"/>
        <v>Shivajinagar</v>
      </c>
      <c r="Z531" t="s">
        <v>83</v>
      </c>
      <c r="AA531" t="s">
        <v>70</v>
      </c>
      <c r="AB531" t="s">
        <v>50</v>
      </c>
      <c r="AC531" t="s">
        <v>50</v>
      </c>
      <c r="AD531" t="s">
        <v>50</v>
      </c>
      <c r="AE531" t="s">
        <v>50</v>
      </c>
      <c r="AF531" t="str">
        <f t="shared" si="69"/>
        <v>Shivajinagar</v>
      </c>
      <c r="AG531" t="s">
        <v>50</v>
      </c>
      <c r="AH531" t="s">
        <v>50</v>
      </c>
      <c r="AI531" t="s">
        <v>50</v>
      </c>
      <c r="AJ531" t="s">
        <v>50</v>
      </c>
      <c r="AK531" t="s">
        <v>50</v>
      </c>
      <c r="AL531" t="str">
        <f t="shared" si="70"/>
        <v/>
      </c>
      <c r="AM531" t="str">
        <f>IF(FC_Road___Aradhana5[[#This Row],[2nd Level Departure]]="",FC_Road___Aradhana5[[#This Row],[1st Level Departure]],FC_Road___Aradhana5[[#This Row],[2nd Level Departure]])</f>
        <v>Shivajinagar</v>
      </c>
      <c r="AN531" t="s">
        <v>85</v>
      </c>
      <c r="AO531" t="s">
        <v>71</v>
      </c>
      <c r="AP531" t="s">
        <v>58</v>
      </c>
      <c r="AQ531" t="s">
        <v>97</v>
      </c>
      <c r="AR531" t="s">
        <v>60</v>
      </c>
      <c r="AS531" t="s">
        <v>61</v>
      </c>
      <c r="AT531" t="s">
        <v>62</v>
      </c>
      <c r="AU531" t="s">
        <v>63</v>
      </c>
      <c r="AV531" t="s">
        <v>50</v>
      </c>
      <c r="AW531" t="str">
        <f t="shared" si="71"/>
        <v>Social Media Ad (Instagram/ Facebook)</v>
      </c>
      <c r="AX531" t="s">
        <v>50</v>
      </c>
      <c r="AY531" t="str">
        <f t="shared" si="64"/>
        <v>Casual Meal</v>
      </c>
      <c r="AZ531" t="s">
        <v>50</v>
      </c>
      <c r="BA531" t="str">
        <f t="shared" si="65"/>
        <v>I wanted to try Sourdough Pizza</v>
      </c>
      <c r="BB531" t="s">
        <v>87</v>
      </c>
      <c r="BC531" t="s">
        <v>64</v>
      </c>
      <c r="BD531" t="s">
        <v>75</v>
      </c>
      <c r="BE531" t="s">
        <v>76</v>
      </c>
      <c r="BF531" t="s">
        <v>50</v>
      </c>
      <c r="BG531" t="s">
        <v>100</v>
      </c>
      <c r="BH531" t="s">
        <v>50</v>
      </c>
      <c r="BI531" t="s">
        <v>50</v>
      </c>
      <c r="BJ531" t="s">
        <v>69</v>
      </c>
      <c r="BK531" t="s">
        <v>153</v>
      </c>
      <c r="BL531" t="s">
        <v>370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F583-24D0-4629-8278-52D390699E30}">
  <dimension ref="A1:J997"/>
  <sheetViews>
    <sheetView topLeftCell="B1" zoomScale="111" workbookViewId="0">
      <selection activeCell="B464" sqref="B464"/>
    </sheetView>
  </sheetViews>
  <sheetFormatPr defaultRowHeight="14.4" x14ac:dyDescent="0.3"/>
  <cols>
    <col min="2" max="2" width="56" customWidth="1"/>
    <col min="3" max="3" width="16.33203125" customWidth="1"/>
    <col min="4" max="4" width="13" customWidth="1"/>
    <col min="5" max="5" width="16.109375" customWidth="1"/>
    <col min="6" max="6" width="14" customWidth="1"/>
    <col min="8" max="8" width="46" customWidth="1"/>
    <col min="9" max="9" width="28.77734375" customWidth="1"/>
    <col min="10" max="10" width="22.88671875" customWidth="1"/>
  </cols>
  <sheetData>
    <row r="1" spans="1:10" ht="15" thickBot="1" x14ac:dyDescent="0.35">
      <c r="C1" s="16" t="s">
        <v>481</v>
      </c>
      <c r="D1" s="16"/>
      <c r="E1" s="17" t="s">
        <v>494</v>
      </c>
      <c r="F1" s="18"/>
    </row>
    <row r="2" spans="1:10" ht="15" thickBot="1" x14ac:dyDescent="0.35">
      <c r="A2" s="12" t="s">
        <v>368</v>
      </c>
      <c r="B2" s="11" t="s">
        <v>339</v>
      </c>
      <c r="C2" s="11" t="s">
        <v>482</v>
      </c>
      <c r="D2" s="11" t="s">
        <v>483</v>
      </c>
      <c r="E2" s="11" t="s">
        <v>482</v>
      </c>
      <c r="F2" s="12" t="s">
        <v>483</v>
      </c>
      <c r="H2" s="11" t="s">
        <v>484</v>
      </c>
      <c r="I2" s="12" t="s">
        <v>485</v>
      </c>
      <c r="J2" s="12" t="s">
        <v>486</v>
      </c>
    </row>
    <row r="3" spans="1:10" ht="15" thickBot="1" x14ac:dyDescent="0.35">
      <c r="A3">
        <v>1</v>
      </c>
      <c r="B3" s="9" t="s">
        <v>369</v>
      </c>
      <c r="C3" s="10">
        <v>18.516543599999999</v>
      </c>
      <c r="D3" s="10">
        <v>73.836602099999993</v>
      </c>
      <c r="E3">
        <v>18.525970600000001</v>
      </c>
      <c r="F3">
        <v>73.839333499999995</v>
      </c>
      <c r="H3" s="9" t="s">
        <v>369</v>
      </c>
      <c r="I3" s="7" t="s">
        <v>53</v>
      </c>
      <c r="J3">
        <f>3963*ACOS(COS(RADIANS(90-C3))*COS(RADIANS(90-E3))+SIN(RADIANS(90-C3))*SIN(RADIANS(90-E3))*COS(RADIANS(D3-F3)))*1.60934</f>
        <v>1.0882378244842448</v>
      </c>
    </row>
    <row r="4" spans="1:10" ht="15" thickBot="1" x14ac:dyDescent="0.35">
      <c r="A4">
        <v>2</v>
      </c>
      <c r="B4" s="9" t="s">
        <v>370</v>
      </c>
      <c r="C4" s="10">
        <v>18.530263000000001</v>
      </c>
      <c r="D4" s="10">
        <v>73.849858800000007</v>
      </c>
      <c r="E4">
        <v>18.525970600000001</v>
      </c>
      <c r="F4">
        <v>73.839333499999995</v>
      </c>
      <c r="H4" s="9" t="s">
        <v>370</v>
      </c>
      <c r="I4" s="8" t="s">
        <v>53</v>
      </c>
      <c r="J4">
        <f t="shared" ref="J4:J67" si="0">3963*ACOS(COS(RADIANS(90-C4))*COS(RADIANS(90-E4))+SIN(RADIANS(90-C4))*SIN(RADIANS(90-E4))*COS(RADIANS(D4-F4)))*1.60934</f>
        <v>1.2092811452000027</v>
      </c>
    </row>
    <row r="5" spans="1:10" ht="15" thickBot="1" x14ac:dyDescent="0.35">
      <c r="A5">
        <v>3</v>
      </c>
      <c r="B5" s="9" t="s">
        <v>371</v>
      </c>
      <c r="C5" s="10">
        <v>18.508106000000002</v>
      </c>
      <c r="D5" s="10">
        <v>73.795636999999999</v>
      </c>
      <c r="E5">
        <v>18.525970600000001</v>
      </c>
      <c r="F5">
        <v>73.839333499999995</v>
      </c>
      <c r="H5" s="9" t="s">
        <v>371</v>
      </c>
      <c r="I5" s="7" t="s">
        <v>80</v>
      </c>
      <c r="J5">
        <f t="shared" si="0"/>
        <v>5.0226426066155572</v>
      </c>
    </row>
    <row r="6" spans="1:10" ht="15" thickBot="1" x14ac:dyDescent="0.35">
      <c r="A6">
        <v>4</v>
      </c>
      <c r="B6" s="9" t="s">
        <v>370</v>
      </c>
      <c r="C6" s="10">
        <v>18.530263000000001</v>
      </c>
      <c r="D6" s="10">
        <v>73.849858800000007</v>
      </c>
      <c r="E6">
        <v>18.525970600000001</v>
      </c>
      <c r="F6">
        <v>73.839333499999995</v>
      </c>
      <c r="H6" s="9" t="s">
        <v>370</v>
      </c>
      <c r="I6" s="8" t="s">
        <v>93</v>
      </c>
      <c r="J6">
        <f t="shared" si="0"/>
        <v>1.2092811452000027</v>
      </c>
    </row>
    <row r="7" spans="1:10" ht="15" thickBot="1" x14ac:dyDescent="0.35">
      <c r="A7">
        <v>5</v>
      </c>
      <c r="B7" s="9" t="s">
        <v>372</v>
      </c>
      <c r="C7" s="10">
        <v>18.517500399999999</v>
      </c>
      <c r="D7" s="10">
        <v>73.841577599999994</v>
      </c>
      <c r="E7">
        <v>18.525970600000001</v>
      </c>
      <c r="F7">
        <v>73.839333499999995</v>
      </c>
      <c r="H7" s="9" t="s">
        <v>372</v>
      </c>
      <c r="I7" s="7" t="s">
        <v>93</v>
      </c>
      <c r="J7">
        <f t="shared" si="0"/>
        <v>0.97214727229144604</v>
      </c>
    </row>
    <row r="8" spans="1:10" ht="15" thickBot="1" x14ac:dyDescent="0.35">
      <c r="A8">
        <v>6</v>
      </c>
      <c r="B8" s="9" t="s">
        <v>369</v>
      </c>
      <c r="C8" s="10">
        <v>18.516543599999999</v>
      </c>
      <c r="D8" s="10">
        <v>73.836602099999993</v>
      </c>
      <c r="E8">
        <v>18.525970600000001</v>
      </c>
      <c r="F8">
        <v>73.839333499999995</v>
      </c>
      <c r="H8" s="9" t="s">
        <v>369</v>
      </c>
      <c r="I8" s="8" t="s">
        <v>80</v>
      </c>
      <c r="J8">
        <f t="shared" si="0"/>
        <v>1.0882378244842448</v>
      </c>
    </row>
    <row r="9" spans="1:10" ht="15" thickBot="1" x14ac:dyDescent="0.35">
      <c r="A9">
        <v>7</v>
      </c>
      <c r="B9" s="9" t="s">
        <v>372</v>
      </c>
      <c r="C9" s="10">
        <v>18.517500399999999</v>
      </c>
      <c r="D9" s="10">
        <v>73.841577599999994</v>
      </c>
      <c r="E9">
        <v>18.525970600000001</v>
      </c>
      <c r="F9">
        <v>73.839333499999995</v>
      </c>
      <c r="H9" s="9" t="s">
        <v>372</v>
      </c>
      <c r="I9" s="7" t="s">
        <v>93</v>
      </c>
      <c r="J9">
        <f t="shared" si="0"/>
        <v>0.97214727229144604</v>
      </c>
    </row>
    <row r="10" spans="1:10" ht="15" thickBot="1" x14ac:dyDescent="0.35">
      <c r="A10">
        <v>8</v>
      </c>
      <c r="B10" s="9" t="s">
        <v>372</v>
      </c>
      <c r="C10" s="10">
        <v>18.517500399999999</v>
      </c>
      <c r="D10" s="10">
        <v>73.841577599999994</v>
      </c>
      <c r="E10">
        <v>18.525970600000001</v>
      </c>
      <c r="F10">
        <v>73.839333499999995</v>
      </c>
      <c r="H10" s="9" t="s">
        <v>372</v>
      </c>
      <c r="I10" s="8" t="s">
        <v>93</v>
      </c>
      <c r="J10">
        <f t="shared" si="0"/>
        <v>0.97214727229144604</v>
      </c>
    </row>
    <row r="11" spans="1:10" ht="15" thickBot="1" x14ac:dyDescent="0.35">
      <c r="A11">
        <v>9</v>
      </c>
      <c r="B11" s="9" t="s">
        <v>373</v>
      </c>
      <c r="C11" s="10">
        <v>18.4864727</v>
      </c>
      <c r="D11" s="10">
        <v>73.796834000000004</v>
      </c>
      <c r="E11">
        <v>18.525970600000001</v>
      </c>
      <c r="F11">
        <v>73.839333499999995</v>
      </c>
      <c r="H11" s="9" t="s">
        <v>373</v>
      </c>
      <c r="I11" s="7" t="s">
        <v>80</v>
      </c>
      <c r="J11">
        <f t="shared" si="0"/>
        <v>6.2814170273895744</v>
      </c>
    </row>
    <row r="12" spans="1:10" ht="15" thickBot="1" x14ac:dyDescent="0.35">
      <c r="A12">
        <v>10</v>
      </c>
      <c r="B12" s="9" t="s">
        <v>374</v>
      </c>
      <c r="C12" s="10">
        <v>18.476500300000001</v>
      </c>
      <c r="D12" s="10">
        <v>73.900640499999994</v>
      </c>
      <c r="E12">
        <v>18.525970600000001</v>
      </c>
      <c r="F12">
        <v>73.839333499999995</v>
      </c>
      <c r="H12" s="9" t="s">
        <v>374</v>
      </c>
      <c r="I12" s="8" t="s">
        <v>53</v>
      </c>
      <c r="J12">
        <f t="shared" si="0"/>
        <v>8.4974048980564341</v>
      </c>
    </row>
    <row r="13" spans="1:10" ht="15" thickBot="1" x14ac:dyDescent="0.35">
      <c r="A13">
        <v>11</v>
      </c>
      <c r="B13" s="9" t="s">
        <v>375</v>
      </c>
      <c r="C13" s="10">
        <v>18.5063393</v>
      </c>
      <c r="D13" s="10">
        <v>73.818410900000003</v>
      </c>
      <c r="E13">
        <v>18.525970600000001</v>
      </c>
      <c r="F13">
        <v>73.839333499999995</v>
      </c>
      <c r="H13" s="9" t="s">
        <v>375</v>
      </c>
      <c r="I13" s="7" t="s">
        <v>119</v>
      </c>
      <c r="J13">
        <f t="shared" si="0"/>
        <v>3.106822779305527</v>
      </c>
    </row>
    <row r="14" spans="1:10" ht="15" thickBot="1" x14ac:dyDescent="0.35">
      <c r="A14">
        <v>12</v>
      </c>
      <c r="B14" s="9" t="s">
        <v>376</v>
      </c>
      <c r="C14" s="10">
        <v>18.552968400000001</v>
      </c>
      <c r="D14" s="10">
        <v>73.826542500000002</v>
      </c>
      <c r="E14">
        <v>18.525970600000001</v>
      </c>
      <c r="F14">
        <v>73.839333499999995</v>
      </c>
      <c r="H14" s="9" t="s">
        <v>376</v>
      </c>
      <c r="I14" s="8" t="s">
        <v>80</v>
      </c>
      <c r="J14">
        <f t="shared" si="0"/>
        <v>3.2944961461254554</v>
      </c>
    </row>
    <row r="15" spans="1:10" ht="15" thickBot="1" x14ac:dyDescent="0.35">
      <c r="A15">
        <v>13</v>
      </c>
      <c r="B15" s="9" t="s">
        <v>370</v>
      </c>
      <c r="C15" s="10">
        <v>18.530263000000001</v>
      </c>
      <c r="D15" s="10">
        <v>73.849858800000007</v>
      </c>
      <c r="E15">
        <v>18.525970600000001</v>
      </c>
      <c r="F15">
        <v>73.839333499999995</v>
      </c>
      <c r="H15" s="9" t="s">
        <v>370</v>
      </c>
      <c r="I15" s="7" t="s">
        <v>53</v>
      </c>
      <c r="J15">
        <f t="shared" si="0"/>
        <v>1.2092811452000027</v>
      </c>
    </row>
    <row r="16" spans="1:10" ht="15" thickBot="1" x14ac:dyDescent="0.35">
      <c r="A16">
        <v>14</v>
      </c>
      <c r="B16" s="9" t="s">
        <v>377</v>
      </c>
      <c r="C16" s="10">
        <v>18.530437800000001</v>
      </c>
      <c r="D16" s="10">
        <v>73.829915200000002</v>
      </c>
      <c r="E16">
        <v>18.525970600000001</v>
      </c>
      <c r="F16">
        <v>73.839333499999995</v>
      </c>
      <c r="H16" s="9" t="s">
        <v>377</v>
      </c>
      <c r="I16" s="8" t="s">
        <v>53</v>
      </c>
      <c r="J16">
        <f t="shared" si="0"/>
        <v>1.1114843645104628</v>
      </c>
    </row>
    <row r="17" spans="1:10" ht="15" thickBot="1" x14ac:dyDescent="0.35">
      <c r="A17">
        <v>15</v>
      </c>
      <c r="B17" s="9" t="s">
        <v>369</v>
      </c>
      <c r="C17" s="10">
        <v>18.516543599999999</v>
      </c>
      <c r="D17" s="10">
        <v>73.836602099999993</v>
      </c>
      <c r="E17">
        <v>18.525970600000001</v>
      </c>
      <c r="F17">
        <v>73.839333499999995</v>
      </c>
      <c r="H17" s="9" t="s">
        <v>369</v>
      </c>
      <c r="I17" s="7" t="s">
        <v>80</v>
      </c>
      <c r="J17">
        <f t="shared" si="0"/>
        <v>1.0882378244842448</v>
      </c>
    </row>
    <row r="18" spans="1:10" ht="15" thickBot="1" x14ac:dyDescent="0.35">
      <c r="A18">
        <v>16</v>
      </c>
      <c r="B18" s="9" t="s">
        <v>369</v>
      </c>
      <c r="C18" s="10">
        <v>18.516543599999999</v>
      </c>
      <c r="D18" s="10">
        <v>73.836602099999993</v>
      </c>
      <c r="E18">
        <v>18.525970600000001</v>
      </c>
      <c r="F18">
        <v>73.839333499999995</v>
      </c>
      <c r="H18" s="9" t="s">
        <v>369</v>
      </c>
      <c r="I18" s="8" t="s">
        <v>53</v>
      </c>
      <c r="J18">
        <f t="shared" si="0"/>
        <v>1.0882378244842448</v>
      </c>
    </row>
    <row r="19" spans="1:10" ht="15" thickBot="1" x14ac:dyDescent="0.35">
      <c r="A19">
        <v>17</v>
      </c>
      <c r="B19" s="9" t="s">
        <v>378</v>
      </c>
      <c r="C19" s="10">
        <v>18.515474099999999</v>
      </c>
      <c r="D19" s="10">
        <v>73.850071700000001</v>
      </c>
      <c r="E19">
        <v>18.525970600000001</v>
      </c>
      <c r="F19">
        <v>73.839333499999995</v>
      </c>
      <c r="H19" s="9" t="s">
        <v>378</v>
      </c>
      <c r="I19" s="7" t="s">
        <v>80</v>
      </c>
      <c r="J19">
        <f t="shared" si="0"/>
        <v>1.6278135675612542</v>
      </c>
    </row>
    <row r="20" spans="1:10" ht="15" thickBot="1" x14ac:dyDescent="0.35">
      <c r="A20">
        <v>18</v>
      </c>
      <c r="B20" s="9" t="s">
        <v>379</v>
      </c>
      <c r="C20" s="10">
        <v>18.476371400000001</v>
      </c>
      <c r="D20" s="10">
        <v>73.813233699999998</v>
      </c>
      <c r="E20">
        <v>18.525970600000001</v>
      </c>
      <c r="F20">
        <v>73.839333499999995</v>
      </c>
      <c r="H20" s="9" t="s">
        <v>379</v>
      </c>
      <c r="I20" s="8" t="s">
        <v>80</v>
      </c>
      <c r="J20">
        <f t="shared" si="0"/>
        <v>6.1703302915390035</v>
      </c>
    </row>
    <row r="21" spans="1:10" ht="15" thickBot="1" x14ac:dyDescent="0.35">
      <c r="A21">
        <v>19</v>
      </c>
      <c r="B21" s="9" t="s">
        <v>372</v>
      </c>
      <c r="C21" s="10">
        <v>18.517500399999999</v>
      </c>
      <c r="D21" s="10">
        <v>73.841577599999994</v>
      </c>
      <c r="E21">
        <v>18.525970600000001</v>
      </c>
      <c r="F21">
        <v>73.839333499999995</v>
      </c>
      <c r="H21" s="9" t="s">
        <v>372</v>
      </c>
      <c r="I21" s="7" t="s">
        <v>93</v>
      </c>
      <c r="J21">
        <f t="shared" si="0"/>
        <v>0.97214727229144604</v>
      </c>
    </row>
    <row r="22" spans="1:10" ht="15" thickBot="1" x14ac:dyDescent="0.35">
      <c r="A22">
        <v>20</v>
      </c>
      <c r="B22" s="9" t="s">
        <v>380</v>
      </c>
      <c r="C22" s="10">
        <v>18.629781099999999</v>
      </c>
      <c r="D22" s="10">
        <v>73.799709399999998</v>
      </c>
      <c r="E22">
        <v>18.525970600000001</v>
      </c>
      <c r="F22">
        <v>73.839333499999995</v>
      </c>
      <c r="H22" s="9" t="s">
        <v>380</v>
      </c>
      <c r="I22" s="8" t="s">
        <v>119</v>
      </c>
      <c r="J22">
        <f t="shared" si="0"/>
        <v>12.288628747077906</v>
      </c>
    </row>
    <row r="23" spans="1:10" ht="15" thickBot="1" x14ac:dyDescent="0.35">
      <c r="A23">
        <v>21</v>
      </c>
      <c r="B23" s="9" t="s">
        <v>372</v>
      </c>
      <c r="C23" s="10">
        <v>18.517500399999999</v>
      </c>
      <c r="D23" s="10">
        <v>73.841577599999994</v>
      </c>
      <c r="E23">
        <v>18.525970600000001</v>
      </c>
      <c r="F23">
        <v>73.839333499999995</v>
      </c>
      <c r="H23" s="9" t="s">
        <v>372</v>
      </c>
      <c r="I23" s="7" t="s">
        <v>93</v>
      </c>
      <c r="J23">
        <f t="shared" si="0"/>
        <v>0.97214727229144604</v>
      </c>
    </row>
    <row r="24" spans="1:10" ht="15" thickBot="1" x14ac:dyDescent="0.35">
      <c r="A24">
        <v>22</v>
      </c>
      <c r="B24" s="9" t="s">
        <v>372</v>
      </c>
      <c r="C24" s="10">
        <v>18.517500399999999</v>
      </c>
      <c r="D24" s="10">
        <v>73.841577599999994</v>
      </c>
      <c r="E24">
        <v>18.525970600000001</v>
      </c>
      <c r="F24">
        <v>73.839333499999995</v>
      </c>
      <c r="H24" s="9" t="s">
        <v>372</v>
      </c>
      <c r="I24" s="8" t="s">
        <v>93</v>
      </c>
      <c r="J24">
        <f t="shared" si="0"/>
        <v>0.97214727229144604</v>
      </c>
    </row>
    <row r="25" spans="1:10" ht="15" thickBot="1" x14ac:dyDescent="0.35">
      <c r="A25">
        <v>23</v>
      </c>
      <c r="B25" s="9" t="s">
        <v>381</v>
      </c>
      <c r="C25" s="10">
        <v>18.5324846</v>
      </c>
      <c r="D25" s="10">
        <v>73.837495399999995</v>
      </c>
      <c r="E25">
        <v>18.525970600000001</v>
      </c>
      <c r="F25">
        <v>73.839333499999995</v>
      </c>
      <c r="H25" s="9" t="s">
        <v>381</v>
      </c>
      <c r="I25" s="7" t="s">
        <v>80</v>
      </c>
      <c r="J25">
        <f t="shared" si="0"/>
        <v>0.75060219593995303</v>
      </c>
    </row>
    <row r="26" spans="1:10" ht="15" thickBot="1" x14ac:dyDescent="0.35">
      <c r="A26">
        <v>24</v>
      </c>
      <c r="B26" s="9" t="s">
        <v>382</v>
      </c>
      <c r="C26" s="10">
        <v>18.516297999999999</v>
      </c>
      <c r="D26" s="10">
        <v>73.815456999999995</v>
      </c>
      <c r="E26">
        <v>18.525970600000001</v>
      </c>
      <c r="F26">
        <v>73.839333499999995</v>
      </c>
      <c r="H26" s="9" t="s">
        <v>382</v>
      </c>
      <c r="I26" s="8" t="s">
        <v>119</v>
      </c>
      <c r="J26">
        <f t="shared" si="0"/>
        <v>2.7404969789229812</v>
      </c>
    </row>
    <row r="27" spans="1:10" ht="15" thickBot="1" x14ac:dyDescent="0.35">
      <c r="A27">
        <v>25</v>
      </c>
      <c r="B27" s="9" t="s">
        <v>496</v>
      </c>
      <c r="C27" s="10">
        <v>18.516926000000002</v>
      </c>
      <c r="D27" s="10">
        <v>73.837770599999999</v>
      </c>
      <c r="E27">
        <v>18.525970600000001</v>
      </c>
      <c r="F27">
        <v>73.839333499999995</v>
      </c>
      <c r="H27" s="9" t="s">
        <v>496</v>
      </c>
      <c r="I27" s="7" t="s">
        <v>80</v>
      </c>
      <c r="J27">
        <f t="shared" si="0"/>
        <v>1.0202142361675413</v>
      </c>
    </row>
    <row r="28" spans="1:10" ht="15" thickBot="1" x14ac:dyDescent="0.35">
      <c r="A28">
        <v>26</v>
      </c>
      <c r="B28" s="9" t="s">
        <v>383</v>
      </c>
      <c r="C28" s="10">
        <v>18.503213599999999</v>
      </c>
      <c r="D28" s="10">
        <v>73.819754500000002</v>
      </c>
      <c r="E28">
        <v>18.525970600000001</v>
      </c>
      <c r="F28">
        <v>73.839333499999995</v>
      </c>
      <c r="H28" s="9" t="s">
        <v>383</v>
      </c>
      <c r="I28" s="8" t="s">
        <v>80</v>
      </c>
      <c r="J28">
        <f t="shared" si="0"/>
        <v>3.2692262258205353</v>
      </c>
    </row>
    <row r="29" spans="1:10" ht="15" thickBot="1" x14ac:dyDescent="0.35">
      <c r="A29">
        <v>27</v>
      </c>
      <c r="B29" s="9" t="s">
        <v>384</v>
      </c>
      <c r="C29" s="10">
        <v>18.5292922</v>
      </c>
      <c r="D29" s="10">
        <v>73.874246600000006</v>
      </c>
      <c r="E29">
        <v>18.525970600000001</v>
      </c>
      <c r="F29">
        <v>73.839333499999995</v>
      </c>
      <c r="H29" s="9" t="s">
        <v>384</v>
      </c>
      <c r="I29" s="7" t="s">
        <v>53</v>
      </c>
      <c r="J29">
        <f t="shared" si="0"/>
        <v>3.7033897586379023</v>
      </c>
    </row>
    <row r="30" spans="1:10" ht="15" thickBot="1" x14ac:dyDescent="0.35">
      <c r="A30">
        <v>28</v>
      </c>
      <c r="B30" s="9" t="s">
        <v>385</v>
      </c>
      <c r="C30" s="10">
        <v>18.4846696</v>
      </c>
      <c r="D30" s="10">
        <v>73.851981300000006</v>
      </c>
      <c r="E30">
        <v>18.525970600000001</v>
      </c>
      <c r="F30">
        <v>73.839333499999995</v>
      </c>
      <c r="H30" s="9" t="s">
        <v>385</v>
      </c>
      <c r="I30" s="8" t="s">
        <v>80</v>
      </c>
      <c r="J30">
        <f t="shared" si="0"/>
        <v>4.7873044898679344</v>
      </c>
    </row>
    <row r="31" spans="1:10" ht="15" thickBot="1" x14ac:dyDescent="0.35">
      <c r="A31">
        <v>29</v>
      </c>
      <c r="B31" s="9" t="s">
        <v>373</v>
      </c>
      <c r="C31" s="10">
        <v>18.4864727</v>
      </c>
      <c r="D31" s="10">
        <v>73.796834000000004</v>
      </c>
      <c r="E31">
        <v>18.525970600000001</v>
      </c>
      <c r="F31">
        <v>73.839333499999995</v>
      </c>
      <c r="H31" s="9" t="s">
        <v>373</v>
      </c>
      <c r="I31" s="7" t="s">
        <v>80</v>
      </c>
      <c r="J31">
        <f t="shared" si="0"/>
        <v>6.2814170273895744</v>
      </c>
    </row>
    <row r="32" spans="1:10" ht="15" thickBot="1" x14ac:dyDescent="0.35">
      <c r="A32">
        <v>30</v>
      </c>
      <c r="B32" s="9" t="s">
        <v>386</v>
      </c>
      <c r="C32" s="10">
        <v>18.492312600000002</v>
      </c>
      <c r="D32" s="10">
        <v>73.854679000000004</v>
      </c>
      <c r="E32">
        <v>18.525970600000001</v>
      </c>
      <c r="F32">
        <v>73.839333499999995</v>
      </c>
      <c r="H32" s="9" t="s">
        <v>386</v>
      </c>
      <c r="I32" s="8" t="s">
        <v>80</v>
      </c>
      <c r="J32">
        <f t="shared" si="0"/>
        <v>4.0817650065949085</v>
      </c>
    </row>
    <row r="33" spans="1:10" ht="15" thickBot="1" x14ac:dyDescent="0.35">
      <c r="A33">
        <v>31</v>
      </c>
      <c r="B33" s="9" t="s">
        <v>387</v>
      </c>
      <c r="C33" s="10">
        <v>18.516421300000001</v>
      </c>
      <c r="D33" s="10">
        <v>73.842471200000006</v>
      </c>
      <c r="E33">
        <v>18.525970600000001</v>
      </c>
      <c r="F33">
        <v>73.839333499999995</v>
      </c>
      <c r="H33" s="9" t="s">
        <v>387</v>
      </c>
      <c r="I33" s="7" t="s">
        <v>156</v>
      </c>
      <c r="J33">
        <f t="shared" si="0"/>
        <v>1.1133660334471156</v>
      </c>
    </row>
    <row r="34" spans="1:10" ht="15" thickBot="1" x14ac:dyDescent="0.35">
      <c r="A34">
        <v>32</v>
      </c>
      <c r="B34" s="9" t="s">
        <v>388</v>
      </c>
      <c r="C34" s="10">
        <v>18.522844599999999</v>
      </c>
      <c r="D34" s="10">
        <v>73.838967800000006</v>
      </c>
      <c r="E34">
        <v>18.525970600000001</v>
      </c>
      <c r="F34">
        <v>73.839333499999995</v>
      </c>
      <c r="H34" s="9" t="s">
        <v>388</v>
      </c>
      <c r="I34" s="8" t="s">
        <v>160</v>
      </c>
      <c r="J34">
        <f t="shared" si="0"/>
        <v>0.35010135198927828</v>
      </c>
    </row>
    <row r="35" spans="1:10" ht="15" thickBot="1" x14ac:dyDescent="0.35">
      <c r="A35">
        <v>33</v>
      </c>
      <c r="B35" s="9" t="s">
        <v>370</v>
      </c>
      <c r="C35" s="10">
        <v>18.530263000000001</v>
      </c>
      <c r="D35" s="10">
        <v>73.849858800000007</v>
      </c>
      <c r="E35">
        <v>18.525970600000001</v>
      </c>
      <c r="F35">
        <v>73.839333499999995</v>
      </c>
      <c r="H35" s="9" t="s">
        <v>370</v>
      </c>
      <c r="I35" s="7" t="s">
        <v>53</v>
      </c>
      <c r="J35">
        <f t="shared" si="0"/>
        <v>1.2092811452000027</v>
      </c>
    </row>
    <row r="36" spans="1:10" ht="15" thickBot="1" x14ac:dyDescent="0.35">
      <c r="A36">
        <v>34</v>
      </c>
      <c r="B36" s="9" t="s">
        <v>389</v>
      </c>
      <c r="C36" s="10">
        <v>18.497798899999999</v>
      </c>
      <c r="D36" s="10">
        <v>73.813655499999996</v>
      </c>
      <c r="E36">
        <v>18.525970600000001</v>
      </c>
      <c r="F36">
        <v>73.839333499999995</v>
      </c>
      <c r="H36" s="9" t="s">
        <v>389</v>
      </c>
      <c r="I36" s="8" t="s">
        <v>80</v>
      </c>
      <c r="J36">
        <f t="shared" si="0"/>
        <v>4.1449075888880689</v>
      </c>
    </row>
    <row r="37" spans="1:10" ht="15" thickBot="1" x14ac:dyDescent="0.35">
      <c r="A37">
        <v>35</v>
      </c>
      <c r="B37" s="9" t="s">
        <v>390</v>
      </c>
      <c r="C37" s="10">
        <v>18.5336359</v>
      </c>
      <c r="D37" s="10">
        <v>73.829622000000001</v>
      </c>
      <c r="E37">
        <v>18.525970600000001</v>
      </c>
      <c r="F37">
        <v>73.839333499999995</v>
      </c>
      <c r="H37" s="9" t="s">
        <v>390</v>
      </c>
      <c r="I37" s="7" t="s">
        <v>156</v>
      </c>
      <c r="J37">
        <f t="shared" si="0"/>
        <v>1.3336536104744432</v>
      </c>
    </row>
    <row r="38" spans="1:10" ht="15" thickBot="1" x14ac:dyDescent="0.35">
      <c r="A38">
        <v>36</v>
      </c>
      <c r="B38" s="9" t="s">
        <v>391</v>
      </c>
      <c r="C38" s="10">
        <v>18.508248600000002</v>
      </c>
      <c r="D38" s="10">
        <v>73.844054799999995</v>
      </c>
      <c r="E38">
        <v>18.525970600000001</v>
      </c>
      <c r="F38">
        <v>73.839333499999995</v>
      </c>
      <c r="H38" s="9" t="s">
        <v>391</v>
      </c>
      <c r="I38" s="8" t="s">
        <v>80</v>
      </c>
      <c r="J38">
        <f t="shared" si="0"/>
        <v>2.0346751073300133</v>
      </c>
    </row>
    <row r="39" spans="1:10" ht="15" thickBot="1" x14ac:dyDescent="0.35">
      <c r="A39">
        <v>37</v>
      </c>
      <c r="B39" s="9" t="s">
        <v>372</v>
      </c>
      <c r="C39" s="10">
        <v>18.517500399999999</v>
      </c>
      <c r="D39" s="10">
        <v>73.841577599999994</v>
      </c>
      <c r="E39">
        <v>18.525970600000001</v>
      </c>
      <c r="F39">
        <v>73.839333499999995</v>
      </c>
      <c r="H39" s="9" t="s">
        <v>372</v>
      </c>
      <c r="I39" s="7" t="s">
        <v>93</v>
      </c>
      <c r="J39">
        <f t="shared" si="0"/>
        <v>0.97214727229144604</v>
      </c>
    </row>
    <row r="40" spans="1:10" ht="15" thickBot="1" x14ac:dyDescent="0.35">
      <c r="A40">
        <v>38</v>
      </c>
      <c r="B40" s="9" t="s">
        <v>392</v>
      </c>
      <c r="C40" s="10">
        <v>18.511373299999999</v>
      </c>
      <c r="D40" s="10">
        <v>73.865246900000002</v>
      </c>
      <c r="E40">
        <v>18.525970600000001</v>
      </c>
      <c r="F40">
        <v>73.839333499999995</v>
      </c>
      <c r="H40" s="9" t="s">
        <v>392</v>
      </c>
      <c r="I40" s="8" t="s">
        <v>93</v>
      </c>
      <c r="J40">
        <f t="shared" si="0"/>
        <v>3.1814061212008773</v>
      </c>
    </row>
    <row r="41" spans="1:10" ht="15" thickBot="1" x14ac:dyDescent="0.35">
      <c r="A41">
        <v>39</v>
      </c>
      <c r="B41" s="9" t="s">
        <v>393</v>
      </c>
      <c r="C41" s="10">
        <v>18.562253999999999</v>
      </c>
      <c r="D41" s="10">
        <v>73.916694300000003</v>
      </c>
      <c r="E41">
        <v>18.525970600000001</v>
      </c>
      <c r="F41">
        <v>73.839333499999995</v>
      </c>
      <c r="H41" s="9" t="s">
        <v>393</v>
      </c>
      <c r="I41" s="7" t="s">
        <v>156</v>
      </c>
      <c r="J41">
        <f t="shared" si="0"/>
        <v>9.1086099372209652</v>
      </c>
    </row>
    <row r="42" spans="1:10" ht="15" thickBot="1" x14ac:dyDescent="0.35">
      <c r="A42">
        <v>40</v>
      </c>
      <c r="B42" s="9" t="s">
        <v>390</v>
      </c>
      <c r="C42" s="10">
        <v>18.5336359</v>
      </c>
      <c r="D42" s="10">
        <v>73.829622000000001</v>
      </c>
      <c r="E42">
        <v>18.525970600000001</v>
      </c>
      <c r="F42">
        <v>73.839333499999995</v>
      </c>
      <c r="H42" s="9" t="s">
        <v>390</v>
      </c>
      <c r="I42" s="8" t="s">
        <v>93</v>
      </c>
      <c r="J42">
        <f t="shared" si="0"/>
        <v>1.3336536104744432</v>
      </c>
    </row>
    <row r="43" spans="1:10" ht="15" thickBot="1" x14ac:dyDescent="0.35">
      <c r="A43">
        <v>41</v>
      </c>
      <c r="B43" s="9" t="s">
        <v>390</v>
      </c>
      <c r="C43" s="10">
        <v>18.5336359</v>
      </c>
      <c r="D43" s="10">
        <v>73.829622000000001</v>
      </c>
      <c r="E43">
        <v>18.525970600000001</v>
      </c>
      <c r="F43">
        <v>73.839333499999995</v>
      </c>
      <c r="H43" s="9" t="s">
        <v>390</v>
      </c>
      <c r="I43" s="7" t="s">
        <v>156</v>
      </c>
      <c r="J43">
        <f t="shared" si="0"/>
        <v>1.3336536104744432</v>
      </c>
    </row>
    <row r="44" spans="1:10" ht="15" thickBot="1" x14ac:dyDescent="0.35">
      <c r="A44">
        <v>42</v>
      </c>
      <c r="B44" s="9" t="s">
        <v>369</v>
      </c>
      <c r="C44" s="10">
        <v>18.516543599999999</v>
      </c>
      <c r="D44" s="10">
        <v>73.836602099999993</v>
      </c>
      <c r="E44">
        <v>18.525970600000001</v>
      </c>
      <c r="F44">
        <v>73.839333499999995</v>
      </c>
      <c r="H44" s="9" t="s">
        <v>369</v>
      </c>
      <c r="I44" s="8" t="s">
        <v>53</v>
      </c>
      <c r="J44">
        <f t="shared" si="0"/>
        <v>1.0882378244842448</v>
      </c>
    </row>
    <row r="45" spans="1:10" ht="15" thickBot="1" x14ac:dyDescent="0.35">
      <c r="A45">
        <v>43</v>
      </c>
      <c r="B45" s="9" t="s">
        <v>394</v>
      </c>
      <c r="C45" s="10">
        <v>18.530437800000001</v>
      </c>
      <c r="D45" s="10">
        <v>73.829915200000002</v>
      </c>
      <c r="E45">
        <v>18.525970600000001</v>
      </c>
      <c r="F45">
        <v>73.839333499999995</v>
      </c>
      <c r="H45" s="9" t="s">
        <v>394</v>
      </c>
      <c r="I45" s="7" t="s">
        <v>80</v>
      </c>
      <c r="J45">
        <f t="shared" si="0"/>
        <v>1.1114843645104628</v>
      </c>
    </row>
    <row r="46" spans="1:10" ht="15" thickBot="1" x14ac:dyDescent="0.35">
      <c r="A46">
        <v>44</v>
      </c>
      <c r="B46" s="9" t="s">
        <v>380</v>
      </c>
      <c r="C46" s="10">
        <v>18.629781099999999</v>
      </c>
      <c r="D46" s="10">
        <v>73.799709399999998</v>
      </c>
      <c r="E46">
        <v>18.525970600000001</v>
      </c>
      <c r="F46">
        <v>73.839333499999995</v>
      </c>
      <c r="H46" s="9" t="s">
        <v>380</v>
      </c>
      <c r="I46" s="8" t="s">
        <v>80</v>
      </c>
      <c r="J46">
        <f t="shared" si="0"/>
        <v>12.288628747077906</v>
      </c>
    </row>
    <row r="47" spans="1:10" ht="15" thickBot="1" x14ac:dyDescent="0.35">
      <c r="A47">
        <v>45</v>
      </c>
      <c r="B47" s="9" t="s">
        <v>369</v>
      </c>
      <c r="C47" s="10">
        <v>18.516543599999999</v>
      </c>
      <c r="D47" s="10">
        <v>73.836602099999993</v>
      </c>
      <c r="E47">
        <v>18.525970600000001</v>
      </c>
      <c r="F47">
        <v>73.839333499999995</v>
      </c>
      <c r="H47" s="9" t="s">
        <v>369</v>
      </c>
      <c r="I47" s="7" t="s">
        <v>53</v>
      </c>
      <c r="J47">
        <f t="shared" si="0"/>
        <v>1.0882378244842448</v>
      </c>
    </row>
    <row r="48" spans="1:10" ht="15" thickBot="1" x14ac:dyDescent="0.35">
      <c r="A48">
        <v>46</v>
      </c>
      <c r="B48" s="9" t="s">
        <v>370</v>
      </c>
      <c r="C48" s="10">
        <v>18.530263000000001</v>
      </c>
      <c r="D48" s="10">
        <v>73.849858800000007</v>
      </c>
      <c r="E48">
        <v>18.525970600000001</v>
      </c>
      <c r="F48">
        <v>73.839333499999995</v>
      </c>
      <c r="H48" s="9" t="s">
        <v>370</v>
      </c>
      <c r="I48" s="8" t="s">
        <v>53</v>
      </c>
      <c r="J48">
        <f t="shared" si="0"/>
        <v>1.2092811452000027</v>
      </c>
    </row>
    <row r="49" spans="1:10" ht="15" thickBot="1" x14ac:dyDescent="0.35">
      <c r="A49">
        <v>47</v>
      </c>
      <c r="B49" s="9" t="s">
        <v>395</v>
      </c>
      <c r="C49" s="10">
        <v>18.506820999999999</v>
      </c>
      <c r="D49" s="10">
        <v>73.840435999999997</v>
      </c>
      <c r="E49">
        <v>18.525970600000001</v>
      </c>
      <c r="F49">
        <v>73.839333499999995</v>
      </c>
      <c r="H49" s="9" t="s">
        <v>395</v>
      </c>
      <c r="I49" s="7" t="s">
        <v>80</v>
      </c>
      <c r="J49">
        <f t="shared" si="0"/>
        <v>2.1347900299870495</v>
      </c>
    </row>
    <row r="50" spans="1:10" ht="15" thickBot="1" x14ac:dyDescent="0.35">
      <c r="A50">
        <v>48</v>
      </c>
      <c r="B50" s="9" t="s">
        <v>396</v>
      </c>
      <c r="C50" s="10">
        <v>18.513463000000002</v>
      </c>
      <c r="D50" s="10">
        <v>73.769857900000005</v>
      </c>
      <c r="E50">
        <v>18.525970600000001</v>
      </c>
      <c r="F50">
        <v>73.839333499999995</v>
      </c>
      <c r="H50" s="9" t="s">
        <v>396</v>
      </c>
      <c r="I50" s="8" t="s">
        <v>80</v>
      </c>
      <c r="J50">
        <f t="shared" si="0"/>
        <v>7.4641068233924317</v>
      </c>
    </row>
    <row r="51" spans="1:10" ht="15" thickBot="1" x14ac:dyDescent="0.35">
      <c r="A51">
        <v>49</v>
      </c>
      <c r="B51" s="9" t="s">
        <v>372</v>
      </c>
      <c r="C51" s="10">
        <v>18.517500399999999</v>
      </c>
      <c r="D51" s="10">
        <v>73.841577599999994</v>
      </c>
      <c r="E51">
        <v>18.525970600000001</v>
      </c>
      <c r="F51">
        <v>73.839333499999995</v>
      </c>
      <c r="H51" s="9" t="s">
        <v>372</v>
      </c>
      <c r="I51" s="7" t="s">
        <v>93</v>
      </c>
      <c r="J51">
        <f t="shared" si="0"/>
        <v>0.97214727229144604</v>
      </c>
    </row>
    <row r="52" spans="1:10" ht="15" thickBot="1" x14ac:dyDescent="0.35">
      <c r="A52">
        <v>50</v>
      </c>
      <c r="B52" s="9" t="s">
        <v>375</v>
      </c>
      <c r="C52" s="10">
        <v>18.5063393</v>
      </c>
      <c r="D52" s="10">
        <v>73.818410900000003</v>
      </c>
      <c r="E52">
        <v>18.525970600000001</v>
      </c>
      <c r="F52">
        <v>73.839333499999995</v>
      </c>
      <c r="H52" s="9" t="s">
        <v>375</v>
      </c>
      <c r="I52" s="8" t="s">
        <v>80</v>
      </c>
      <c r="J52">
        <f t="shared" si="0"/>
        <v>3.106822779305527</v>
      </c>
    </row>
    <row r="53" spans="1:10" ht="15" thickBot="1" x14ac:dyDescent="0.35">
      <c r="A53">
        <v>51</v>
      </c>
      <c r="B53" s="9" t="s">
        <v>397</v>
      </c>
      <c r="C53" s="10">
        <v>18.5335778</v>
      </c>
      <c r="D53" s="10">
        <v>73.870805700000005</v>
      </c>
      <c r="E53">
        <v>18.525970600000001</v>
      </c>
      <c r="F53">
        <v>73.839333499999995</v>
      </c>
      <c r="H53" s="9" t="s">
        <v>397</v>
      </c>
      <c r="I53" s="7" t="s">
        <v>156</v>
      </c>
      <c r="J53">
        <f t="shared" si="0"/>
        <v>3.4279124273936663</v>
      </c>
    </row>
    <row r="54" spans="1:10" ht="15" thickBot="1" x14ac:dyDescent="0.35">
      <c r="A54">
        <v>52</v>
      </c>
      <c r="B54" s="9" t="s">
        <v>375</v>
      </c>
      <c r="C54" s="10">
        <v>18.5063393</v>
      </c>
      <c r="D54" s="10">
        <v>73.818410900000003</v>
      </c>
      <c r="E54">
        <v>18.525970600000001</v>
      </c>
      <c r="F54">
        <v>73.839333499999995</v>
      </c>
      <c r="H54" s="9" t="s">
        <v>375</v>
      </c>
      <c r="I54" s="8" t="s">
        <v>119</v>
      </c>
      <c r="J54">
        <f t="shared" si="0"/>
        <v>3.106822779305527</v>
      </c>
    </row>
    <row r="55" spans="1:10" ht="15" thickBot="1" x14ac:dyDescent="0.35">
      <c r="A55">
        <v>53</v>
      </c>
      <c r="B55" s="9" t="s">
        <v>398</v>
      </c>
      <c r="C55" s="10">
        <v>18.564245199999998</v>
      </c>
      <c r="D55" s="10">
        <v>73.776851100000002</v>
      </c>
      <c r="E55">
        <v>18.525970600000001</v>
      </c>
      <c r="F55">
        <v>73.839333499999995</v>
      </c>
      <c r="H55" s="9" t="s">
        <v>398</v>
      </c>
      <c r="I55" s="7" t="s">
        <v>53</v>
      </c>
      <c r="J55">
        <f t="shared" si="0"/>
        <v>7.8506461999342383</v>
      </c>
    </row>
    <row r="56" spans="1:10" ht="15" thickBot="1" x14ac:dyDescent="0.35">
      <c r="A56">
        <v>54</v>
      </c>
      <c r="B56" s="9" t="s">
        <v>399</v>
      </c>
      <c r="C56" s="10">
        <v>18.503666500000001</v>
      </c>
      <c r="D56" s="10">
        <v>73.825787399999996</v>
      </c>
      <c r="E56">
        <v>18.525970600000001</v>
      </c>
      <c r="F56">
        <v>73.839333499999995</v>
      </c>
      <c r="H56" s="9" t="s">
        <v>399</v>
      </c>
      <c r="I56" s="8" t="s">
        <v>80</v>
      </c>
      <c r="J56">
        <f t="shared" si="0"/>
        <v>2.865042880869376</v>
      </c>
    </row>
    <row r="57" spans="1:10" ht="15" thickBot="1" x14ac:dyDescent="0.35">
      <c r="A57">
        <v>55</v>
      </c>
      <c r="B57" s="9" t="s">
        <v>398</v>
      </c>
      <c r="C57" s="10">
        <v>18.564245199999998</v>
      </c>
      <c r="D57" s="10">
        <v>73.776851100000002</v>
      </c>
      <c r="E57">
        <v>18.525970600000001</v>
      </c>
      <c r="F57">
        <v>73.839333499999995</v>
      </c>
      <c r="H57" s="9" t="s">
        <v>398</v>
      </c>
      <c r="I57" s="7" t="s">
        <v>119</v>
      </c>
      <c r="J57">
        <f t="shared" si="0"/>
        <v>7.8506461999342383</v>
      </c>
    </row>
    <row r="58" spans="1:10" ht="27.6" thickBot="1" x14ac:dyDescent="0.35">
      <c r="A58">
        <v>56</v>
      </c>
      <c r="B58" s="9" t="s">
        <v>400</v>
      </c>
      <c r="C58" s="10">
        <v>18.501633500000001</v>
      </c>
      <c r="D58" s="10">
        <v>73.831546099999997</v>
      </c>
      <c r="E58">
        <v>18.525970600000001</v>
      </c>
      <c r="F58">
        <v>73.839333499999995</v>
      </c>
      <c r="H58" s="9" t="s">
        <v>400</v>
      </c>
      <c r="I58" s="8" t="s">
        <v>80</v>
      </c>
      <c r="J58">
        <f t="shared" si="0"/>
        <v>2.8310148193870535</v>
      </c>
    </row>
    <row r="59" spans="1:10" ht="15" thickBot="1" x14ac:dyDescent="0.35">
      <c r="A59">
        <v>57</v>
      </c>
      <c r="B59" s="9" t="s">
        <v>382</v>
      </c>
      <c r="C59" s="10">
        <v>18.516297999999999</v>
      </c>
      <c r="D59" s="10">
        <v>73.815456999999995</v>
      </c>
      <c r="E59">
        <v>18.525970600000001</v>
      </c>
      <c r="F59">
        <v>73.839333499999995</v>
      </c>
      <c r="H59" s="9" t="s">
        <v>382</v>
      </c>
      <c r="I59" s="7" t="s">
        <v>80</v>
      </c>
      <c r="J59">
        <f t="shared" si="0"/>
        <v>2.7404969789229812</v>
      </c>
    </row>
    <row r="60" spans="1:10" ht="15" thickBot="1" x14ac:dyDescent="0.35">
      <c r="A60">
        <v>58</v>
      </c>
      <c r="B60" s="9" t="s">
        <v>401</v>
      </c>
      <c r="C60" s="10">
        <v>18.507351400000001</v>
      </c>
      <c r="D60" s="10">
        <v>73.807654299999996</v>
      </c>
      <c r="E60">
        <v>18.525970600000001</v>
      </c>
      <c r="F60">
        <v>73.839333499999995</v>
      </c>
      <c r="H60" s="9" t="s">
        <v>401</v>
      </c>
      <c r="I60" s="8" t="s">
        <v>93</v>
      </c>
      <c r="J60">
        <f t="shared" si="0"/>
        <v>3.9340100505256275</v>
      </c>
    </row>
    <row r="61" spans="1:10" ht="15" thickBot="1" x14ac:dyDescent="0.35">
      <c r="A61">
        <v>59</v>
      </c>
      <c r="B61" s="9" t="s">
        <v>389</v>
      </c>
      <c r="C61" s="10">
        <v>18.497798899999999</v>
      </c>
      <c r="D61" s="10">
        <v>73.813655499999996</v>
      </c>
      <c r="E61">
        <v>18.525970600000001</v>
      </c>
      <c r="F61">
        <v>73.839333499999995</v>
      </c>
      <c r="H61" s="9" t="s">
        <v>389</v>
      </c>
      <c r="I61" s="7" t="s">
        <v>119</v>
      </c>
      <c r="J61">
        <f t="shared" si="0"/>
        <v>4.1449075888880689</v>
      </c>
    </row>
    <row r="62" spans="1:10" ht="15" thickBot="1" x14ac:dyDescent="0.35">
      <c r="A62">
        <v>60</v>
      </c>
      <c r="B62" s="9" t="s">
        <v>372</v>
      </c>
      <c r="C62" s="10">
        <v>18.517500399999999</v>
      </c>
      <c r="D62" s="10">
        <v>73.841577599999994</v>
      </c>
      <c r="E62">
        <v>18.525970600000001</v>
      </c>
      <c r="F62">
        <v>73.839333499999995</v>
      </c>
      <c r="H62" s="9" t="s">
        <v>372</v>
      </c>
      <c r="I62" s="8" t="s">
        <v>93</v>
      </c>
      <c r="J62">
        <f t="shared" si="0"/>
        <v>0.97214727229144604</v>
      </c>
    </row>
    <row r="63" spans="1:10" ht="15" thickBot="1" x14ac:dyDescent="0.35">
      <c r="A63">
        <v>61</v>
      </c>
      <c r="B63" s="9" t="s">
        <v>402</v>
      </c>
      <c r="C63" s="10">
        <v>18.5209844</v>
      </c>
      <c r="D63" s="10">
        <v>73.843864100000005</v>
      </c>
      <c r="E63">
        <v>18.525970600000001</v>
      </c>
      <c r="F63">
        <v>73.839333499999995</v>
      </c>
      <c r="H63" s="9" t="s">
        <v>402</v>
      </c>
      <c r="I63" s="7" t="s">
        <v>80</v>
      </c>
      <c r="J63">
        <f t="shared" si="0"/>
        <v>0.73261794905212341</v>
      </c>
    </row>
    <row r="64" spans="1:10" ht="15" thickBot="1" x14ac:dyDescent="0.35">
      <c r="A64">
        <v>62</v>
      </c>
      <c r="B64" s="9" t="s">
        <v>369</v>
      </c>
      <c r="C64" s="10">
        <v>18.516543599999999</v>
      </c>
      <c r="D64" s="10">
        <v>73.836602099999993</v>
      </c>
      <c r="E64">
        <v>18.525970600000001</v>
      </c>
      <c r="F64">
        <v>73.839333499999995</v>
      </c>
      <c r="H64" s="9" t="s">
        <v>369</v>
      </c>
      <c r="I64" s="8" t="s">
        <v>53</v>
      </c>
      <c r="J64">
        <f t="shared" si="0"/>
        <v>1.0882378244842448</v>
      </c>
    </row>
    <row r="65" spans="1:10" ht="15" thickBot="1" x14ac:dyDescent="0.35">
      <c r="A65">
        <v>63</v>
      </c>
      <c r="B65" s="9" t="s">
        <v>391</v>
      </c>
      <c r="C65" s="10">
        <v>18.508248600000002</v>
      </c>
      <c r="D65" s="10">
        <v>73.844054799999995</v>
      </c>
      <c r="E65">
        <v>18.525970600000001</v>
      </c>
      <c r="F65">
        <v>73.839333499999995</v>
      </c>
      <c r="H65" s="9" t="s">
        <v>391</v>
      </c>
      <c r="I65" s="7" t="s">
        <v>119</v>
      </c>
      <c r="J65">
        <f t="shared" si="0"/>
        <v>2.0346751073300133</v>
      </c>
    </row>
    <row r="66" spans="1:10" ht="15" thickBot="1" x14ac:dyDescent="0.35">
      <c r="A66">
        <v>64</v>
      </c>
      <c r="B66" s="9" t="s">
        <v>403</v>
      </c>
      <c r="C66" s="10">
        <v>18.525651799999999</v>
      </c>
      <c r="D66" s="10">
        <v>73.845960500000004</v>
      </c>
      <c r="E66">
        <v>18.525970600000001</v>
      </c>
      <c r="F66">
        <v>73.839333499999995</v>
      </c>
      <c r="H66" s="9" t="s">
        <v>403</v>
      </c>
      <c r="I66" s="8" t="s">
        <v>119</v>
      </c>
      <c r="J66">
        <f t="shared" si="0"/>
        <v>0.70035063511341977</v>
      </c>
    </row>
    <row r="67" spans="1:10" ht="15" thickBot="1" x14ac:dyDescent="0.35">
      <c r="A67">
        <v>65</v>
      </c>
      <c r="B67" s="9" t="s">
        <v>496</v>
      </c>
      <c r="C67" s="10">
        <v>18.516926000000002</v>
      </c>
      <c r="D67" s="10">
        <v>73.837770599999999</v>
      </c>
      <c r="E67">
        <v>18.525970600000001</v>
      </c>
      <c r="F67">
        <v>73.839333499999995</v>
      </c>
      <c r="H67" s="9" t="s">
        <v>496</v>
      </c>
      <c r="I67" s="7" t="s">
        <v>80</v>
      </c>
      <c r="J67">
        <f t="shared" si="0"/>
        <v>1.0202142361675413</v>
      </c>
    </row>
    <row r="68" spans="1:10" ht="15" thickBot="1" x14ac:dyDescent="0.35">
      <c r="A68">
        <v>66</v>
      </c>
      <c r="B68" s="9" t="s">
        <v>232</v>
      </c>
      <c r="C68" s="10">
        <v>18.524609099999999</v>
      </c>
      <c r="D68" s="10">
        <v>73.878623899999994</v>
      </c>
      <c r="E68">
        <v>18.525970600000001</v>
      </c>
      <c r="F68">
        <v>73.839333499999995</v>
      </c>
      <c r="H68" s="9" t="s">
        <v>232</v>
      </c>
      <c r="I68" s="8" t="s">
        <v>336</v>
      </c>
      <c r="J68">
        <f t="shared" ref="J68:J131" si="1">3963*ACOS(COS(RADIANS(90-C68))*COS(RADIANS(90-E68))+SIN(RADIANS(90-C68))*SIN(RADIANS(90-E68))*COS(RADIANS(D68-F68)))*1.60934</f>
        <v>4.1497116616322893</v>
      </c>
    </row>
    <row r="69" spans="1:10" ht="15" thickBot="1" x14ac:dyDescent="0.35">
      <c r="A69">
        <v>67</v>
      </c>
      <c r="B69" s="9" t="s">
        <v>375</v>
      </c>
      <c r="C69" s="10">
        <v>18.5063393</v>
      </c>
      <c r="D69" s="10">
        <v>73.818410900000003</v>
      </c>
      <c r="E69">
        <v>18.525970600000001</v>
      </c>
      <c r="F69">
        <v>73.839333499999995</v>
      </c>
      <c r="H69" s="9" t="s">
        <v>375</v>
      </c>
      <c r="I69" s="7" t="s">
        <v>119</v>
      </c>
      <c r="J69">
        <f t="shared" si="1"/>
        <v>3.106822779305527</v>
      </c>
    </row>
    <row r="70" spans="1:10" ht="15" thickBot="1" x14ac:dyDescent="0.35">
      <c r="A70">
        <v>68</v>
      </c>
      <c r="B70" s="9" t="s">
        <v>370</v>
      </c>
      <c r="C70" s="10">
        <v>18.530263000000001</v>
      </c>
      <c r="D70" s="10">
        <v>73.849858800000007</v>
      </c>
      <c r="E70">
        <v>18.525970600000001</v>
      </c>
      <c r="F70">
        <v>73.839333499999995</v>
      </c>
      <c r="H70" s="9" t="s">
        <v>370</v>
      </c>
      <c r="I70" s="8" t="s">
        <v>53</v>
      </c>
      <c r="J70">
        <f t="shared" si="1"/>
        <v>1.2092811452000027</v>
      </c>
    </row>
    <row r="71" spans="1:10" ht="15" thickBot="1" x14ac:dyDescent="0.35">
      <c r="A71">
        <v>69</v>
      </c>
      <c r="B71" s="9" t="s">
        <v>369</v>
      </c>
      <c r="C71" s="10">
        <v>18.516543599999999</v>
      </c>
      <c r="D71" s="10">
        <v>73.836602099999993</v>
      </c>
      <c r="E71">
        <v>18.525970600000001</v>
      </c>
      <c r="F71">
        <v>73.839333499999995</v>
      </c>
      <c r="H71" s="9" t="s">
        <v>369</v>
      </c>
      <c r="I71" s="7" t="s">
        <v>53</v>
      </c>
      <c r="J71">
        <f t="shared" si="1"/>
        <v>1.0882378244842448</v>
      </c>
    </row>
    <row r="72" spans="1:10" ht="15" thickBot="1" x14ac:dyDescent="0.35">
      <c r="A72">
        <v>70</v>
      </c>
      <c r="B72" s="9" t="s">
        <v>382</v>
      </c>
      <c r="C72" s="10">
        <v>18.516297999999999</v>
      </c>
      <c r="D72" s="10">
        <v>73.815456999999995</v>
      </c>
      <c r="E72">
        <v>18.525970600000001</v>
      </c>
      <c r="F72">
        <v>73.839333499999995</v>
      </c>
      <c r="H72" s="9" t="s">
        <v>382</v>
      </c>
      <c r="I72" s="8" t="s">
        <v>80</v>
      </c>
      <c r="J72">
        <f t="shared" si="1"/>
        <v>2.7404969789229812</v>
      </c>
    </row>
    <row r="73" spans="1:10" ht="15" thickBot="1" x14ac:dyDescent="0.35">
      <c r="A73">
        <v>71</v>
      </c>
      <c r="B73" s="9" t="s">
        <v>390</v>
      </c>
      <c r="C73" s="10">
        <v>18.5336359</v>
      </c>
      <c r="D73" s="10">
        <v>73.829622000000001</v>
      </c>
      <c r="E73">
        <v>18.525970600000001</v>
      </c>
      <c r="F73">
        <v>73.839333499999995</v>
      </c>
      <c r="H73" s="9" t="s">
        <v>390</v>
      </c>
      <c r="I73" s="7" t="s">
        <v>93</v>
      </c>
      <c r="J73">
        <f t="shared" si="1"/>
        <v>1.3336536104744432</v>
      </c>
    </row>
    <row r="74" spans="1:10" ht="15" thickBot="1" x14ac:dyDescent="0.35">
      <c r="A74">
        <v>72</v>
      </c>
      <c r="B74" s="9" t="s">
        <v>372</v>
      </c>
      <c r="C74" s="10">
        <v>18.517500399999999</v>
      </c>
      <c r="D74" s="10">
        <v>73.841577599999994</v>
      </c>
      <c r="E74">
        <v>18.525970600000001</v>
      </c>
      <c r="F74">
        <v>73.839333499999995</v>
      </c>
      <c r="H74" s="9" t="s">
        <v>372</v>
      </c>
      <c r="I74" s="8" t="s">
        <v>93</v>
      </c>
      <c r="J74">
        <f t="shared" si="1"/>
        <v>0.97214727229144604</v>
      </c>
    </row>
    <row r="75" spans="1:10" ht="15" thickBot="1" x14ac:dyDescent="0.35">
      <c r="A75">
        <v>73</v>
      </c>
      <c r="B75" s="9" t="s">
        <v>372</v>
      </c>
      <c r="C75" s="10">
        <v>18.517500399999999</v>
      </c>
      <c r="D75" s="10">
        <v>73.841577599999994</v>
      </c>
      <c r="E75">
        <v>18.525970600000001</v>
      </c>
      <c r="F75">
        <v>73.839333499999995</v>
      </c>
      <c r="H75" s="9" t="s">
        <v>372</v>
      </c>
      <c r="I75" s="7" t="s">
        <v>93</v>
      </c>
      <c r="J75">
        <f t="shared" si="1"/>
        <v>0.97214727229144604</v>
      </c>
    </row>
    <row r="76" spans="1:10" ht="15" thickBot="1" x14ac:dyDescent="0.35">
      <c r="A76">
        <v>74</v>
      </c>
      <c r="B76" s="9" t="s">
        <v>372</v>
      </c>
      <c r="C76" s="10">
        <v>18.517500399999999</v>
      </c>
      <c r="D76" s="10">
        <v>73.841577599999994</v>
      </c>
      <c r="E76">
        <v>18.525970600000001</v>
      </c>
      <c r="F76">
        <v>73.839333499999995</v>
      </c>
      <c r="H76" s="9" t="s">
        <v>372</v>
      </c>
      <c r="I76" s="8" t="s">
        <v>93</v>
      </c>
      <c r="J76">
        <f t="shared" si="1"/>
        <v>0.97214727229144604</v>
      </c>
    </row>
    <row r="77" spans="1:10" ht="15" thickBot="1" x14ac:dyDescent="0.35">
      <c r="A77">
        <v>75</v>
      </c>
      <c r="B77" s="9" t="s">
        <v>403</v>
      </c>
      <c r="C77" s="10">
        <v>18.525651799999999</v>
      </c>
      <c r="D77" s="10">
        <v>73.845960500000004</v>
      </c>
      <c r="E77">
        <v>18.525970600000001</v>
      </c>
      <c r="F77">
        <v>73.839333499999995</v>
      </c>
      <c r="H77" s="9" t="s">
        <v>403</v>
      </c>
      <c r="I77" s="7" t="s">
        <v>80</v>
      </c>
      <c r="J77">
        <f t="shared" si="1"/>
        <v>0.70035063511341977</v>
      </c>
    </row>
    <row r="78" spans="1:10" ht="15" thickBot="1" x14ac:dyDescent="0.35">
      <c r="A78">
        <v>76</v>
      </c>
      <c r="B78" s="9" t="s">
        <v>369</v>
      </c>
      <c r="C78" s="10">
        <v>18.516543599999999</v>
      </c>
      <c r="D78" s="10">
        <v>73.836602099999993</v>
      </c>
      <c r="E78">
        <v>18.525970600000001</v>
      </c>
      <c r="F78">
        <v>73.839333499999995</v>
      </c>
      <c r="H78" s="9" t="s">
        <v>369</v>
      </c>
      <c r="I78" s="8" t="s">
        <v>53</v>
      </c>
      <c r="J78">
        <f t="shared" si="1"/>
        <v>1.0882378244842448</v>
      </c>
    </row>
    <row r="79" spans="1:10" ht="15" thickBot="1" x14ac:dyDescent="0.35">
      <c r="A79">
        <v>77</v>
      </c>
      <c r="B79" s="9" t="s">
        <v>496</v>
      </c>
      <c r="C79" s="10">
        <v>18.516926000000002</v>
      </c>
      <c r="D79" s="10">
        <v>73.837770599999999</v>
      </c>
      <c r="E79">
        <v>18.525970600000001</v>
      </c>
      <c r="F79">
        <v>73.839333499999995</v>
      </c>
      <c r="H79" s="9" t="s">
        <v>496</v>
      </c>
      <c r="I79" s="7" t="s">
        <v>80</v>
      </c>
      <c r="J79">
        <f t="shared" si="1"/>
        <v>1.0202142361675413</v>
      </c>
    </row>
    <row r="80" spans="1:10" ht="15" thickBot="1" x14ac:dyDescent="0.35">
      <c r="A80">
        <v>78</v>
      </c>
      <c r="B80" s="9" t="s">
        <v>404</v>
      </c>
      <c r="C80" s="10">
        <v>18.508934</v>
      </c>
      <c r="D80" s="10">
        <v>73.925910200000004</v>
      </c>
      <c r="E80">
        <v>18.525970600000001</v>
      </c>
      <c r="F80">
        <v>73.839333499999995</v>
      </c>
      <c r="H80" s="9" t="s">
        <v>404</v>
      </c>
      <c r="I80" s="8" t="s">
        <v>53</v>
      </c>
      <c r="J80">
        <f t="shared" si="1"/>
        <v>9.3329418017809029</v>
      </c>
    </row>
    <row r="81" spans="1:10" ht="15" thickBot="1" x14ac:dyDescent="0.35">
      <c r="A81">
        <v>79</v>
      </c>
      <c r="B81" s="9" t="s">
        <v>372</v>
      </c>
      <c r="C81" s="10">
        <v>18.517500399999999</v>
      </c>
      <c r="D81" s="10">
        <v>73.841577599999994</v>
      </c>
      <c r="E81">
        <v>18.525970600000001</v>
      </c>
      <c r="F81">
        <v>73.839333499999995</v>
      </c>
      <c r="H81" s="9" t="s">
        <v>372</v>
      </c>
      <c r="I81" s="7" t="s">
        <v>93</v>
      </c>
      <c r="J81">
        <f t="shared" si="1"/>
        <v>0.97214727229144604</v>
      </c>
    </row>
    <row r="82" spans="1:10" ht="15" thickBot="1" x14ac:dyDescent="0.35">
      <c r="A82">
        <v>80</v>
      </c>
      <c r="B82" s="9" t="s">
        <v>405</v>
      </c>
      <c r="C82" s="10">
        <v>18.4695088</v>
      </c>
      <c r="D82" s="10">
        <v>73.8889779</v>
      </c>
      <c r="E82">
        <v>18.525970600000001</v>
      </c>
      <c r="F82">
        <v>73.839333499999995</v>
      </c>
      <c r="H82" s="9" t="s">
        <v>405</v>
      </c>
      <c r="I82" s="8" t="s">
        <v>80</v>
      </c>
      <c r="J82">
        <f t="shared" si="1"/>
        <v>8.1832129240918867</v>
      </c>
    </row>
    <row r="83" spans="1:10" ht="15" thickBot="1" x14ac:dyDescent="0.35">
      <c r="A83">
        <v>81</v>
      </c>
      <c r="B83" s="9" t="s">
        <v>394</v>
      </c>
      <c r="C83" s="10">
        <v>18.530437800000001</v>
      </c>
      <c r="D83" s="10">
        <v>73.829915200000002</v>
      </c>
      <c r="E83">
        <v>18.525970600000001</v>
      </c>
      <c r="F83">
        <v>73.839333499999995</v>
      </c>
      <c r="H83" s="9" t="s">
        <v>394</v>
      </c>
      <c r="I83" s="7" t="s">
        <v>80</v>
      </c>
      <c r="J83">
        <f t="shared" si="1"/>
        <v>1.1114843645104628</v>
      </c>
    </row>
    <row r="84" spans="1:10" ht="15" thickBot="1" x14ac:dyDescent="0.35">
      <c r="A84">
        <v>82</v>
      </c>
      <c r="B84" s="9" t="s">
        <v>375</v>
      </c>
      <c r="C84" s="10">
        <v>18.5063393</v>
      </c>
      <c r="D84" s="10">
        <v>73.818410900000003</v>
      </c>
      <c r="E84">
        <v>18.525970600000001</v>
      </c>
      <c r="F84">
        <v>73.839333499999995</v>
      </c>
      <c r="H84" s="9" t="s">
        <v>375</v>
      </c>
      <c r="I84" s="8" t="s">
        <v>80</v>
      </c>
      <c r="J84">
        <f t="shared" si="1"/>
        <v>3.106822779305527</v>
      </c>
    </row>
    <row r="85" spans="1:10" ht="15" thickBot="1" x14ac:dyDescent="0.35">
      <c r="A85">
        <v>83</v>
      </c>
      <c r="B85" s="9" t="s">
        <v>390</v>
      </c>
      <c r="C85" s="10">
        <v>18.5336359</v>
      </c>
      <c r="D85" s="10">
        <v>73.829622000000001</v>
      </c>
      <c r="E85">
        <v>18.525970600000001</v>
      </c>
      <c r="F85">
        <v>73.839333499999995</v>
      </c>
      <c r="H85" s="9" t="s">
        <v>390</v>
      </c>
      <c r="I85" s="7" t="s">
        <v>156</v>
      </c>
      <c r="J85">
        <f t="shared" si="1"/>
        <v>1.3336536104744432</v>
      </c>
    </row>
    <row r="86" spans="1:10" ht="15" thickBot="1" x14ac:dyDescent="0.35">
      <c r="A86">
        <v>84</v>
      </c>
      <c r="B86" s="9" t="s">
        <v>369</v>
      </c>
      <c r="C86" s="10">
        <v>18.516543599999999</v>
      </c>
      <c r="D86" s="10">
        <v>73.836602099999993</v>
      </c>
      <c r="E86">
        <v>18.525970600000001</v>
      </c>
      <c r="F86">
        <v>73.839333499999995</v>
      </c>
      <c r="H86" s="9" t="s">
        <v>369</v>
      </c>
      <c r="I86" s="8" t="s">
        <v>53</v>
      </c>
      <c r="J86">
        <f t="shared" si="1"/>
        <v>1.0882378244842448</v>
      </c>
    </row>
    <row r="87" spans="1:10" ht="15" thickBot="1" x14ac:dyDescent="0.35">
      <c r="A87">
        <v>85</v>
      </c>
      <c r="B87" s="9" t="s">
        <v>406</v>
      </c>
      <c r="C87" s="10">
        <v>18.552922599999999</v>
      </c>
      <c r="D87" s="10">
        <v>73.879711</v>
      </c>
      <c r="E87">
        <v>18.525970600000001</v>
      </c>
      <c r="F87">
        <v>73.839333499999995</v>
      </c>
      <c r="H87" s="9" t="s">
        <v>406</v>
      </c>
      <c r="I87" s="7" t="s">
        <v>53</v>
      </c>
      <c r="J87">
        <f t="shared" si="1"/>
        <v>5.211498248263438</v>
      </c>
    </row>
    <row r="88" spans="1:10" ht="15" thickBot="1" x14ac:dyDescent="0.35">
      <c r="A88">
        <v>86</v>
      </c>
      <c r="B88" s="9" t="s">
        <v>378</v>
      </c>
      <c r="C88" s="10">
        <v>18.515474099999999</v>
      </c>
      <c r="D88" s="10">
        <v>73.850071700000001</v>
      </c>
      <c r="E88">
        <v>18.525970600000001</v>
      </c>
      <c r="F88">
        <v>73.839333499999995</v>
      </c>
      <c r="H88" s="9" t="s">
        <v>378</v>
      </c>
      <c r="I88" s="8" t="s">
        <v>119</v>
      </c>
      <c r="J88">
        <f t="shared" si="1"/>
        <v>1.6278135675612542</v>
      </c>
    </row>
    <row r="89" spans="1:10" ht="15" thickBot="1" x14ac:dyDescent="0.35">
      <c r="A89">
        <v>87</v>
      </c>
      <c r="B89" s="9" t="s">
        <v>407</v>
      </c>
      <c r="C89" s="10">
        <v>18.591271599999999</v>
      </c>
      <c r="D89" s="10">
        <v>73.738909000000007</v>
      </c>
      <c r="E89">
        <v>18.525970600000001</v>
      </c>
      <c r="F89">
        <v>73.839333499999995</v>
      </c>
      <c r="H89" s="9" t="s">
        <v>407</v>
      </c>
      <c r="I89" s="7" t="s">
        <v>53</v>
      </c>
      <c r="J89">
        <f t="shared" si="1"/>
        <v>12.850698334201999</v>
      </c>
    </row>
    <row r="90" spans="1:10" ht="15" thickBot="1" x14ac:dyDescent="0.35">
      <c r="A90">
        <v>88</v>
      </c>
      <c r="B90" s="9" t="s">
        <v>381</v>
      </c>
      <c r="C90" s="10">
        <v>18.5324846</v>
      </c>
      <c r="D90" s="10">
        <v>73.837495399999995</v>
      </c>
      <c r="E90">
        <v>18.525970600000001</v>
      </c>
      <c r="F90">
        <v>73.839333499999995</v>
      </c>
      <c r="H90" s="9" t="s">
        <v>381</v>
      </c>
      <c r="I90" s="8" t="s">
        <v>80</v>
      </c>
      <c r="J90">
        <f t="shared" si="1"/>
        <v>0.75060219593995303</v>
      </c>
    </row>
    <row r="91" spans="1:10" ht="15" thickBot="1" x14ac:dyDescent="0.35">
      <c r="A91">
        <v>89</v>
      </c>
      <c r="B91" s="9" t="s">
        <v>375</v>
      </c>
      <c r="C91" s="10">
        <v>18.5063393</v>
      </c>
      <c r="D91" s="10">
        <v>73.818410900000003</v>
      </c>
      <c r="E91">
        <v>18.525970600000001</v>
      </c>
      <c r="F91">
        <v>73.839333499999995</v>
      </c>
      <c r="H91" s="9" t="s">
        <v>375</v>
      </c>
      <c r="I91" s="7" t="s">
        <v>80</v>
      </c>
      <c r="J91">
        <f t="shared" si="1"/>
        <v>3.106822779305527</v>
      </c>
    </row>
    <row r="92" spans="1:10" ht="15" thickBot="1" x14ac:dyDescent="0.35">
      <c r="A92">
        <v>90</v>
      </c>
      <c r="B92" s="9" t="s">
        <v>377</v>
      </c>
      <c r="C92" s="10">
        <v>18.530437800000001</v>
      </c>
      <c r="D92" s="10">
        <v>73.829915200000002</v>
      </c>
      <c r="E92">
        <v>18.525970600000001</v>
      </c>
      <c r="F92">
        <v>73.839333499999995</v>
      </c>
      <c r="H92" s="9" t="s">
        <v>377</v>
      </c>
      <c r="I92" s="8" t="s">
        <v>53</v>
      </c>
      <c r="J92">
        <f t="shared" si="1"/>
        <v>1.1114843645104628</v>
      </c>
    </row>
    <row r="93" spans="1:10" ht="15" thickBot="1" x14ac:dyDescent="0.35">
      <c r="A93">
        <v>91</v>
      </c>
      <c r="B93" s="9" t="s">
        <v>375</v>
      </c>
      <c r="C93" s="10">
        <v>18.5063393</v>
      </c>
      <c r="D93" s="10">
        <v>73.818410900000003</v>
      </c>
      <c r="E93">
        <v>18.525970600000001</v>
      </c>
      <c r="F93">
        <v>73.839333499999995</v>
      </c>
      <c r="H93" s="9" t="s">
        <v>375</v>
      </c>
      <c r="I93" s="7" t="s">
        <v>80</v>
      </c>
      <c r="J93">
        <f t="shared" si="1"/>
        <v>3.106822779305527</v>
      </c>
    </row>
    <row r="94" spans="1:10" ht="15" thickBot="1" x14ac:dyDescent="0.35">
      <c r="A94">
        <v>92</v>
      </c>
      <c r="B94" s="9" t="s">
        <v>369</v>
      </c>
      <c r="C94" s="10">
        <v>18.516543599999999</v>
      </c>
      <c r="D94" s="10">
        <v>73.836602099999993</v>
      </c>
      <c r="E94">
        <v>18.525970600000001</v>
      </c>
      <c r="F94">
        <v>73.839333499999995</v>
      </c>
      <c r="H94" s="9" t="s">
        <v>369</v>
      </c>
      <c r="I94" s="8" t="s">
        <v>53</v>
      </c>
      <c r="J94">
        <f t="shared" si="1"/>
        <v>1.0882378244842448</v>
      </c>
    </row>
    <row r="95" spans="1:10" ht="15" thickBot="1" x14ac:dyDescent="0.35">
      <c r="A95">
        <v>93</v>
      </c>
      <c r="B95" s="9" t="s">
        <v>390</v>
      </c>
      <c r="C95" s="10">
        <v>18.5336359</v>
      </c>
      <c r="D95" s="10">
        <v>73.829622000000001</v>
      </c>
      <c r="E95">
        <v>18.525970600000001</v>
      </c>
      <c r="F95">
        <v>73.839333499999995</v>
      </c>
      <c r="H95" s="9" t="s">
        <v>390</v>
      </c>
      <c r="I95" s="7" t="s">
        <v>156</v>
      </c>
      <c r="J95">
        <f t="shared" si="1"/>
        <v>1.3336536104744432</v>
      </c>
    </row>
    <row r="96" spans="1:10" ht="15" thickBot="1" x14ac:dyDescent="0.35">
      <c r="A96">
        <v>94</v>
      </c>
      <c r="B96" s="9" t="s">
        <v>388</v>
      </c>
      <c r="C96" s="10">
        <v>18.522844599999999</v>
      </c>
      <c r="D96" s="10">
        <v>73.838967800000006</v>
      </c>
      <c r="E96">
        <v>18.525970600000001</v>
      </c>
      <c r="F96">
        <v>73.839333499999995</v>
      </c>
      <c r="H96" s="9" t="s">
        <v>388</v>
      </c>
      <c r="I96" s="8" t="s">
        <v>160</v>
      </c>
      <c r="J96">
        <f t="shared" si="1"/>
        <v>0.35010135198927828</v>
      </c>
    </row>
    <row r="97" spans="1:10" ht="15" thickBot="1" x14ac:dyDescent="0.35">
      <c r="A97">
        <v>95</v>
      </c>
      <c r="B97" s="9" t="s">
        <v>372</v>
      </c>
      <c r="C97" s="10">
        <v>18.517500399999999</v>
      </c>
      <c r="D97" s="10">
        <v>73.841577599999994</v>
      </c>
      <c r="E97">
        <v>18.525970600000001</v>
      </c>
      <c r="F97">
        <v>73.839333499999995</v>
      </c>
      <c r="H97" s="9" t="s">
        <v>372</v>
      </c>
      <c r="I97" s="7" t="s">
        <v>93</v>
      </c>
      <c r="J97">
        <f t="shared" si="1"/>
        <v>0.97214727229144604</v>
      </c>
    </row>
    <row r="98" spans="1:10" ht="15" thickBot="1" x14ac:dyDescent="0.35">
      <c r="A98">
        <v>96</v>
      </c>
      <c r="B98" s="9" t="s">
        <v>408</v>
      </c>
      <c r="C98" s="10">
        <v>18.516420799999999</v>
      </c>
      <c r="D98" s="10">
        <v>73.856116499999999</v>
      </c>
      <c r="E98">
        <v>18.525970600000001</v>
      </c>
      <c r="F98">
        <v>73.839333499999995</v>
      </c>
      <c r="H98" s="9" t="s">
        <v>408</v>
      </c>
      <c r="I98" s="8" t="s">
        <v>156</v>
      </c>
      <c r="J98">
        <f t="shared" si="1"/>
        <v>2.0659023430057188</v>
      </c>
    </row>
    <row r="99" spans="1:10" ht="15" thickBot="1" x14ac:dyDescent="0.35">
      <c r="A99">
        <v>97</v>
      </c>
      <c r="B99" s="9" t="s">
        <v>370</v>
      </c>
      <c r="C99" s="10">
        <v>18.530263000000001</v>
      </c>
      <c r="D99" s="10">
        <v>73.849858800000007</v>
      </c>
      <c r="E99">
        <v>18.525970600000001</v>
      </c>
      <c r="F99">
        <v>73.839333499999995</v>
      </c>
      <c r="H99" s="9" t="s">
        <v>370</v>
      </c>
      <c r="I99" s="7" t="s">
        <v>53</v>
      </c>
      <c r="J99">
        <f t="shared" si="1"/>
        <v>1.2092811452000027</v>
      </c>
    </row>
    <row r="100" spans="1:10" ht="15" thickBot="1" x14ac:dyDescent="0.35">
      <c r="A100">
        <v>98</v>
      </c>
      <c r="B100" s="9" t="s">
        <v>370</v>
      </c>
      <c r="C100" s="10">
        <v>18.530263000000001</v>
      </c>
      <c r="D100" s="10">
        <v>73.849858800000007</v>
      </c>
      <c r="E100">
        <v>18.525970600000001</v>
      </c>
      <c r="F100">
        <v>73.839333499999995</v>
      </c>
      <c r="H100" s="9" t="s">
        <v>370</v>
      </c>
      <c r="I100" s="8" t="s">
        <v>53</v>
      </c>
      <c r="J100">
        <f t="shared" si="1"/>
        <v>1.2092811452000027</v>
      </c>
    </row>
    <row r="101" spans="1:10" ht="15" thickBot="1" x14ac:dyDescent="0.35">
      <c r="A101">
        <v>99</v>
      </c>
      <c r="B101" s="9" t="s">
        <v>388</v>
      </c>
      <c r="C101" s="10">
        <v>18.522844599999999</v>
      </c>
      <c r="D101" s="10">
        <v>73.838967800000006</v>
      </c>
      <c r="E101">
        <v>18.525970600000001</v>
      </c>
      <c r="F101">
        <v>73.839333499999995</v>
      </c>
      <c r="H101" s="9" t="s">
        <v>388</v>
      </c>
      <c r="I101" s="7" t="s">
        <v>160</v>
      </c>
      <c r="J101">
        <f t="shared" si="1"/>
        <v>0.35010135198927828</v>
      </c>
    </row>
    <row r="102" spans="1:10" ht="15" thickBot="1" x14ac:dyDescent="0.35">
      <c r="A102">
        <v>100</v>
      </c>
      <c r="B102" s="9" t="s">
        <v>409</v>
      </c>
      <c r="C102" s="10">
        <v>18.567855300000002</v>
      </c>
      <c r="D102" s="10">
        <v>73.914363699999996</v>
      </c>
      <c r="E102">
        <v>18.525970600000001</v>
      </c>
      <c r="F102">
        <v>73.839333499999995</v>
      </c>
      <c r="H102" s="9" t="s">
        <v>409</v>
      </c>
      <c r="I102" s="8" t="s">
        <v>119</v>
      </c>
      <c r="J102">
        <f t="shared" si="1"/>
        <v>9.1888144555186813</v>
      </c>
    </row>
    <row r="103" spans="1:10" ht="15" thickBot="1" x14ac:dyDescent="0.35">
      <c r="A103">
        <v>101</v>
      </c>
      <c r="B103" s="9" t="s">
        <v>410</v>
      </c>
      <c r="C103" s="10">
        <v>18.578891299999999</v>
      </c>
      <c r="D103" s="10">
        <v>73.7706807</v>
      </c>
      <c r="E103">
        <v>18.525970600000001</v>
      </c>
      <c r="F103">
        <v>73.839333499999995</v>
      </c>
      <c r="H103" s="9" t="s">
        <v>410</v>
      </c>
      <c r="I103" s="7" t="s">
        <v>53</v>
      </c>
      <c r="J103">
        <f t="shared" si="1"/>
        <v>9.3375490792390412</v>
      </c>
    </row>
    <row r="104" spans="1:10" ht="15" thickBot="1" x14ac:dyDescent="0.35">
      <c r="A104">
        <v>102</v>
      </c>
      <c r="B104" s="9" t="s">
        <v>380</v>
      </c>
      <c r="C104" s="10">
        <v>18.629781099999999</v>
      </c>
      <c r="D104" s="10">
        <v>73.799709399999998</v>
      </c>
      <c r="E104">
        <v>18.525970600000001</v>
      </c>
      <c r="F104">
        <v>73.839333499999995</v>
      </c>
      <c r="H104" s="9" t="s">
        <v>380</v>
      </c>
      <c r="I104" s="8" t="s">
        <v>80</v>
      </c>
      <c r="J104">
        <f t="shared" si="1"/>
        <v>12.288628747077906</v>
      </c>
    </row>
    <row r="105" spans="1:10" ht="15" thickBot="1" x14ac:dyDescent="0.35">
      <c r="A105">
        <v>103</v>
      </c>
      <c r="B105" s="9" t="s">
        <v>390</v>
      </c>
      <c r="C105" s="10">
        <v>18.5336359</v>
      </c>
      <c r="D105" s="10">
        <v>73.829622000000001</v>
      </c>
      <c r="E105">
        <v>18.525970600000001</v>
      </c>
      <c r="F105">
        <v>73.839333499999995</v>
      </c>
      <c r="H105" s="9" t="s">
        <v>390</v>
      </c>
      <c r="I105" s="7" t="s">
        <v>93</v>
      </c>
      <c r="J105">
        <f t="shared" si="1"/>
        <v>1.3336536104744432</v>
      </c>
    </row>
    <row r="106" spans="1:10" ht="15" thickBot="1" x14ac:dyDescent="0.35">
      <c r="A106">
        <v>104</v>
      </c>
      <c r="B106" s="9" t="s">
        <v>369</v>
      </c>
      <c r="C106" s="10">
        <v>18.516543599999999</v>
      </c>
      <c r="D106" s="10">
        <v>73.836602099999993</v>
      </c>
      <c r="E106">
        <v>18.525970600000001</v>
      </c>
      <c r="F106">
        <v>73.839333499999995</v>
      </c>
      <c r="H106" s="9" t="s">
        <v>369</v>
      </c>
      <c r="I106" s="8" t="s">
        <v>53</v>
      </c>
      <c r="J106">
        <f t="shared" si="1"/>
        <v>1.0882378244842448</v>
      </c>
    </row>
    <row r="107" spans="1:10" ht="15" thickBot="1" x14ac:dyDescent="0.35">
      <c r="A107">
        <v>105</v>
      </c>
      <c r="B107" s="9" t="s">
        <v>411</v>
      </c>
      <c r="C107" s="10">
        <v>18.5211595</v>
      </c>
      <c r="D107" s="10">
        <v>73.846750799999995</v>
      </c>
      <c r="E107">
        <v>18.525970600000001</v>
      </c>
      <c r="F107">
        <v>73.839333499999995</v>
      </c>
      <c r="H107" s="9" t="s">
        <v>411</v>
      </c>
      <c r="I107" s="7" t="s">
        <v>93</v>
      </c>
      <c r="J107">
        <f t="shared" si="1"/>
        <v>0.94852362057423922</v>
      </c>
    </row>
    <row r="108" spans="1:10" ht="15" thickBot="1" x14ac:dyDescent="0.35">
      <c r="A108">
        <v>106</v>
      </c>
      <c r="B108" s="9" t="s">
        <v>412</v>
      </c>
      <c r="C108" s="10">
        <v>18.452932199999999</v>
      </c>
      <c r="D108" s="10">
        <v>73.865238000000005</v>
      </c>
      <c r="E108">
        <v>18.525970600000001</v>
      </c>
      <c r="F108">
        <v>73.839333499999995</v>
      </c>
      <c r="H108" s="9" t="s">
        <v>412</v>
      </c>
      <c r="I108" s="8" t="s">
        <v>80</v>
      </c>
      <c r="J108">
        <f t="shared" si="1"/>
        <v>8.5777879569703739</v>
      </c>
    </row>
    <row r="109" spans="1:10" ht="15" thickBot="1" x14ac:dyDescent="0.35">
      <c r="A109">
        <v>107</v>
      </c>
      <c r="B109" s="9" t="s">
        <v>372</v>
      </c>
      <c r="C109" s="10">
        <v>18.517500399999999</v>
      </c>
      <c r="D109" s="10">
        <v>73.841577599999994</v>
      </c>
      <c r="E109">
        <v>18.525970600000001</v>
      </c>
      <c r="F109">
        <v>73.839333499999995</v>
      </c>
      <c r="H109" s="9" t="s">
        <v>372</v>
      </c>
      <c r="I109" s="7" t="s">
        <v>93</v>
      </c>
      <c r="J109">
        <f t="shared" si="1"/>
        <v>0.97214727229144604</v>
      </c>
    </row>
    <row r="110" spans="1:10" ht="15" thickBot="1" x14ac:dyDescent="0.35">
      <c r="A110">
        <v>108</v>
      </c>
      <c r="B110" s="9" t="s">
        <v>372</v>
      </c>
      <c r="C110" s="10">
        <v>18.517500399999999</v>
      </c>
      <c r="D110" s="10">
        <v>73.841577599999994</v>
      </c>
      <c r="E110">
        <v>18.525970600000001</v>
      </c>
      <c r="F110">
        <v>73.839333499999995</v>
      </c>
      <c r="H110" s="9" t="s">
        <v>372</v>
      </c>
      <c r="I110" s="8" t="s">
        <v>53</v>
      </c>
      <c r="J110">
        <f t="shared" si="1"/>
        <v>0.97214727229144604</v>
      </c>
    </row>
    <row r="111" spans="1:10" ht="15" thickBot="1" x14ac:dyDescent="0.35">
      <c r="A111">
        <v>109</v>
      </c>
      <c r="B111" s="9" t="s">
        <v>372</v>
      </c>
      <c r="C111" s="10">
        <v>18.517500399999999</v>
      </c>
      <c r="D111" s="10">
        <v>73.841577599999994</v>
      </c>
      <c r="E111">
        <v>18.525970600000001</v>
      </c>
      <c r="F111">
        <v>73.839333499999995</v>
      </c>
      <c r="H111" s="9" t="s">
        <v>372</v>
      </c>
      <c r="I111" s="7" t="s">
        <v>93</v>
      </c>
      <c r="J111">
        <f t="shared" si="1"/>
        <v>0.97214727229144604</v>
      </c>
    </row>
    <row r="112" spans="1:10" ht="15" thickBot="1" x14ac:dyDescent="0.35">
      <c r="A112">
        <v>110</v>
      </c>
      <c r="B112" s="9" t="s">
        <v>401</v>
      </c>
      <c r="C112" s="10">
        <v>18.507351400000001</v>
      </c>
      <c r="D112" s="10">
        <v>73.807654299999996</v>
      </c>
      <c r="E112">
        <v>18.525970600000001</v>
      </c>
      <c r="F112">
        <v>73.839333499999995</v>
      </c>
      <c r="H112" s="9" t="s">
        <v>401</v>
      </c>
      <c r="I112" s="8" t="s">
        <v>53</v>
      </c>
      <c r="J112">
        <f t="shared" si="1"/>
        <v>3.9340100505256275</v>
      </c>
    </row>
    <row r="113" spans="1:10" ht="15" thickBot="1" x14ac:dyDescent="0.35">
      <c r="A113">
        <v>111</v>
      </c>
      <c r="B113" s="9" t="s">
        <v>413</v>
      </c>
      <c r="C113" s="10">
        <v>18.524609099999999</v>
      </c>
      <c r="D113" s="10">
        <v>73.878623899999994</v>
      </c>
      <c r="E113">
        <v>18.525970600000001</v>
      </c>
      <c r="F113">
        <v>73.839333499999995</v>
      </c>
      <c r="H113" s="9" t="s">
        <v>413</v>
      </c>
      <c r="I113" s="7" t="s">
        <v>53</v>
      </c>
      <c r="J113">
        <f t="shared" si="1"/>
        <v>4.1497116616322893</v>
      </c>
    </row>
    <row r="114" spans="1:10" ht="15" thickBot="1" x14ac:dyDescent="0.35">
      <c r="A114">
        <v>112</v>
      </c>
      <c r="B114" s="9" t="s">
        <v>381</v>
      </c>
      <c r="C114" s="10">
        <v>18.5324846</v>
      </c>
      <c r="D114" s="10">
        <v>73.837495399999995</v>
      </c>
      <c r="E114">
        <v>18.525970600000001</v>
      </c>
      <c r="F114">
        <v>73.839333499999995</v>
      </c>
      <c r="H114" s="9" t="s">
        <v>381</v>
      </c>
      <c r="I114" s="8" t="s">
        <v>80</v>
      </c>
      <c r="J114">
        <f t="shared" si="1"/>
        <v>0.75060219593995303</v>
      </c>
    </row>
    <row r="115" spans="1:10" ht="15" thickBot="1" x14ac:dyDescent="0.35">
      <c r="A115">
        <v>113</v>
      </c>
      <c r="B115" s="9" t="s">
        <v>414</v>
      </c>
      <c r="C115" s="10">
        <v>18.537721000000001</v>
      </c>
      <c r="D115" s="10">
        <v>73.796314199999998</v>
      </c>
      <c r="E115">
        <v>18.525970600000001</v>
      </c>
      <c r="F115">
        <v>73.839333499999995</v>
      </c>
      <c r="H115" s="9" t="s">
        <v>414</v>
      </c>
      <c r="I115" s="7" t="s">
        <v>160</v>
      </c>
      <c r="J115">
        <f t="shared" si="1"/>
        <v>4.7249868194268059</v>
      </c>
    </row>
    <row r="116" spans="1:10" ht="15" thickBot="1" x14ac:dyDescent="0.35">
      <c r="A116">
        <v>114</v>
      </c>
      <c r="B116" s="9" t="s">
        <v>389</v>
      </c>
      <c r="C116" s="10">
        <v>18.497798899999999</v>
      </c>
      <c r="D116" s="10">
        <v>73.813655499999996</v>
      </c>
      <c r="E116">
        <v>18.525970600000001</v>
      </c>
      <c r="F116">
        <v>73.839333499999995</v>
      </c>
      <c r="H116" s="9" t="s">
        <v>389</v>
      </c>
      <c r="I116" s="8" t="s">
        <v>80</v>
      </c>
      <c r="J116">
        <f t="shared" si="1"/>
        <v>4.1449075888880689</v>
      </c>
    </row>
    <row r="117" spans="1:10" ht="15" thickBot="1" x14ac:dyDescent="0.35">
      <c r="A117">
        <v>115</v>
      </c>
      <c r="B117" s="9" t="s">
        <v>370</v>
      </c>
      <c r="C117" s="10">
        <v>18.530263000000001</v>
      </c>
      <c r="D117" s="10">
        <v>73.849858800000007</v>
      </c>
      <c r="E117">
        <v>18.525970600000001</v>
      </c>
      <c r="F117">
        <v>73.839333499999995</v>
      </c>
      <c r="H117" s="9" t="s">
        <v>370</v>
      </c>
      <c r="I117" s="7" t="s">
        <v>53</v>
      </c>
      <c r="J117">
        <f t="shared" si="1"/>
        <v>1.2092811452000027</v>
      </c>
    </row>
    <row r="118" spans="1:10" ht="15" thickBot="1" x14ac:dyDescent="0.35">
      <c r="A118">
        <v>116</v>
      </c>
      <c r="B118" s="9" t="s">
        <v>411</v>
      </c>
      <c r="C118" s="10">
        <v>18.5211595</v>
      </c>
      <c r="D118" s="10">
        <v>73.846750799999995</v>
      </c>
      <c r="E118">
        <v>18.525970600000001</v>
      </c>
      <c r="F118">
        <v>73.839333499999995</v>
      </c>
      <c r="H118" s="9" t="s">
        <v>411</v>
      </c>
      <c r="I118" s="8" t="s">
        <v>93</v>
      </c>
      <c r="J118">
        <f t="shared" si="1"/>
        <v>0.94852362057423922</v>
      </c>
    </row>
    <row r="119" spans="1:10" ht="15" thickBot="1" x14ac:dyDescent="0.35">
      <c r="A119">
        <v>117</v>
      </c>
      <c r="B119" s="9" t="s">
        <v>370</v>
      </c>
      <c r="C119" s="10">
        <v>18.530263000000001</v>
      </c>
      <c r="D119" s="10">
        <v>73.849858800000007</v>
      </c>
      <c r="E119">
        <v>18.525970600000001</v>
      </c>
      <c r="F119">
        <v>73.839333499999995</v>
      </c>
      <c r="H119" s="9" t="s">
        <v>370</v>
      </c>
      <c r="I119" s="7" t="s">
        <v>53</v>
      </c>
      <c r="J119">
        <f t="shared" si="1"/>
        <v>1.2092811452000027</v>
      </c>
    </row>
    <row r="120" spans="1:10" ht="15" thickBot="1" x14ac:dyDescent="0.35">
      <c r="A120">
        <v>118</v>
      </c>
      <c r="B120" s="9" t="s">
        <v>371</v>
      </c>
      <c r="C120" s="10">
        <v>18.508106000000002</v>
      </c>
      <c r="D120" s="10">
        <v>73.795636999999999</v>
      </c>
      <c r="E120">
        <v>18.525970600000001</v>
      </c>
      <c r="F120">
        <v>73.839333499999995</v>
      </c>
      <c r="H120" s="9" t="s">
        <v>371</v>
      </c>
      <c r="I120" s="8" t="s">
        <v>80</v>
      </c>
      <c r="J120">
        <f t="shared" si="1"/>
        <v>5.0226426066155572</v>
      </c>
    </row>
    <row r="121" spans="1:10" ht="15" thickBot="1" x14ac:dyDescent="0.35">
      <c r="A121">
        <v>119</v>
      </c>
      <c r="B121" s="9" t="s">
        <v>415</v>
      </c>
      <c r="C121" s="10">
        <v>18.5362084</v>
      </c>
      <c r="D121" s="10">
        <v>73.893974799999995</v>
      </c>
      <c r="E121">
        <v>18.525970600000001</v>
      </c>
      <c r="F121">
        <v>73.839333499999995</v>
      </c>
      <c r="H121" s="9" t="s">
        <v>415</v>
      </c>
      <c r="I121" s="7" t="s">
        <v>80</v>
      </c>
      <c r="J121">
        <f t="shared" si="1"/>
        <v>5.8784937053527582</v>
      </c>
    </row>
    <row r="122" spans="1:10" ht="15" thickBot="1" x14ac:dyDescent="0.35">
      <c r="A122">
        <v>120</v>
      </c>
      <c r="B122" s="9" t="s">
        <v>402</v>
      </c>
      <c r="C122" s="10">
        <v>18.5209844</v>
      </c>
      <c r="D122" s="10">
        <v>73.843864100000005</v>
      </c>
      <c r="E122">
        <v>18.525970600000001</v>
      </c>
      <c r="F122">
        <v>73.839333499999995</v>
      </c>
      <c r="H122" s="9" t="s">
        <v>402</v>
      </c>
      <c r="I122" s="8" t="s">
        <v>80</v>
      </c>
      <c r="J122">
        <f t="shared" si="1"/>
        <v>0.73261794905212341</v>
      </c>
    </row>
    <row r="123" spans="1:10" ht="15" thickBot="1" x14ac:dyDescent="0.35">
      <c r="A123">
        <v>121</v>
      </c>
      <c r="B123" s="9" t="s">
        <v>372</v>
      </c>
      <c r="C123" s="10">
        <v>18.517500399999999</v>
      </c>
      <c r="D123" s="10">
        <v>73.841577599999994</v>
      </c>
      <c r="E123">
        <v>18.525970600000001</v>
      </c>
      <c r="F123">
        <v>73.839333499999995</v>
      </c>
      <c r="H123" s="9" t="s">
        <v>372</v>
      </c>
      <c r="I123" s="7" t="s">
        <v>93</v>
      </c>
      <c r="J123">
        <f t="shared" si="1"/>
        <v>0.97214727229144604</v>
      </c>
    </row>
    <row r="124" spans="1:10" ht="15" thickBot="1" x14ac:dyDescent="0.35">
      <c r="A124">
        <v>122</v>
      </c>
      <c r="B124" s="9" t="s">
        <v>375</v>
      </c>
      <c r="C124" s="10">
        <v>18.5063393</v>
      </c>
      <c r="D124" s="10">
        <v>73.818410900000003</v>
      </c>
      <c r="E124">
        <v>18.525970600000001</v>
      </c>
      <c r="F124">
        <v>73.839333499999995</v>
      </c>
      <c r="H124" s="9" t="s">
        <v>375</v>
      </c>
      <c r="I124" s="8" t="s">
        <v>80</v>
      </c>
      <c r="J124">
        <f t="shared" si="1"/>
        <v>3.106822779305527</v>
      </c>
    </row>
    <row r="125" spans="1:10" ht="15" thickBot="1" x14ac:dyDescent="0.35">
      <c r="A125">
        <v>123</v>
      </c>
      <c r="B125" s="9" t="s">
        <v>416</v>
      </c>
      <c r="C125" s="10">
        <v>18.501832199999999</v>
      </c>
      <c r="D125" s="10">
        <v>73.863591200000002</v>
      </c>
      <c r="E125">
        <v>18.525970600000001</v>
      </c>
      <c r="F125">
        <v>73.839333499999995</v>
      </c>
      <c r="H125" s="9" t="s">
        <v>416</v>
      </c>
      <c r="I125" s="7" t="s">
        <v>80</v>
      </c>
      <c r="J125">
        <f t="shared" si="1"/>
        <v>3.7115575817670154</v>
      </c>
    </row>
    <row r="126" spans="1:10" ht="15" thickBot="1" x14ac:dyDescent="0.35">
      <c r="A126">
        <v>124</v>
      </c>
      <c r="B126" s="9" t="s">
        <v>370</v>
      </c>
      <c r="C126" s="10">
        <v>18.530263000000001</v>
      </c>
      <c r="D126" s="10">
        <v>73.849858800000007</v>
      </c>
      <c r="E126">
        <v>18.525970600000001</v>
      </c>
      <c r="F126">
        <v>73.839333499999995</v>
      </c>
      <c r="H126" s="9" t="s">
        <v>370</v>
      </c>
      <c r="I126" s="8" t="s">
        <v>53</v>
      </c>
      <c r="J126">
        <f t="shared" si="1"/>
        <v>1.2092811452000027</v>
      </c>
    </row>
    <row r="127" spans="1:10" ht="15" thickBot="1" x14ac:dyDescent="0.35">
      <c r="A127">
        <v>125</v>
      </c>
      <c r="B127" s="9" t="s">
        <v>412</v>
      </c>
      <c r="C127" s="10">
        <v>18.452932199999999</v>
      </c>
      <c r="D127" s="10">
        <v>73.865238000000005</v>
      </c>
      <c r="E127">
        <v>18.525970600000001</v>
      </c>
      <c r="F127">
        <v>73.839333499999995</v>
      </c>
      <c r="H127" s="9" t="s">
        <v>412</v>
      </c>
      <c r="I127" s="7" t="s">
        <v>53</v>
      </c>
      <c r="J127">
        <f t="shared" si="1"/>
        <v>8.5777879569703739</v>
      </c>
    </row>
    <row r="128" spans="1:10" ht="15" thickBot="1" x14ac:dyDescent="0.35">
      <c r="A128">
        <v>126</v>
      </c>
      <c r="B128" s="9" t="s">
        <v>391</v>
      </c>
      <c r="C128" s="10">
        <v>18.508248600000002</v>
      </c>
      <c r="D128" s="10">
        <v>73.844054799999995</v>
      </c>
      <c r="E128">
        <v>18.525970600000001</v>
      </c>
      <c r="F128">
        <v>73.839333499999995</v>
      </c>
      <c r="H128" s="9" t="s">
        <v>391</v>
      </c>
      <c r="I128" s="8" t="s">
        <v>119</v>
      </c>
      <c r="J128">
        <f t="shared" si="1"/>
        <v>2.0346751073300133</v>
      </c>
    </row>
    <row r="129" spans="1:10" ht="15" thickBot="1" x14ac:dyDescent="0.35">
      <c r="A129">
        <v>127</v>
      </c>
      <c r="B129" s="9" t="s">
        <v>369</v>
      </c>
      <c r="C129" s="10">
        <v>18.516543599999999</v>
      </c>
      <c r="D129" s="10">
        <v>73.836602099999993</v>
      </c>
      <c r="E129">
        <v>18.525970600000001</v>
      </c>
      <c r="F129">
        <v>73.839333499999995</v>
      </c>
      <c r="H129" s="9" t="s">
        <v>369</v>
      </c>
      <c r="I129" s="7" t="s">
        <v>80</v>
      </c>
      <c r="J129">
        <f t="shared" si="1"/>
        <v>1.0882378244842448</v>
      </c>
    </row>
    <row r="130" spans="1:10" ht="15" thickBot="1" x14ac:dyDescent="0.35">
      <c r="A130">
        <v>128</v>
      </c>
      <c r="B130" s="9" t="s">
        <v>390</v>
      </c>
      <c r="C130" s="10">
        <v>18.5336359</v>
      </c>
      <c r="D130" s="10">
        <v>73.829622000000001</v>
      </c>
      <c r="E130">
        <v>18.525970600000001</v>
      </c>
      <c r="F130">
        <v>73.839333499999995</v>
      </c>
      <c r="H130" s="9" t="s">
        <v>390</v>
      </c>
      <c r="I130" s="8" t="s">
        <v>93</v>
      </c>
      <c r="J130">
        <f t="shared" si="1"/>
        <v>1.3336536104744432</v>
      </c>
    </row>
    <row r="131" spans="1:10" ht="15" thickBot="1" x14ac:dyDescent="0.35">
      <c r="A131">
        <v>129</v>
      </c>
      <c r="B131" s="9" t="s">
        <v>372</v>
      </c>
      <c r="C131" s="10">
        <v>18.517500399999999</v>
      </c>
      <c r="D131" s="10">
        <v>73.841577599999994</v>
      </c>
      <c r="E131">
        <v>18.525970600000001</v>
      </c>
      <c r="F131">
        <v>73.839333499999995</v>
      </c>
      <c r="H131" s="9" t="s">
        <v>372</v>
      </c>
      <c r="I131" s="7" t="s">
        <v>93</v>
      </c>
      <c r="J131">
        <f t="shared" si="1"/>
        <v>0.97214727229144604</v>
      </c>
    </row>
    <row r="132" spans="1:10" ht="15" thickBot="1" x14ac:dyDescent="0.35">
      <c r="A132">
        <v>130</v>
      </c>
      <c r="B132" s="9" t="s">
        <v>375</v>
      </c>
      <c r="C132" s="10">
        <v>18.5063393</v>
      </c>
      <c r="D132" s="10">
        <v>73.818410900000003</v>
      </c>
      <c r="E132">
        <v>18.525970600000001</v>
      </c>
      <c r="F132">
        <v>73.839333499999995</v>
      </c>
      <c r="H132" s="9" t="s">
        <v>375</v>
      </c>
      <c r="I132" s="8" t="s">
        <v>80</v>
      </c>
      <c r="J132">
        <f t="shared" ref="J132:J195" si="2">3963*ACOS(COS(RADIANS(90-C132))*COS(RADIANS(90-E132))+SIN(RADIANS(90-C132))*SIN(RADIANS(90-E132))*COS(RADIANS(D132-F132)))*1.60934</f>
        <v>3.106822779305527</v>
      </c>
    </row>
    <row r="133" spans="1:10" ht="15" thickBot="1" x14ac:dyDescent="0.35">
      <c r="A133">
        <v>131</v>
      </c>
      <c r="B133" s="9" t="s">
        <v>369</v>
      </c>
      <c r="C133" s="10">
        <v>18.516543599999999</v>
      </c>
      <c r="D133" s="10">
        <v>73.836602099999993</v>
      </c>
      <c r="E133">
        <v>18.525970600000001</v>
      </c>
      <c r="F133">
        <v>73.839333499999995</v>
      </c>
      <c r="H133" s="9" t="s">
        <v>369</v>
      </c>
      <c r="I133" s="7" t="s">
        <v>80</v>
      </c>
      <c r="J133">
        <f t="shared" si="2"/>
        <v>1.0882378244842448</v>
      </c>
    </row>
    <row r="134" spans="1:10" ht="15" thickBot="1" x14ac:dyDescent="0.35">
      <c r="A134">
        <v>132</v>
      </c>
      <c r="B134" s="9" t="s">
        <v>372</v>
      </c>
      <c r="C134" s="10">
        <v>18.517500399999999</v>
      </c>
      <c r="D134" s="10">
        <v>73.841577599999994</v>
      </c>
      <c r="E134">
        <v>18.525970600000001</v>
      </c>
      <c r="F134">
        <v>73.839333499999995</v>
      </c>
      <c r="H134" s="9" t="s">
        <v>372</v>
      </c>
      <c r="I134" s="8" t="s">
        <v>93</v>
      </c>
      <c r="J134">
        <f t="shared" si="2"/>
        <v>0.97214727229144604</v>
      </c>
    </row>
    <row r="135" spans="1:10" ht="15" thickBot="1" x14ac:dyDescent="0.35">
      <c r="A135">
        <v>133</v>
      </c>
      <c r="B135" s="9" t="s">
        <v>417</v>
      </c>
      <c r="C135" s="10">
        <v>18.4610977</v>
      </c>
      <c r="D135" s="10">
        <v>73.759112099999996</v>
      </c>
      <c r="E135">
        <v>18.525970600000001</v>
      </c>
      <c r="F135">
        <v>73.839333499999995</v>
      </c>
      <c r="H135" s="9" t="s">
        <v>417</v>
      </c>
      <c r="I135" s="7" t="s">
        <v>80</v>
      </c>
      <c r="J135">
        <f t="shared" si="2"/>
        <v>11.129418079456359</v>
      </c>
    </row>
    <row r="136" spans="1:10" ht="15" thickBot="1" x14ac:dyDescent="0.35">
      <c r="A136">
        <v>134</v>
      </c>
      <c r="B136" s="9" t="s">
        <v>372</v>
      </c>
      <c r="C136" s="10">
        <v>18.517500399999999</v>
      </c>
      <c r="D136" s="10">
        <v>73.841577599999994</v>
      </c>
      <c r="E136">
        <v>18.525970600000001</v>
      </c>
      <c r="F136">
        <v>73.839333499999995</v>
      </c>
      <c r="H136" s="9" t="s">
        <v>372</v>
      </c>
      <c r="I136" s="8" t="s">
        <v>93</v>
      </c>
      <c r="J136">
        <f t="shared" si="2"/>
        <v>0.97214727229144604</v>
      </c>
    </row>
    <row r="137" spans="1:10" ht="15" thickBot="1" x14ac:dyDescent="0.35">
      <c r="A137">
        <v>135</v>
      </c>
      <c r="B137" s="9" t="s">
        <v>372</v>
      </c>
      <c r="C137" s="10">
        <v>18.517500399999999</v>
      </c>
      <c r="D137" s="10">
        <v>73.841577599999994</v>
      </c>
      <c r="E137">
        <v>18.525970600000001</v>
      </c>
      <c r="F137">
        <v>73.839333499999995</v>
      </c>
      <c r="H137" s="9" t="s">
        <v>372</v>
      </c>
      <c r="I137" s="7" t="s">
        <v>93</v>
      </c>
      <c r="J137">
        <f t="shared" si="2"/>
        <v>0.97214727229144604</v>
      </c>
    </row>
    <row r="138" spans="1:10" ht="15" thickBot="1" x14ac:dyDescent="0.35">
      <c r="A138">
        <v>136</v>
      </c>
      <c r="B138" s="9" t="s">
        <v>232</v>
      </c>
      <c r="C138" s="10">
        <v>18.524609099999999</v>
      </c>
      <c r="D138" s="10">
        <v>73.878623899999994</v>
      </c>
      <c r="E138">
        <v>18.525970600000001</v>
      </c>
      <c r="F138">
        <v>73.839333499999995</v>
      </c>
      <c r="H138" s="9" t="s">
        <v>232</v>
      </c>
      <c r="I138" s="8" t="s">
        <v>336</v>
      </c>
      <c r="J138">
        <f t="shared" si="2"/>
        <v>4.1497116616322893</v>
      </c>
    </row>
    <row r="139" spans="1:10" ht="15" thickBot="1" x14ac:dyDescent="0.35">
      <c r="A139">
        <v>137</v>
      </c>
      <c r="B139" s="9" t="s">
        <v>370</v>
      </c>
      <c r="C139" s="10">
        <v>18.530263000000001</v>
      </c>
      <c r="D139" s="10">
        <v>73.849858800000007</v>
      </c>
      <c r="E139">
        <v>18.525970600000001</v>
      </c>
      <c r="F139">
        <v>73.839333499999995</v>
      </c>
      <c r="H139" s="9" t="s">
        <v>370</v>
      </c>
      <c r="I139" s="7" t="s">
        <v>53</v>
      </c>
      <c r="J139">
        <f t="shared" si="2"/>
        <v>1.2092811452000027</v>
      </c>
    </row>
    <row r="140" spans="1:10" ht="15" thickBot="1" x14ac:dyDescent="0.35">
      <c r="A140">
        <v>138</v>
      </c>
      <c r="B140" s="9" t="s">
        <v>381</v>
      </c>
      <c r="C140" s="10">
        <v>18.5324846</v>
      </c>
      <c r="D140" s="10">
        <v>73.837495399999995</v>
      </c>
      <c r="E140">
        <v>18.525970600000001</v>
      </c>
      <c r="F140">
        <v>73.839333499999995</v>
      </c>
      <c r="H140" s="9" t="s">
        <v>381</v>
      </c>
      <c r="I140" s="8" t="s">
        <v>80</v>
      </c>
      <c r="J140">
        <f t="shared" si="2"/>
        <v>0.75060219593995303</v>
      </c>
    </row>
    <row r="141" spans="1:10" ht="15" thickBot="1" x14ac:dyDescent="0.35">
      <c r="A141">
        <v>139</v>
      </c>
      <c r="B141" s="9" t="s">
        <v>382</v>
      </c>
      <c r="C141" s="10">
        <v>18.516297999999999</v>
      </c>
      <c r="D141" s="10">
        <v>73.815456999999995</v>
      </c>
      <c r="E141">
        <v>18.525970600000001</v>
      </c>
      <c r="F141">
        <v>73.839333499999995</v>
      </c>
      <c r="H141" s="9" t="s">
        <v>382</v>
      </c>
      <c r="I141" s="7" t="s">
        <v>80</v>
      </c>
      <c r="J141">
        <f t="shared" si="2"/>
        <v>2.7404969789229812</v>
      </c>
    </row>
    <row r="142" spans="1:10" ht="15" thickBot="1" x14ac:dyDescent="0.35">
      <c r="A142">
        <v>140</v>
      </c>
      <c r="B142" s="9" t="s">
        <v>387</v>
      </c>
      <c r="C142" s="10">
        <v>18.516421300000001</v>
      </c>
      <c r="D142" s="10">
        <v>73.842471200000006</v>
      </c>
      <c r="E142">
        <v>18.525970600000001</v>
      </c>
      <c r="F142">
        <v>73.839333499999995</v>
      </c>
      <c r="H142" s="9" t="s">
        <v>387</v>
      </c>
      <c r="I142" s="8" t="s">
        <v>156</v>
      </c>
      <c r="J142">
        <f t="shared" si="2"/>
        <v>1.1133660334471156</v>
      </c>
    </row>
    <row r="143" spans="1:10" ht="15" thickBot="1" x14ac:dyDescent="0.35">
      <c r="A143">
        <v>141</v>
      </c>
      <c r="B143" s="9" t="s">
        <v>418</v>
      </c>
      <c r="C143" s="10">
        <v>18.466151199999999</v>
      </c>
      <c r="D143" s="10">
        <v>73.782171899999994</v>
      </c>
      <c r="E143">
        <v>18.525970600000001</v>
      </c>
      <c r="F143">
        <v>73.839333499999995</v>
      </c>
      <c r="H143" s="9" t="s">
        <v>418</v>
      </c>
      <c r="I143" s="7" t="s">
        <v>119</v>
      </c>
      <c r="J143">
        <f t="shared" si="2"/>
        <v>8.9861176961797877</v>
      </c>
    </row>
    <row r="144" spans="1:10" ht="15" thickBot="1" x14ac:dyDescent="0.35">
      <c r="A144">
        <v>142</v>
      </c>
      <c r="B144" s="9" t="s">
        <v>377</v>
      </c>
      <c r="C144" s="10">
        <v>18.530437800000001</v>
      </c>
      <c r="D144" s="10">
        <v>73.829915200000002</v>
      </c>
      <c r="E144">
        <v>18.525970600000001</v>
      </c>
      <c r="F144">
        <v>73.839333499999995</v>
      </c>
      <c r="H144" s="9" t="s">
        <v>377</v>
      </c>
      <c r="I144" s="8" t="s">
        <v>53</v>
      </c>
      <c r="J144">
        <f t="shared" si="2"/>
        <v>1.1114843645104628</v>
      </c>
    </row>
    <row r="145" spans="1:10" ht="15" thickBot="1" x14ac:dyDescent="0.35">
      <c r="A145">
        <v>143</v>
      </c>
      <c r="B145" s="9" t="s">
        <v>375</v>
      </c>
      <c r="C145" s="10">
        <v>18.5063393</v>
      </c>
      <c r="D145" s="10">
        <v>73.818410900000003</v>
      </c>
      <c r="E145">
        <v>18.525970600000001</v>
      </c>
      <c r="F145">
        <v>73.839333499999995</v>
      </c>
      <c r="H145" s="9" t="s">
        <v>375</v>
      </c>
      <c r="I145" s="7" t="s">
        <v>80</v>
      </c>
      <c r="J145">
        <f t="shared" si="2"/>
        <v>3.106822779305527</v>
      </c>
    </row>
    <row r="146" spans="1:10" ht="15" thickBot="1" x14ac:dyDescent="0.35">
      <c r="A146">
        <v>144</v>
      </c>
      <c r="B146" s="9" t="s">
        <v>404</v>
      </c>
      <c r="C146" s="10">
        <v>18.508934</v>
      </c>
      <c r="D146" s="10">
        <v>73.925910200000004</v>
      </c>
      <c r="E146">
        <v>18.525970600000001</v>
      </c>
      <c r="F146">
        <v>73.839333499999995</v>
      </c>
      <c r="H146" s="9" t="s">
        <v>404</v>
      </c>
      <c r="I146" s="8" t="s">
        <v>119</v>
      </c>
      <c r="J146">
        <f t="shared" si="2"/>
        <v>9.3329418017809029</v>
      </c>
    </row>
    <row r="147" spans="1:10" ht="15" thickBot="1" x14ac:dyDescent="0.35">
      <c r="A147">
        <v>145</v>
      </c>
      <c r="B147" s="9" t="s">
        <v>391</v>
      </c>
      <c r="C147" s="10">
        <v>18.508248600000002</v>
      </c>
      <c r="D147" s="10">
        <v>73.844054799999995</v>
      </c>
      <c r="E147">
        <v>18.525970600000001</v>
      </c>
      <c r="F147">
        <v>73.839333499999995</v>
      </c>
      <c r="H147" s="9" t="s">
        <v>391</v>
      </c>
      <c r="I147" s="7" t="s">
        <v>119</v>
      </c>
      <c r="J147">
        <f t="shared" si="2"/>
        <v>2.0346751073300133</v>
      </c>
    </row>
    <row r="148" spans="1:10" ht="15" thickBot="1" x14ac:dyDescent="0.35">
      <c r="A148">
        <v>146</v>
      </c>
      <c r="B148" s="9" t="s">
        <v>398</v>
      </c>
      <c r="C148" s="10">
        <v>18.564245199999998</v>
      </c>
      <c r="D148" s="10">
        <v>73.776851100000002</v>
      </c>
      <c r="E148">
        <v>18.525970600000001</v>
      </c>
      <c r="F148">
        <v>73.839333499999995</v>
      </c>
      <c r="H148" s="9" t="s">
        <v>398</v>
      </c>
      <c r="I148" s="8" t="s">
        <v>80</v>
      </c>
      <c r="J148">
        <f t="shared" si="2"/>
        <v>7.8506461999342383</v>
      </c>
    </row>
    <row r="149" spans="1:10" ht="15" thickBot="1" x14ac:dyDescent="0.35">
      <c r="A149">
        <v>147</v>
      </c>
      <c r="B149" s="9" t="s">
        <v>395</v>
      </c>
      <c r="C149" s="10">
        <v>18.506820999999999</v>
      </c>
      <c r="D149" s="10">
        <v>73.840435999999997</v>
      </c>
      <c r="E149">
        <v>18.525970600000001</v>
      </c>
      <c r="F149">
        <v>73.839333499999995</v>
      </c>
      <c r="H149" s="9" t="s">
        <v>395</v>
      </c>
      <c r="I149" s="7" t="s">
        <v>80</v>
      </c>
      <c r="J149">
        <f t="shared" si="2"/>
        <v>2.1347900299870495</v>
      </c>
    </row>
    <row r="150" spans="1:10" ht="15" thickBot="1" x14ac:dyDescent="0.35">
      <c r="A150">
        <v>148</v>
      </c>
      <c r="B150" s="9" t="s">
        <v>372</v>
      </c>
      <c r="C150" s="10">
        <v>18.517500399999999</v>
      </c>
      <c r="D150" s="10">
        <v>73.841577599999994</v>
      </c>
      <c r="E150">
        <v>18.525970600000001</v>
      </c>
      <c r="F150">
        <v>73.839333499999995</v>
      </c>
      <c r="H150" s="9" t="s">
        <v>372</v>
      </c>
      <c r="I150" s="8" t="s">
        <v>93</v>
      </c>
      <c r="J150">
        <f t="shared" si="2"/>
        <v>0.97214727229144604</v>
      </c>
    </row>
    <row r="151" spans="1:10" ht="15" thickBot="1" x14ac:dyDescent="0.35">
      <c r="A151">
        <v>149</v>
      </c>
      <c r="B151" s="9" t="s">
        <v>419</v>
      </c>
      <c r="C151" s="10">
        <v>18.4678997</v>
      </c>
      <c r="D151" s="10">
        <v>73.818820099999996</v>
      </c>
      <c r="E151">
        <v>18.525970600000001</v>
      </c>
      <c r="F151">
        <v>73.839333499999995</v>
      </c>
      <c r="H151" s="9" t="s">
        <v>419</v>
      </c>
      <c r="I151" s="7" t="s">
        <v>80</v>
      </c>
      <c r="J151">
        <f t="shared" si="2"/>
        <v>6.8171678831825364</v>
      </c>
    </row>
    <row r="152" spans="1:10" ht="15" thickBot="1" x14ac:dyDescent="0.35">
      <c r="A152">
        <v>150</v>
      </c>
      <c r="B152" s="9" t="s">
        <v>389</v>
      </c>
      <c r="C152" s="10">
        <v>18.497798899999999</v>
      </c>
      <c r="D152" s="10">
        <v>73.813655499999996</v>
      </c>
      <c r="E152">
        <v>18.525970600000001</v>
      </c>
      <c r="F152">
        <v>73.839333499999995</v>
      </c>
      <c r="H152" s="9" t="s">
        <v>389</v>
      </c>
      <c r="I152" s="8" t="s">
        <v>80</v>
      </c>
      <c r="J152">
        <f t="shared" si="2"/>
        <v>4.1449075888880689</v>
      </c>
    </row>
    <row r="153" spans="1:10" ht="15" thickBot="1" x14ac:dyDescent="0.35">
      <c r="A153">
        <v>151</v>
      </c>
      <c r="B153" s="9" t="s">
        <v>389</v>
      </c>
      <c r="C153" s="10">
        <v>18.497798899999999</v>
      </c>
      <c r="D153" s="10">
        <v>73.813655499999996</v>
      </c>
      <c r="E153">
        <v>18.525970600000001</v>
      </c>
      <c r="F153">
        <v>73.839333499999995</v>
      </c>
      <c r="H153" s="9" t="s">
        <v>389</v>
      </c>
      <c r="I153" s="7" t="s">
        <v>80</v>
      </c>
      <c r="J153">
        <f t="shared" si="2"/>
        <v>4.1449075888880689</v>
      </c>
    </row>
    <row r="154" spans="1:10" ht="15" thickBot="1" x14ac:dyDescent="0.35">
      <c r="A154">
        <v>152</v>
      </c>
      <c r="B154" s="9" t="s">
        <v>407</v>
      </c>
      <c r="C154" s="10">
        <v>18.591271599999999</v>
      </c>
      <c r="D154" s="10">
        <v>73.738909000000007</v>
      </c>
      <c r="E154">
        <v>18.525970600000001</v>
      </c>
      <c r="F154">
        <v>73.839333499999995</v>
      </c>
      <c r="H154" s="9" t="s">
        <v>407</v>
      </c>
      <c r="I154" s="8" t="s">
        <v>80</v>
      </c>
      <c r="J154">
        <f t="shared" si="2"/>
        <v>12.850698334201999</v>
      </c>
    </row>
    <row r="155" spans="1:10" ht="15" thickBot="1" x14ac:dyDescent="0.35">
      <c r="A155">
        <v>153</v>
      </c>
      <c r="B155" s="9" t="s">
        <v>369</v>
      </c>
      <c r="C155" s="10">
        <v>18.516543599999999</v>
      </c>
      <c r="D155" s="10">
        <v>73.836602099999993</v>
      </c>
      <c r="E155">
        <v>18.525970600000001</v>
      </c>
      <c r="F155">
        <v>73.839333499999995</v>
      </c>
      <c r="H155" s="9" t="s">
        <v>369</v>
      </c>
      <c r="I155" s="7" t="s">
        <v>119</v>
      </c>
      <c r="J155">
        <f t="shared" si="2"/>
        <v>1.0882378244842448</v>
      </c>
    </row>
    <row r="156" spans="1:10" ht="15" thickBot="1" x14ac:dyDescent="0.35">
      <c r="A156">
        <v>154</v>
      </c>
      <c r="B156" s="9" t="s">
        <v>378</v>
      </c>
      <c r="C156" s="10">
        <v>18.515474099999999</v>
      </c>
      <c r="D156" s="10">
        <v>73.850071700000001</v>
      </c>
      <c r="E156">
        <v>18.525970600000001</v>
      </c>
      <c r="F156">
        <v>73.839333499999995</v>
      </c>
      <c r="H156" s="9" t="s">
        <v>378</v>
      </c>
      <c r="I156" s="8" t="s">
        <v>80</v>
      </c>
      <c r="J156">
        <f t="shared" si="2"/>
        <v>1.6278135675612542</v>
      </c>
    </row>
    <row r="157" spans="1:10" ht="15" thickBot="1" x14ac:dyDescent="0.35">
      <c r="A157">
        <v>155</v>
      </c>
      <c r="B157" s="9" t="s">
        <v>382</v>
      </c>
      <c r="C157" s="10">
        <v>18.516297999999999</v>
      </c>
      <c r="D157" s="10">
        <v>73.815456999999995</v>
      </c>
      <c r="E157">
        <v>18.525970600000001</v>
      </c>
      <c r="F157">
        <v>73.839333499999995</v>
      </c>
      <c r="H157" s="9" t="s">
        <v>382</v>
      </c>
      <c r="I157" s="7" t="s">
        <v>80</v>
      </c>
      <c r="J157">
        <f t="shared" si="2"/>
        <v>2.7404969789229812</v>
      </c>
    </row>
    <row r="158" spans="1:10" ht="15" thickBot="1" x14ac:dyDescent="0.35">
      <c r="A158">
        <v>156</v>
      </c>
      <c r="B158" s="9" t="s">
        <v>401</v>
      </c>
      <c r="C158" s="10">
        <v>18.507351400000001</v>
      </c>
      <c r="D158" s="10">
        <v>73.807654299999996</v>
      </c>
      <c r="E158">
        <v>18.525970600000001</v>
      </c>
      <c r="F158">
        <v>73.839333499999995</v>
      </c>
      <c r="H158" s="9" t="s">
        <v>401</v>
      </c>
      <c r="I158" s="8" t="s">
        <v>80</v>
      </c>
      <c r="J158">
        <f t="shared" si="2"/>
        <v>3.9340100505256275</v>
      </c>
    </row>
    <row r="159" spans="1:10" ht="15" thickBot="1" x14ac:dyDescent="0.35">
      <c r="A159">
        <v>157</v>
      </c>
      <c r="B159" s="9" t="s">
        <v>370</v>
      </c>
      <c r="C159" s="10">
        <v>18.530263000000001</v>
      </c>
      <c r="D159" s="10">
        <v>73.849858800000007</v>
      </c>
      <c r="E159">
        <v>18.525970600000001</v>
      </c>
      <c r="F159">
        <v>73.839333499999995</v>
      </c>
      <c r="H159" s="9" t="s">
        <v>370</v>
      </c>
      <c r="I159" s="7" t="s">
        <v>53</v>
      </c>
      <c r="J159">
        <f t="shared" si="2"/>
        <v>1.2092811452000027</v>
      </c>
    </row>
    <row r="160" spans="1:10" ht="15" thickBot="1" x14ac:dyDescent="0.35">
      <c r="A160">
        <v>158</v>
      </c>
      <c r="B160" s="9" t="s">
        <v>377</v>
      </c>
      <c r="C160" s="10">
        <v>18.530437800000001</v>
      </c>
      <c r="D160" s="10">
        <v>73.829915200000002</v>
      </c>
      <c r="E160">
        <v>18.525970600000001</v>
      </c>
      <c r="F160">
        <v>73.839333499999995</v>
      </c>
      <c r="H160" s="9" t="s">
        <v>377</v>
      </c>
      <c r="I160" s="8" t="s">
        <v>53</v>
      </c>
      <c r="J160">
        <f t="shared" si="2"/>
        <v>1.1114843645104628</v>
      </c>
    </row>
    <row r="161" spans="1:10" ht="15" thickBot="1" x14ac:dyDescent="0.35">
      <c r="A161">
        <v>159</v>
      </c>
      <c r="B161" s="9" t="s">
        <v>372</v>
      </c>
      <c r="C161" s="10">
        <v>18.517500399999999</v>
      </c>
      <c r="D161" s="10">
        <v>73.841577599999994</v>
      </c>
      <c r="E161">
        <v>18.525970600000001</v>
      </c>
      <c r="F161">
        <v>73.839333499999995</v>
      </c>
      <c r="H161" s="9" t="s">
        <v>372</v>
      </c>
      <c r="I161" s="7" t="s">
        <v>93</v>
      </c>
      <c r="J161">
        <f t="shared" si="2"/>
        <v>0.97214727229144604</v>
      </c>
    </row>
    <row r="162" spans="1:10" ht="15" thickBot="1" x14ac:dyDescent="0.35">
      <c r="A162">
        <v>160</v>
      </c>
      <c r="B162" s="9" t="s">
        <v>370</v>
      </c>
      <c r="C162" s="10">
        <v>18.530263000000001</v>
      </c>
      <c r="D162" s="10">
        <v>73.849858800000007</v>
      </c>
      <c r="E162">
        <v>18.525970600000001</v>
      </c>
      <c r="F162">
        <v>73.839333499999995</v>
      </c>
      <c r="H162" s="9" t="s">
        <v>370</v>
      </c>
      <c r="I162" s="8" t="s">
        <v>53</v>
      </c>
      <c r="J162">
        <f t="shared" si="2"/>
        <v>1.2092811452000027</v>
      </c>
    </row>
    <row r="163" spans="1:10" ht="15" thickBot="1" x14ac:dyDescent="0.35">
      <c r="A163">
        <v>161</v>
      </c>
      <c r="B163" s="9" t="s">
        <v>414</v>
      </c>
      <c r="C163" s="10">
        <v>18.537721000000001</v>
      </c>
      <c r="D163" s="10">
        <v>73.796314199999998</v>
      </c>
      <c r="E163">
        <v>18.525970600000001</v>
      </c>
      <c r="F163">
        <v>73.839333499999995</v>
      </c>
      <c r="H163" s="9" t="s">
        <v>414</v>
      </c>
      <c r="I163" s="7" t="s">
        <v>160</v>
      </c>
      <c r="J163">
        <f t="shared" si="2"/>
        <v>4.7249868194268059</v>
      </c>
    </row>
    <row r="164" spans="1:10" ht="15" thickBot="1" x14ac:dyDescent="0.35">
      <c r="A164">
        <v>162</v>
      </c>
      <c r="B164" s="9" t="s">
        <v>401</v>
      </c>
      <c r="C164" s="10">
        <v>18.507351400000001</v>
      </c>
      <c r="D164" s="10">
        <v>73.807654299999996</v>
      </c>
      <c r="E164">
        <v>18.525970600000001</v>
      </c>
      <c r="F164">
        <v>73.839333499999995</v>
      </c>
      <c r="H164" s="9" t="s">
        <v>401</v>
      </c>
      <c r="I164" s="8" t="s">
        <v>156</v>
      </c>
      <c r="J164">
        <f t="shared" si="2"/>
        <v>3.9340100505256275</v>
      </c>
    </row>
    <row r="165" spans="1:10" ht="15" thickBot="1" x14ac:dyDescent="0.35">
      <c r="A165">
        <v>163</v>
      </c>
      <c r="B165" s="9" t="s">
        <v>388</v>
      </c>
      <c r="C165" s="10">
        <v>18.522844599999999</v>
      </c>
      <c r="D165" s="10">
        <v>73.838967800000006</v>
      </c>
      <c r="E165">
        <v>18.525970600000001</v>
      </c>
      <c r="F165">
        <v>73.839333499999995</v>
      </c>
      <c r="H165" s="9" t="s">
        <v>388</v>
      </c>
      <c r="I165" s="7" t="s">
        <v>160</v>
      </c>
      <c r="J165">
        <f t="shared" si="2"/>
        <v>0.35010135198927828</v>
      </c>
    </row>
    <row r="166" spans="1:10" ht="15" thickBot="1" x14ac:dyDescent="0.35">
      <c r="A166">
        <v>164</v>
      </c>
      <c r="B166" s="9" t="s">
        <v>420</v>
      </c>
      <c r="C166" s="10">
        <v>18.456665099999999</v>
      </c>
      <c r="D166" s="10">
        <v>73.9095279</v>
      </c>
      <c r="E166">
        <v>18.525970600000001</v>
      </c>
      <c r="F166">
        <v>73.839333499999995</v>
      </c>
      <c r="H166" s="9" t="s">
        <v>420</v>
      </c>
      <c r="I166" s="8" t="s">
        <v>80</v>
      </c>
      <c r="J166">
        <f t="shared" si="2"/>
        <v>10.697063719779038</v>
      </c>
    </row>
    <row r="167" spans="1:10" ht="15" thickBot="1" x14ac:dyDescent="0.35">
      <c r="A167">
        <v>165</v>
      </c>
      <c r="B167" s="9" t="s">
        <v>369</v>
      </c>
      <c r="C167" s="10">
        <v>18.516543599999999</v>
      </c>
      <c r="D167" s="10">
        <v>73.836602099999993</v>
      </c>
      <c r="E167">
        <v>18.525970600000001</v>
      </c>
      <c r="F167">
        <v>73.839333499999995</v>
      </c>
      <c r="H167" s="9" t="s">
        <v>369</v>
      </c>
      <c r="I167" s="7" t="s">
        <v>119</v>
      </c>
      <c r="J167">
        <f t="shared" si="2"/>
        <v>1.0882378244842448</v>
      </c>
    </row>
    <row r="168" spans="1:10" ht="15" thickBot="1" x14ac:dyDescent="0.35">
      <c r="A168">
        <v>166</v>
      </c>
      <c r="B168" s="9" t="s">
        <v>372</v>
      </c>
      <c r="C168" s="10">
        <v>18.517500399999999</v>
      </c>
      <c r="D168" s="10">
        <v>73.841577599999994</v>
      </c>
      <c r="E168">
        <v>18.525970600000001</v>
      </c>
      <c r="F168">
        <v>73.839333499999995</v>
      </c>
      <c r="H168" s="9" t="s">
        <v>372</v>
      </c>
      <c r="I168" s="8" t="s">
        <v>93</v>
      </c>
      <c r="J168">
        <f t="shared" si="2"/>
        <v>0.97214727229144604</v>
      </c>
    </row>
    <row r="169" spans="1:10" ht="15" thickBot="1" x14ac:dyDescent="0.35">
      <c r="A169">
        <v>167</v>
      </c>
      <c r="B169" s="9" t="s">
        <v>232</v>
      </c>
      <c r="C169" s="10">
        <v>18.524609099999999</v>
      </c>
      <c r="D169" s="10">
        <v>73.878623899999994</v>
      </c>
      <c r="E169">
        <v>18.525970600000001</v>
      </c>
      <c r="F169">
        <v>73.839333499999995</v>
      </c>
      <c r="H169" s="9" t="s">
        <v>232</v>
      </c>
      <c r="I169" s="7" t="s">
        <v>156</v>
      </c>
      <c r="J169">
        <f t="shared" si="2"/>
        <v>4.1497116616322893</v>
      </c>
    </row>
    <row r="170" spans="1:10" ht="15" thickBot="1" x14ac:dyDescent="0.35">
      <c r="A170">
        <v>168</v>
      </c>
      <c r="B170" s="9" t="s">
        <v>370</v>
      </c>
      <c r="C170" s="10">
        <v>18.530263000000001</v>
      </c>
      <c r="D170" s="10">
        <v>73.849858800000007</v>
      </c>
      <c r="E170">
        <v>18.525970600000001</v>
      </c>
      <c r="F170">
        <v>73.839333499999995</v>
      </c>
      <c r="H170" s="9" t="s">
        <v>370</v>
      </c>
      <c r="I170" s="8" t="s">
        <v>93</v>
      </c>
      <c r="J170">
        <f t="shared" si="2"/>
        <v>1.2092811452000027</v>
      </c>
    </row>
    <row r="171" spans="1:10" ht="15" thickBot="1" x14ac:dyDescent="0.35">
      <c r="A171">
        <v>169</v>
      </c>
      <c r="B171" s="9" t="s">
        <v>421</v>
      </c>
      <c r="C171" s="10">
        <v>18.549796700000002</v>
      </c>
      <c r="D171" s="10">
        <v>73.839556999999999</v>
      </c>
      <c r="E171">
        <v>18.525970600000001</v>
      </c>
      <c r="F171">
        <v>73.839333499999995</v>
      </c>
      <c r="H171" s="9" t="s">
        <v>421</v>
      </c>
      <c r="I171" s="7" t="s">
        <v>80</v>
      </c>
      <c r="J171">
        <f t="shared" si="2"/>
        <v>2.6522800673247051</v>
      </c>
    </row>
    <row r="172" spans="1:10" ht="15" thickBot="1" x14ac:dyDescent="0.35">
      <c r="A172">
        <v>170</v>
      </c>
      <c r="B172" s="9" t="s">
        <v>372</v>
      </c>
      <c r="C172" s="10">
        <v>18.517500399999999</v>
      </c>
      <c r="D172" s="10">
        <v>73.841577599999994</v>
      </c>
      <c r="E172">
        <v>18.525970600000001</v>
      </c>
      <c r="F172">
        <v>73.839333499999995</v>
      </c>
      <c r="H172" s="9" t="s">
        <v>372</v>
      </c>
      <c r="I172" s="8" t="s">
        <v>93</v>
      </c>
      <c r="J172">
        <f t="shared" si="2"/>
        <v>0.97214727229144604</v>
      </c>
    </row>
    <row r="173" spans="1:10" ht="15" thickBot="1" x14ac:dyDescent="0.35">
      <c r="A173">
        <v>171</v>
      </c>
      <c r="B173" s="9" t="s">
        <v>416</v>
      </c>
      <c r="C173" s="10">
        <v>18.501832199999999</v>
      </c>
      <c r="D173" s="10">
        <v>73.863591200000002</v>
      </c>
      <c r="E173">
        <v>18.525970600000001</v>
      </c>
      <c r="F173">
        <v>73.839333499999995</v>
      </c>
      <c r="H173" s="9" t="s">
        <v>416</v>
      </c>
      <c r="I173" s="7" t="s">
        <v>53</v>
      </c>
      <c r="J173">
        <f t="shared" si="2"/>
        <v>3.7115575817670154</v>
      </c>
    </row>
    <row r="174" spans="1:10" ht="15" thickBot="1" x14ac:dyDescent="0.35">
      <c r="A174">
        <v>172</v>
      </c>
      <c r="B174" s="9" t="s">
        <v>422</v>
      </c>
      <c r="C174" s="10">
        <v>18.679369900000001</v>
      </c>
      <c r="D174" s="10">
        <v>73.849180799999999</v>
      </c>
      <c r="E174">
        <v>18.525970600000001</v>
      </c>
      <c r="F174">
        <v>73.839333499999995</v>
      </c>
      <c r="H174" s="9" t="s">
        <v>422</v>
      </c>
      <c r="I174" s="8" t="s">
        <v>80</v>
      </c>
      <c r="J174">
        <f t="shared" si="2"/>
        <v>17.107041569108208</v>
      </c>
    </row>
    <row r="175" spans="1:10" ht="15" thickBot="1" x14ac:dyDescent="0.35">
      <c r="A175">
        <v>173</v>
      </c>
      <c r="B175" s="9" t="s">
        <v>423</v>
      </c>
      <c r="C175" s="10">
        <v>18.524609099999999</v>
      </c>
      <c r="D175" s="10">
        <v>73.878623899999994</v>
      </c>
      <c r="E175">
        <v>18.525970600000001</v>
      </c>
      <c r="F175">
        <v>73.839333499999995</v>
      </c>
      <c r="H175" s="9" t="s">
        <v>423</v>
      </c>
      <c r="I175" s="7" t="s">
        <v>160</v>
      </c>
      <c r="J175">
        <f t="shared" si="2"/>
        <v>4.1497116616322893</v>
      </c>
    </row>
    <row r="176" spans="1:10" ht="15" thickBot="1" x14ac:dyDescent="0.35">
      <c r="A176">
        <v>174</v>
      </c>
      <c r="B176" s="9" t="s">
        <v>390</v>
      </c>
      <c r="C176" s="10">
        <v>18.5336359</v>
      </c>
      <c r="D176" s="10">
        <v>73.829622000000001</v>
      </c>
      <c r="E176">
        <v>18.525970600000001</v>
      </c>
      <c r="F176">
        <v>73.839333499999995</v>
      </c>
      <c r="H176" s="9" t="s">
        <v>390</v>
      </c>
      <c r="I176" s="8" t="s">
        <v>93</v>
      </c>
      <c r="J176">
        <f t="shared" si="2"/>
        <v>1.3336536104744432</v>
      </c>
    </row>
    <row r="177" spans="1:10" ht="15" thickBot="1" x14ac:dyDescent="0.35">
      <c r="A177">
        <v>175</v>
      </c>
      <c r="B177" s="9" t="s">
        <v>424</v>
      </c>
      <c r="C177" s="10">
        <v>18.662998999999999</v>
      </c>
      <c r="D177" s="10">
        <v>73.786261400000001</v>
      </c>
      <c r="E177">
        <v>18.525970600000001</v>
      </c>
      <c r="F177">
        <v>73.839333499999995</v>
      </c>
      <c r="H177" s="9" t="s">
        <v>424</v>
      </c>
      <c r="I177" s="7" t="s">
        <v>53</v>
      </c>
      <c r="J177">
        <f t="shared" si="2"/>
        <v>16.248407911144149</v>
      </c>
    </row>
    <row r="178" spans="1:10" ht="15" thickBot="1" x14ac:dyDescent="0.35">
      <c r="A178">
        <v>176</v>
      </c>
      <c r="B178" s="9" t="s">
        <v>419</v>
      </c>
      <c r="C178" s="10">
        <v>18.4678997</v>
      </c>
      <c r="D178" s="10">
        <v>73.818820099999996</v>
      </c>
      <c r="E178">
        <v>18.525970600000001</v>
      </c>
      <c r="F178">
        <v>73.839333499999995</v>
      </c>
      <c r="H178" s="9" t="s">
        <v>419</v>
      </c>
      <c r="I178" s="8" t="s">
        <v>119</v>
      </c>
      <c r="J178">
        <f t="shared" si="2"/>
        <v>6.8171678831825364</v>
      </c>
    </row>
    <row r="179" spans="1:10" ht="15" thickBot="1" x14ac:dyDescent="0.35">
      <c r="A179">
        <v>177</v>
      </c>
      <c r="B179" s="9" t="s">
        <v>375</v>
      </c>
      <c r="C179" s="10">
        <v>18.5063393</v>
      </c>
      <c r="D179" s="10">
        <v>73.818410900000003</v>
      </c>
      <c r="E179">
        <v>18.525970600000001</v>
      </c>
      <c r="F179">
        <v>73.839333499999995</v>
      </c>
      <c r="H179" s="9" t="s">
        <v>375</v>
      </c>
      <c r="I179" s="7" t="s">
        <v>80</v>
      </c>
      <c r="J179">
        <f t="shared" si="2"/>
        <v>3.106822779305527</v>
      </c>
    </row>
    <row r="180" spans="1:10" ht="15" thickBot="1" x14ac:dyDescent="0.35">
      <c r="A180">
        <v>178</v>
      </c>
      <c r="B180" s="9" t="s">
        <v>380</v>
      </c>
      <c r="C180" s="10">
        <v>18.629781099999999</v>
      </c>
      <c r="D180" s="10">
        <v>73.799709399999998</v>
      </c>
      <c r="E180">
        <v>18.525970600000001</v>
      </c>
      <c r="F180">
        <v>73.839333499999995</v>
      </c>
      <c r="H180" s="9" t="s">
        <v>380</v>
      </c>
      <c r="I180" s="8" t="s">
        <v>80</v>
      </c>
      <c r="J180">
        <f t="shared" si="2"/>
        <v>12.288628747077906</v>
      </c>
    </row>
    <row r="181" spans="1:10" ht="15" thickBot="1" x14ac:dyDescent="0.35">
      <c r="A181">
        <v>179</v>
      </c>
      <c r="B181" s="9" t="s">
        <v>390</v>
      </c>
      <c r="C181" s="10">
        <v>18.5336359</v>
      </c>
      <c r="D181" s="10">
        <v>73.829622000000001</v>
      </c>
      <c r="E181">
        <v>18.525970600000001</v>
      </c>
      <c r="F181">
        <v>73.839333499999995</v>
      </c>
      <c r="H181" s="9" t="s">
        <v>390</v>
      </c>
      <c r="I181" s="7" t="s">
        <v>156</v>
      </c>
      <c r="J181">
        <f t="shared" si="2"/>
        <v>1.3336536104744432</v>
      </c>
    </row>
    <row r="182" spans="1:10" ht="15" thickBot="1" x14ac:dyDescent="0.35">
      <c r="A182">
        <v>180</v>
      </c>
      <c r="B182" s="9" t="s">
        <v>377</v>
      </c>
      <c r="C182" s="10">
        <v>18.530437800000001</v>
      </c>
      <c r="D182" s="10">
        <v>73.829915200000002</v>
      </c>
      <c r="E182">
        <v>18.525970600000001</v>
      </c>
      <c r="F182">
        <v>73.839333499999995</v>
      </c>
      <c r="H182" s="9" t="s">
        <v>377</v>
      </c>
      <c r="I182" s="8" t="s">
        <v>53</v>
      </c>
      <c r="J182">
        <f t="shared" si="2"/>
        <v>1.1114843645104628</v>
      </c>
    </row>
    <row r="183" spans="1:10" ht="15" thickBot="1" x14ac:dyDescent="0.35">
      <c r="A183">
        <v>181</v>
      </c>
      <c r="B183" s="9" t="s">
        <v>382</v>
      </c>
      <c r="C183" s="10">
        <v>18.516297999999999</v>
      </c>
      <c r="D183" s="10">
        <v>73.815456999999995</v>
      </c>
      <c r="E183">
        <v>18.525970600000001</v>
      </c>
      <c r="F183">
        <v>73.839333499999995</v>
      </c>
      <c r="H183" s="9" t="s">
        <v>382</v>
      </c>
      <c r="I183" s="7" t="s">
        <v>80</v>
      </c>
      <c r="J183">
        <f t="shared" si="2"/>
        <v>2.7404969789229812</v>
      </c>
    </row>
    <row r="184" spans="1:10" ht="15" thickBot="1" x14ac:dyDescent="0.35">
      <c r="A184">
        <v>182</v>
      </c>
      <c r="B184" s="9" t="s">
        <v>382</v>
      </c>
      <c r="C184" s="10">
        <v>18.516297999999999</v>
      </c>
      <c r="D184" s="10">
        <v>73.815456999999995</v>
      </c>
      <c r="E184">
        <v>18.525970600000001</v>
      </c>
      <c r="F184">
        <v>73.839333499999995</v>
      </c>
      <c r="H184" s="9" t="s">
        <v>382</v>
      </c>
      <c r="I184" s="8" t="s">
        <v>80</v>
      </c>
      <c r="J184">
        <f t="shared" si="2"/>
        <v>2.7404969789229812</v>
      </c>
    </row>
    <row r="185" spans="1:10" ht="15" thickBot="1" x14ac:dyDescent="0.35">
      <c r="A185">
        <v>183</v>
      </c>
      <c r="B185" s="9" t="s">
        <v>401</v>
      </c>
      <c r="C185" s="10">
        <v>18.507351400000001</v>
      </c>
      <c r="D185" s="10">
        <v>73.807654299999996</v>
      </c>
      <c r="E185">
        <v>18.525970600000001</v>
      </c>
      <c r="F185">
        <v>73.839333499999995</v>
      </c>
      <c r="H185" s="9" t="s">
        <v>401</v>
      </c>
      <c r="I185" s="7" t="s">
        <v>156</v>
      </c>
      <c r="J185">
        <f t="shared" si="2"/>
        <v>3.9340100505256275</v>
      </c>
    </row>
    <row r="186" spans="1:10" ht="15" thickBot="1" x14ac:dyDescent="0.35">
      <c r="A186">
        <v>184</v>
      </c>
      <c r="B186" s="9" t="s">
        <v>370</v>
      </c>
      <c r="C186" s="10">
        <v>18.530263000000001</v>
      </c>
      <c r="D186" s="10">
        <v>73.849858800000007</v>
      </c>
      <c r="E186">
        <v>18.525970600000001</v>
      </c>
      <c r="F186">
        <v>73.839333499999995</v>
      </c>
      <c r="H186" s="9" t="s">
        <v>370</v>
      </c>
      <c r="I186" s="8" t="s">
        <v>53</v>
      </c>
      <c r="J186">
        <f t="shared" si="2"/>
        <v>1.2092811452000027</v>
      </c>
    </row>
    <row r="187" spans="1:10" ht="15" thickBot="1" x14ac:dyDescent="0.35">
      <c r="A187">
        <v>185</v>
      </c>
      <c r="B187" s="9" t="s">
        <v>232</v>
      </c>
      <c r="C187" s="10">
        <v>18.524609099999999</v>
      </c>
      <c r="D187" s="10">
        <v>73.878623899999994</v>
      </c>
      <c r="E187">
        <v>18.525970600000001</v>
      </c>
      <c r="F187">
        <v>73.839333499999995</v>
      </c>
      <c r="H187" s="9" t="s">
        <v>232</v>
      </c>
      <c r="I187" s="7" t="s">
        <v>80</v>
      </c>
      <c r="J187">
        <f t="shared" si="2"/>
        <v>4.1497116616322893</v>
      </c>
    </row>
    <row r="188" spans="1:10" ht="15" thickBot="1" x14ac:dyDescent="0.35">
      <c r="A188">
        <v>186</v>
      </c>
      <c r="B188" s="9" t="s">
        <v>425</v>
      </c>
      <c r="C188" s="10">
        <v>18.5142405</v>
      </c>
      <c r="D188" s="10">
        <v>73.828731300000001</v>
      </c>
      <c r="E188">
        <v>18.525970600000001</v>
      </c>
      <c r="F188">
        <v>73.839333499999995</v>
      </c>
      <c r="H188" s="9" t="s">
        <v>425</v>
      </c>
      <c r="I188" s="8" t="s">
        <v>80</v>
      </c>
      <c r="J188">
        <f t="shared" si="2"/>
        <v>1.719648877797864</v>
      </c>
    </row>
    <row r="189" spans="1:10" ht="15" thickBot="1" x14ac:dyDescent="0.35">
      <c r="A189">
        <v>187</v>
      </c>
      <c r="B189" s="9" t="s">
        <v>387</v>
      </c>
      <c r="C189" s="10">
        <v>18.516421300000001</v>
      </c>
      <c r="D189" s="10">
        <v>73.842471200000006</v>
      </c>
      <c r="E189">
        <v>18.525970600000001</v>
      </c>
      <c r="F189">
        <v>73.839333499999995</v>
      </c>
      <c r="H189" s="9" t="s">
        <v>387</v>
      </c>
      <c r="I189" s="7" t="s">
        <v>156</v>
      </c>
      <c r="J189">
        <f t="shared" si="2"/>
        <v>1.1133660334471156</v>
      </c>
    </row>
    <row r="190" spans="1:10" ht="15" thickBot="1" x14ac:dyDescent="0.35">
      <c r="A190">
        <v>188</v>
      </c>
      <c r="B190" s="9" t="s">
        <v>382</v>
      </c>
      <c r="C190" s="10">
        <v>18.516297999999999</v>
      </c>
      <c r="D190" s="10">
        <v>73.815456999999995</v>
      </c>
      <c r="E190">
        <v>18.525970600000001</v>
      </c>
      <c r="F190">
        <v>73.839333499999995</v>
      </c>
      <c r="H190" s="9" t="s">
        <v>382</v>
      </c>
      <c r="I190" s="8" t="s">
        <v>80</v>
      </c>
      <c r="J190">
        <f t="shared" si="2"/>
        <v>2.7404969789229812</v>
      </c>
    </row>
    <row r="191" spans="1:10" ht="15" thickBot="1" x14ac:dyDescent="0.35">
      <c r="A191">
        <v>189</v>
      </c>
      <c r="B191" s="9" t="s">
        <v>389</v>
      </c>
      <c r="C191" s="10">
        <v>18.497798899999999</v>
      </c>
      <c r="D191" s="10">
        <v>73.813655499999996</v>
      </c>
      <c r="E191">
        <v>18.525970600000001</v>
      </c>
      <c r="F191">
        <v>73.839333499999995</v>
      </c>
      <c r="H191" s="9" t="s">
        <v>389</v>
      </c>
      <c r="I191" s="7" t="s">
        <v>80</v>
      </c>
      <c r="J191">
        <f t="shared" si="2"/>
        <v>4.1449075888880689</v>
      </c>
    </row>
    <row r="192" spans="1:10" ht="15" thickBot="1" x14ac:dyDescent="0.35">
      <c r="A192">
        <v>190</v>
      </c>
      <c r="B192" s="9" t="s">
        <v>426</v>
      </c>
      <c r="C192" s="10">
        <v>18.515805700000001</v>
      </c>
      <c r="D192" s="10">
        <v>73.927164399999995</v>
      </c>
      <c r="E192">
        <v>18.525970600000001</v>
      </c>
      <c r="F192">
        <v>73.839333499999995</v>
      </c>
      <c r="H192" s="9" t="s">
        <v>426</v>
      </c>
      <c r="I192" s="8" t="s">
        <v>53</v>
      </c>
      <c r="J192">
        <f t="shared" si="2"/>
        <v>9.3392322255505693</v>
      </c>
    </row>
    <row r="193" spans="1:10" ht="15" thickBot="1" x14ac:dyDescent="0.35">
      <c r="A193">
        <v>191</v>
      </c>
      <c r="B193" s="9" t="s">
        <v>369</v>
      </c>
      <c r="C193" s="10">
        <v>18.516543599999999</v>
      </c>
      <c r="D193" s="10">
        <v>73.836602099999993</v>
      </c>
      <c r="E193">
        <v>18.525970600000001</v>
      </c>
      <c r="F193">
        <v>73.839333499999995</v>
      </c>
      <c r="H193" s="9" t="s">
        <v>369</v>
      </c>
      <c r="I193" s="7" t="s">
        <v>93</v>
      </c>
      <c r="J193">
        <f t="shared" si="2"/>
        <v>1.0882378244842448</v>
      </c>
    </row>
    <row r="194" spans="1:10" ht="15" thickBot="1" x14ac:dyDescent="0.35">
      <c r="A194">
        <v>192</v>
      </c>
      <c r="B194" s="9" t="s">
        <v>394</v>
      </c>
      <c r="C194" s="10">
        <v>18.530437800000001</v>
      </c>
      <c r="D194" s="10">
        <v>73.829915200000002</v>
      </c>
      <c r="E194">
        <v>18.525970600000001</v>
      </c>
      <c r="F194">
        <v>73.839333499999995</v>
      </c>
      <c r="H194" s="9" t="s">
        <v>394</v>
      </c>
      <c r="I194" s="8" t="s">
        <v>80</v>
      </c>
      <c r="J194">
        <f t="shared" si="2"/>
        <v>1.1114843645104628</v>
      </c>
    </row>
    <row r="195" spans="1:10" ht="15" thickBot="1" x14ac:dyDescent="0.35">
      <c r="A195">
        <v>193</v>
      </c>
      <c r="B195" s="9" t="s">
        <v>375</v>
      </c>
      <c r="C195" s="10">
        <v>18.5063393</v>
      </c>
      <c r="D195" s="10">
        <v>73.818410900000003</v>
      </c>
      <c r="E195">
        <v>18.525970600000001</v>
      </c>
      <c r="F195">
        <v>73.839333499999995</v>
      </c>
      <c r="H195" s="9" t="s">
        <v>375</v>
      </c>
      <c r="I195" s="7" t="s">
        <v>80</v>
      </c>
      <c r="J195">
        <f t="shared" si="2"/>
        <v>3.106822779305527</v>
      </c>
    </row>
    <row r="196" spans="1:10" ht="15" thickBot="1" x14ac:dyDescent="0.35">
      <c r="A196">
        <v>194</v>
      </c>
      <c r="B196" s="9" t="s">
        <v>411</v>
      </c>
      <c r="C196" s="10">
        <v>18.5211595</v>
      </c>
      <c r="D196" s="10">
        <v>73.846750799999995</v>
      </c>
      <c r="E196">
        <v>18.525970600000001</v>
      </c>
      <c r="F196">
        <v>73.839333499999995</v>
      </c>
      <c r="H196" s="9" t="s">
        <v>411</v>
      </c>
      <c r="I196" s="8" t="s">
        <v>93</v>
      </c>
      <c r="J196">
        <f t="shared" ref="J196:J258" si="3">3963*ACOS(COS(RADIANS(90-C196))*COS(RADIANS(90-E196))+SIN(RADIANS(90-C196))*SIN(RADIANS(90-E196))*COS(RADIANS(D196-F196)))*1.60934</f>
        <v>0.94852362057423922</v>
      </c>
    </row>
    <row r="197" spans="1:10" ht="15" thickBot="1" x14ac:dyDescent="0.35">
      <c r="A197">
        <v>195</v>
      </c>
      <c r="B197" s="9" t="s">
        <v>389</v>
      </c>
      <c r="C197" s="10">
        <v>18.497798899999999</v>
      </c>
      <c r="D197" s="10">
        <v>73.813655499999996</v>
      </c>
      <c r="E197">
        <v>18.525970600000001</v>
      </c>
      <c r="F197">
        <v>73.839333499999995</v>
      </c>
      <c r="H197" s="9" t="s">
        <v>389</v>
      </c>
      <c r="I197" s="7" t="s">
        <v>80</v>
      </c>
      <c r="J197">
        <f t="shared" si="3"/>
        <v>4.1449075888880689</v>
      </c>
    </row>
    <row r="198" spans="1:10" ht="15" thickBot="1" x14ac:dyDescent="0.35">
      <c r="A198">
        <v>196</v>
      </c>
      <c r="B198" s="9" t="s">
        <v>372</v>
      </c>
      <c r="C198" s="10">
        <v>18.517500399999999</v>
      </c>
      <c r="D198" s="10">
        <v>73.841577599999994</v>
      </c>
      <c r="E198">
        <v>18.525970600000001</v>
      </c>
      <c r="F198">
        <v>73.839333499999995</v>
      </c>
      <c r="H198" s="9" t="s">
        <v>372</v>
      </c>
      <c r="I198" s="8" t="s">
        <v>93</v>
      </c>
      <c r="J198">
        <f t="shared" si="3"/>
        <v>0.97214727229144604</v>
      </c>
    </row>
    <row r="199" spans="1:10" ht="15" thickBot="1" x14ac:dyDescent="0.35">
      <c r="A199">
        <v>197</v>
      </c>
      <c r="B199" s="9" t="s">
        <v>372</v>
      </c>
      <c r="C199" s="10">
        <v>18.517500399999999</v>
      </c>
      <c r="D199" s="10">
        <v>73.841577599999994</v>
      </c>
      <c r="E199">
        <v>18.525970600000001</v>
      </c>
      <c r="F199">
        <v>73.839333499999995</v>
      </c>
      <c r="H199" s="9" t="s">
        <v>372</v>
      </c>
      <c r="I199" s="7" t="s">
        <v>93</v>
      </c>
      <c r="J199">
        <f t="shared" si="3"/>
        <v>0.97214727229144604</v>
      </c>
    </row>
    <row r="200" spans="1:10" ht="15" thickBot="1" x14ac:dyDescent="0.35">
      <c r="A200">
        <v>198</v>
      </c>
      <c r="B200" s="9" t="s">
        <v>403</v>
      </c>
      <c r="C200" s="10">
        <v>18.525651799999999</v>
      </c>
      <c r="D200" s="10">
        <v>73.845960500000004</v>
      </c>
      <c r="E200">
        <v>18.525970600000001</v>
      </c>
      <c r="F200">
        <v>73.839333499999995</v>
      </c>
      <c r="H200" s="9" t="s">
        <v>403</v>
      </c>
      <c r="I200" s="8" t="s">
        <v>119</v>
      </c>
      <c r="J200">
        <f t="shared" si="3"/>
        <v>0.70035063511341977</v>
      </c>
    </row>
    <row r="201" spans="1:10" ht="15" thickBot="1" x14ac:dyDescent="0.35">
      <c r="A201">
        <v>199</v>
      </c>
      <c r="B201" s="9" t="s">
        <v>395</v>
      </c>
      <c r="C201" s="10">
        <v>18.506820999999999</v>
      </c>
      <c r="D201" s="10">
        <v>73.840435999999997</v>
      </c>
      <c r="E201">
        <v>18.525970600000001</v>
      </c>
      <c r="F201">
        <v>73.839333499999995</v>
      </c>
      <c r="H201" s="9" t="s">
        <v>395</v>
      </c>
      <c r="I201" s="7" t="s">
        <v>80</v>
      </c>
      <c r="J201">
        <f t="shared" si="3"/>
        <v>2.1347900299870495</v>
      </c>
    </row>
    <row r="202" spans="1:10" ht="15" thickBot="1" x14ac:dyDescent="0.35">
      <c r="A202">
        <v>200</v>
      </c>
      <c r="B202" s="9" t="s">
        <v>427</v>
      </c>
      <c r="C202" s="10">
        <v>18.601092099999999</v>
      </c>
      <c r="D202" s="10">
        <v>73.764124499999994</v>
      </c>
      <c r="E202">
        <v>18.525970600000001</v>
      </c>
      <c r="F202">
        <v>73.839333499999995</v>
      </c>
      <c r="H202" s="9" t="s">
        <v>427</v>
      </c>
      <c r="I202" s="8" t="s">
        <v>53</v>
      </c>
      <c r="J202">
        <f t="shared" si="3"/>
        <v>11.528566409627359</v>
      </c>
    </row>
    <row r="203" spans="1:10" ht="15" thickBot="1" x14ac:dyDescent="0.35">
      <c r="A203">
        <v>201</v>
      </c>
      <c r="B203" s="9" t="s">
        <v>382</v>
      </c>
      <c r="C203" s="10">
        <v>18.516297999999999</v>
      </c>
      <c r="D203" s="10">
        <v>73.815456999999995</v>
      </c>
      <c r="E203">
        <v>18.525970600000001</v>
      </c>
      <c r="F203">
        <v>73.839333499999995</v>
      </c>
      <c r="H203" s="9" t="s">
        <v>382</v>
      </c>
      <c r="I203" s="7" t="s">
        <v>80</v>
      </c>
      <c r="J203">
        <f t="shared" si="3"/>
        <v>2.7404969789229812</v>
      </c>
    </row>
    <row r="204" spans="1:10" ht="15" thickBot="1" x14ac:dyDescent="0.35">
      <c r="A204">
        <v>202</v>
      </c>
      <c r="B204" s="9" t="s">
        <v>416</v>
      </c>
      <c r="C204" s="10">
        <v>18.501832199999999</v>
      </c>
      <c r="D204" s="10">
        <v>73.863591200000002</v>
      </c>
      <c r="E204">
        <v>18.525970600000001</v>
      </c>
      <c r="F204">
        <v>73.839333499999995</v>
      </c>
      <c r="H204" s="9" t="s">
        <v>416</v>
      </c>
      <c r="I204" s="8" t="s">
        <v>119</v>
      </c>
      <c r="J204">
        <f t="shared" si="3"/>
        <v>3.7115575817670154</v>
      </c>
    </row>
    <row r="205" spans="1:10" ht="15" thickBot="1" x14ac:dyDescent="0.35">
      <c r="A205">
        <v>203</v>
      </c>
      <c r="B205" s="9" t="s">
        <v>369</v>
      </c>
      <c r="C205" s="10">
        <v>18.516543599999999</v>
      </c>
      <c r="D205" s="10">
        <v>73.836602099999993</v>
      </c>
      <c r="E205">
        <v>18.525970600000001</v>
      </c>
      <c r="F205">
        <v>73.839333499999995</v>
      </c>
      <c r="H205" s="9" t="s">
        <v>369</v>
      </c>
      <c r="I205" s="7" t="s">
        <v>80</v>
      </c>
      <c r="J205">
        <f t="shared" si="3"/>
        <v>1.0882378244842448</v>
      </c>
    </row>
    <row r="206" spans="1:10" ht="15" thickBot="1" x14ac:dyDescent="0.35">
      <c r="A206">
        <v>204</v>
      </c>
      <c r="B206" s="9" t="s">
        <v>369</v>
      </c>
      <c r="C206" s="10">
        <v>18.516543599999999</v>
      </c>
      <c r="D206" s="10">
        <v>73.836602099999993</v>
      </c>
      <c r="E206">
        <v>18.525970600000001</v>
      </c>
      <c r="F206">
        <v>73.839333499999995</v>
      </c>
      <c r="H206" s="9" t="s">
        <v>369</v>
      </c>
      <c r="I206" s="8" t="s">
        <v>93</v>
      </c>
      <c r="J206">
        <f t="shared" si="3"/>
        <v>1.0882378244842448</v>
      </c>
    </row>
    <row r="207" spans="1:10" ht="15" thickBot="1" x14ac:dyDescent="0.35">
      <c r="A207">
        <v>205</v>
      </c>
      <c r="B207" s="9" t="s">
        <v>387</v>
      </c>
      <c r="C207" s="10">
        <v>18.516421300000001</v>
      </c>
      <c r="D207" s="10">
        <v>73.842471200000006</v>
      </c>
      <c r="E207">
        <v>18.525970600000001</v>
      </c>
      <c r="F207">
        <v>73.839333499999995</v>
      </c>
      <c r="H207" s="9" t="s">
        <v>387</v>
      </c>
      <c r="I207" s="7" t="s">
        <v>156</v>
      </c>
      <c r="J207">
        <f t="shared" si="3"/>
        <v>1.1133660334471156</v>
      </c>
    </row>
    <row r="208" spans="1:10" ht="15" thickBot="1" x14ac:dyDescent="0.35">
      <c r="A208">
        <v>206</v>
      </c>
      <c r="B208" s="9" t="s">
        <v>375</v>
      </c>
      <c r="C208" s="10">
        <v>18.5063393</v>
      </c>
      <c r="D208" s="10">
        <v>73.818410900000003</v>
      </c>
      <c r="E208">
        <v>18.525970600000001</v>
      </c>
      <c r="F208">
        <v>73.839333499999995</v>
      </c>
      <c r="H208" s="9" t="s">
        <v>375</v>
      </c>
      <c r="I208" s="8" t="s">
        <v>80</v>
      </c>
      <c r="J208">
        <f t="shared" si="3"/>
        <v>3.106822779305527</v>
      </c>
    </row>
    <row r="209" spans="1:10" ht="15" thickBot="1" x14ac:dyDescent="0.35">
      <c r="A209">
        <v>207</v>
      </c>
      <c r="B209" s="9" t="s">
        <v>390</v>
      </c>
      <c r="C209" s="10">
        <v>18.5336359</v>
      </c>
      <c r="D209" s="10">
        <v>73.829622000000001</v>
      </c>
      <c r="E209">
        <v>18.525970600000001</v>
      </c>
      <c r="F209">
        <v>73.839333499999995</v>
      </c>
      <c r="H209" s="9" t="s">
        <v>390</v>
      </c>
      <c r="I209" s="7" t="s">
        <v>93</v>
      </c>
      <c r="J209">
        <f t="shared" si="3"/>
        <v>1.3336536104744432</v>
      </c>
    </row>
    <row r="210" spans="1:10" ht="15" thickBot="1" x14ac:dyDescent="0.35">
      <c r="A210">
        <v>208</v>
      </c>
      <c r="B210" s="9" t="s">
        <v>411</v>
      </c>
      <c r="C210" s="10">
        <v>18.5211595</v>
      </c>
      <c r="D210" s="10">
        <v>73.846750799999995</v>
      </c>
      <c r="E210">
        <v>18.525970600000001</v>
      </c>
      <c r="F210">
        <v>73.839333499999995</v>
      </c>
      <c r="H210" s="9" t="s">
        <v>411</v>
      </c>
      <c r="I210" s="8" t="s">
        <v>93</v>
      </c>
      <c r="J210">
        <f t="shared" si="3"/>
        <v>0.94852362057423922</v>
      </c>
    </row>
    <row r="211" spans="1:10" ht="15" thickBot="1" x14ac:dyDescent="0.35">
      <c r="A211">
        <v>209</v>
      </c>
      <c r="B211" s="9" t="s">
        <v>383</v>
      </c>
      <c r="C211" s="10">
        <v>18.503213599999999</v>
      </c>
      <c r="D211" s="10">
        <v>73.819754500000002</v>
      </c>
      <c r="E211">
        <v>18.525970600000001</v>
      </c>
      <c r="F211">
        <v>73.839333499999995</v>
      </c>
      <c r="H211" s="9" t="s">
        <v>383</v>
      </c>
      <c r="I211" s="7" t="s">
        <v>80</v>
      </c>
      <c r="J211">
        <f t="shared" si="3"/>
        <v>3.2692262258205353</v>
      </c>
    </row>
    <row r="212" spans="1:10" ht="15" thickBot="1" x14ac:dyDescent="0.35">
      <c r="A212">
        <v>210</v>
      </c>
      <c r="B212" s="9" t="s">
        <v>403</v>
      </c>
      <c r="C212" s="10">
        <v>18.525651799999999</v>
      </c>
      <c r="D212" s="10">
        <v>73.845960500000004</v>
      </c>
      <c r="E212">
        <v>18.525970600000001</v>
      </c>
      <c r="F212">
        <v>73.839333499999995</v>
      </c>
      <c r="H212" s="9" t="s">
        <v>403</v>
      </c>
      <c r="I212" s="8" t="s">
        <v>119</v>
      </c>
      <c r="J212">
        <f t="shared" si="3"/>
        <v>0.70035063511341977</v>
      </c>
    </row>
    <row r="213" spans="1:10" ht="15" thickBot="1" x14ac:dyDescent="0.35">
      <c r="A213">
        <v>211</v>
      </c>
      <c r="B213" s="9" t="s">
        <v>394</v>
      </c>
      <c r="C213" s="10">
        <v>18.530437800000001</v>
      </c>
      <c r="D213" s="10">
        <v>73.829915200000002</v>
      </c>
      <c r="E213">
        <v>18.525970600000001</v>
      </c>
      <c r="F213">
        <v>73.839333499999995</v>
      </c>
      <c r="H213" s="9" t="s">
        <v>394</v>
      </c>
      <c r="I213" s="7" t="s">
        <v>80</v>
      </c>
      <c r="J213">
        <f t="shared" si="3"/>
        <v>1.1114843645104628</v>
      </c>
    </row>
    <row r="214" spans="1:10" ht="15" thickBot="1" x14ac:dyDescent="0.35">
      <c r="A214">
        <v>212</v>
      </c>
      <c r="B214" s="9" t="s">
        <v>390</v>
      </c>
      <c r="C214" s="10">
        <v>18.5336359</v>
      </c>
      <c r="D214" s="10">
        <v>73.829622000000001</v>
      </c>
      <c r="E214">
        <v>18.525970600000001</v>
      </c>
      <c r="F214">
        <v>73.839333499999995</v>
      </c>
      <c r="H214" s="9" t="s">
        <v>390</v>
      </c>
      <c r="I214" s="8" t="s">
        <v>156</v>
      </c>
      <c r="J214">
        <f t="shared" si="3"/>
        <v>1.3336536104744432</v>
      </c>
    </row>
    <row r="215" spans="1:10" ht="15" thickBot="1" x14ac:dyDescent="0.35">
      <c r="A215">
        <v>213</v>
      </c>
      <c r="B215" s="9" t="s">
        <v>401</v>
      </c>
      <c r="C215" s="10">
        <v>18.507351400000001</v>
      </c>
      <c r="D215" s="10">
        <v>73.807654299999996</v>
      </c>
      <c r="E215">
        <v>18.525970600000001</v>
      </c>
      <c r="F215">
        <v>73.839333499999995</v>
      </c>
      <c r="H215" s="9" t="s">
        <v>401</v>
      </c>
      <c r="I215" s="7" t="s">
        <v>80</v>
      </c>
      <c r="J215">
        <f t="shared" si="3"/>
        <v>3.9340100505256275</v>
      </c>
    </row>
    <row r="216" spans="1:10" ht="15" thickBot="1" x14ac:dyDescent="0.35">
      <c r="A216">
        <v>214</v>
      </c>
      <c r="B216" s="9" t="s">
        <v>428</v>
      </c>
      <c r="C216" s="10">
        <v>18.452932199999999</v>
      </c>
      <c r="D216" s="10">
        <v>73.865238000000005</v>
      </c>
      <c r="E216">
        <v>18.525970600000001</v>
      </c>
      <c r="F216">
        <v>73.839333499999995</v>
      </c>
      <c r="H216" s="9" t="s">
        <v>428</v>
      </c>
      <c r="I216" s="8" t="s">
        <v>80</v>
      </c>
      <c r="J216">
        <f t="shared" si="3"/>
        <v>8.5777879569703739</v>
      </c>
    </row>
    <row r="217" spans="1:10" ht="15" thickBot="1" x14ac:dyDescent="0.35">
      <c r="A217">
        <v>215</v>
      </c>
      <c r="B217" s="9" t="s">
        <v>429</v>
      </c>
      <c r="C217" s="10">
        <v>18.600620599999999</v>
      </c>
      <c r="D217" s="10">
        <v>73.756583399999997</v>
      </c>
      <c r="E217">
        <v>18.525970600000001</v>
      </c>
      <c r="F217">
        <v>73.839333499999995</v>
      </c>
      <c r="H217" s="9" t="s">
        <v>429</v>
      </c>
      <c r="I217" s="7" t="s">
        <v>156</v>
      </c>
      <c r="J217">
        <f t="shared" si="3"/>
        <v>12.053914497921312</v>
      </c>
    </row>
    <row r="218" spans="1:10" ht="15" thickBot="1" x14ac:dyDescent="0.35">
      <c r="A218">
        <v>216</v>
      </c>
      <c r="B218" s="9" t="s">
        <v>382</v>
      </c>
      <c r="C218" s="10">
        <v>18.516297999999999</v>
      </c>
      <c r="D218" s="10">
        <v>73.815456999999995</v>
      </c>
      <c r="E218">
        <v>18.525970600000001</v>
      </c>
      <c r="F218">
        <v>73.839333499999995</v>
      </c>
      <c r="H218" s="9" t="s">
        <v>382</v>
      </c>
      <c r="I218" s="8" t="s">
        <v>80</v>
      </c>
      <c r="J218">
        <f t="shared" si="3"/>
        <v>2.7404969789229812</v>
      </c>
    </row>
    <row r="219" spans="1:10" ht="15" thickBot="1" x14ac:dyDescent="0.35">
      <c r="A219">
        <v>217</v>
      </c>
      <c r="B219" s="9" t="s">
        <v>412</v>
      </c>
      <c r="C219" s="10">
        <v>18.452932199999999</v>
      </c>
      <c r="D219" s="10">
        <v>73.865238000000005</v>
      </c>
      <c r="E219">
        <v>18.525970600000001</v>
      </c>
      <c r="F219">
        <v>73.839333499999995</v>
      </c>
      <c r="H219" s="9" t="s">
        <v>412</v>
      </c>
      <c r="I219" s="7" t="s">
        <v>119</v>
      </c>
      <c r="J219">
        <f t="shared" si="3"/>
        <v>8.5777879569703739</v>
      </c>
    </row>
    <row r="220" spans="1:10" ht="15" thickBot="1" x14ac:dyDescent="0.35">
      <c r="A220">
        <v>218</v>
      </c>
      <c r="B220" s="9" t="s">
        <v>378</v>
      </c>
      <c r="C220" s="10">
        <v>18.515474099999999</v>
      </c>
      <c r="D220" s="10">
        <v>73.850071700000001</v>
      </c>
      <c r="E220">
        <v>18.525970600000001</v>
      </c>
      <c r="F220">
        <v>73.839333499999995</v>
      </c>
      <c r="H220" s="9" t="s">
        <v>378</v>
      </c>
      <c r="I220" s="8" t="s">
        <v>80</v>
      </c>
      <c r="J220">
        <f t="shared" si="3"/>
        <v>1.6278135675612542</v>
      </c>
    </row>
    <row r="221" spans="1:10" ht="15" thickBot="1" x14ac:dyDescent="0.35">
      <c r="A221">
        <v>219</v>
      </c>
      <c r="B221" s="9" t="s">
        <v>425</v>
      </c>
      <c r="C221" s="10">
        <v>18.5142405</v>
      </c>
      <c r="D221" s="10">
        <v>73.828731300000001</v>
      </c>
      <c r="E221">
        <v>18.525970600000001</v>
      </c>
      <c r="F221">
        <v>73.839333499999995</v>
      </c>
      <c r="H221" s="9" t="s">
        <v>425</v>
      </c>
      <c r="I221" s="7" t="s">
        <v>80</v>
      </c>
      <c r="J221">
        <f t="shared" si="3"/>
        <v>1.719648877797864</v>
      </c>
    </row>
    <row r="222" spans="1:10" ht="15" thickBot="1" x14ac:dyDescent="0.35">
      <c r="A222">
        <v>220</v>
      </c>
      <c r="B222" s="9" t="s">
        <v>370</v>
      </c>
      <c r="C222" s="10">
        <v>18.530263000000001</v>
      </c>
      <c r="D222" s="10">
        <v>73.849858800000007</v>
      </c>
      <c r="E222">
        <v>18.525970600000001</v>
      </c>
      <c r="F222">
        <v>73.839333499999995</v>
      </c>
      <c r="H222" s="9" t="s">
        <v>370</v>
      </c>
      <c r="I222" s="8" t="s">
        <v>53</v>
      </c>
      <c r="J222">
        <f t="shared" si="3"/>
        <v>1.2092811452000027</v>
      </c>
    </row>
    <row r="223" spans="1:10" ht="15" thickBot="1" x14ac:dyDescent="0.35">
      <c r="A223">
        <v>222</v>
      </c>
      <c r="B223" s="9" t="s">
        <v>390</v>
      </c>
      <c r="C223" s="10">
        <v>18.5336359</v>
      </c>
      <c r="D223" s="10">
        <v>73.829622000000001</v>
      </c>
      <c r="E223">
        <v>18.525970600000001</v>
      </c>
      <c r="F223">
        <v>73.839333499999995</v>
      </c>
      <c r="H223" s="9" t="s">
        <v>390</v>
      </c>
      <c r="I223" s="8" t="s">
        <v>93</v>
      </c>
      <c r="J223">
        <f t="shared" si="3"/>
        <v>1.3336536104744432</v>
      </c>
    </row>
    <row r="224" spans="1:10" ht="15" thickBot="1" x14ac:dyDescent="0.35">
      <c r="A224">
        <v>223</v>
      </c>
      <c r="B224" s="9" t="s">
        <v>430</v>
      </c>
      <c r="C224" s="10">
        <v>18.4914883</v>
      </c>
      <c r="D224" s="10">
        <v>73.821729000000005</v>
      </c>
      <c r="E224">
        <v>18.525970600000001</v>
      </c>
      <c r="F224">
        <v>73.839333499999995</v>
      </c>
      <c r="H224" s="9" t="s">
        <v>430</v>
      </c>
      <c r="I224" s="7" t="s">
        <v>156</v>
      </c>
      <c r="J224">
        <f t="shared" si="3"/>
        <v>4.2645206148757859</v>
      </c>
    </row>
    <row r="225" spans="1:10" ht="15" thickBot="1" x14ac:dyDescent="0.35">
      <c r="A225">
        <v>224</v>
      </c>
      <c r="B225" s="9" t="s">
        <v>389</v>
      </c>
      <c r="C225" s="10">
        <v>18.497798899999999</v>
      </c>
      <c r="D225" s="10">
        <v>73.813655499999996</v>
      </c>
      <c r="E225">
        <v>18.525970600000001</v>
      </c>
      <c r="F225">
        <v>73.839333499999995</v>
      </c>
      <c r="H225" s="9" t="s">
        <v>389</v>
      </c>
      <c r="I225" s="8" t="s">
        <v>80</v>
      </c>
      <c r="J225">
        <f t="shared" si="3"/>
        <v>4.1449075888880689</v>
      </c>
    </row>
    <row r="226" spans="1:10" ht="15" thickBot="1" x14ac:dyDescent="0.35">
      <c r="A226">
        <v>225</v>
      </c>
      <c r="B226" s="9" t="s">
        <v>390</v>
      </c>
      <c r="C226" s="10">
        <v>18.5336359</v>
      </c>
      <c r="D226" s="10">
        <v>73.829622000000001</v>
      </c>
      <c r="E226">
        <v>18.525970600000001</v>
      </c>
      <c r="F226">
        <v>73.839333499999995</v>
      </c>
      <c r="H226" s="9" t="s">
        <v>390</v>
      </c>
      <c r="I226" s="7" t="s">
        <v>156</v>
      </c>
      <c r="J226">
        <f t="shared" si="3"/>
        <v>1.3336536104744432</v>
      </c>
    </row>
    <row r="227" spans="1:10" ht="15" thickBot="1" x14ac:dyDescent="0.35">
      <c r="A227">
        <v>226</v>
      </c>
      <c r="B227" s="9" t="s">
        <v>431</v>
      </c>
      <c r="C227" s="10">
        <v>18.524609099999999</v>
      </c>
      <c r="D227" s="10">
        <v>73.878623899999994</v>
      </c>
      <c r="E227">
        <v>18.525970600000001</v>
      </c>
      <c r="F227">
        <v>73.839333499999995</v>
      </c>
      <c r="H227" s="9" t="s">
        <v>431</v>
      </c>
      <c r="I227" s="8" t="s">
        <v>156</v>
      </c>
      <c r="J227">
        <f t="shared" si="3"/>
        <v>4.1497116616322893</v>
      </c>
    </row>
    <row r="228" spans="1:10" ht="15" thickBot="1" x14ac:dyDescent="0.35">
      <c r="A228">
        <v>227</v>
      </c>
      <c r="B228" s="9" t="s">
        <v>381</v>
      </c>
      <c r="C228" s="10">
        <v>18.5324846</v>
      </c>
      <c r="D228" s="10">
        <v>73.837495399999995</v>
      </c>
      <c r="E228">
        <v>18.525970600000001</v>
      </c>
      <c r="F228">
        <v>73.839333499999995</v>
      </c>
      <c r="H228" s="9" t="s">
        <v>381</v>
      </c>
      <c r="I228" s="7" t="s">
        <v>80</v>
      </c>
      <c r="J228">
        <f t="shared" si="3"/>
        <v>0.75060219593995303</v>
      </c>
    </row>
    <row r="229" spans="1:10" ht="15" thickBot="1" x14ac:dyDescent="0.35">
      <c r="A229">
        <v>228</v>
      </c>
      <c r="B229" s="9" t="s">
        <v>390</v>
      </c>
      <c r="C229" s="10">
        <v>18.5336359</v>
      </c>
      <c r="D229" s="10">
        <v>73.829622000000001</v>
      </c>
      <c r="E229">
        <v>18.525970600000001</v>
      </c>
      <c r="F229">
        <v>73.839333499999995</v>
      </c>
      <c r="H229" s="9" t="s">
        <v>390</v>
      </c>
      <c r="I229" s="8" t="s">
        <v>156</v>
      </c>
      <c r="J229">
        <f t="shared" si="3"/>
        <v>1.3336536104744432</v>
      </c>
    </row>
    <row r="230" spans="1:10" ht="15" thickBot="1" x14ac:dyDescent="0.35">
      <c r="A230">
        <v>229</v>
      </c>
      <c r="B230" s="9" t="s">
        <v>432</v>
      </c>
      <c r="C230" s="10">
        <v>18.5211595</v>
      </c>
      <c r="D230" s="10">
        <v>73.846750799999995</v>
      </c>
      <c r="E230">
        <v>18.525970600000001</v>
      </c>
      <c r="F230">
        <v>73.839333499999995</v>
      </c>
      <c r="H230" s="9" t="s">
        <v>432</v>
      </c>
      <c r="I230" s="7" t="s">
        <v>156</v>
      </c>
      <c r="J230">
        <f t="shared" si="3"/>
        <v>0.94852362057423922</v>
      </c>
    </row>
    <row r="231" spans="1:10" ht="15" thickBot="1" x14ac:dyDescent="0.35">
      <c r="A231">
        <v>230</v>
      </c>
      <c r="B231" s="9" t="s">
        <v>381</v>
      </c>
      <c r="C231" s="10">
        <v>18.5324846</v>
      </c>
      <c r="D231" s="10">
        <v>73.837495399999995</v>
      </c>
      <c r="E231">
        <v>18.525970600000001</v>
      </c>
      <c r="F231">
        <v>73.839333499999995</v>
      </c>
      <c r="H231" s="9" t="s">
        <v>381</v>
      </c>
      <c r="I231" s="8" t="s">
        <v>80</v>
      </c>
      <c r="J231">
        <f t="shared" si="3"/>
        <v>0.75060219593995303</v>
      </c>
    </row>
    <row r="232" spans="1:10" ht="15" thickBot="1" x14ac:dyDescent="0.35">
      <c r="A232">
        <v>231</v>
      </c>
      <c r="B232" s="9" t="s">
        <v>390</v>
      </c>
      <c r="C232" s="10">
        <v>18.5336359</v>
      </c>
      <c r="D232" s="10">
        <v>73.829622000000001</v>
      </c>
      <c r="E232">
        <v>18.525970600000001</v>
      </c>
      <c r="F232">
        <v>73.839333499999995</v>
      </c>
      <c r="H232" s="9" t="s">
        <v>390</v>
      </c>
      <c r="I232" s="7" t="s">
        <v>93</v>
      </c>
      <c r="J232">
        <f t="shared" si="3"/>
        <v>1.3336536104744432</v>
      </c>
    </row>
    <row r="233" spans="1:10" ht="15" thickBot="1" x14ac:dyDescent="0.35">
      <c r="A233">
        <v>232</v>
      </c>
      <c r="B233" s="9" t="s">
        <v>426</v>
      </c>
      <c r="C233" s="10">
        <v>18.515805700000001</v>
      </c>
      <c r="D233" s="10">
        <v>73.927164399999995</v>
      </c>
      <c r="E233">
        <v>18.525970600000001</v>
      </c>
      <c r="F233">
        <v>73.839333499999995</v>
      </c>
      <c r="H233" s="9" t="s">
        <v>426</v>
      </c>
      <c r="I233" s="8" t="s">
        <v>119</v>
      </c>
      <c r="J233">
        <f t="shared" si="3"/>
        <v>9.3392322255505693</v>
      </c>
    </row>
    <row r="234" spans="1:10" ht="15" thickBot="1" x14ac:dyDescent="0.35">
      <c r="A234">
        <v>233</v>
      </c>
      <c r="B234" s="9" t="s">
        <v>232</v>
      </c>
      <c r="C234" s="10">
        <v>18.524609099999999</v>
      </c>
      <c r="D234" s="10">
        <v>73.878623899999994</v>
      </c>
      <c r="E234">
        <v>18.525970600000001</v>
      </c>
      <c r="F234">
        <v>73.839333499999995</v>
      </c>
      <c r="H234" s="9" t="s">
        <v>232</v>
      </c>
      <c r="I234" s="7" t="s">
        <v>160</v>
      </c>
      <c r="J234">
        <f t="shared" si="3"/>
        <v>4.1497116616322893</v>
      </c>
    </row>
    <row r="235" spans="1:10" ht="15" thickBot="1" x14ac:dyDescent="0.35">
      <c r="A235">
        <v>234</v>
      </c>
      <c r="B235" s="9" t="s">
        <v>381</v>
      </c>
      <c r="C235" s="10">
        <v>18.5324846</v>
      </c>
      <c r="D235" s="10">
        <v>73.837495399999995</v>
      </c>
      <c r="E235">
        <v>18.525970600000001</v>
      </c>
      <c r="F235">
        <v>73.839333499999995</v>
      </c>
      <c r="H235" s="9" t="s">
        <v>381</v>
      </c>
      <c r="I235" s="8" t="s">
        <v>80</v>
      </c>
      <c r="J235">
        <f t="shared" si="3"/>
        <v>0.75060219593995303</v>
      </c>
    </row>
    <row r="236" spans="1:10" ht="15" thickBot="1" x14ac:dyDescent="0.35">
      <c r="A236">
        <v>235</v>
      </c>
      <c r="B236" s="9" t="s">
        <v>415</v>
      </c>
      <c r="C236" s="10">
        <v>18.5362084</v>
      </c>
      <c r="D236" s="10">
        <v>73.893974799999995</v>
      </c>
      <c r="E236">
        <v>18.525970600000001</v>
      </c>
      <c r="F236">
        <v>73.839333499999995</v>
      </c>
      <c r="H236" s="9" t="s">
        <v>415</v>
      </c>
      <c r="I236" s="7" t="s">
        <v>80</v>
      </c>
      <c r="J236">
        <f t="shared" si="3"/>
        <v>5.8784937053527582</v>
      </c>
    </row>
    <row r="237" spans="1:10" ht="27.6" thickBot="1" x14ac:dyDescent="0.35">
      <c r="A237">
        <v>236</v>
      </c>
      <c r="B237" s="9" t="s">
        <v>400</v>
      </c>
      <c r="C237" s="10">
        <v>18.501633500000001</v>
      </c>
      <c r="D237" s="10">
        <v>73.831546099999997</v>
      </c>
      <c r="E237">
        <v>18.525970600000001</v>
      </c>
      <c r="F237">
        <v>73.839333499999995</v>
      </c>
      <c r="H237" s="9" t="s">
        <v>400</v>
      </c>
      <c r="I237" s="8" t="s">
        <v>80</v>
      </c>
      <c r="J237">
        <f t="shared" si="3"/>
        <v>2.8310148193870535</v>
      </c>
    </row>
    <row r="238" spans="1:10" ht="15" thickBot="1" x14ac:dyDescent="0.35">
      <c r="A238">
        <v>237</v>
      </c>
      <c r="B238" s="9" t="s">
        <v>371</v>
      </c>
      <c r="C238" s="10">
        <v>18.508106000000002</v>
      </c>
      <c r="D238" s="10">
        <v>73.795636999999999</v>
      </c>
      <c r="E238">
        <v>18.525970600000001</v>
      </c>
      <c r="F238">
        <v>73.839333499999995</v>
      </c>
      <c r="H238" s="9" t="s">
        <v>371</v>
      </c>
      <c r="I238" s="7" t="s">
        <v>80</v>
      </c>
      <c r="J238">
        <f t="shared" si="3"/>
        <v>5.0226426066155572</v>
      </c>
    </row>
    <row r="239" spans="1:10" ht="27.6" thickBot="1" x14ac:dyDescent="0.35">
      <c r="A239">
        <v>238</v>
      </c>
      <c r="B239" s="9" t="s">
        <v>400</v>
      </c>
      <c r="C239" s="10">
        <v>18.501633500000001</v>
      </c>
      <c r="D239" s="10">
        <v>73.831546099999997</v>
      </c>
      <c r="E239">
        <v>18.525970600000001</v>
      </c>
      <c r="F239">
        <v>73.839333499999995</v>
      </c>
      <c r="H239" s="9" t="s">
        <v>400</v>
      </c>
      <c r="I239" s="8" t="s">
        <v>80</v>
      </c>
      <c r="J239">
        <f t="shared" si="3"/>
        <v>2.8310148193870535</v>
      </c>
    </row>
    <row r="240" spans="1:10" ht="15" thickBot="1" x14ac:dyDescent="0.35">
      <c r="A240">
        <v>239</v>
      </c>
      <c r="B240" s="9" t="s">
        <v>433</v>
      </c>
      <c r="C240" s="10">
        <v>18.549147699999999</v>
      </c>
      <c r="D240" s="10">
        <v>73.918503000000001</v>
      </c>
      <c r="E240">
        <v>18.525970600000001</v>
      </c>
      <c r="F240">
        <v>73.839333499999995</v>
      </c>
      <c r="H240" s="9" t="s">
        <v>433</v>
      </c>
      <c r="I240" s="7" t="s">
        <v>80</v>
      </c>
      <c r="J240">
        <f t="shared" si="3"/>
        <v>8.7446623750205621</v>
      </c>
    </row>
    <row r="241" spans="1:10" ht="15" thickBot="1" x14ac:dyDescent="0.35">
      <c r="A241">
        <v>240</v>
      </c>
      <c r="B241" s="9" t="s">
        <v>378</v>
      </c>
      <c r="C241" s="10">
        <v>18.515474099999999</v>
      </c>
      <c r="D241" s="10">
        <v>73.850071700000001</v>
      </c>
      <c r="E241">
        <v>18.525970600000001</v>
      </c>
      <c r="F241">
        <v>73.839333499999995</v>
      </c>
      <c r="H241" s="9" t="s">
        <v>378</v>
      </c>
      <c r="I241" s="8" t="s">
        <v>80</v>
      </c>
      <c r="J241">
        <f t="shared" si="3"/>
        <v>1.6278135675612542</v>
      </c>
    </row>
    <row r="242" spans="1:10" ht="15" thickBot="1" x14ac:dyDescent="0.35">
      <c r="A242">
        <v>241</v>
      </c>
      <c r="B242" s="9" t="s">
        <v>390</v>
      </c>
      <c r="C242" s="10">
        <v>18.5336359</v>
      </c>
      <c r="D242" s="10">
        <v>73.829622000000001</v>
      </c>
      <c r="E242">
        <v>18.525970600000001</v>
      </c>
      <c r="F242">
        <v>73.839333499999995</v>
      </c>
      <c r="H242" s="9" t="s">
        <v>390</v>
      </c>
      <c r="I242" s="7" t="s">
        <v>156</v>
      </c>
      <c r="J242">
        <f t="shared" si="3"/>
        <v>1.3336536104744432</v>
      </c>
    </row>
    <row r="243" spans="1:10" ht="15" thickBot="1" x14ac:dyDescent="0.35">
      <c r="A243">
        <v>242</v>
      </c>
      <c r="B243" s="9" t="s">
        <v>372</v>
      </c>
      <c r="C243" s="10">
        <v>18.517500399999999</v>
      </c>
      <c r="D243" s="10">
        <v>73.841577599999994</v>
      </c>
      <c r="E243">
        <v>18.525970600000001</v>
      </c>
      <c r="F243">
        <v>73.839333499999995</v>
      </c>
      <c r="H243" s="9" t="s">
        <v>372</v>
      </c>
      <c r="I243" s="8" t="s">
        <v>93</v>
      </c>
      <c r="J243">
        <f t="shared" si="3"/>
        <v>0.97214727229144604</v>
      </c>
    </row>
    <row r="244" spans="1:10" ht="15" thickBot="1" x14ac:dyDescent="0.35">
      <c r="A244">
        <v>243</v>
      </c>
      <c r="B244" s="9" t="s">
        <v>434</v>
      </c>
      <c r="C244" s="10">
        <v>18.5726054</v>
      </c>
      <c r="D244" s="10">
        <v>73.878207900000007</v>
      </c>
      <c r="E244">
        <v>18.525970600000001</v>
      </c>
      <c r="F244">
        <v>73.839333499999995</v>
      </c>
      <c r="H244" s="9" t="s">
        <v>434</v>
      </c>
      <c r="I244" s="7" t="s">
        <v>119</v>
      </c>
      <c r="J244">
        <f t="shared" si="3"/>
        <v>6.6164712220417128</v>
      </c>
    </row>
    <row r="245" spans="1:10" ht="15" thickBot="1" x14ac:dyDescent="0.35">
      <c r="A245">
        <v>244</v>
      </c>
      <c r="B245" s="9" t="s">
        <v>372</v>
      </c>
      <c r="C245" s="10">
        <v>18.517500399999999</v>
      </c>
      <c r="D245" s="10">
        <v>73.841577599999994</v>
      </c>
      <c r="E245">
        <v>18.525970600000001</v>
      </c>
      <c r="F245">
        <v>73.839333499999995</v>
      </c>
      <c r="H245" s="9" t="s">
        <v>372</v>
      </c>
      <c r="I245" s="8" t="s">
        <v>93</v>
      </c>
      <c r="J245">
        <f t="shared" si="3"/>
        <v>0.97214727229144604</v>
      </c>
    </row>
    <row r="246" spans="1:10" ht="15" thickBot="1" x14ac:dyDescent="0.35">
      <c r="A246">
        <v>245</v>
      </c>
      <c r="B246" s="9" t="s">
        <v>402</v>
      </c>
      <c r="C246" s="10">
        <v>18.5209844</v>
      </c>
      <c r="D246" s="10">
        <v>73.843864100000005</v>
      </c>
      <c r="E246">
        <v>18.525970600000001</v>
      </c>
      <c r="F246">
        <v>73.839333499999995</v>
      </c>
      <c r="H246" s="9" t="s">
        <v>402</v>
      </c>
      <c r="I246" s="7" t="s">
        <v>80</v>
      </c>
      <c r="J246">
        <f t="shared" si="3"/>
        <v>0.73261794905212341</v>
      </c>
    </row>
    <row r="247" spans="1:10" ht="15" thickBot="1" x14ac:dyDescent="0.35">
      <c r="A247">
        <v>246</v>
      </c>
      <c r="B247" s="9" t="s">
        <v>394</v>
      </c>
      <c r="C247" s="10">
        <v>18.530437800000001</v>
      </c>
      <c r="D247" s="10">
        <v>73.829915200000002</v>
      </c>
      <c r="E247">
        <v>18.525970600000001</v>
      </c>
      <c r="F247">
        <v>73.839333499999995</v>
      </c>
      <c r="H247" s="9" t="s">
        <v>394</v>
      </c>
      <c r="I247" s="8" t="s">
        <v>119</v>
      </c>
      <c r="J247">
        <f t="shared" si="3"/>
        <v>1.1114843645104628</v>
      </c>
    </row>
    <row r="248" spans="1:10" ht="15" thickBot="1" x14ac:dyDescent="0.35">
      <c r="A248">
        <v>247</v>
      </c>
      <c r="B248" s="9" t="s">
        <v>372</v>
      </c>
      <c r="C248" s="10">
        <v>18.517500399999999</v>
      </c>
      <c r="D248" s="10">
        <v>73.841577599999994</v>
      </c>
      <c r="E248">
        <v>18.525970600000001</v>
      </c>
      <c r="F248">
        <v>73.839333499999995</v>
      </c>
      <c r="H248" s="9" t="s">
        <v>372</v>
      </c>
      <c r="I248" s="7" t="s">
        <v>93</v>
      </c>
      <c r="J248">
        <f t="shared" si="3"/>
        <v>0.97214727229144604</v>
      </c>
    </row>
    <row r="249" spans="1:10" ht="15" thickBot="1" x14ac:dyDescent="0.35">
      <c r="A249">
        <v>248</v>
      </c>
      <c r="B249" s="9" t="s">
        <v>435</v>
      </c>
      <c r="C249" s="10">
        <v>18.5063909</v>
      </c>
      <c r="D249" s="10">
        <v>73.860284100000001</v>
      </c>
      <c r="E249">
        <v>18.525970600000001</v>
      </c>
      <c r="F249">
        <v>73.839333499999995</v>
      </c>
      <c r="H249" s="9" t="s">
        <v>435</v>
      </c>
      <c r="I249" s="8" t="s">
        <v>80</v>
      </c>
      <c r="J249">
        <f t="shared" si="3"/>
        <v>3.1048894706799959</v>
      </c>
    </row>
    <row r="250" spans="1:10" ht="15" thickBot="1" x14ac:dyDescent="0.35">
      <c r="A250">
        <v>249</v>
      </c>
      <c r="B250" s="9" t="s">
        <v>372</v>
      </c>
      <c r="C250" s="10">
        <v>18.517500399999999</v>
      </c>
      <c r="D250" s="10">
        <v>73.841577599999994</v>
      </c>
      <c r="E250">
        <v>18.525970600000001</v>
      </c>
      <c r="F250">
        <v>73.839333499999995</v>
      </c>
      <c r="H250" s="9" t="s">
        <v>372</v>
      </c>
      <c r="I250" s="7" t="s">
        <v>93</v>
      </c>
      <c r="J250">
        <f t="shared" si="3"/>
        <v>0.97214727229144604</v>
      </c>
    </row>
    <row r="251" spans="1:10" ht="15" thickBot="1" x14ac:dyDescent="0.35">
      <c r="A251">
        <v>250</v>
      </c>
      <c r="B251" s="9" t="s">
        <v>375</v>
      </c>
      <c r="C251" s="10">
        <v>18.5063393</v>
      </c>
      <c r="D251" s="10">
        <v>73.818410900000003</v>
      </c>
      <c r="E251">
        <v>18.525970600000001</v>
      </c>
      <c r="F251">
        <v>73.839333499999995</v>
      </c>
      <c r="H251" s="9" t="s">
        <v>375</v>
      </c>
      <c r="I251" s="8" t="s">
        <v>80</v>
      </c>
      <c r="J251">
        <f t="shared" si="3"/>
        <v>3.106822779305527</v>
      </c>
    </row>
    <row r="252" spans="1:10" ht="15" thickBot="1" x14ac:dyDescent="0.35">
      <c r="A252">
        <v>251</v>
      </c>
      <c r="B252" s="9" t="s">
        <v>407</v>
      </c>
      <c r="C252" s="10">
        <v>18.591271599999999</v>
      </c>
      <c r="D252" s="10">
        <v>73.738909000000007</v>
      </c>
      <c r="E252">
        <v>18.525970600000001</v>
      </c>
      <c r="F252">
        <v>73.839333499999995</v>
      </c>
      <c r="H252" s="9" t="s">
        <v>407</v>
      </c>
      <c r="I252" s="7" t="s">
        <v>80</v>
      </c>
      <c r="J252">
        <f t="shared" si="3"/>
        <v>12.850698334201999</v>
      </c>
    </row>
    <row r="253" spans="1:10" ht="15" thickBot="1" x14ac:dyDescent="0.35">
      <c r="A253">
        <v>252</v>
      </c>
      <c r="B253" s="9" t="s">
        <v>390</v>
      </c>
      <c r="C253" s="10">
        <v>18.5336359</v>
      </c>
      <c r="D253" s="10">
        <v>73.829622000000001</v>
      </c>
      <c r="E253">
        <v>18.525970600000001</v>
      </c>
      <c r="F253">
        <v>73.839333499999995</v>
      </c>
      <c r="H253" s="9" t="s">
        <v>390</v>
      </c>
      <c r="I253" s="8" t="s">
        <v>156</v>
      </c>
      <c r="J253">
        <f t="shared" si="3"/>
        <v>1.3336536104744432</v>
      </c>
    </row>
    <row r="254" spans="1:10" ht="15" thickBot="1" x14ac:dyDescent="0.35">
      <c r="A254">
        <v>253</v>
      </c>
      <c r="B254" s="9" t="s">
        <v>390</v>
      </c>
      <c r="C254" s="10">
        <v>18.5336359</v>
      </c>
      <c r="D254" s="10">
        <v>73.829622000000001</v>
      </c>
      <c r="E254">
        <v>18.525970600000001</v>
      </c>
      <c r="F254">
        <v>73.839333499999995</v>
      </c>
      <c r="H254" s="9" t="s">
        <v>390</v>
      </c>
      <c r="I254" s="7" t="s">
        <v>93</v>
      </c>
      <c r="J254">
        <f t="shared" si="3"/>
        <v>1.3336536104744432</v>
      </c>
    </row>
    <row r="255" spans="1:10" ht="15" thickBot="1" x14ac:dyDescent="0.35">
      <c r="A255">
        <v>254</v>
      </c>
      <c r="B255" s="9" t="s">
        <v>421</v>
      </c>
      <c r="C255" s="10">
        <v>18.549796700000002</v>
      </c>
      <c r="D255" s="10">
        <v>73.839556999999999</v>
      </c>
      <c r="E255">
        <v>18.525970600000001</v>
      </c>
      <c r="F255">
        <v>73.839333499999995</v>
      </c>
      <c r="H255" s="9" t="s">
        <v>421</v>
      </c>
      <c r="I255" s="8" t="s">
        <v>119</v>
      </c>
      <c r="J255">
        <f t="shared" si="3"/>
        <v>2.6522800673247051</v>
      </c>
    </row>
    <row r="256" spans="1:10" ht="15" thickBot="1" x14ac:dyDescent="0.35">
      <c r="A256">
        <v>255</v>
      </c>
      <c r="B256" s="9" t="s">
        <v>434</v>
      </c>
      <c r="C256" s="10">
        <v>18.5726054</v>
      </c>
      <c r="D256" s="10">
        <v>73.878207900000007</v>
      </c>
      <c r="E256">
        <v>18.525970600000001</v>
      </c>
      <c r="F256">
        <v>73.839333499999995</v>
      </c>
      <c r="H256" s="9" t="s">
        <v>434</v>
      </c>
      <c r="I256" s="7" t="s">
        <v>119</v>
      </c>
      <c r="J256">
        <f t="shared" si="3"/>
        <v>6.6164712220417128</v>
      </c>
    </row>
    <row r="257" spans="1:10" ht="15" thickBot="1" x14ac:dyDescent="0.35">
      <c r="A257">
        <v>256</v>
      </c>
      <c r="B257" s="9" t="s">
        <v>421</v>
      </c>
      <c r="C257" s="10">
        <v>18.549796700000002</v>
      </c>
      <c r="D257" s="10">
        <v>73.839556999999999</v>
      </c>
      <c r="E257">
        <v>18.525970600000001</v>
      </c>
      <c r="F257">
        <v>73.839333499999995</v>
      </c>
      <c r="H257" s="9" t="s">
        <v>421</v>
      </c>
      <c r="I257" s="8" t="s">
        <v>80</v>
      </c>
      <c r="J257">
        <f t="shared" si="3"/>
        <v>2.6522800673247051</v>
      </c>
    </row>
    <row r="258" spans="1:10" ht="15" thickBot="1" x14ac:dyDescent="0.35">
      <c r="A258">
        <v>257</v>
      </c>
      <c r="B258" s="9" t="s">
        <v>370</v>
      </c>
      <c r="C258" s="10">
        <v>18.530263000000001</v>
      </c>
      <c r="D258" s="10">
        <v>73.849858800000007</v>
      </c>
      <c r="E258">
        <v>18.525970600000001</v>
      </c>
      <c r="F258">
        <v>73.839333499999995</v>
      </c>
      <c r="H258" s="9" t="s">
        <v>370</v>
      </c>
      <c r="I258" s="7" t="s">
        <v>53</v>
      </c>
      <c r="J258">
        <f t="shared" si="3"/>
        <v>1.2092811452000027</v>
      </c>
    </row>
    <row r="259" spans="1:10" ht="15" thickBot="1" x14ac:dyDescent="0.35">
      <c r="A259">
        <v>258</v>
      </c>
      <c r="B259" s="9" t="s">
        <v>370</v>
      </c>
      <c r="C259" s="10">
        <v>18.530263000000001</v>
      </c>
      <c r="D259" s="10">
        <v>73.849858800000007</v>
      </c>
      <c r="E259">
        <v>18.525970600000001</v>
      </c>
      <c r="F259">
        <v>73.839333499999995</v>
      </c>
      <c r="H259" s="9" t="s">
        <v>370</v>
      </c>
      <c r="I259" s="8" t="s">
        <v>80</v>
      </c>
      <c r="J259">
        <f t="shared" ref="J259:J321" si="4">3963*ACOS(COS(RADIANS(90-C259))*COS(RADIANS(90-E259))+SIN(RADIANS(90-C259))*SIN(RADIANS(90-E259))*COS(RADIANS(D259-F259)))*1.60934</f>
        <v>1.2092811452000027</v>
      </c>
    </row>
    <row r="260" spans="1:10" ht="15" thickBot="1" x14ac:dyDescent="0.35">
      <c r="A260">
        <v>259</v>
      </c>
      <c r="B260" s="9" t="s">
        <v>375</v>
      </c>
      <c r="C260" s="10">
        <v>18.5063393</v>
      </c>
      <c r="D260" s="10">
        <v>73.818410900000003</v>
      </c>
      <c r="E260">
        <v>18.525970600000001</v>
      </c>
      <c r="F260">
        <v>73.839333499999995</v>
      </c>
      <c r="H260" s="9" t="s">
        <v>375</v>
      </c>
      <c r="I260" s="7" t="s">
        <v>80</v>
      </c>
      <c r="J260">
        <f t="shared" si="4"/>
        <v>3.106822779305527</v>
      </c>
    </row>
    <row r="261" spans="1:10" ht="15" thickBot="1" x14ac:dyDescent="0.35">
      <c r="A261">
        <v>260</v>
      </c>
      <c r="B261" s="9" t="s">
        <v>372</v>
      </c>
      <c r="C261" s="10">
        <v>18.517500399999999</v>
      </c>
      <c r="D261" s="10">
        <v>73.841577599999994</v>
      </c>
      <c r="E261">
        <v>18.525970600000001</v>
      </c>
      <c r="F261">
        <v>73.839333499999995</v>
      </c>
      <c r="H261" s="9" t="s">
        <v>372</v>
      </c>
      <c r="I261" s="8" t="s">
        <v>93</v>
      </c>
      <c r="J261">
        <f t="shared" si="4"/>
        <v>0.97214727229144604</v>
      </c>
    </row>
    <row r="262" spans="1:10" ht="15" thickBot="1" x14ac:dyDescent="0.35">
      <c r="A262">
        <v>261</v>
      </c>
      <c r="B262" s="9" t="s">
        <v>390</v>
      </c>
      <c r="C262" s="10">
        <v>18.5336359</v>
      </c>
      <c r="D262" s="10">
        <v>73.829622000000001</v>
      </c>
      <c r="E262">
        <v>18.525970600000001</v>
      </c>
      <c r="F262">
        <v>73.839333499999995</v>
      </c>
      <c r="H262" s="9" t="s">
        <v>390</v>
      </c>
      <c r="I262" s="7" t="s">
        <v>93</v>
      </c>
      <c r="J262">
        <f t="shared" si="4"/>
        <v>1.3336536104744432</v>
      </c>
    </row>
    <row r="263" spans="1:10" ht="15" thickBot="1" x14ac:dyDescent="0.35">
      <c r="A263">
        <v>262</v>
      </c>
      <c r="B263" s="9" t="s">
        <v>394</v>
      </c>
      <c r="C263" s="10">
        <v>18.530437800000001</v>
      </c>
      <c r="D263" s="10">
        <v>73.829915200000002</v>
      </c>
      <c r="E263">
        <v>18.525970600000001</v>
      </c>
      <c r="F263">
        <v>73.839333499999995</v>
      </c>
      <c r="H263" s="9" t="s">
        <v>394</v>
      </c>
      <c r="I263" s="8" t="s">
        <v>80</v>
      </c>
      <c r="J263">
        <f t="shared" si="4"/>
        <v>1.1114843645104628</v>
      </c>
    </row>
    <row r="264" spans="1:10" ht="15" thickBot="1" x14ac:dyDescent="0.35">
      <c r="A264">
        <v>263</v>
      </c>
      <c r="B264" s="9" t="s">
        <v>434</v>
      </c>
      <c r="C264" s="10">
        <v>18.5726054</v>
      </c>
      <c r="D264" s="10">
        <v>73.878207900000007</v>
      </c>
      <c r="E264">
        <v>18.525970600000001</v>
      </c>
      <c r="F264">
        <v>73.839333499999995</v>
      </c>
      <c r="H264" s="9" t="s">
        <v>434</v>
      </c>
      <c r="I264" s="7" t="s">
        <v>80</v>
      </c>
      <c r="J264">
        <f t="shared" si="4"/>
        <v>6.6164712220417128</v>
      </c>
    </row>
    <row r="265" spans="1:10" ht="15" thickBot="1" x14ac:dyDescent="0.35">
      <c r="A265">
        <v>264</v>
      </c>
      <c r="B265" s="9" t="s">
        <v>404</v>
      </c>
      <c r="C265" s="10">
        <v>18.508934</v>
      </c>
      <c r="D265" s="10">
        <v>73.925910200000004</v>
      </c>
      <c r="E265">
        <v>18.525970600000001</v>
      </c>
      <c r="F265">
        <v>73.839333499999995</v>
      </c>
      <c r="H265" s="9" t="s">
        <v>404</v>
      </c>
      <c r="I265" s="8" t="s">
        <v>119</v>
      </c>
      <c r="J265">
        <f t="shared" si="4"/>
        <v>9.3329418017809029</v>
      </c>
    </row>
    <row r="266" spans="1:10" ht="15" thickBot="1" x14ac:dyDescent="0.35">
      <c r="A266">
        <v>265</v>
      </c>
      <c r="B266" s="9" t="s">
        <v>437</v>
      </c>
      <c r="C266" s="10">
        <v>18.594470399999999</v>
      </c>
      <c r="D266" s="10">
        <v>73.927588900000003</v>
      </c>
      <c r="E266">
        <v>18.525970600000001</v>
      </c>
      <c r="F266">
        <v>73.839333499999995</v>
      </c>
      <c r="H266" s="9" t="s">
        <v>437</v>
      </c>
      <c r="I266" s="7" t="s">
        <v>119</v>
      </c>
      <c r="J266">
        <f t="shared" si="4"/>
        <v>12.036363022032777</v>
      </c>
    </row>
    <row r="267" spans="1:10" ht="15" thickBot="1" x14ac:dyDescent="0.35">
      <c r="A267">
        <v>266</v>
      </c>
      <c r="B267" s="9" t="s">
        <v>387</v>
      </c>
      <c r="C267" s="10">
        <v>18.516421300000001</v>
      </c>
      <c r="D267" s="10">
        <v>73.842471200000006</v>
      </c>
      <c r="E267">
        <v>18.525970600000001</v>
      </c>
      <c r="F267">
        <v>73.839333499999995</v>
      </c>
      <c r="H267" s="9" t="s">
        <v>387</v>
      </c>
      <c r="I267" s="8" t="s">
        <v>156</v>
      </c>
      <c r="J267">
        <f t="shared" si="4"/>
        <v>1.1133660334471156</v>
      </c>
    </row>
    <row r="268" spans="1:10" ht="15" thickBot="1" x14ac:dyDescent="0.35">
      <c r="A268">
        <v>267</v>
      </c>
      <c r="B268" s="9" t="s">
        <v>438</v>
      </c>
      <c r="C268" s="10">
        <v>18.5140064</v>
      </c>
      <c r="D268" s="10">
        <v>73.835347100000007</v>
      </c>
      <c r="E268">
        <v>18.525970600000001</v>
      </c>
      <c r="F268">
        <v>73.839333499999995</v>
      </c>
      <c r="H268" s="9" t="s">
        <v>438</v>
      </c>
      <c r="I268" s="7" t="s">
        <v>80</v>
      </c>
      <c r="J268">
        <f t="shared" si="4"/>
        <v>1.3966680492327121</v>
      </c>
    </row>
    <row r="269" spans="1:10" ht="15" thickBot="1" x14ac:dyDescent="0.35">
      <c r="A269">
        <v>268</v>
      </c>
      <c r="B269" s="9" t="s">
        <v>404</v>
      </c>
      <c r="C269" s="10">
        <v>18.508934</v>
      </c>
      <c r="D269" s="10">
        <v>73.925910200000004</v>
      </c>
      <c r="E269">
        <v>18.525970600000001</v>
      </c>
      <c r="F269">
        <v>73.839333499999995</v>
      </c>
      <c r="H269" s="9" t="s">
        <v>404</v>
      </c>
      <c r="I269" s="8" t="s">
        <v>80</v>
      </c>
      <c r="J269">
        <f t="shared" si="4"/>
        <v>9.3329418017809029</v>
      </c>
    </row>
    <row r="270" spans="1:10" ht="15" thickBot="1" x14ac:dyDescent="0.35">
      <c r="A270">
        <v>269</v>
      </c>
      <c r="B270" s="9" t="s">
        <v>372</v>
      </c>
      <c r="C270" s="10">
        <v>18.517500399999999</v>
      </c>
      <c r="D270" s="10">
        <v>73.841577599999994</v>
      </c>
      <c r="E270">
        <v>18.525970600000001</v>
      </c>
      <c r="F270">
        <v>73.839333499999995</v>
      </c>
      <c r="H270" s="9" t="s">
        <v>372</v>
      </c>
      <c r="I270" s="7" t="s">
        <v>93</v>
      </c>
      <c r="J270">
        <f t="shared" si="4"/>
        <v>0.97214727229144604</v>
      </c>
    </row>
    <row r="271" spans="1:10" ht="15" thickBot="1" x14ac:dyDescent="0.35">
      <c r="A271">
        <v>270</v>
      </c>
      <c r="B271" s="9" t="s">
        <v>496</v>
      </c>
      <c r="C271" s="10">
        <v>18.516926000000002</v>
      </c>
      <c r="D271" s="10">
        <v>73.837770599999999</v>
      </c>
      <c r="E271">
        <v>18.525970600000001</v>
      </c>
      <c r="F271">
        <v>73.839333499999995</v>
      </c>
      <c r="H271" s="9" t="s">
        <v>496</v>
      </c>
      <c r="I271" s="8" t="s">
        <v>80</v>
      </c>
      <c r="J271">
        <f t="shared" si="4"/>
        <v>1.0202142361675413</v>
      </c>
    </row>
    <row r="272" spans="1:10" ht="15" thickBot="1" x14ac:dyDescent="0.35">
      <c r="A272">
        <v>271</v>
      </c>
      <c r="B272" s="9" t="s">
        <v>439</v>
      </c>
      <c r="C272" s="10">
        <v>18.499461</v>
      </c>
      <c r="D272" s="10">
        <v>73.820967999999993</v>
      </c>
      <c r="E272">
        <v>18.525970600000001</v>
      </c>
      <c r="F272">
        <v>73.839333499999995</v>
      </c>
      <c r="H272" s="9" t="s">
        <v>439</v>
      </c>
      <c r="I272" s="7" t="s">
        <v>156</v>
      </c>
      <c r="J272">
        <f t="shared" si="4"/>
        <v>3.5306786777889432</v>
      </c>
    </row>
    <row r="273" spans="1:10" ht="15" thickBot="1" x14ac:dyDescent="0.35">
      <c r="A273">
        <v>272</v>
      </c>
      <c r="B273" s="9" t="s">
        <v>394</v>
      </c>
      <c r="C273" s="10">
        <v>18.530437800000001</v>
      </c>
      <c r="D273" s="10">
        <v>73.829915200000002</v>
      </c>
      <c r="E273">
        <v>18.525970600000001</v>
      </c>
      <c r="F273">
        <v>73.839333499999995</v>
      </c>
      <c r="H273" s="9" t="s">
        <v>394</v>
      </c>
      <c r="I273" s="8" t="s">
        <v>80</v>
      </c>
      <c r="J273">
        <f t="shared" si="4"/>
        <v>1.1114843645104628</v>
      </c>
    </row>
    <row r="274" spans="1:10" ht="15" thickBot="1" x14ac:dyDescent="0.35">
      <c r="A274">
        <v>273</v>
      </c>
      <c r="B274" s="9" t="s">
        <v>372</v>
      </c>
      <c r="C274" s="10">
        <v>18.517500399999999</v>
      </c>
      <c r="D274" s="10">
        <v>73.841577599999994</v>
      </c>
      <c r="E274">
        <v>18.525970600000001</v>
      </c>
      <c r="F274">
        <v>73.839333499999995</v>
      </c>
      <c r="H274" s="9" t="s">
        <v>372</v>
      </c>
      <c r="I274" s="7" t="s">
        <v>93</v>
      </c>
      <c r="J274">
        <f t="shared" si="4"/>
        <v>0.97214727229144604</v>
      </c>
    </row>
    <row r="275" spans="1:10" ht="15" thickBot="1" x14ac:dyDescent="0.35">
      <c r="A275">
        <v>274</v>
      </c>
      <c r="B275" s="9" t="s">
        <v>390</v>
      </c>
      <c r="C275" s="10">
        <v>18.5336359</v>
      </c>
      <c r="D275" s="10">
        <v>73.829622000000001</v>
      </c>
      <c r="E275">
        <v>18.525970600000001</v>
      </c>
      <c r="F275">
        <v>73.839333499999995</v>
      </c>
      <c r="H275" s="9" t="s">
        <v>390</v>
      </c>
      <c r="I275" s="8" t="s">
        <v>93</v>
      </c>
      <c r="J275">
        <f t="shared" si="4"/>
        <v>1.3336536104744432</v>
      </c>
    </row>
    <row r="276" spans="1:10" ht="15" thickBot="1" x14ac:dyDescent="0.35">
      <c r="A276">
        <v>275</v>
      </c>
      <c r="B276" s="9" t="s">
        <v>419</v>
      </c>
      <c r="C276" s="10">
        <v>18.4678997</v>
      </c>
      <c r="D276" s="10">
        <v>73.818820099999996</v>
      </c>
      <c r="E276">
        <v>18.525970600000001</v>
      </c>
      <c r="F276">
        <v>73.839333499999995</v>
      </c>
      <c r="H276" s="9" t="s">
        <v>419</v>
      </c>
      <c r="I276" s="7" t="s">
        <v>80</v>
      </c>
      <c r="J276">
        <f t="shared" si="4"/>
        <v>6.8171678831825364</v>
      </c>
    </row>
    <row r="277" spans="1:10" ht="15" thickBot="1" x14ac:dyDescent="0.35">
      <c r="A277">
        <v>276</v>
      </c>
      <c r="B277" s="9" t="s">
        <v>371</v>
      </c>
      <c r="C277" s="10">
        <v>18.508106000000002</v>
      </c>
      <c r="D277" s="10">
        <v>73.795636999999999</v>
      </c>
      <c r="E277">
        <v>18.525970600000001</v>
      </c>
      <c r="F277">
        <v>73.839333499999995</v>
      </c>
      <c r="H277" s="9" t="s">
        <v>371</v>
      </c>
      <c r="I277" s="8" t="s">
        <v>80</v>
      </c>
      <c r="J277">
        <f t="shared" si="4"/>
        <v>5.0226426066155572</v>
      </c>
    </row>
    <row r="278" spans="1:10" ht="15" thickBot="1" x14ac:dyDescent="0.35">
      <c r="A278">
        <v>277</v>
      </c>
      <c r="B278" s="9" t="s">
        <v>398</v>
      </c>
      <c r="C278" s="10">
        <v>18.564245199999998</v>
      </c>
      <c r="D278" s="10">
        <v>73.776851100000002</v>
      </c>
      <c r="E278">
        <v>18.525970600000001</v>
      </c>
      <c r="F278">
        <v>73.839333499999995</v>
      </c>
      <c r="H278" s="9" t="s">
        <v>398</v>
      </c>
      <c r="I278" s="7" t="s">
        <v>119</v>
      </c>
      <c r="J278">
        <f t="shared" si="4"/>
        <v>7.8506461999342383</v>
      </c>
    </row>
    <row r="279" spans="1:10" ht="15" thickBot="1" x14ac:dyDescent="0.35">
      <c r="A279">
        <v>278</v>
      </c>
      <c r="B279" s="9" t="s">
        <v>391</v>
      </c>
      <c r="C279" s="10">
        <v>18.508248600000002</v>
      </c>
      <c r="D279" s="10">
        <v>73.844054799999995</v>
      </c>
      <c r="E279">
        <v>18.525970600000001</v>
      </c>
      <c r="F279">
        <v>73.839333499999995</v>
      </c>
      <c r="H279" s="9" t="s">
        <v>391</v>
      </c>
      <c r="I279" s="8" t="s">
        <v>80</v>
      </c>
      <c r="J279">
        <f t="shared" si="4"/>
        <v>2.0346751073300133</v>
      </c>
    </row>
    <row r="280" spans="1:10" ht="15" thickBot="1" x14ac:dyDescent="0.35">
      <c r="A280">
        <v>279</v>
      </c>
      <c r="B280" s="9" t="s">
        <v>381</v>
      </c>
      <c r="C280" s="10">
        <v>18.5324846</v>
      </c>
      <c r="D280" s="10">
        <v>73.837495399999995</v>
      </c>
      <c r="E280">
        <v>18.525970600000001</v>
      </c>
      <c r="F280">
        <v>73.839333499999995</v>
      </c>
      <c r="H280" s="9" t="s">
        <v>381</v>
      </c>
      <c r="I280" s="7" t="s">
        <v>80</v>
      </c>
      <c r="J280">
        <f t="shared" si="4"/>
        <v>0.75060219593995303</v>
      </c>
    </row>
    <row r="281" spans="1:10" ht="15" thickBot="1" x14ac:dyDescent="0.35">
      <c r="A281">
        <v>280</v>
      </c>
      <c r="B281" s="9" t="s">
        <v>431</v>
      </c>
      <c r="C281" s="10">
        <v>18.524609099999999</v>
      </c>
      <c r="D281" s="10">
        <v>73.878623899999994</v>
      </c>
      <c r="E281">
        <v>18.525970600000001</v>
      </c>
      <c r="F281">
        <v>73.839333499999995</v>
      </c>
      <c r="H281" s="9" t="s">
        <v>431</v>
      </c>
      <c r="I281" s="8" t="s">
        <v>156</v>
      </c>
      <c r="J281">
        <f t="shared" si="4"/>
        <v>4.1497116616322893</v>
      </c>
    </row>
    <row r="282" spans="1:10" ht="15" thickBot="1" x14ac:dyDescent="0.35">
      <c r="A282">
        <v>281</v>
      </c>
      <c r="B282" s="9" t="s">
        <v>440</v>
      </c>
      <c r="C282" s="10">
        <v>18.525896500000002</v>
      </c>
      <c r="D282" s="10">
        <v>73.861019099999993</v>
      </c>
      <c r="E282">
        <v>18.525970600000001</v>
      </c>
      <c r="F282">
        <v>73.839333499999995</v>
      </c>
      <c r="H282" s="9" t="s">
        <v>440</v>
      </c>
      <c r="I282" s="7" t="s">
        <v>80</v>
      </c>
      <c r="J282">
        <f t="shared" si="4"/>
        <v>2.2888338651870792</v>
      </c>
    </row>
    <row r="283" spans="1:10" ht="15" thickBot="1" x14ac:dyDescent="0.35">
      <c r="A283">
        <v>282</v>
      </c>
      <c r="B283" s="9" t="s">
        <v>441</v>
      </c>
      <c r="C283" s="10">
        <v>18.469021300000001</v>
      </c>
      <c r="D283" s="10">
        <v>73.864094399999999</v>
      </c>
      <c r="E283">
        <v>18.525970600000001</v>
      </c>
      <c r="F283">
        <v>73.839333499999995</v>
      </c>
      <c r="H283" s="9" t="s">
        <v>441</v>
      </c>
      <c r="I283" s="8" t="s">
        <v>80</v>
      </c>
      <c r="J283">
        <f t="shared" si="4"/>
        <v>6.8569812538984047</v>
      </c>
    </row>
    <row r="284" spans="1:10" ht="15" thickBot="1" x14ac:dyDescent="0.35">
      <c r="A284">
        <v>283</v>
      </c>
      <c r="B284" s="9" t="s">
        <v>372</v>
      </c>
      <c r="C284" s="10">
        <v>18.517500399999999</v>
      </c>
      <c r="D284" s="10">
        <v>73.841577599999994</v>
      </c>
      <c r="E284">
        <v>18.525970600000001</v>
      </c>
      <c r="F284">
        <v>73.839333499999995</v>
      </c>
      <c r="H284" s="9" t="s">
        <v>372</v>
      </c>
      <c r="I284" s="7" t="s">
        <v>93</v>
      </c>
      <c r="J284">
        <f t="shared" si="4"/>
        <v>0.97214727229144604</v>
      </c>
    </row>
    <row r="285" spans="1:10" ht="15" thickBot="1" x14ac:dyDescent="0.35">
      <c r="A285">
        <v>284</v>
      </c>
      <c r="B285" s="9" t="s">
        <v>442</v>
      </c>
      <c r="C285" s="10">
        <v>18.4981221</v>
      </c>
      <c r="D285" s="10">
        <v>73.798528099999999</v>
      </c>
      <c r="E285">
        <v>18.525970600000001</v>
      </c>
      <c r="F285">
        <v>73.839333499999995</v>
      </c>
      <c r="H285" s="9" t="s">
        <v>442</v>
      </c>
      <c r="I285" s="8" t="s">
        <v>80</v>
      </c>
      <c r="J285">
        <f t="shared" si="4"/>
        <v>5.3067238738507916</v>
      </c>
    </row>
    <row r="286" spans="1:10" ht="15" thickBot="1" x14ac:dyDescent="0.35">
      <c r="A286">
        <v>285</v>
      </c>
      <c r="B286" s="9" t="s">
        <v>443</v>
      </c>
      <c r="C286" s="10">
        <v>18.4989676</v>
      </c>
      <c r="D286" s="10">
        <v>73.895720499999996</v>
      </c>
      <c r="E286">
        <v>18.525970600000001</v>
      </c>
      <c r="F286">
        <v>73.839333499999995</v>
      </c>
      <c r="H286" s="9" t="s">
        <v>443</v>
      </c>
      <c r="I286" s="7" t="s">
        <v>80</v>
      </c>
      <c r="J286">
        <f t="shared" si="4"/>
        <v>6.6678029951207325</v>
      </c>
    </row>
    <row r="287" spans="1:10" ht="15" thickBot="1" x14ac:dyDescent="0.35">
      <c r="A287">
        <v>286</v>
      </c>
      <c r="B287" s="9" t="s">
        <v>390</v>
      </c>
      <c r="C287" s="10">
        <v>18.5336359</v>
      </c>
      <c r="D287" s="10">
        <v>73.829622000000001</v>
      </c>
      <c r="E287">
        <v>18.525970600000001</v>
      </c>
      <c r="F287">
        <v>73.839333499999995</v>
      </c>
      <c r="H287" s="9" t="s">
        <v>390</v>
      </c>
      <c r="I287" s="8" t="s">
        <v>93</v>
      </c>
      <c r="J287">
        <f t="shared" si="4"/>
        <v>1.3336536104744432</v>
      </c>
    </row>
    <row r="288" spans="1:10" ht="15" thickBot="1" x14ac:dyDescent="0.35">
      <c r="A288">
        <v>287</v>
      </c>
      <c r="B288" s="9" t="s">
        <v>375</v>
      </c>
      <c r="C288" s="10">
        <v>18.5063393</v>
      </c>
      <c r="D288" s="10">
        <v>73.818410900000003</v>
      </c>
      <c r="E288">
        <v>18.525970600000001</v>
      </c>
      <c r="F288">
        <v>73.839333499999995</v>
      </c>
      <c r="H288" s="9" t="s">
        <v>375</v>
      </c>
      <c r="I288" s="7" t="s">
        <v>80</v>
      </c>
      <c r="J288">
        <f t="shared" si="4"/>
        <v>3.106822779305527</v>
      </c>
    </row>
    <row r="289" spans="1:10" ht="15" thickBot="1" x14ac:dyDescent="0.35">
      <c r="A289">
        <v>288</v>
      </c>
      <c r="B289" s="9" t="s">
        <v>391</v>
      </c>
      <c r="C289" s="10">
        <v>18.508248600000002</v>
      </c>
      <c r="D289" s="10">
        <v>73.844054799999995</v>
      </c>
      <c r="E289">
        <v>18.525970600000001</v>
      </c>
      <c r="F289">
        <v>73.839333499999995</v>
      </c>
      <c r="H289" s="9" t="s">
        <v>391</v>
      </c>
      <c r="I289" s="8" t="s">
        <v>80</v>
      </c>
      <c r="J289">
        <f t="shared" si="4"/>
        <v>2.0346751073300133</v>
      </c>
    </row>
    <row r="290" spans="1:10" ht="15" thickBot="1" x14ac:dyDescent="0.35">
      <c r="A290">
        <v>289</v>
      </c>
      <c r="B290" s="9" t="s">
        <v>389</v>
      </c>
      <c r="C290" s="10">
        <v>18.497798899999999</v>
      </c>
      <c r="D290" s="10">
        <v>73.813655499999996</v>
      </c>
      <c r="E290">
        <v>18.525970600000001</v>
      </c>
      <c r="F290">
        <v>73.839333499999995</v>
      </c>
      <c r="H290" s="9" t="s">
        <v>389</v>
      </c>
      <c r="I290" s="7" t="s">
        <v>80</v>
      </c>
      <c r="J290">
        <f t="shared" si="4"/>
        <v>4.1449075888880689</v>
      </c>
    </row>
    <row r="291" spans="1:10" ht="15" thickBot="1" x14ac:dyDescent="0.35">
      <c r="A291">
        <v>290</v>
      </c>
      <c r="B291" s="9" t="s">
        <v>372</v>
      </c>
      <c r="C291" s="10">
        <v>18.517500399999999</v>
      </c>
      <c r="D291" s="10">
        <v>73.841577599999994</v>
      </c>
      <c r="E291">
        <v>18.525970600000001</v>
      </c>
      <c r="F291">
        <v>73.839333499999995</v>
      </c>
      <c r="H291" s="9" t="s">
        <v>372</v>
      </c>
      <c r="I291" s="8" t="s">
        <v>93</v>
      </c>
      <c r="J291">
        <f t="shared" si="4"/>
        <v>0.97214727229144604</v>
      </c>
    </row>
    <row r="292" spans="1:10" ht="15" thickBot="1" x14ac:dyDescent="0.35">
      <c r="A292">
        <v>291</v>
      </c>
      <c r="B292" s="9" t="s">
        <v>444</v>
      </c>
      <c r="C292" s="10">
        <v>18.475639300000001</v>
      </c>
      <c r="D292" s="10">
        <v>73.854403399999995</v>
      </c>
      <c r="E292">
        <v>18.525970600000001</v>
      </c>
      <c r="F292">
        <v>73.839333499999995</v>
      </c>
      <c r="H292" s="9" t="s">
        <v>444</v>
      </c>
      <c r="I292" s="7" t="s">
        <v>80</v>
      </c>
      <c r="J292">
        <f t="shared" si="4"/>
        <v>5.8240392507721879</v>
      </c>
    </row>
    <row r="293" spans="1:10" ht="15" thickBot="1" x14ac:dyDescent="0.35">
      <c r="A293">
        <v>292</v>
      </c>
      <c r="B293" s="9" t="s">
        <v>391</v>
      </c>
      <c r="C293" s="10">
        <v>18.508248600000002</v>
      </c>
      <c r="D293" s="10">
        <v>73.844054799999995</v>
      </c>
      <c r="E293">
        <v>18.525970600000001</v>
      </c>
      <c r="F293">
        <v>73.839333499999995</v>
      </c>
      <c r="H293" s="9" t="s">
        <v>391</v>
      </c>
      <c r="I293" s="8" t="s">
        <v>80</v>
      </c>
      <c r="J293">
        <f t="shared" si="4"/>
        <v>2.0346751073300133</v>
      </c>
    </row>
    <row r="294" spans="1:10" ht="15" thickBot="1" x14ac:dyDescent="0.35">
      <c r="A294">
        <v>293</v>
      </c>
      <c r="B294" s="9" t="s">
        <v>445</v>
      </c>
      <c r="C294" s="10">
        <v>18.4464732</v>
      </c>
      <c r="D294" s="10">
        <v>73.826374999999999</v>
      </c>
      <c r="E294">
        <v>18.525970600000001</v>
      </c>
      <c r="F294">
        <v>73.839333499999995</v>
      </c>
      <c r="H294" s="9" t="s">
        <v>445</v>
      </c>
      <c r="I294" s="7" t="s">
        <v>160</v>
      </c>
      <c r="J294">
        <f t="shared" si="4"/>
        <v>8.9542828697592789</v>
      </c>
    </row>
    <row r="295" spans="1:10" ht="15" thickBot="1" x14ac:dyDescent="0.35">
      <c r="A295">
        <v>294</v>
      </c>
      <c r="B295" s="9" t="s">
        <v>370</v>
      </c>
      <c r="C295" s="10">
        <v>18.530263000000001</v>
      </c>
      <c r="D295" s="10">
        <v>73.849858800000007</v>
      </c>
      <c r="E295">
        <v>18.525970600000001</v>
      </c>
      <c r="F295">
        <v>73.839333499999995</v>
      </c>
      <c r="H295" s="9" t="s">
        <v>370</v>
      </c>
      <c r="I295" s="8" t="s">
        <v>80</v>
      </c>
      <c r="J295">
        <f t="shared" si="4"/>
        <v>1.2092811452000027</v>
      </c>
    </row>
    <row r="296" spans="1:10" ht="15" thickBot="1" x14ac:dyDescent="0.35">
      <c r="A296">
        <v>295</v>
      </c>
      <c r="B296" s="9" t="s">
        <v>431</v>
      </c>
      <c r="C296" s="10">
        <v>18.524609099999999</v>
      </c>
      <c r="D296" s="10">
        <v>73.878623899999994</v>
      </c>
      <c r="E296">
        <v>18.525970600000001</v>
      </c>
      <c r="F296">
        <v>73.839333499999995</v>
      </c>
      <c r="H296" s="9" t="s">
        <v>431</v>
      </c>
      <c r="I296" s="7" t="s">
        <v>156</v>
      </c>
      <c r="J296">
        <f t="shared" si="4"/>
        <v>4.1497116616322893</v>
      </c>
    </row>
    <row r="297" spans="1:10" ht="15" thickBot="1" x14ac:dyDescent="0.35">
      <c r="A297">
        <v>296</v>
      </c>
      <c r="B297" s="9" t="s">
        <v>441</v>
      </c>
      <c r="C297" s="10">
        <v>18.469021300000001</v>
      </c>
      <c r="D297" s="10">
        <v>73.864094399999999</v>
      </c>
      <c r="E297">
        <v>18.525970600000001</v>
      </c>
      <c r="F297">
        <v>73.839333499999995</v>
      </c>
      <c r="H297" s="9" t="s">
        <v>441</v>
      </c>
      <c r="I297" s="8" t="s">
        <v>119</v>
      </c>
      <c r="J297">
        <f t="shared" si="4"/>
        <v>6.8569812538984047</v>
      </c>
    </row>
    <row r="298" spans="1:10" ht="15" thickBot="1" x14ac:dyDescent="0.35">
      <c r="A298">
        <v>297</v>
      </c>
      <c r="B298" s="9" t="s">
        <v>446</v>
      </c>
      <c r="C298" s="10">
        <v>18.503213599999999</v>
      </c>
      <c r="D298" s="10">
        <v>73.819754500000002</v>
      </c>
      <c r="E298">
        <v>18.525970600000001</v>
      </c>
      <c r="F298">
        <v>73.839333499999995</v>
      </c>
      <c r="H298" s="9" t="s">
        <v>446</v>
      </c>
      <c r="I298" s="7" t="s">
        <v>93</v>
      </c>
      <c r="J298">
        <f t="shared" si="4"/>
        <v>3.2692262258205353</v>
      </c>
    </row>
    <row r="299" spans="1:10" ht="15" thickBot="1" x14ac:dyDescent="0.35">
      <c r="A299">
        <v>298</v>
      </c>
      <c r="B299" s="9" t="s">
        <v>419</v>
      </c>
      <c r="C299" s="10">
        <v>18.4678997</v>
      </c>
      <c r="D299" s="10">
        <v>73.818820099999996</v>
      </c>
      <c r="E299">
        <v>18.525970600000001</v>
      </c>
      <c r="F299">
        <v>73.839333499999995</v>
      </c>
      <c r="H299" s="9" t="s">
        <v>419</v>
      </c>
      <c r="I299" s="8" t="s">
        <v>80</v>
      </c>
      <c r="J299">
        <f t="shared" si="4"/>
        <v>6.8171678831825364</v>
      </c>
    </row>
    <row r="300" spans="1:10" ht="15" thickBot="1" x14ac:dyDescent="0.35">
      <c r="A300">
        <v>299</v>
      </c>
      <c r="B300" s="9" t="s">
        <v>409</v>
      </c>
      <c r="C300" s="10">
        <v>18.567855300000002</v>
      </c>
      <c r="D300" s="10">
        <v>73.914363699999996</v>
      </c>
      <c r="E300">
        <v>18.525970600000001</v>
      </c>
      <c r="F300">
        <v>73.839333499999995</v>
      </c>
      <c r="H300" s="9" t="s">
        <v>409</v>
      </c>
      <c r="I300" s="7" t="s">
        <v>156</v>
      </c>
      <c r="J300">
        <f t="shared" si="4"/>
        <v>9.1888144555186813</v>
      </c>
    </row>
    <row r="301" spans="1:10" ht="15" thickBot="1" x14ac:dyDescent="0.35">
      <c r="A301">
        <v>300</v>
      </c>
      <c r="B301" s="9" t="s">
        <v>447</v>
      </c>
      <c r="C301" s="10">
        <v>18.5349483</v>
      </c>
      <c r="D301" s="10">
        <v>73.876719399999999</v>
      </c>
      <c r="E301">
        <v>18.525970600000001</v>
      </c>
      <c r="F301">
        <v>73.839333499999995</v>
      </c>
      <c r="H301" s="9" t="s">
        <v>447</v>
      </c>
      <c r="I301" s="8" t="s">
        <v>119</v>
      </c>
      <c r="J301">
        <f t="shared" si="4"/>
        <v>4.0703949167043278</v>
      </c>
    </row>
    <row r="302" spans="1:10" ht="15" thickBot="1" x14ac:dyDescent="0.35">
      <c r="A302">
        <v>301</v>
      </c>
      <c r="B302" s="9" t="s">
        <v>387</v>
      </c>
      <c r="C302" s="10">
        <v>18.516421300000001</v>
      </c>
      <c r="D302" s="10">
        <v>73.842471200000006</v>
      </c>
      <c r="E302">
        <v>18.525970600000001</v>
      </c>
      <c r="F302">
        <v>73.839333499999995</v>
      </c>
      <c r="H302" s="9" t="s">
        <v>387</v>
      </c>
      <c r="I302" s="7" t="s">
        <v>156</v>
      </c>
      <c r="J302">
        <f t="shared" si="4"/>
        <v>1.1133660334471156</v>
      </c>
    </row>
    <row r="303" spans="1:10" ht="15" thickBot="1" x14ac:dyDescent="0.35">
      <c r="A303">
        <v>302</v>
      </c>
      <c r="B303" s="9" t="s">
        <v>232</v>
      </c>
      <c r="C303" s="10">
        <v>18.524609099999999</v>
      </c>
      <c r="D303" s="10">
        <v>73.878623899999994</v>
      </c>
      <c r="E303">
        <v>18.525970600000001</v>
      </c>
      <c r="F303">
        <v>73.839333499999995</v>
      </c>
      <c r="H303" s="9" t="s">
        <v>232</v>
      </c>
      <c r="I303" s="8" t="s">
        <v>156</v>
      </c>
      <c r="J303">
        <f t="shared" si="4"/>
        <v>4.1497116616322893</v>
      </c>
    </row>
    <row r="304" spans="1:10" ht="15" thickBot="1" x14ac:dyDescent="0.35">
      <c r="A304">
        <v>303</v>
      </c>
      <c r="B304" s="9" t="s">
        <v>416</v>
      </c>
      <c r="C304" s="10">
        <v>18.501832199999999</v>
      </c>
      <c r="D304" s="10">
        <v>73.863591200000002</v>
      </c>
      <c r="E304">
        <v>18.525970600000001</v>
      </c>
      <c r="F304">
        <v>73.839333499999995</v>
      </c>
      <c r="H304" s="9" t="s">
        <v>416</v>
      </c>
      <c r="I304" s="7" t="s">
        <v>119</v>
      </c>
      <c r="J304">
        <f t="shared" si="4"/>
        <v>3.7115575817670154</v>
      </c>
    </row>
    <row r="305" spans="1:10" ht="15" thickBot="1" x14ac:dyDescent="0.35">
      <c r="A305">
        <v>304</v>
      </c>
      <c r="B305" s="9" t="s">
        <v>403</v>
      </c>
      <c r="C305" s="10">
        <v>18.525651799999999</v>
      </c>
      <c r="D305" s="10">
        <v>73.845960500000004</v>
      </c>
      <c r="E305">
        <v>18.525970600000001</v>
      </c>
      <c r="F305">
        <v>73.839333499999995</v>
      </c>
      <c r="H305" s="9" t="s">
        <v>403</v>
      </c>
      <c r="I305" s="8" t="s">
        <v>80</v>
      </c>
      <c r="J305">
        <f t="shared" si="4"/>
        <v>0.70035063511341977</v>
      </c>
    </row>
    <row r="306" spans="1:10" ht="15" thickBot="1" x14ac:dyDescent="0.35">
      <c r="A306">
        <v>305</v>
      </c>
      <c r="B306" s="9" t="s">
        <v>377</v>
      </c>
      <c r="C306" s="10">
        <v>18.530437800000001</v>
      </c>
      <c r="D306" s="10">
        <v>73.829915200000002</v>
      </c>
      <c r="E306">
        <v>18.525970600000001</v>
      </c>
      <c r="F306">
        <v>73.839333499999995</v>
      </c>
      <c r="H306" s="9" t="s">
        <v>377</v>
      </c>
      <c r="I306" s="7" t="s">
        <v>53</v>
      </c>
      <c r="J306">
        <f t="shared" si="4"/>
        <v>1.1114843645104628</v>
      </c>
    </row>
    <row r="307" spans="1:10" ht="15" thickBot="1" x14ac:dyDescent="0.35">
      <c r="A307">
        <v>306</v>
      </c>
      <c r="B307" s="9" t="s">
        <v>370</v>
      </c>
      <c r="C307" s="10">
        <v>18.530263000000001</v>
      </c>
      <c r="D307" s="10">
        <v>73.849858800000007</v>
      </c>
      <c r="E307">
        <v>18.525970600000001</v>
      </c>
      <c r="F307">
        <v>73.839333499999995</v>
      </c>
      <c r="H307" s="9" t="s">
        <v>370</v>
      </c>
      <c r="I307" s="8" t="s">
        <v>53</v>
      </c>
      <c r="J307">
        <f t="shared" si="4"/>
        <v>1.2092811452000027</v>
      </c>
    </row>
    <row r="308" spans="1:10" ht="15" thickBot="1" x14ac:dyDescent="0.35">
      <c r="A308">
        <v>307</v>
      </c>
      <c r="B308" s="9" t="s">
        <v>382</v>
      </c>
      <c r="C308" s="10">
        <v>18.516297999999999</v>
      </c>
      <c r="D308" s="10">
        <v>73.815456999999995</v>
      </c>
      <c r="E308">
        <v>18.525970600000001</v>
      </c>
      <c r="F308">
        <v>73.839333499999995</v>
      </c>
      <c r="H308" s="9" t="s">
        <v>382</v>
      </c>
      <c r="I308" s="7" t="s">
        <v>80</v>
      </c>
      <c r="J308">
        <f t="shared" si="4"/>
        <v>2.7404969789229812</v>
      </c>
    </row>
    <row r="309" spans="1:10" ht="15" thickBot="1" x14ac:dyDescent="0.35">
      <c r="A309">
        <v>308</v>
      </c>
      <c r="B309" s="9" t="s">
        <v>448</v>
      </c>
      <c r="C309" s="10">
        <v>18.447144399999999</v>
      </c>
      <c r="D309" s="10">
        <v>73.810199900000001</v>
      </c>
      <c r="E309">
        <v>18.525970600000001</v>
      </c>
      <c r="F309">
        <v>73.839333499999995</v>
      </c>
      <c r="H309" s="9" t="s">
        <v>448</v>
      </c>
      <c r="I309" s="8" t="s">
        <v>80</v>
      </c>
      <c r="J309">
        <f t="shared" si="4"/>
        <v>9.2978731869523781</v>
      </c>
    </row>
    <row r="310" spans="1:10" ht="15" thickBot="1" x14ac:dyDescent="0.35">
      <c r="A310">
        <v>309</v>
      </c>
      <c r="B310" s="9" t="s">
        <v>372</v>
      </c>
      <c r="C310" s="10">
        <v>18.517500399999999</v>
      </c>
      <c r="D310" s="10">
        <v>73.841577599999994</v>
      </c>
      <c r="E310">
        <v>18.525970600000001</v>
      </c>
      <c r="F310">
        <v>73.839333499999995</v>
      </c>
      <c r="H310" s="9" t="s">
        <v>372</v>
      </c>
      <c r="I310" s="7" t="s">
        <v>93</v>
      </c>
      <c r="J310">
        <f t="shared" si="4"/>
        <v>0.97214727229144604</v>
      </c>
    </row>
    <row r="311" spans="1:10" ht="15" thickBot="1" x14ac:dyDescent="0.35">
      <c r="A311">
        <v>310</v>
      </c>
      <c r="B311" s="9" t="s">
        <v>431</v>
      </c>
      <c r="C311" s="10">
        <v>18.524609099999999</v>
      </c>
      <c r="D311" s="10">
        <v>73.878623899999994</v>
      </c>
      <c r="E311">
        <v>18.525970600000001</v>
      </c>
      <c r="F311">
        <v>73.839333499999995</v>
      </c>
      <c r="H311" s="9" t="s">
        <v>431</v>
      </c>
      <c r="I311" s="8" t="s">
        <v>156</v>
      </c>
      <c r="J311">
        <f t="shared" si="4"/>
        <v>4.1497116616322893</v>
      </c>
    </row>
    <row r="312" spans="1:10" ht="15" thickBot="1" x14ac:dyDescent="0.35">
      <c r="A312">
        <v>311</v>
      </c>
      <c r="B312" s="9" t="s">
        <v>370</v>
      </c>
      <c r="C312" s="10">
        <v>18.530263000000001</v>
      </c>
      <c r="D312" s="10">
        <v>73.849858800000007</v>
      </c>
      <c r="E312">
        <v>18.525970600000001</v>
      </c>
      <c r="F312">
        <v>73.839333499999995</v>
      </c>
      <c r="H312" s="9" t="s">
        <v>370</v>
      </c>
      <c r="I312" s="7" t="s">
        <v>53</v>
      </c>
      <c r="J312">
        <f t="shared" si="4"/>
        <v>1.2092811452000027</v>
      </c>
    </row>
    <row r="313" spans="1:10" ht="15" thickBot="1" x14ac:dyDescent="0.35">
      <c r="A313">
        <v>312</v>
      </c>
      <c r="B313" s="9" t="s">
        <v>390</v>
      </c>
      <c r="C313" s="10">
        <v>18.5336359</v>
      </c>
      <c r="D313" s="10">
        <v>73.829622000000001</v>
      </c>
      <c r="E313">
        <v>18.525970600000001</v>
      </c>
      <c r="F313">
        <v>73.839333499999995</v>
      </c>
      <c r="H313" s="9" t="s">
        <v>390</v>
      </c>
      <c r="I313" s="8" t="s">
        <v>156</v>
      </c>
      <c r="J313">
        <f t="shared" si="4"/>
        <v>1.3336536104744432</v>
      </c>
    </row>
    <row r="314" spans="1:10" ht="15" thickBot="1" x14ac:dyDescent="0.35">
      <c r="A314">
        <v>313</v>
      </c>
      <c r="B314" s="9" t="s">
        <v>388</v>
      </c>
      <c r="C314" s="10">
        <v>18.522844599999999</v>
      </c>
      <c r="D314" s="10">
        <v>73.838967800000006</v>
      </c>
      <c r="E314">
        <v>18.525970600000001</v>
      </c>
      <c r="F314">
        <v>73.839333499999995</v>
      </c>
      <c r="H314" s="9" t="s">
        <v>388</v>
      </c>
      <c r="I314" s="7" t="s">
        <v>160</v>
      </c>
      <c r="J314">
        <f t="shared" si="4"/>
        <v>0.35010135198927828</v>
      </c>
    </row>
    <row r="315" spans="1:10" ht="15" thickBot="1" x14ac:dyDescent="0.35">
      <c r="A315">
        <v>314</v>
      </c>
      <c r="B315" s="9" t="s">
        <v>401</v>
      </c>
      <c r="C315" s="10">
        <v>18.507351400000001</v>
      </c>
      <c r="D315" s="10">
        <v>73.807654299999996</v>
      </c>
      <c r="E315">
        <v>18.525970600000001</v>
      </c>
      <c r="F315">
        <v>73.839333499999995</v>
      </c>
      <c r="H315" s="9" t="s">
        <v>401</v>
      </c>
      <c r="I315" s="8" t="s">
        <v>156</v>
      </c>
      <c r="J315">
        <f t="shared" si="4"/>
        <v>3.9340100505256275</v>
      </c>
    </row>
    <row r="316" spans="1:10" ht="15" thickBot="1" x14ac:dyDescent="0.35">
      <c r="A316">
        <v>315</v>
      </c>
      <c r="B316" s="9" t="s">
        <v>390</v>
      </c>
      <c r="C316" s="10">
        <v>18.5336359</v>
      </c>
      <c r="D316" s="10">
        <v>73.829622000000001</v>
      </c>
      <c r="E316">
        <v>18.525970600000001</v>
      </c>
      <c r="F316">
        <v>73.839333499999995</v>
      </c>
      <c r="H316" s="9" t="s">
        <v>390</v>
      </c>
      <c r="I316" s="7" t="s">
        <v>156</v>
      </c>
      <c r="J316">
        <f t="shared" si="4"/>
        <v>1.3336536104744432</v>
      </c>
    </row>
    <row r="317" spans="1:10" ht="15" thickBot="1" x14ac:dyDescent="0.35">
      <c r="A317">
        <v>317</v>
      </c>
      <c r="B317" s="9" t="s">
        <v>411</v>
      </c>
      <c r="C317" s="10">
        <v>18.5211595</v>
      </c>
      <c r="D317" s="10">
        <v>73.846750799999995</v>
      </c>
      <c r="E317">
        <v>18.525970600000001</v>
      </c>
      <c r="F317">
        <v>73.839333499999995</v>
      </c>
      <c r="H317" s="9" t="s">
        <v>411</v>
      </c>
      <c r="I317" s="7" t="s">
        <v>93</v>
      </c>
      <c r="J317">
        <f t="shared" si="4"/>
        <v>0.94852362057423922</v>
      </c>
    </row>
    <row r="318" spans="1:10" ht="15" thickBot="1" x14ac:dyDescent="0.35">
      <c r="A318">
        <v>318</v>
      </c>
      <c r="B318" s="9" t="s">
        <v>370</v>
      </c>
      <c r="C318" s="10">
        <v>18.530263000000001</v>
      </c>
      <c r="D318" s="10">
        <v>73.849858800000007</v>
      </c>
      <c r="E318">
        <v>18.525970600000001</v>
      </c>
      <c r="F318">
        <v>73.839333499999995</v>
      </c>
      <c r="H318" s="9" t="s">
        <v>370</v>
      </c>
      <c r="I318" s="8" t="s">
        <v>53</v>
      </c>
      <c r="J318">
        <f t="shared" si="4"/>
        <v>1.2092811452000027</v>
      </c>
    </row>
    <row r="319" spans="1:10" ht="15" thickBot="1" x14ac:dyDescent="0.35">
      <c r="A319">
        <v>319</v>
      </c>
      <c r="B319" s="9" t="s">
        <v>426</v>
      </c>
      <c r="C319" s="10">
        <v>18.515805700000001</v>
      </c>
      <c r="D319" s="10">
        <v>73.927164399999995</v>
      </c>
      <c r="E319">
        <v>18.525970600000001</v>
      </c>
      <c r="F319">
        <v>73.839333499999995</v>
      </c>
      <c r="H319" s="9" t="s">
        <v>426</v>
      </c>
      <c r="I319" s="7" t="s">
        <v>53</v>
      </c>
      <c r="J319">
        <f t="shared" si="4"/>
        <v>9.3392322255505693</v>
      </c>
    </row>
    <row r="320" spans="1:10" ht="15" thickBot="1" x14ac:dyDescent="0.35">
      <c r="A320">
        <v>320</v>
      </c>
      <c r="B320" s="9" t="s">
        <v>377</v>
      </c>
      <c r="C320" s="10">
        <v>18.530437800000001</v>
      </c>
      <c r="D320" s="10">
        <v>73.829915200000002</v>
      </c>
      <c r="E320">
        <v>18.525970600000001</v>
      </c>
      <c r="F320">
        <v>73.839333499999995</v>
      </c>
      <c r="H320" s="9" t="s">
        <v>377</v>
      </c>
      <c r="I320" s="8" t="s">
        <v>53</v>
      </c>
      <c r="J320">
        <f t="shared" si="4"/>
        <v>1.1114843645104628</v>
      </c>
    </row>
    <row r="321" spans="1:10" ht="15" thickBot="1" x14ac:dyDescent="0.35">
      <c r="A321">
        <v>321</v>
      </c>
      <c r="B321" s="9" t="s">
        <v>370</v>
      </c>
      <c r="C321" s="10">
        <v>18.530263000000001</v>
      </c>
      <c r="D321" s="10">
        <v>73.849858800000007</v>
      </c>
      <c r="E321">
        <v>18.525970600000001</v>
      </c>
      <c r="F321">
        <v>73.839333499999995</v>
      </c>
      <c r="H321" s="9" t="s">
        <v>370</v>
      </c>
      <c r="I321" s="7" t="s">
        <v>93</v>
      </c>
      <c r="J321">
        <f t="shared" si="4"/>
        <v>1.2092811452000027</v>
      </c>
    </row>
    <row r="322" spans="1:10" ht="15" thickBot="1" x14ac:dyDescent="0.35">
      <c r="A322">
        <v>322</v>
      </c>
      <c r="B322" s="9" t="s">
        <v>372</v>
      </c>
      <c r="C322" s="10">
        <v>18.517500399999999</v>
      </c>
      <c r="D322" s="10">
        <v>73.841577599999994</v>
      </c>
      <c r="E322">
        <v>18.525970600000001</v>
      </c>
      <c r="F322">
        <v>73.839333499999995</v>
      </c>
      <c r="H322" s="9" t="s">
        <v>372</v>
      </c>
      <c r="I322" s="8" t="s">
        <v>93</v>
      </c>
      <c r="J322">
        <f t="shared" ref="J322:J385" si="5">3963*ACOS(COS(RADIANS(90-C322))*COS(RADIANS(90-E322))+SIN(RADIANS(90-C322))*SIN(RADIANS(90-E322))*COS(RADIANS(D322-F322)))*1.60934</f>
        <v>0.97214727229144604</v>
      </c>
    </row>
    <row r="323" spans="1:10" ht="15" thickBot="1" x14ac:dyDescent="0.35">
      <c r="A323">
        <v>323</v>
      </c>
      <c r="B323" s="9" t="s">
        <v>449</v>
      </c>
      <c r="C323" s="10">
        <v>18.5601649</v>
      </c>
      <c r="D323" s="10">
        <v>73.803133500000001</v>
      </c>
      <c r="E323">
        <v>18.525970600000001</v>
      </c>
      <c r="F323">
        <v>73.839333499999995</v>
      </c>
      <c r="H323" s="9" t="s">
        <v>449</v>
      </c>
      <c r="I323" s="7" t="s">
        <v>119</v>
      </c>
      <c r="J323">
        <f t="shared" si="5"/>
        <v>5.3928764413511887</v>
      </c>
    </row>
    <row r="324" spans="1:10" ht="15" thickBot="1" x14ac:dyDescent="0.35">
      <c r="A324">
        <v>324</v>
      </c>
      <c r="B324" s="9" t="s">
        <v>396</v>
      </c>
      <c r="C324" s="10">
        <v>18.513463000000002</v>
      </c>
      <c r="D324" s="10">
        <v>73.769857900000005</v>
      </c>
      <c r="E324">
        <v>18.525970600000001</v>
      </c>
      <c r="F324">
        <v>73.839333499999995</v>
      </c>
      <c r="H324" s="9" t="s">
        <v>396</v>
      </c>
      <c r="I324" s="8" t="s">
        <v>53</v>
      </c>
      <c r="J324">
        <f t="shared" si="5"/>
        <v>7.4641068233924317</v>
      </c>
    </row>
    <row r="325" spans="1:10" ht="15" thickBot="1" x14ac:dyDescent="0.35">
      <c r="A325">
        <v>325</v>
      </c>
      <c r="B325" s="9" t="s">
        <v>372</v>
      </c>
      <c r="C325" s="10">
        <v>18.517500399999999</v>
      </c>
      <c r="D325" s="10">
        <v>73.841577599999994</v>
      </c>
      <c r="E325">
        <v>18.525970600000001</v>
      </c>
      <c r="F325">
        <v>73.839333499999995</v>
      </c>
      <c r="H325" s="9" t="s">
        <v>372</v>
      </c>
      <c r="I325" s="7" t="s">
        <v>93</v>
      </c>
      <c r="J325">
        <f t="shared" si="5"/>
        <v>0.97214727229144604</v>
      </c>
    </row>
    <row r="326" spans="1:10" ht="15" thickBot="1" x14ac:dyDescent="0.35">
      <c r="A326">
        <v>326</v>
      </c>
      <c r="B326" s="9" t="s">
        <v>394</v>
      </c>
      <c r="C326" s="10">
        <v>18.530437800000001</v>
      </c>
      <c r="D326" s="10">
        <v>73.829915200000002</v>
      </c>
      <c r="E326">
        <v>18.525970600000001</v>
      </c>
      <c r="F326">
        <v>73.839333499999995</v>
      </c>
      <c r="H326" s="9" t="s">
        <v>394</v>
      </c>
      <c r="I326" s="8" t="s">
        <v>119</v>
      </c>
      <c r="J326">
        <f t="shared" si="5"/>
        <v>1.1114843645104628</v>
      </c>
    </row>
    <row r="327" spans="1:10" ht="15" thickBot="1" x14ac:dyDescent="0.35">
      <c r="A327">
        <v>327</v>
      </c>
      <c r="B327" s="9" t="s">
        <v>410</v>
      </c>
      <c r="C327" s="10">
        <v>18.578891299999999</v>
      </c>
      <c r="D327" s="10">
        <v>73.7706807</v>
      </c>
      <c r="E327">
        <v>18.525970600000001</v>
      </c>
      <c r="F327">
        <v>73.839333499999995</v>
      </c>
      <c r="H327" s="9" t="s">
        <v>410</v>
      </c>
      <c r="I327" s="7" t="s">
        <v>53</v>
      </c>
      <c r="J327">
        <f t="shared" si="5"/>
        <v>9.3375490792390412</v>
      </c>
    </row>
    <row r="328" spans="1:10" ht="15" thickBot="1" x14ac:dyDescent="0.35">
      <c r="A328">
        <v>328</v>
      </c>
      <c r="B328" s="9" t="s">
        <v>370</v>
      </c>
      <c r="C328" s="10">
        <v>18.530263000000001</v>
      </c>
      <c r="D328" s="10">
        <v>73.849858800000007</v>
      </c>
      <c r="E328">
        <v>18.525970600000001</v>
      </c>
      <c r="F328">
        <v>73.839333499999995</v>
      </c>
      <c r="H328" s="9" t="s">
        <v>370</v>
      </c>
      <c r="I328" s="8" t="s">
        <v>53</v>
      </c>
      <c r="J328">
        <f t="shared" si="5"/>
        <v>1.2092811452000027</v>
      </c>
    </row>
    <row r="329" spans="1:10" ht="15" thickBot="1" x14ac:dyDescent="0.35">
      <c r="A329">
        <v>329</v>
      </c>
      <c r="B329" s="9" t="s">
        <v>419</v>
      </c>
      <c r="C329" s="10">
        <v>18.4678997</v>
      </c>
      <c r="D329" s="10">
        <v>73.818820099999996</v>
      </c>
      <c r="E329">
        <v>18.525970600000001</v>
      </c>
      <c r="F329">
        <v>73.839333499999995</v>
      </c>
      <c r="H329" s="9" t="s">
        <v>419</v>
      </c>
      <c r="I329" s="7" t="s">
        <v>80</v>
      </c>
      <c r="J329">
        <f t="shared" si="5"/>
        <v>6.8171678831825364</v>
      </c>
    </row>
    <row r="330" spans="1:10" ht="15" thickBot="1" x14ac:dyDescent="0.35">
      <c r="A330">
        <v>330</v>
      </c>
      <c r="B330" s="9" t="s">
        <v>401</v>
      </c>
      <c r="C330" s="10">
        <v>18.507351400000001</v>
      </c>
      <c r="D330" s="10">
        <v>73.807654299999996</v>
      </c>
      <c r="E330">
        <v>18.525970600000001</v>
      </c>
      <c r="F330">
        <v>73.839333499999995</v>
      </c>
      <c r="H330" s="9" t="s">
        <v>401</v>
      </c>
      <c r="I330" s="8" t="s">
        <v>53</v>
      </c>
      <c r="J330">
        <f t="shared" si="5"/>
        <v>3.9340100505256275</v>
      </c>
    </row>
    <row r="331" spans="1:10" ht="15" thickBot="1" x14ac:dyDescent="0.35">
      <c r="A331">
        <v>331</v>
      </c>
      <c r="B331" s="9" t="s">
        <v>450</v>
      </c>
      <c r="C331" s="10">
        <v>18.546231299999999</v>
      </c>
      <c r="D331" s="10">
        <v>73.903951000000006</v>
      </c>
      <c r="E331">
        <v>18.525970600000001</v>
      </c>
      <c r="F331">
        <v>73.839333499999995</v>
      </c>
      <c r="H331" s="9" t="s">
        <v>450</v>
      </c>
      <c r="I331" s="7" t="s">
        <v>53</v>
      </c>
      <c r="J331">
        <f t="shared" si="5"/>
        <v>7.1829289376714325</v>
      </c>
    </row>
    <row r="332" spans="1:10" ht="15" thickBot="1" x14ac:dyDescent="0.35">
      <c r="A332">
        <v>332</v>
      </c>
      <c r="B332" s="9" t="s">
        <v>232</v>
      </c>
      <c r="C332" s="10">
        <v>18.524609099999999</v>
      </c>
      <c r="D332" s="10">
        <v>73.878623899999994</v>
      </c>
      <c r="E332">
        <v>18.525970600000001</v>
      </c>
      <c r="F332">
        <v>73.839333499999995</v>
      </c>
      <c r="H332" s="9" t="s">
        <v>232</v>
      </c>
      <c r="I332" s="8" t="s">
        <v>336</v>
      </c>
      <c r="J332">
        <f t="shared" si="5"/>
        <v>4.1497116616322893</v>
      </c>
    </row>
    <row r="333" spans="1:10" ht="15" thickBot="1" x14ac:dyDescent="0.35">
      <c r="A333">
        <v>333</v>
      </c>
      <c r="B333" s="9" t="s">
        <v>431</v>
      </c>
      <c r="C333" s="10">
        <v>18.524609099999999</v>
      </c>
      <c r="D333" s="10">
        <v>73.878623899999994</v>
      </c>
      <c r="E333">
        <v>18.525970600000001</v>
      </c>
      <c r="F333">
        <v>73.839333499999995</v>
      </c>
      <c r="H333" s="9" t="s">
        <v>431</v>
      </c>
      <c r="I333" s="7" t="s">
        <v>156</v>
      </c>
      <c r="J333">
        <f t="shared" si="5"/>
        <v>4.1497116616322893</v>
      </c>
    </row>
    <row r="334" spans="1:10" ht="15" thickBot="1" x14ac:dyDescent="0.35">
      <c r="A334">
        <v>334</v>
      </c>
      <c r="B334" s="9" t="s">
        <v>369</v>
      </c>
      <c r="C334" s="10">
        <v>18.516543599999999</v>
      </c>
      <c r="D334" s="10">
        <v>73.836602099999993</v>
      </c>
      <c r="E334">
        <v>18.525970600000001</v>
      </c>
      <c r="F334">
        <v>73.839333499999995</v>
      </c>
      <c r="H334" s="9" t="s">
        <v>369</v>
      </c>
      <c r="I334" s="8" t="s">
        <v>53</v>
      </c>
      <c r="J334">
        <f t="shared" si="5"/>
        <v>1.0882378244842448</v>
      </c>
    </row>
    <row r="335" spans="1:10" ht="15" thickBot="1" x14ac:dyDescent="0.35">
      <c r="A335">
        <v>335</v>
      </c>
      <c r="B335" s="9" t="s">
        <v>451</v>
      </c>
      <c r="C335" s="10">
        <v>18.517755900000001</v>
      </c>
      <c r="D335" s="10">
        <v>73.815111200000004</v>
      </c>
      <c r="E335">
        <v>18.525970600000001</v>
      </c>
      <c r="F335">
        <v>73.839333499999995</v>
      </c>
      <c r="H335" s="9" t="s">
        <v>451</v>
      </c>
      <c r="I335" s="7" t="s">
        <v>160</v>
      </c>
      <c r="J335">
        <f t="shared" si="5"/>
        <v>2.7152233040555012</v>
      </c>
    </row>
    <row r="336" spans="1:10" ht="15" thickBot="1" x14ac:dyDescent="0.35">
      <c r="A336">
        <v>336</v>
      </c>
      <c r="B336" s="9" t="s">
        <v>450</v>
      </c>
      <c r="C336" s="10">
        <v>18.546231299999999</v>
      </c>
      <c r="D336" s="10">
        <v>73.903951000000006</v>
      </c>
      <c r="E336">
        <v>18.525970600000001</v>
      </c>
      <c r="F336">
        <v>73.839333499999995</v>
      </c>
      <c r="H336" s="9" t="s">
        <v>450</v>
      </c>
      <c r="I336" s="8" t="s">
        <v>80</v>
      </c>
      <c r="J336">
        <f t="shared" si="5"/>
        <v>7.1829289376714325</v>
      </c>
    </row>
    <row r="337" spans="1:10" ht="15" thickBot="1" x14ac:dyDescent="0.35">
      <c r="A337">
        <v>337</v>
      </c>
      <c r="B337" s="9" t="s">
        <v>370</v>
      </c>
      <c r="C337" s="10">
        <v>18.530263000000001</v>
      </c>
      <c r="D337" s="10">
        <v>73.849858800000007</v>
      </c>
      <c r="E337">
        <v>18.525970600000001</v>
      </c>
      <c r="F337">
        <v>73.839333499999995</v>
      </c>
      <c r="H337" s="9" t="s">
        <v>370</v>
      </c>
      <c r="I337" s="7" t="s">
        <v>53</v>
      </c>
      <c r="J337">
        <f t="shared" si="5"/>
        <v>1.2092811452000027</v>
      </c>
    </row>
    <row r="338" spans="1:10" ht="15" thickBot="1" x14ac:dyDescent="0.35">
      <c r="A338">
        <v>338</v>
      </c>
      <c r="B338" s="9" t="s">
        <v>390</v>
      </c>
      <c r="C338" s="10">
        <v>18.5336359</v>
      </c>
      <c r="D338" s="10">
        <v>73.829622000000001</v>
      </c>
      <c r="E338">
        <v>18.525970600000001</v>
      </c>
      <c r="F338">
        <v>73.839333499999995</v>
      </c>
      <c r="H338" s="9" t="s">
        <v>390</v>
      </c>
      <c r="I338" s="8" t="s">
        <v>156</v>
      </c>
      <c r="J338">
        <f t="shared" si="5"/>
        <v>1.3336536104744432</v>
      </c>
    </row>
    <row r="339" spans="1:10" ht="15" thickBot="1" x14ac:dyDescent="0.35">
      <c r="A339">
        <v>339</v>
      </c>
      <c r="B339" s="9" t="s">
        <v>452</v>
      </c>
      <c r="C339" s="10">
        <v>18.579343000000001</v>
      </c>
      <c r="D339" s="10">
        <v>73.9089168</v>
      </c>
      <c r="E339">
        <v>18.525970600000001</v>
      </c>
      <c r="F339">
        <v>73.839333499999995</v>
      </c>
      <c r="H339" s="9" t="s">
        <v>452</v>
      </c>
      <c r="I339" s="7" t="s">
        <v>119</v>
      </c>
      <c r="J339">
        <f t="shared" si="5"/>
        <v>9.4454780345404821</v>
      </c>
    </row>
    <row r="340" spans="1:10" ht="15" thickBot="1" x14ac:dyDescent="0.35">
      <c r="A340">
        <v>340</v>
      </c>
      <c r="B340" s="9" t="s">
        <v>441</v>
      </c>
      <c r="C340" s="10">
        <v>18.469021300000001</v>
      </c>
      <c r="D340" s="10">
        <v>73.864094399999999</v>
      </c>
      <c r="E340">
        <v>18.525970600000001</v>
      </c>
      <c r="F340">
        <v>73.839333499999995</v>
      </c>
      <c r="H340" s="9" t="s">
        <v>441</v>
      </c>
      <c r="I340" s="8" t="s">
        <v>80</v>
      </c>
      <c r="J340">
        <f t="shared" si="5"/>
        <v>6.8569812538984047</v>
      </c>
    </row>
    <row r="341" spans="1:10" ht="15" thickBot="1" x14ac:dyDescent="0.35">
      <c r="A341">
        <v>341</v>
      </c>
      <c r="B341" s="9" t="s">
        <v>382</v>
      </c>
      <c r="C341" s="10">
        <v>18.516297999999999</v>
      </c>
      <c r="D341" s="10">
        <v>73.815456999999995</v>
      </c>
      <c r="E341">
        <v>18.525970600000001</v>
      </c>
      <c r="F341">
        <v>73.839333499999995</v>
      </c>
      <c r="H341" s="9" t="s">
        <v>382</v>
      </c>
      <c r="I341" s="7" t="s">
        <v>80</v>
      </c>
      <c r="J341">
        <f t="shared" si="5"/>
        <v>2.7404969789229812</v>
      </c>
    </row>
    <row r="342" spans="1:10" ht="15" thickBot="1" x14ac:dyDescent="0.35">
      <c r="A342">
        <v>342</v>
      </c>
      <c r="B342" s="9" t="s">
        <v>388</v>
      </c>
      <c r="C342" s="10">
        <v>18.522844599999999</v>
      </c>
      <c r="D342" s="10">
        <v>73.838967800000006</v>
      </c>
      <c r="E342">
        <v>18.525970600000001</v>
      </c>
      <c r="F342">
        <v>73.839333499999995</v>
      </c>
      <c r="H342" s="9" t="s">
        <v>388</v>
      </c>
      <c r="I342" s="8" t="s">
        <v>160</v>
      </c>
      <c r="J342">
        <f t="shared" si="5"/>
        <v>0.35010135198927828</v>
      </c>
    </row>
    <row r="343" spans="1:10" ht="15" thickBot="1" x14ac:dyDescent="0.35">
      <c r="A343">
        <v>343</v>
      </c>
      <c r="B343" s="9" t="s">
        <v>372</v>
      </c>
      <c r="C343" s="10">
        <v>18.517500399999999</v>
      </c>
      <c r="D343" s="10">
        <v>73.841577599999994</v>
      </c>
      <c r="E343">
        <v>18.525970600000001</v>
      </c>
      <c r="F343">
        <v>73.839333499999995</v>
      </c>
      <c r="H343" s="9" t="s">
        <v>372</v>
      </c>
      <c r="I343" s="7" t="s">
        <v>93</v>
      </c>
      <c r="J343">
        <f t="shared" si="5"/>
        <v>0.97214727229144604</v>
      </c>
    </row>
    <row r="344" spans="1:10" ht="15" thickBot="1" x14ac:dyDescent="0.35">
      <c r="A344">
        <v>344</v>
      </c>
      <c r="B344" s="9" t="s">
        <v>372</v>
      </c>
      <c r="C344" s="10">
        <v>18.517500399999999</v>
      </c>
      <c r="D344" s="10">
        <v>73.841577599999994</v>
      </c>
      <c r="E344">
        <v>18.525970600000001</v>
      </c>
      <c r="F344">
        <v>73.839333499999995</v>
      </c>
      <c r="H344" s="9" t="s">
        <v>372</v>
      </c>
      <c r="I344" s="8" t="s">
        <v>93</v>
      </c>
      <c r="J344">
        <f t="shared" si="5"/>
        <v>0.97214727229144604</v>
      </c>
    </row>
    <row r="345" spans="1:10" ht="15" thickBot="1" x14ac:dyDescent="0.35">
      <c r="A345">
        <v>345</v>
      </c>
      <c r="B345" s="9" t="s">
        <v>370</v>
      </c>
      <c r="C345" s="10">
        <v>18.530263000000001</v>
      </c>
      <c r="D345" s="10">
        <v>73.849858800000007</v>
      </c>
      <c r="E345">
        <v>18.525970600000001</v>
      </c>
      <c r="F345">
        <v>73.839333499999995</v>
      </c>
      <c r="H345" s="9" t="s">
        <v>370</v>
      </c>
      <c r="I345" s="7" t="s">
        <v>53</v>
      </c>
      <c r="J345">
        <f t="shared" si="5"/>
        <v>1.2092811452000027</v>
      </c>
    </row>
    <row r="346" spans="1:10" ht="15" thickBot="1" x14ac:dyDescent="0.35">
      <c r="A346">
        <v>346</v>
      </c>
      <c r="B346" s="9" t="s">
        <v>453</v>
      </c>
      <c r="C346" s="10">
        <v>18.5539311</v>
      </c>
      <c r="D346" s="10">
        <v>73.947625700000003</v>
      </c>
      <c r="E346">
        <v>18.525970600000001</v>
      </c>
      <c r="F346">
        <v>73.839333499999995</v>
      </c>
      <c r="H346" s="9" t="s">
        <v>453</v>
      </c>
      <c r="I346" s="8" t="s">
        <v>53</v>
      </c>
      <c r="J346">
        <f t="shared" si="5"/>
        <v>11.845041254349336</v>
      </c>
    </row>
    <row r="347" spans="1:10" ht="15" thickBot="1" x14ac:dyDescent="0.35">
      <c r="A347">
        <v>347</v>
      </c>
      <c r="B347" s="9" t="s">
        <v>398</v>
      </c>
      <c r="C347" s="10">
        <v>18.564245199999998</v>
      </c>
      <c r="D347" s="10">
        <v>73.776851100000002</v>
      </c>
      <c r="E347">
        <v>18.525970600000001</v>
      </c>
      <c r="F347">
        <v>73.839333499999995</v>
      </c>
      <c r="H347" s="9" t="s">
        <v>398</v>
      </c>
      <c r="I347" s="7" t="s">
        <v>53</v>
      </c>
      <c r="J347">
        <f t="shared" si="5"/>
        <v>7.8506461999342383</v>
      </c>
    </row>
    <row r="348" spans="1:10" ht="15" thickBot="1" x14ac:dyDescent="0.35">
      <c r="A348">
        <v>348</v>
      </c>
      <c r="B348" s="9" t="s">
        <v>381</v>
      </c>
      <c r="C348" s="10">
        <v>18.5324846</v>
      </c>
      <c r="D348" s="10">
        <v>73.837495399999995</v>
      </c>
      <c r="E348">
        <v>18.525970600000001</v>
      </c>
      <c r="F348">
        <v>73.839333499999995</v>
      </c>
      <c r="H348" s="9" t="s">
        <v>381</v>
      </c>
      <c r="I348" s="8" t="s">
        <v>53</v>
      </c>
      <c r="J348">
        <f t="shared" si="5"/>
        <v>0.75060219593995303</v>
      </c>
    </row>
    <row r="349" spans="1:10" ht="15" thickBot="1" x14ac:dyDescent="0.35">
      <c r="A349">
        <v>349</v>
      </c>
      <c r="B349" s="9" t="s">
        <v>398</v>
      </c>
      <c r="C349" s="10">
        <v>18.564245199999998</v>
      </c>
      <c r="D349" s="10">
        <v>73.776851100000002</v>
      </c>
      <c r="E349">
        <v>18.525970600000001</v>
      </c>
      <c r="F349">
        <v>73.839333499999995</v>
      </c>
      <c r="H349" s="9" t="s">
        <v>398</v>
      </c>
      <c r="I349" s="7" t="s">
        <v>80</v>
      </c>
      <c r="J349">
        <f t="shared" si="5"/>
        <v>7.8506461999342383</v>
      </c>
    </row>
    <row r="350" spans="1:10" ht="15" thickBot="1" x14ac:dyDescent="0.35">
      <c r="A350">
        <v>350</v>
      </c>
      <c r="B350" s="9" t="s">
        <v>444</v>
      </c>
      <c r="C350" s="10">
        <v>18.475639300000001</v>
      </c>
      <c r="D350" s="10">
        <v>73.854403399999995</v>
      </c>
      <c r="E350">
        <v>18.525970600000001</v>
      </c>
      <c r="F350">
        <v>73.839333499999995</v>
      </c>
      <c r="H350" s="9" t="s">
        <v>444</v>
      </c>
      <c r="I350" s="8" t="s">
        <v>80</v>
      </c>
      <c r="J350">
        <f t="shared" si="5"/>
        <v>5.8240392507721879</v>
      </c>
    </row>
    <row r="351" spans="1:10" ht="15" thickBot="1" x14ac:dyDescent="0.35">
      <c r="A351">
        <v>351</v>
      </c>
      <c r="B351" s="9" t="s">
        <v>401</v>
      </c>
      <c r="C351" s="10">
        <v>18.507351400000001</v>
      </c>
      <c r="D351" s="10">
        <v>73.807654299999996</v>
      </c>
      <c r="E351">
        <v>18.525970600000001</v>
      </c>
      <c r="F351">
        <v>73.839333499999995</v>
      </c>
      <c r="H351" s="9" t="s">
        <v>401</v>
      </c>
      <c r="I351" s="7" t="s">
        <v>53</v>
      </c>
      <c r="J351">
        <f t="shared" si="5"/>
        <v>3.9340100505256275</v>
      </c>
    </row>
    <row r="352" spans="1:10" ht="15" thickBot="1" x14ac:dyDescent="0.35">
      <c r="A352">
        <v>352</v>
      </c>
      <c r="B352" s="9" t="s">
        <v>438</v>
      </c>
      <c r="C352" s="10">
        <v>18.5140064</v>
      </c>
      <c r="D352" s="10">
        <v>73.835347100000007</v>
      </c>
      <c r="E352">
        <v>18.525970600000001</v>
      </c>
      <c r="F352">
        <v>73.839333499999995</v>
      </c>
      <c r="H352" s="9" t="s">
        <v>438</v>
      </c>
      <c r="I352" s="8" t="s">
        <v>93</v>
      </c>
      <c r="J352">
        <f t="shared" si="5"/>
        <v>1.3966680492327121</v>
      </c>
    </row>
    <row r="353" spans="1:10" ht="15" thickBot="1" x14ac:dyDescent="0.35">
      <c r="A353">
        <v>353</v>
      </c>
      <c r="B353" s="9" t="s">
        <v>454</v>
      </c>
      <c r="C353" s="10">
        <v>18.508248600000002</v>
      </c>
      <c r="D353" s="10">
        <v>73.844054799999995</v>
      </c>
      <c r="E353">
        <v>18.525970600000001</v>
      </c>
      <c r="F353">
        <v>73.839333499999995</v>
      </c>
      <c r="H353" s="9" t="s">
        <v>454</v>
      </c>
      <c r="I353" s="7" t="s">
        <v>53</v>
      </c>
      <c r="J353">
        <f t="shared" si="5"/>
        <v>2.0346751073300133</v>
      </c>
    </row>
    <row r="354" spans="1:10" ht="15" thickBot="1" x14ac:dyDescent="0.35">
      <c r="A354">
        <v>354</v>
      </c>
      <c r="B354" s="9" t="s">
        <v>370</v>
      </c>
      <c r="C354" s="10">
        <v>18.530263000000001</v>
      </c>
      <c r="D354" s="10">
        <v>73.849858800000007</v>
      </c>
      <c r="E354">
        <v>18.525970600000001</v>
      </c>
      <c r="F354">
        <v>73.839333499999995</v>
      </c>
      <c r="H354" s="9" t="s">
        <v>370</v>
      </c>
      <c r="I354" s="8" t="s">
        <v>93</v>
      </c>
      <c r="J354">
        <f t="shared" si="5"/>
        <v>1.2092811452000027</v>
      </c>
    </row>
    <row r="355" spans="1:10" ht="15" thickBot="1" x14ac:dyDescent="0.35">
      <c r="A355">
        <v>355</v>
      </c>
      <c r="B355" s="9" t="s">
        <v>496</v>
      </c>
      <c r="C355" s="10">
        <v>18.516926000000002</v>
      </c>
      <c r="D355" s="10">
        <v>73.837770599999999</v>
      </c>
      <c r="E355">
        <v>18.525970600000001</v>
      </c>
      <c r="F355">
        <v>73.839333499999995</v>
      </c>
      <c r="H355" s="9" t="s">
        <v>496</v>
      </c>
      <c r="I355" s="7" t="s">
        <v>119</v>
      </c>
      <c r="J355">
        <f t="shared" si="5"/>
        <v>1.0202142361675413</v>
      </c>
    </row>
    <row r="356" spans="1:10" ht="15" thickBot="1" x14ac:dyDescent="0.35">
      <c r="A356">
        <v>356</v>
      </c>
      <c r="B356" s="9" t="s">
        <v>394</v>
      </c>
      <c r="C356" s="10">
        <v>18.530437800000001</v>
      </c>
      <c r="D356" s="10">
        <v>73.829915200000002</v>
      </c>
      <c r="E356">
        <v>18.525970600000001</v>
      </c>
      <c r="F356">
        <v>73.839333499999995</v>
      </c>
      <c r="H356" s="9" t="s">
        <v>394</v>
      </c>
      <c r="I356" s="8" t="s">
        <v>80</v>
      </c>
      <c r="J356">
        <f t="shared" si="5"/>
        <v>1.1114843645104628</v>
      </c>
    </row>
    <row r="357" spans="1:10" ht="15" thickBot="1" x14ac:dyDescent="0.35">
      <c r="A357">
        <v>357</v>
      </c>
      <c r="B357" s="9" t="s">
        <v>377</v>
      </c>
      <c r="C357" s="10">
        <v>18.530437800000001</v>
      </c>
      <c r="D357" s="10">
        <v>73.829915200000002</v>
      </c>
      <c r="E357">
        <v>18.525970600000001</v>
      </c>
      <c r="F357">
        <v>73.839333499999995</v>
      </c>
      <c r="H357" s="9" t="s">
        <v>377</v>
      </c>
      <c r="I357" s="7" t="s">
        <v>53</v>
      </c>
      <c r="J357">
        <f t="shared" si="5"/>
        <v>1.1114843645104628</v>
      </c>
    </row>
    <row r="358" spans="1:10" ht="15" thickBot="1" x14ac:dyDescent="0.35">
      <c r="A358">
        <v>358</v>
      </c>
      <c r="B358" s="9" t="s">
        <v>232</v>
      </c>
      <c r="C358" s="10">
        <v>18.524609099999999</v>
      </c>
      <c r="D358" s="10">
        <v>73.878623899999994</v>
      </c>
      <c r="E358">
        <v>18.525970600000001</v>
      </c>
      <c r="F358">
        <v>73.839333499999995</v>
      </c>
      <c r="H358" s="9" t="s">
        <v>232</v>
      </c>
      <c r="I358" s="8" t="s">
        <v>156</v>
      </c>
      <c r="J358">
        <f t="shared" si="5"/>
        <v>4.1497116616322893</v>
      </c>
    </row>
    <row r="359" spans="1:10" ht="15" thickBot="1" x14ac:dyDescent="0.35">
      <c r="A359">
        <v>359</v>
      </c>
      <c r="B359" s="9" t="s">
        <v>455</v>
      </c>
      <c r="C359" s="10">
        <v>18.586839699999999</v>
      </c>
      <c r="D359" s="10">
        <v>73.685995000000005</v>
      </c>
      <c r="E359">
        <v>18.525970600000001</v>
      </c>
      <c r="F359">
        <v>73.839333499999995</v>
      </c>
      <c r="H359" s="9" t="s">
        <v>455</v>
      </c>
      <c r="I359" s="7" t="s">
        <v>119</v>
      </c>
      <c r="J359">
        <f t="shared" si="5"/>
        <v>17.54261222230447</v>
      </c>
    </row>
    <row r="360" spans="1:10" ht="15" thickBot="1" x14ac:dyDescent="0.35">
      <c r="A360">
        <v>360</v>
      </c>
      <c r="B360" s="9" t="s">
        <v>411</v>
      </c>
      <c r="C360" s="10">
        <v>18.5211595</v>
      </c>
      <c r="D360" s="10">
        <v>73.846750799999995</v>
      </c>
      <c r="E360">
        <v>18.525970600000001</v>
      </c>
      <c r="F360">
        <v>73.839333499999995</v>
      </c>
      <c r="H360" s="9" t="s">
        <v>411</v>
      </c>
      <c r="I360" s="8" t="s">
        <v>93</v>
      </c>
      <c r="J360">
        <f t="shared" si="5"/>
        <v>0.94852362057423922</v>
      </c>
    </row>
    <row r="361" spans="1:10" ht="15" thickBot="1" x14ac:dyDescent="0.35">
      <c r="A361">
        <v>361</v>
      </c>
      <c r="B361" s="9" t="s">
        <v>390</v>
      </c>
      <c r="C361" s="10">
        <v>18.5336359</v>
      </c>
      <c r="D361" s="10">
        <v>73.829622000000001</v>
      </c>
      <c r="E361">
        <v>18.525970600000001</v>
      </c>
      <c r="F361">
        <v>73.839333499999995</v>
      </c>
      <c r="H361" s="9" t="s">
        <v>390</v>
      </c>
      <c r="I361" s="7" t="s">
        <v>156</v>
      </c>
      <c r="J361">
        <f t="shared" si="5"/>
        <v>1.3336536104744432</v>
      </c>
    </row>
    <row r="362" spans="1:10" ht="15" thickBot="1" x14ac:dyDescent="0.35">
      <c r="A362">
        <v>362</v>
      </c>
      <c r="B362" s="9" t="s">
        <v>419</v>
      </c>
      <c r="C362" s="10">
        <v>18.4678997</v>
      </c>
      <c r="D362" s="10">
        <v>73.818820099999996</v>
      </c>
      <c r="E362">
        <v>18.525970600000001</v>
      </c>
      <c r="F362">
        <v>73.839333499999995</v>
      </c>
      <c r="H362" s="9" t="s">
        <v>419</v>
      </c>
      <c r="I362" s="8" t="s">
        <v>53</v>
      </c>
      <c r="J362">
        <f t="shared" si="5"/>
        <v>6.8171678831825364</v>
      </c>
    </row>
    <row r="363" spans="1:10" ht="15" thickBot="1" x14ac:dyDescent="0.35">
      <c r="A363">
        <v>363</v>
      </c>
      <c r="B363" s="9" t="s">
        <v>419</v>
      </c>
      <c r="C363" s="10">
        <v>18.4678997</v>
      </c>
      <c r="D363" s="10">
        <v>73.818820099999996</v>
      </c>
      <c r="E363">
        <v>18.525970600000001</v>
      </c>
      <c r="F363">
        <v>73.839333499999995</v>
      </c>
      <c r="H363" s="9" t="s">
        <v>419</v>
      </c>
      <c r="I363" s="7" t="s">
        <v>80</v>
      </c>
      <c r="J363">
        <f t="shared" si="5"/>
        <v>6.8171678831825364</v>
      </c>
    </row>
    <row r="364" spans="1:10" ht="15" thickBot="1" x14ac:dyDescent="0.35">
      <c r="A364">
        <v>364</v>
      </c>
      <c r="B364" s="9" t="s">
        <v>394</v>
      </c>
      <c r="C364" s="10">
        <v>18.530437800000001</v>
      </c>
      <c r="D364" s="10">
        <v>73.829915200000002</v>
      </c>
      <c r="E364">
        <v>18.525970600000001</v>
      </c>
      <c r="F364">
        <v>73.839333499999995</v>
      </c>
      <c r="H364" s="9" t="s">
        <v>394</v>
      </c>
      <c r="I364" s="8" t="s">
        <v>80</v>
      </c>
      <c r="J364">
        <f t="shared" si="5"/>
        <v>1.1114843645104628</v>
      </c>
    </row>
    <row r="365" spans="1:10" ht="15" thickBot="1" x14ac:dyDescent="0.35">
      <c r="A365">
        <v>365</v>
      </c>
      <c r="B365" s="9" t="s">
        <v>370</v>
      </c>
      <c r="C365" s="10">
        <v>18.530263000000001</v>
      </c>
      <c r="D365" s="10">
        <v>73.849858800000007</v>
      </c>
      <c r="E365">
        <v>18.525970600000001</v>
      </c>
      <c r="F365">
        <v>73.839333499999995</v>
      </c>
      <c r="H365" s="9" t="s">
        <v>370</v>
      </c>
      <c r="I365" s="7" t="s">
        <v>53</v>
      </c>
      <c r="J365">
        <f t="shared" si="5"/>
        <v>1.2092811452000027</v>
      </c>
    </row>
    <row r="366" spans="1:10" ht="15" thickBot="1" x14ac:dyDescent="0.35">
      <c r="A366">
        <v>366</v>
      </c>
      <c r="B366" s="9" t="s">
        <v>456</v>
      </c>
      <c r="C366" s="10">
        <v>18.4897536</v>
      </c>
      <c r="D366" s="10">
        <v>73.857849099999996</v>
      </c>
      <c r="E366">
        <v>18.525970600000001</v>
      </c>
      <c r="F366">
        <v>73.839333499999995</v>
      </c>
      <c r="H366" s="9" t="s">
        <v>456</v>
      </c>
      <c r="I366" s="8" t="s">
        <v>80</v>
      </c>
      <c r="J366">
        <f t="shared" si="5"/>
        <v>4.4802322590744446</v>
      </c>
    </row>
    <row r="367" spans="1:10" ht="15" thickBot="1" x14ac:dyDescent="0.35">
      <c r="A367">
        <v>367</v>
      </c>
      <c r="B367" s="9" t="s">
        <v>457</v>
      </c>
      <c r="C367" s="10">
        <v>18.622866699999999</v>
      </c>
      <c r="D367" s="10">
        <v>73.911148100000005</v>
      </c>
      <c r="E367">
        <v>18.525970600000001</v>
      </c>
      <c r="F367">
        <v>73.839333499999995</v>
      </c>
      <c r="H367" s="9" t="s">
        <v>457</v>
      </c>
      <c r="I367" s="7" t="s">
        <v>160</v>
      </c>
      <c r="J367">
        <f t="shared" si="5"/>
        <v>13.181600568260031</v>
      </c>
    </row>
    <row r="368" spans="1:10" ht="15" thickBot="1" x14ac:dyDescent="0.35">
      <c r="A368">
        <v>368</v>
      </c>
      <c r="B368" s="9" t="s">
        <v>381</v>
      </c>
      <c r="C368" s="10">
        <v>18.5324846</v>
      </c>
      <c r="D368" s="10">
        <v>73.837495399999995</v>
      </c>
      <c r="E368">
        <v>18.525970600000001</v>
      </c>
      <c r="F368">
        <v>73.839333499999995</v>
      </c>
      <c r="H368" s="9" t="s">
        <v>381</v>
      </c>
      <c r="I368" s="8" t="s">
        <v>53</v>
      </c>
      <c r="J368">
        <f t="shared" si="5"/>
        <v>0.75060219593995303</v>
      </c>
    </row>
    <row r="369" spans="1:10" ht="15" thickBot="1" x14ac:dyDescent="0.35">
      <c r="A369">
        <v>369</v>
      </c>
      <c r="B369" s="9" t="s">
        <v>388</v>
      </c>
      <c r="C369" s="10">
        <v>18.522844599999999</v>
      </c>
      <c r="D369" s="10">
        <v>73.838967800000006</v>
      </c>
      <c r="E369">
        <v>18.525970600000001</v>
      </c>
      <c r="F369">
        <v>73.839333499999995</v>
      </c>
      <c r="H369" s="9" t="s">
        <v>388</v>
      </c>
      <c r="I369" s="7" t="s">
        <v>160</v>
      </c>
      <c r="J369">
        <f t="shared" si="5"/>
        <v>0.35010135198927828</v>
      </c>
    </row>
    <row r="370" spans="1:10" ht="15" thickBot="1" x14ac:dyDescent="0.35">
      <c r="A370">
        <v>370</v>
      </c>
      <c r="B370" s="9" t="s">
        <v>389</v>
      </c>
      <c r="C370" s="10">
        <v>18.497798899999999</v>
      </c>
      <c r="D370" s="10">
        <v>73.813655499999996</v>
      </c>
      <c r="E370">
        <v>18.525970600000001</v>
      </c>
      <c r="F370">
        <v>73.839333499999995</v>
      </c>
      <c r="H370" s="9" t="s">
        <v>389</v>
      </c>
      <c r="I370" s="8" t="s">
        <v>80</v>
      </c>
      <c r="J370">
        <f t="shared" si="5"/>
        <v>4.1449075888880689</v>
      </c>
    </row>
    <row r="371" spans="1:10" ht="15" thickBot="1" x14ac:dyDescent="0.35">
      <c r="A371">
        <v>371</v>
      </c>
      <c r="B371" s="9" t="s">
        <v>381</v>
      </c>
      <c r="C371" s="10">
        <v>18.5324846</v>
      </c>
      <c r="D371" s="10">
        <v>73.837495399999995</v>
      </c>
      <c r="E371">
        <v>18.525970600000001</v>
      </c>
      <c r="F371">
        <v>73.839333499999995</v>
      </c>
      <c r="H371" s="9" t="s">
        <v>381</v>
      </c>
      <c r="I371" s="7" t="s">
        <v>53</v>
      </c>
      <c r="J371">
        <f t="shared" si="5"/>
        <v>0.75060219593995303</v>
      </c>
    </row>
    <row r="372" spans="1:10" ht="15" thickBot="1" x14ac:dyDescent="0.35">
      <c r="A372">
        <v>372</v>
      </c>
      <c r="B372" s="9" t="s">
        <v>369</v>
      </c>
      <c r="C372" s="10">
        <v>18.516543599999999</v>
      </c>
      <c r="D372" s="10">
        <v>73.836602099999993</v>
      </c>
      <c r="E372">
        <v>18.525970600000001</v>
      </c>
      <c r="F372">
        <v>73.839333499999995</v>
      </c>
      <c r="H372" s="9" t="s">
        <v>369</v>
      </c>
      <c r="I372" s="8" t="s">
        <v>53</v>
      </c>
      <c r="J372">
        <f t="shared" si="5"/>
        <v>1.0882378244842448</v>
      </c>
    </row>
    <row r="373" spans="1:10" ht="15" thickBot="1" x14ac:dyDescent="0.35">
      <c r="A373">
        <v>373</v>
      </c>
      <c r="B373" s="9" t="s">
        <v>387</v>
      </c>
      <c r="C373" s="10">
        <v>18.516421300000001</v>
      </c>
      <c r="D373" s="10">
        <v>73.842471200000006</v>
      </c>
      <c r="E373">
        <v>18.525970600000001</v>
      </c>
      <c r="F373">
        <v>73.839333499999995</v>
      </c>
      <c r="H373" s="9" t="s">
        <v>387</v>
      </c>
      <c r="I373" s="7" t="s">
        <v>156</v>
      </c>
      <c r="J373">
        <f t="shared" si="5"/>
        <v>1.1133660334471156</v>
      </c>
    </row>
    <row r="374" spans="1:10" ht="15" thickBot="1" x14ac:dyDescent="0.35">
      <c r="A374">
        <v>374</v>
      </c>
      <c r="B374" s="9" t="s">
        <v>388</v>
      </c>
      <c r="C374" s="10">
        <v>18.522844599999999</v>
      </c>
      <c r="D374" s="10">
        <v>73.838967800000006</v>
      </c>
      <c r="E374">
        <v>18.525970600000001</v>
      </c>
      <c r="F374">
        <v>73.839333499999995</v>
      </c>
      <c r="H374" s="9" t="s">
        <v>388</v>
      </c>
      <c r="I374" s="8" t="s">
        <v>160</v>
      </c>
      <c r="J374">
        <f t="shared" si="5"/>
        <v>0.35010135198927828</v>
      </c>
    </row>
    <row r="375" spans="1:10" ht="15" thickBot="1" x14ac:dyDescent="0.35">
      <c r="A375">
        <v>375</v>
      </c>
      <c r="B375" s="9" t="s">
        <v>456</v>
      </c>
      <c r="C375" s="10">
        <v>18.4897536</v>
      </c>
      <c r="D375" s="10">
        <v>73.857849099999996</v>
      </c>
      <c r="E375">
        <v>18.525970600000001</v>
      </c>
      <c r="F375">
        <v>73.839333499999995</v>
      </c>
      <c r="H375" s="9" t="s">
        <v>456</v>
      </c>
      <c r="I375" s="7" t="s">
        <v>80</v>
      </c>
      <c r="J375">
        <f t="shared" si="5"/>
        <v>4.4802322590744446</v>
      </c>
    </row>
    <row r="376" spans="1:10" ht="15" thickBot="1" x14ac:dyDescent="0.35">
      <c r="A376">
        <v>376</v>
      </c>
      <c r="B376" s="9" t="s">
        <v>395</v>
      </c>
      <c r="C376" s="10">
        <v>18.506820999999999</v>
      </c>
      <c r="D376" s="10">
        <v>73.840435999999997</v>
      </c>
      <c r="E376">
        <v>18.525970600000001</v>
      </c>
      <c r="F376">
        <v>73.839333499999995</v>
      </c>
      <c r="H376" s="9" t="s">
        <v>395</v>
      </c>
      <c r="I376" s="8" t="s">
        <v>80</v>
      </c>
      <c r="J376">
        <f t="shared" si="5"/>
        <v>2.1347900299870495</v>
      </c>
    </row>
    <row r="377" spans="1:10" ht="15" thickBot="1" x14ac:dyDescent="0.35">
      <c r="A377">
        <v>377</v>
      </c>
      <c r="B377" s="9" t="s">
        <v>419</v>
      </c>
      <c r="C377" s="10">
        <v>18.4678997</v>
      </c>
      <c r="D377" s="10">
        <v>73.818820099999996</v>
      </c>
      <c r="E377">
        <v>18.525970600000001</v>
      </c>
      <c r="F377">
        <v>73.839333499999995</v>
      </c>
      <c r="H377" s="9" t="s">
        <v>419</v>
      </c>
      <c r="I377" s="7" t="s">
        <v>80</v>
      </c>
      <c r="J377">
        <f t="shared" si="5"/>
        <v>6.8171678831825364</v>
      </c>
    </row>
    <row r="378" spans="1:10" ht="15" thickBot="1" x14ac:dyDescent="0.35">
      <c r="A378">
        <v>378</v>
      </c>
      <c r="B378" s="9" t="s">
        <v>370</v>
      </c>
      <c r="C378" s="10">
        <v>18.530263000000001</v>
      </c>
      <c r="D378" s="10">
        <v>73.849858800000007</v>
      </c>
      <c r="E378">
        <v>18.525970600000001</v>
      </c>
      <c r="F378">
        <v>73.839333499999995</v>
      </c>
      <c r="H378" s="9" t="s">
        <v>370</v>
      </c>
      <c r="I378" s="8" t="s">
        <v>53</v>
      </c>
      <c r="J378">
        <f t="shared" si="5"/>
        <v>1.2092811452000027</v>
      </c>
    </row>
    <row r="379" spans="1:10" ht="15" thickBot="1" x14ac:dyDescent="0.35">
      <c r="A379">
        <v>379</v>
      </c>
      <c r="B379" s="9" t="s">
        <v>390</v>
      </c>
      <c r="C379" s="10">
        <v>18.5336359</v>
      </c>
      <c r="D379" s="10">
        <v>73.829622000000001</v>
      </c>
      <c r="E379">
        <v>18.525970600000001</v>
      </c>
      <c r="F379">
        <v>73.839333499999995</v>
      </c>
      <c r="H379" s="9" t="s">
        <v>390</v>
      </c>
      <c r="I379" s="7" t="s">
        <v>93</v>
      </c>
      <c r="J379">
        <f t="shared" si="5"/>
        <v>1.3336536104744432</v>
      </c>
    </row>
    <row r="380" spans="1:10" ht="15" thickBot="1" x14ac:dyDescent="0.35">
      <c r="A380">
        <v>380</v>
      </c>
      <c r="B380" s="9" t="s">
        <v>370</v>
      </c>
      <c r="C380" s="10">
        <v>18.530263000000001</v>
      </c>
      <c r="D380" s="10">
        <v>73.849858800000007</v>
      </c>
      <c r="E380">
        <v>18.525970600000001</v>
      </c>
      <c r="F380">
        <v>73.839333499999995</v>
      </c>
      <c r="H380" s="9" t="s">
        <v>370</v>
      </c>
      <c r="I380" s="8" t="s">
        <v>53</v>
      </c>
      <c r="J380">
        <f t="shared" si="5"/>
        <v>1.2092811452000027</v>
      </c>
    </row>
    <row r="381" spans="1:10" ht="15" thickBot="1" x14ac:dyDescent="0.35">
      <c r="A381">
        <v>381</v>
      </c>
      <c r="B381" s="9" t="s">
        <v>381</v>
      </c>
      <c r="C381" s="10">
        <v>18.5324846</v>
      </c>
      <c r="D381" s="10">
        <v>73.837495399999995</v>
      </c>
      <c r="E381">
        <v>18.525970600000001</v>
      </c>
      <c r="F381">
        <v>73.839333499999995</v>
      </c>
      <c r="H381" s="9" t="s">
        <v>381</v>
      </c>
      <c r="I381" s="7" t="s">
        <v>53</v>
      </c>
      <c r="J381">
        <f t="shared" si="5"/>
        <v>0.75060219593995303</v>
      </c>
    </row>
    <row r="382" spans="1:10" ht="15" thickBot="1" x14ac:dyDescent="0.35">
      <c r="A382">
        <v>382</v>
      </c>
      <c r="B382" s="9" t="s">
        <v>382</v>
      </c>
      <c r="C382" s="10">
        <v>18.516297999999999</v>
      </c>
      <c r="D382" s="10">
        <v>73.815456999999995</v>
      </c>
      <c r="E382">
        <v>18.525970600000001</v>
      </c>
      <c r="F382">
        <v>73.839333499999995</v>
      </c>
      <c r="H382" s="9" t="s">
        <v>382</v>
      </c>
      <c r="I382" s="8" t="s">
        <v>80</v>
      </c>
      <c r="J382">
        <f t="shared" si="5"/>
        <v>2.7404969789229812</v>
      </c>
    </row>
    <row r="383" spans="1:10" ht="15" thickBot="1" x14ac:dyDescent="0.35">
      <c r="A383">
        <v>383</v>
      </c>
      <c r="B383" s="9" t="s">
        <v>372</v>
      </c>
      <c r="C383" s="10">
        <v>18.517500399999999</v>
      </c>
      <c r="D383" s="10">
        <v>73.841577599999994</v>
      </c>
      <c r="E383">
        <v>18.525970600000001</v>
      </c>
      <c r="F383">
        <v>73.839333499999995</v>
      </c>
      <c r="H383" s="9" t="s">
        <v>372</v>
      </c>
      <c r="I383" s="7" t="s">
        <v>93</v>
      </c>
      <c r="J383">
        <f t="shared" si="5"/>
        <v>0.97214727229144604</v>
      </c>
    </row>
    <row r="384" spans="1:10" ht="15" thickBot="1" x14ac:dyDescent="0.35">
      <c r="A384">
        <v>384</v>
      </c>
      <c r="B384" s="9" t="s">
        <v>431</v>
      </c>
      <c r="C384" s="10">
        <v>18.524609099999999</v>
      </c>
      <c r="D384" s="10">
        <v>73.878623899999994</v>
      </c>
      <c r="E384">
        <v>18.525970600000001</v>
      </c>
      <c r="F384">
        <v>73.839333499999995</v>
      </c>
      <c r="H384" s="9" t="s">
        <v>431</v>
      </c>
      <c r="I384" s="8" t="s">
        <v>156</v>
      </c>
      <c r="J384">
        <f t="shared" si="5"/>
        <v>4.1497116616322893</v>
      </c>
    </row>
    <row r="385" spans="1:10" ht="15" thickBot="1" x14ac:dyDescent="0.35">
      <c r="A385">
        <v>385</v>
      </c>
      <c r="B385" s="9" t="s">
        <v>458</v>
      </c>
      <c r="C385" s="10">
        <v>18.508642900000002</v>
      </c>
      <c r="D385" s="10">
        <v>73.831409100000002</v>
      </c>
      <c r="E385">
        <v>18.525970600000001</v>
      </c>
      <c r="F385">
        <v>73.839333499999995</v>
      </c>
      <c r="H385" s="9" t="s">
        <v>458</v>
      </c>
      <c r="I385" s="7" t="s">
        <v>80</v>
      </c>
      <c r="J385">
        <f t="shared" si="5"/>
        <v>2.1023632553319835</v>
      </c>
    </row>
    <row r="386" spans="1:10" ht="15" thickBot="1" x14ac:dyDescent="0.35">
      <c r="A386">
        <v>386</v>
      </c>
      <c r="B386" s="9" t="s">
        <v>381</v>
      </c>
      <c r="C386" s="10">
        <v>18.5324846</v>
      </c>
      <c r="D386" s="10">
        <v>73.837495399999995</v>
      </c>
      <c r="E386">
        <v>18.525970600000001</v>
      </c>
      <c r="F386">
        <v>73.839333499999995</v>
      </c>
      <c r="H386" s="9" t="s">
        <v>381</v>
      </c>
      <c r="I386" s="8" t="s">
        <v>53</v>
      </c>
      <c r="J386">
        <f t="shared" ref="J386:J448" si="6">3963*ACOS(COS(RADIANS(90-C386))*COS(RADIANS(90-E386))+SIN(RADIANS(90-C386))*SIN(RADIANS(90-E386))*COS(RADIANS(D386-F386)))*1.60934</f>
        <v>0.75060219593995303</v>
      </c>
    </row>
    <row r="387" spans="1:10" ht="15" thickBot="1" x14ac:dyDescent="0.35">
      <c r="A387">
        <v>387</v>
      </c>
      <c r="B387" s="9" t="s">
        <v>459</v>
      </c>
      <c r="C387" s="10">
        <v>18.572854599999999</v>
      </c>
      <c r="D387" s="10">
        <v>73.771209299999995</v>
      </c>
      <c r="E387">
        <v>18.525970600000001</v>
      </c>
      <c r="F387">
        <v>73.839333499999995</v>
      </c>
      <c r="H387" s="9" t="s">
        <v>459</v>
      </c>
      <c r="I387" s="7" t="s">
        <v>80</v>
      </c>
      <c r="J387">
        <f t="shared" si="6"/>
        <v>8.8837578749026953</v>
      </c>
    </row>
    <row r="388" spans="1:10" ht="15" thickBot="1" x14ac:dyDescent="0.35">
      <c r="A388">
        <v>388</v>
      </c>
      <c r="B388" s="9" t="s">
        <v>496</v>
      </c>
      <c r="C388" s="10">
        <v>18.516926000000002</v>
      </c>
      <c r="D388" s="10">
        <v>73.837770599999999</v>
      </c>
      <c r="E388">
        <v>18.525970600000001</v>
      </c>
      <c r="F388">
        <v>73.839333499999995</v>
      </c>
      <c r="H388" s="9" t="s">
        <v>496</v>
      </c>
      <c r="I388" s="8" t="s">
        <v>80</v>
      </c>
      <c r="J388">
        <f t="shared" si="6"/>
        <v>1.0202142361675413</v>
      </c>
    </row>
    <row r="389" spans="1:10" ht="15" thickBot="1" x14ac:dyDescent="0.35">
      <c r="A389">
        <v>389</v>
      </c>
      <c r="B389" s="9" t="s">
        <v>431</v>
      </c>
      <c r="C389" s="10">
        <v>18.524609099999999</v>
      </c>
      <c r="D389" s="10">
        <v>73.878623899999994</v>
      </c>
      <c r="E389">
        <v>18.525970600000001</v>
      </c>
      <c r="F389">
        <v>73.839333499999995</v>
      </c>
      <c r="H389" s="9" t="s">
        <v>431</v>
      </c>
      <c r="I389" s="7" t="s">
        <v>156</v>
      </c>
      <c r="J389">
        <f t="shared" si="6"/>
        <v>4.1497116616322893</v>
      </c>
    </row>
    <row r="390" spans="1:10" ht="15" thickBot="1" x14ac:dyDescent="0.35">
      <c r="A390">
        <v>390</v>
      </c>
      <c r="B390" s="9" t="s">
        <v>382</v>
      </c>
      <c r="C390" s="10">
        <v>18.516297999999999</v>
      </c>
      <c r="D390" s="10">
        <v>73.815456999999995</v>
      </c>
      <c r="E390">
        <v>18.525970600000001</v>
      </c>
      <c r="F390">
        <v>73.839333499999995</v>
      </c>
      <c r="H390" s="9" t="s">
        <v>382</v>
      </c>
      <c r="I390" s="8" t="s">
        <v>80</v>
      </c>
      <c r="J390">
        <f t="shared" si="6"/>
        <v>2.7404969789229812</v>
      </c>
    </row>
    <row r="391" spans="1:10" ht="15" thickBot="1" x14ac:dyDescent="0.35">
      <c r="A391">
        <v>391</v>
      </c>
      <c r="B391" s="9" t="s">
        <v>427</v>
      </c>
      <c r="C391" s="10">
        <v>18.601092099999999</v>
      </c>
      <c r="D391" s="10">
        <v>73.764124499999994</v>
      </c>
      <c r="E391">
        <v>18.525970600000001</v>
      </c>
      <c r="F391">
        <v>73.839333499999995</v>
      </c>
      <c r="H391" s="9" t="s">
        <v>427</v>
      </c>
      <c r="I391" s="7" t="s">
        <v>80</v>
      </c>
      <c r="J391">
        <f t="shared" si="6"/>
        <v>11.528566409627359</v>
      </c>
    </row>
    <row r="392" spans="1:10" ht="15" thickBot="1" x14ac:dyDescent="0.35">
      <c r="A392">
        <v>392</v>
      </c>
      <c r="B392" s="9" t="s">
        <v>369</v>
      </c>
      <c r="C392" s="10">
        <v>18.516543599999999</v>
      </c>
      <c r="D392" s="10">
        <v>73.836602099999993</v>
      </c>
      <c r="E392">
        <v>18.525970600000001</v>
      </c>
      <c r="F392">
        <v>73.839333499999995</v>
      </c>
      <c r="H392" s="9" t="s">
        <v>369</v>
      </c>
      <c r="I392" s="8" t="s">
        <v>53</v>
      </c>
      <c r="J392">
        <f t="shared" si="6"/>
        <v>1.0882378244842448</v>
      </c>
    </row>
    <row r="393" spans="1:10" ht="15" thickBot="1" x14ac:dyDescent="0.35">
      <c r="A393">
        <v>393</v>
      </c>
      <c r="B393" s="9" t="s">
        <v>427</v>
      </c>
      <c r="C393" s="10">
        <v>18.601092099999999</v>
      </c>
      <c r="D393" s="10">
        <v>73.764124499999994</v>
      </c>
      <c r="E393">
        <v>18.525970600000001</v>
      </c>
      <c r="F393">
        <v>73.839333499999995</v>
      </c>
      <c r="H393" s="9" t="s">
        <v>427</v>
      </c>
      <c r="I393" s="7" t="s">
        <v>93</v>
      </c>
      <c r="J393">
        <f t="shared" si="6"/>
        <v>11.528566409627359</v>
      </c>
    </row>
    <row r="394" spans="1:10" ht="15" thickBot="1" x14ac:dyDescent="0.35">
      <c r="A394">
        <v>394</v>
      </c>
      <c r="B394" s="9" t="s">
        <v>460</v>
      </c>
      <c r="C394" s="10">
        <v>18.483248799999998</v>
      </c>
      <c r="D394" s="10">
        <v>73.849909199999999</v>
      </c>
      <c r="E394">
        <v>18.525970600000001</v>
      </c>
      <c r="F394">
        <v>73.839333499999995</v>
      </c>
      <c r="H394" s="9" t="s">
        <v>460</v>
      </c>
      <c r="I394" s="8" t="s">
        <v>80</v>
      </c>
      <c r="J394">
        <f t="shared" si="6"/>
        <v>4.8848034825674471</v>
      </c>
    </row>
    <row r="395" spans="1:10" ht="15" thickBot="1" x14ac:dyDescent="0.35">
      <c r="A395">
        <v>395</v>
      </c>
      <c r="B395" s="9" t="s">
        <v>372</v>
      </c>
      <c r="C395" s="10">
        <v>18.517500399999999</v>
      </c>
      <c r="D395" s="10">
        <v>73.841577599999994</v>
      </c>
      <c r="E395">
        <v>18.525970600000001</v>
      </c>
      <c r="F395">
        <v>73.839333499999995</v>
      </c>
      <c r="H395" s="9" t="s">
        <v>372</v>
      </c>
      <c r="I395" s="7" t="s">
        <v>93</v>
      </c>
      <c r="J395">
        <f t="shared" si="6"/>
        <v>0.97214727229144604</v>
      </c>
    </row>
    <row r="396" spans="1:10" ht="15" thickBot="1" x14ac:dyDescent="0.35">
      <c r="A396">
        <v>396</v>
      </c>
      <c r="B396" s="9" t="s">
        <v>369</v>
      </c>
      <c r="C396" s="10">
        <v>18.516543599999999</v>
      </c>
      <c r="D396" s="10">
        <v>73.836602099999993</v>
      </c>
      <c r="E396">
        <v>18.525970600000001</v>
      </c>
      <c r="F396">
        <v>73.839333499999995</v>
      </c>
      <c r="H396" s="9" t="s">
        <v>369</v>
      </c>
      <c r="I396" s="8" t="s">
        <v>53</v>
      </c>
      <c r="J396">
        <f t="shared" si="6"/>
        <v>1.0882378244842448</v>
      </c>
    </row>
    <row r="397" spans="1:10" ht="15" thickBot="1" x14ac:dyDescent="0.35">
      <c r="A397">
        <v>397</v>
      </c>
      <c r="B397" s="9" t="s">
        <v>383</v>
      </c>
      <c r="C397" s="10">
        <v>18.503213599999999</v>
      </c>
      <c r="D397" s="10">
        <v>73.819754500000002</v>
      </c>
      <c r="E397">
        <v>18.525970600000001</v>
      </c>
      <c r="F397">
        <v>73.839333499999995</v>
      </c>
      <c r="H397" s="9" t="s">
        <v>383</v>
      </c>
      <c r="I397" s="7" t="s">
        <v>80</v>
      </c>
      <c r="J397">
        <f t="shared" si="6"/>
        <v>3.2692262258205353</v>
      </c>
    </row>
    <row r="398" spans="1:10" ht="15" thickBot="1" x14ac:dyDescent="0.35">
      <c r="A398">
        <v>398</v>
      </c>
      <c r="B398" s="9" t="s">
        <v>380</v>
      </c>
      <c r="C398" s="10">
        <v>18.629781099999999</v>
      </c>
      <c r="D398" s="10">
        <v>73.799709399999998</v>
      </c>
      <c r="E398">
        <v>18.525970600000001</v>
      </c>
      <c r="F398">
        <v>73.839333499999995</v>
      </c>
      <c r="H398" s="9" t="s">
        <v>380</v>
      </c>
      <c r="I398" s="8" t="s">
        <v>80</v>
      </c>
      <c r="J398">
        <f t="shared" si="6"/>
        <v>12.288628747077906</v>
      </c>
    </row>
    <row r="399" spans="1:10" ht="15" thickBot="1" x14ac:dyDescent="0.35">
      <c r="A399">
        <v>399</v>
      </c>
      <c r="B399" s="9" t="s">
        <v>369</v>
      </c>
      <c r="C399" s="10">
        <v>18.516543599999999</v>
      </c>
      <c r="D399" s="10">
        <v>73.836602099999993</v>
      </c>
      <c r="E399">
        <v>18.525970600000001</v>
      </c>
      <c r="F399">
        <v>73.839333499999995</v>
      </c>
      <c r="H399" s="9" t="s">
        <v>369</v>
      </c>
      <c r="I399" s="7" t="s">
        <v>53</v>
      </c>
      <c r="J399">
        <f t="shared" si="6"/>
        <v>1.0882378244842448</v>
      </c>
    </row>
    <row r="400" spans="1:10" ht="15" thickBot="1" x14ac:dyDescent="0.35">
      <c r="A400">
        <v>400</v>
      </c>
      <c r="B400" s="9" t="s">
        <v>414</v>
      </c>
      <c r="C400" s="10">
        <v>18.537721000000001</v>
      </c>
      <c r="D400" s="10">
        <v>73.796314199999998</v>
      </c>
      <c r="E400">
        <v>18.525970600000001</v>
      </c>
      <c r="F400">
        <v>73.839333499999995</v>
      </c>
      <c r="H400" s="9" t="s">
        <v>414</v>
      </c>
      <c r="I400" s="8" t="s">
        <v>160</v>
      </c>
      <c r="J400">
        <f t="shared" si="6"/>
        <v>4.7249868194268059</v>
      </c>
    </row>
    <row r="401" spans="1:10" ht="15" thickBot="1" x14ac:dyDescent="0.35">
      <c r="A401">
        <v>401</v>
      </c>
      <c r="B401" s="9" t="s">
        <v>372</v>
      </c>
      <c r="C401" s="10">
        <v>18.517500399999999</v>
      </c>
      <c r="D401" s="10">
        <v>73.841577599999994</v>
      </c>
      <c r="E401">
        <v>18.525970600000001</v>
      </c>
      <c r="F401">
        <v>73.839333499999995</v>
      </c>
      <c r="H401" s="9" t="s">
        <v>372</v>
      </c>
      <c r="I401" s="7" t="s">
        <v>93</v>
      </c>
      <c r="J401">
        <f t="shared" si="6"/>
        <v>0.97214727229144604</v>
      </c>
    </row>
    <row r="402" spans="1:10" ht="15" thickBot="1" x14ac:dyDescent="0.35">
      <c r="A402">
        <v>402</v>
      </c>
      <c r="B402" s="9" t="s">
        <v>372</v>
      </c>
      <c r="C402" s="10">
        <v>18.517500399999999</v>
      </c>
      <c r="D402" s="10">
        <v>73.841577599999994</v>
      </c>
      <c r="E402">
        <v>18.525970600000001</v>
      </c>
      <c r="F402">
        <v>73.839333499999995</v>
      </c>
      <c r="H402" s="9" t="s">
        <v>372</v>
      </c>
      <c r="I402" s="8" t="s">
        <v>93</v>
      </c>
      <c r="J402">
        <f t="shared" si="6"/>
        <v>0.97214727229144604</v>
      </c>
    </row>
    <row r="403" spans="1:10" ht="15" thickBot="1" x14ac:dyDescent="0.35">
      <c r="A403">
        <v>403</v>
      </c>
      <c r="B403" s="9" t="s">
        <v>496</v>
      </c>
      <c r="C403" s="10">
        <v>18.516926000000002</v>
      </c>
      <c r="D403" s="10">
        <v>73.837770599999999</v>
      </c>
      <c r="E403">
        <v>18.525970600000001</v>
      </c>
      <c r="F403">
        <v>73.839333499999995</v>
      </c>
      <c r="H403" s="9" t="s">
        <v>496</v>
      </c>
      <c r="I403" s="7" t="s">
        <v>119</v>
      </c>
      <c r="J403">
        <f t="shared" si="6"/>
        <v>1.0202142361675413</v>
      </c>
    </row>
    <row r="404" spans="1:10" ht="15" thickBot="1" x14ac:dyDescent="0.35">
      <c r="A404">
        <v>404</v>
      </c>
      <c r="B404" s="9" t="s">
        <v>388</v>
      </c>
      <c r="C404" s="10">
        <v>18.522844599999999</v>
      </c>
      <c r="D404" s="10">
        <v>73.838967800000006</v>
      </c>
      <c r="E404">
        <v>18.525970600000001</v>
      </c>
      <c r="F404">
        <v>73.839333499999995</v>
      </c>
      <c r="H404" s="9" t="s">
        <v>388</v>
      </c>
      <c r="I404" s="8" t="s">
        <v>160</v>
      </c>
      <c r="J404">
        <f t="shared" si="6"/>
        <v>0.35010135198927828</v>
      </c>
    </row>
    <row r="405" spans="1:10" ht="15" thickBot="1" x14ac:dyDescent="0.35">
      <c r="A405">
        <v>405</v>
      </c>
      <c r="B405" s="9" t="s">
        <v>377</v>
      </c>
      <c r="C405" s="10">
        <v>18.530437800000001</v>
      </c>
      <c r="D405" s="10">
        <v>73.829915200000002</v>
      </c>
      <c r="E405">
        <v>18.525970600000001</v>
      </c>
      <c r="F405">
        <v>73.839333499999995</v>
      </c>
      <c r="H405" s="9" t="s">
        <v>377</v>
      </c>
      <c r="I405" s="7" t="s">
        <v>53</v>
      </c>
      <c r="J405">
        <f t="shared" si="6"/>
        <v>1.1114843645104628</v>
      </c>
    </row>
    <row r="406" spans="1:10" ht="15" thickBot="1" x14ac:dyDescent="0.35">
      <c r="A406">
        <v>406</v>
      </c>
      <c r="B406" s="9" t="s">
        <v>372</v>
      </c>
      <c r="C406" s="10">
        <v>18.517500399999999</v>
      </c>
      <c r="D406" s="10">
        <v>73.841577599999994</v>
      </c>
      <c r="E406">
        <v>18.525970600000001</v>
      </c>
      <c r="F406">
        <v>73.839333499999995</v>
      </c>
      <c r="H406" s="9" t="s">
        <v>372</v>
      </c>
      <c r="I406" s="8" t="s">
        <v>156</v>
      </c>
      <c r="J406">
        <f t="shared" si="6"/>
        <v>0.97214727229144604</v>
      </c>
    </row>
    <row r="407" spans="1:10" ht="15" thickBot="1" x14ac:dyDescent="0.35">
      <c r="A407">
        <v>407</v>
      </c>
      <c r="B407" s="9" t="s">
        <v>369</v>
      </c>
      <c r="C407" s="10">
        <v>18.516543599999999</v>
      </c>
      <c r="D407" s="10">
        <v>73.836602099999993</v>
      </c>
      <c r="E407">
        <v>18.525970600000001</v>
      </c>
      <c r="F407">
        <v>73.839333499999995</v>
      </c>
      <c r="H407" s="9" t="s">
        <v>369</v>
      </c>
      <c r="I407" s="7" t="s">
        <v>160</v>
      </c>
      <c r="J407">
        <f t="shared" si="6"/>
        <v>1.0882378244842448</v>
      </c>
    </row>
    <row r="408" spans="1:10" ht="15" thickBot="1" x14ac:dyDescent="0.35">
      <c r="A408">
        <v>408</v>
      </c>
      <c r="B408" s="9" t="s">
        <v>404</v>
      </c>
      <c r="C408" s="10">
        <v>18.508934</v>
      </c>
      <c r="D408" s="10">
        <v>73.925910200000004</v>
      </c>
      <c r="E408">
        <v>18.525970600000001</v>
      </c>
      <c r="F408">
        <v>73.839333499999995</v>
      </c>
      <c r="H408" s="9" t="s">
        <v>404</v>
      </c>
      <c r="I408" s="8" t="s">
        <v>119</v>
      </c>
      <c r="J408">
        <f t="shared" si="6"/>
        <v>9.3329418017809029</v>
      </c>
    </row>
    <row r="409" spans="1:10" ht="15" thickBot="1" x14ac:dyDescent="0.35">
      <c r="A409">
        <v>409</v>
      </c>
      <c r="B409" s="9" t="s">
        <v>232</v>
      </c>
      <c r="C409" s="10">
        <v>18.524609099999999</v>
      </c>
      <c r="D409" s="10">
        <v>73.878623899999994</v>
      </c>
      <c r="E409">
        <v>18.525970600000001</v>
      </c>
      <c r="F409">
        <v>73.839333499999995</v>
      </c>
      <c r="H409" s="9" t="s">
        <v>232</v>
      </c>
      <c r="I409" s="7" t="s">
        <v>156</v>
      </c>
      <c r="J409">
        <f t="shared" si="6"/>
        <v>4.1497116616322893</v>
      </c>
    </row>
    <row r="410" spans="1:10" ht="15" thickBot="1" x14ac:dyDescent="0.35">
      <c r="A410">
        <v>411</v>
      </c>
      <c r="B410" s="9" t="s">
        <v>390</v>
      </c>
      <c r="C410" s="10">
        <v>18.5336359</v>
      </c>
      <c r="D410" s="10">
        <v>73.829622000000001</v>
      </c>
      <c r="E410">
        <v>18.525970600000001</v>
      </c>
      <c r="F410">
        <v>73.839333499999995</v>
      </c>
      <c r="H410" s="9" t="s">
        <v>390</v>
      </c>
      <c r="I410" s="7" t="s">
        <v>156</v>
      </c>
      <c r="J410">
        <f t="shared" si="6"/>
        <v>1.3336536104744432</v>
      </c>
    </row>
    <row r="411" spans="1:10" ht="15" thickBot="1" x14ac:dyDescent="0.35">
      <c r="A411">
        <v>412</v>
      </c>
      <c r="B411" s="9" t="s">
        <v>375</v>
      </c>
      <c r="C411" s="10">
        <v>18.5063393</v>
      </c>
      <c r="D411" s="10">
        <v>73.818410900000003</v>
      </c>
      <c r="E411">
        <v>18.525970600000001</v>
      </c>
      <c r="F411">
        <v>73.839333499999995</v>
      </c>
      <c r="H411" s="9" t="s">
        <v>375</v>
      </c>
      <c r="I411" s="8" t="s">
        <v>80</v>
      </c>
      <c r="J411">
        <f t="shared" si="6"/>
        <v>3.106822779305527</v>
      </c>
    </row>
    <row r="412" spans="1:10" ht="15" thickBot="1" x14ac:dyDescent="0.35">
      <c r="A412">
        <v>413</v>
      </c>
      <c r="B412" s="9" t="s">
        <v>381</v>
      </c>
      <c r="C412" s="10">
        <v>18.5324846</v>
      </c>
      <c r="D412" s="10">
        <v>73.837495399999995</v>
      </c>
      <c r="E412">
        <v>18.525970600000001</v>
      </c>
      <c r="F412">
        <v>73.839333499999995</v>
      </c>
      <c r="H412" s="9" t="s">
        <v>381</v>
      </c>
      <c r="I412" s="7" t="s">
        <v>80</v>
      </c>
      <c r="J412">
        <f t="shared" si="6"/>
        <v>0.75060219593995303</v>
      </c>
    </row>
    <row r="413" spans="1:10" ht="15" thickBot="1" x14ac:dyDescent="0.35">
      <c r="A413">
        <v>414</v>
      </c>
      <c r="B413" s="9" t="s">
        <v>461</v>
      </c>
      <c r="C413" s="10">
        <v>18.1190362</v>
      </c>
      <c r="D413" s="10">
        <v>73.987212600000007</v>
      </c>
      <c r="E413">
        <v>18.525970600000001</v>
      </c>
      <c r="F413">
        <v>73.839333499999995</v>
      </c>
      <c r="H413" s="9" t="s">
        <v>461</v>
      </c>
      <c r="I413" s="8" t="s">
        <v>80</v>
      </c>
      <c r="J413">
        <f t="shared" si="6"/>
        <v>47.917040000751761</v>
      </c>
    </row>
    <row r="414" spans="1:10" ht="15" thickBot="1" x14ac:dyDescent="0.35">
      <c r="A414">
        <v>415</v>
      </c>
      <c r="B414" s="9" t="s">
        <v>375</v>
      </c>
      <c r="C414" s="10">
        <v>18.5063393</v>
      </c>
      <c r="D414" s="10">
        <v>73.818410900000003</v>
      </c>
      <c r="E414">
        <v>18.525970600000001</v>
      </c>
      <c r="F414">
        <v>73.839333499999995</v>
      </c>
      <c r="H414" s="9" t="s">
        <v>375</v>
      </c>
      <c r="I414" s="7" t="s">
        <v>80</v>
      </c>
      <c r="J414">
        <f t="shared" si="6"/>
        <v>3.106822779305527</v>
      </c>
    </row>
    <row r="415" spans="1:10" ht="15" thickBot="1" x14ac:dyDescent="0.35">
      <c r="A415">
        <v>416</v>
      </c>
      <c r="B415" s="9" t="s">
        <v>426</v>
      </c>
      <c r="C415" s="10">
        <v>18.515805700000001</v>
      </c>
      <c r="D415" s="10">
        <v>73.927164399999995</v>
      </c>
      <c r="E415">
        <v>18.525970600000001</v>
      </c>
      <c r="F415">
        <v>73.839333499999995</v>
      </c>
      <c r="H415" s="9" t="s">
        <v>426</v>
      </c>
      <c r="I415" s="8" t="s">
        <v>53</v>
      </c>
      <c r="J415">
        <f t="shared" si="6"/>
        <v>9.3392322255505693</v>
      </c>
    </row>
    <row r="416" spans="1:10" ht="15" thickBot="1" x14ac:dyDescent="0.35">
      <c r="A416">
        <v>417</v>
      </c>
      <c r="B416" s="9" t="s">
        <v>382</v>
      </c>
      <c r="C416" s="10">
        <v>18.516297999999999</v>
      </c>
      <c r="D416" s="10">
        <v>73.815456999999995</v>
      </c>
      <c r="E416">
        <v>18.525970600000001</v>
      </c>
      <c r="F416">
        <v>73.839333499999995</v>
      </c>
      <c r="H416" s="9" t="s">
        <v>382</v>
      </c>
      <c r="I416" s="7" t="s">
        <v>80</v>
      </c>
      <c r="J416">
        <f t="shared" si="6"/>
        <v>2.7404969789229812</v>
      </c>
    </row>
    <row r="417" spans="1:10" ht="15" thickBot="1" x14ac:dyDescent="0.35">
      <c r="A417">
        <v>418</v>
      </c>
      <c r="B417" s="9" t="s">
        <v>411</v>
      </c>
      <c r="C417" s="10">
        <v>18.5211595</v>
      </c>
      <c r="D417" s="10">
        <v>73.846750799999995</v>
      </c>
      <c r="E417">
        <v>18.525970600000001</v>
      </c>
      <c r="F417">
        <v>73.839333499999995</v>
      </c>
      <c r="H417" s="9" t="s">
        <v>411</v>
      </c>
      <c r="I417" s="8" t="s">
        <v>93</v>
      </c>
      <c r="J417">
        <f t="shared" si="6"/>
        <v>0.94852362057423922</v>
      </c>
    </row>
    <row r="418" spans="1:10" ht="15" thickBot="1" x14ac:dyDescent="0.35">
      <c r="A418">
        <v>419</v>
      </c>
      <c r="B418" s="9" t="s">
        <v>371</v>
      </c>
      <c r="C418" s="10">
        <v>18.508106000000002</v>
      </c>
      <c r="D418" s="10">
        <v>73.795636999999999</v>
      </c>
      <c r="E418">
        <v>18.525970600000001</v>
      </c>
      <c r="F418">
        <v>73.839333499999995</v>
      </c>
      <c r="H418" s="9" t="s">
        <v>371</v>
      </c>
      <c r="I418" s="7" t="s">
        <v>80</v>
      </c>
      <c r="J418">
        <f t="shared" si="6"/>
        <v>5.0226426066155572</v>
      </c>
    </row>
    <row r="419" spans="1:10" ht="15" thickBot="1" x14ac:dyDescent="0.35">
      <c r="A419">
        <v>420</v>
      </c>
      <c r="B419" s="9" t="s">
        <v>371</v>
      </c>
      <c r="C419" s="10">
        <v>18.508106000000002</v>
      </c>
      <c r="D419" s="10">
        <v>73.795636999999999</v>
      </c>
      <c r="E419">
        <v>18.525970600000001</v>
      </c>
      <c r="F419">
        <v>73.839333499999995</v>
      </c>
      <c r="H419" s="9" t="s">
        <v>371</v>
      </c>
      <c r="I419" s="8" t="s">
        <v>80</v>
      </c>
      <c r="J419">
        <f t="shared" si="6"/>
        <v>5.0226426066155572</v>
      </c>
    </row>
    <row r="420" spans="1:10" ht="15" thickBot="1" x14ac:dyDescent="0.35">
      <c r="A420">
        <v>421</v>
      </c>
      <c r="B420" s="9" t="s">
        <v>433</v>
      </c>
      <c r="C420" s="10">
        <v>18.549147699999999</v>
      </c>
      <c r="D420" s="10">
        <v>73.918503000000001</v>
      </c>
      <c r="E420">
        <v>18.525970600000001</v>
      </c>
      <c r="F420">
        <v>73.839333499999995</v>
      </c>
      <c r="H420" s="9" t="s">
        <v>433</v>
      </c>
      <c r="I420" s="7" t="s">
        <v>80</v>
      </c>
      <c r="J420">
        <f t="shared" si="6"/>
        <v>8.7446623750205621</v>
      </c>
    </row>
    <row r="421" spans="1:10" ht="15" thickBot="1" x14ac:dyDescent="0.35">
      <c r="A421">
        <v>422</v>
      </c>
      <c r="B421" s="9" t="s">
        <v>232</v>
      </c>
      <c r="C421" s="10">
        <v>18.524609099999999</v>
      </c>
      <c r="D421" s="10">
        <v>73.878623899999994</v>
      </c>
      <c r="E421">
        <v>18.525970600000001</v>
      </c>
      <c r="F421">
        <v>73.839333499999995</v>
      </c>
      <c r="H421" s="9" t="s">
        <v>232</v>
      </c>
      <c r="I421" s="8" t="s">
        <v>156</v>
      </c>
      <c r="J421">
        <f t="shared" si="6"/>
        <v>4.1497116616322893</v>
      </c>
    </row>
    <row r="422" spans="1:10" ht="15" thickBot="1" x14ac:dyDescent="0.35">
      <c r="A422">
        <v>423</v>
      </c>
      <c r="B422" s="9" t="s">
        <v>372</v>
      </c>
      <c r="C422" s="10">
        <v>18.517500399999999</v>
      </c>
      <c r="D422" s="10">
        <v>73.841577599999994</v>
      </c>
      <c r="E422">
        <v>18.525970600000001</v>
      </c>
      <c r="F422">
        <v>73.839333499999995</v>
      </c>
      <c r="H422" s="9" t="s">
        <v>372</v>
      </c>
      <c r="I422" s="7" t="s">
        <v>93</v>
      </c>
      <c r="J422">
        <f t="shared" si="6"/>
        <v>0.97214727229144604</v>
      </c>
    </row>
    <row r="423" spans="1:10" ht="15" thickBot="1" x14ac:dyDescent="0.35">
      <c r="A423">
        <v>424</v>
      </c>
      <c r="B423" s="9" t="s">
        <v>389</v>
      </c>
      <c r="C423" s="10">
        <v>18.497798899999999</v>
      </c>
      <c r="D423" s="10">
        <v>73.813655499999996</v>
      </c>
      <c r="E423">
        <v>18.525970600000001</v>
      </c>
      <c r="F423">
        <v>73.839333499999995</v>
      </c>
      <c r="H423" s="9" t="s">
        <v>389</v>
      </c>
      <c r="I423" s="8" t="s">
        <v>80</v>
      </c>
      <c r="J423">
        <f t="shared" si="6"/>
        <v>4.1449075888880689</v>
      </c>
    </row>
    <row r="424" spans="1:10" ht="15" thickBot="1" x14ac:dyDescent="0.35">
      <c r="A424">
        <v>425</v>
      </c>
      <c r="B424" s="9" t="s">
        <v>456</v>
      </c>
      <c r="C424" s="10">
        <v>18.4897536</v>
      </c>
      <c r="D424" s="10">
        <v>73.857849099999996</v>
      </c>
      <c r="E424">
        <v>18.525970600000001</v>
      </c>
      <c r="F424">
        <v>73.839333499999995</v>
      </c>
      <c r="H424" s="9" t="s">
        <v>456</v>
      </c>
      <c r="I424" s="7" t="s">
        <v>80</v>
      </c>
      <c r="J424">
        <f t="shared" si="6"/>
        <v>4.4802322590744446</v>
      </c>
    </row>
    <row r="425" spans="1:10" ht="15" thickBot="1" x14ac:dyDescent="0.35">
      <c r="A425">
        <v>426</v>
      </c>
      <c r="B425" s="9" t="s">
        <v>458</v>
      </c>
      <c r="C425" s="10">
        <v>18.508642900000002</v>
      </c>
      <c r="D425" s="10">
        <v>73.831409100000002</v>
      </c>
      <c r="E425">
        <v>18.525970600000001</v>
      </c>
      <c r="F425">
        <v>73.839333499999995</v>
      </c>
      <c r="H425" s="9" t="s">
        <v>458</v>
      </c>
      <c r="I425" s="8" t="s">
        <v>80</v>
      </c>
      <c r="J425">
        <f t="shared" si="6"/>
        <v>2.1023632553319835</v>
      </c>
    </row>
    <row r="426" spans="1:10" ht="15" thickBot="1" x14ac:dyDescent="0.35">
      <c r="A426">
        <v>427</v>
      </c>
      <c r="B426" s="9" t="s">
        <v>462</v>
      </c>
      <c r="C426" s="10">
        <v>18.524609099999999</v>
      </c>
      <c r="D426" s="10">
        <v>73.878623899999994</v>
      </c>
      <c r="E426">
        <v>18.525970600000001</v>
      </c>
      <c r="F426">
        <v>73.839333499999995</v>
      </c>
      <c r="H426" s="9" t="s">
        <v>462</v>
      </c>
      <c r="I426" s="7" t="s">
        <v>80</v>
      </c>
      <c r="J426">
        <f t="shared" si="6"/>
        <v>4.1497116616322893</v>
      </c>
    </row>
    <row r="427" spans="1:10" ht="15" thickBot="1" x14ac:dyDescent="0.35">
      <c r="A427">
        <v>428</v>
      </c>
      <c r="B427" s="9" t="s">
        <v>381</v>
      </c>
      <c r="C427" s="10">
        <v>18.5324846</v>
      </c>
      <c r="D427" s="10">
        <v>73.837495399999995</v>
      </c>
      <c r="E427">
        <v>18.525970600000001</v>
      </c>
      <c r="F427">
        <v>73.839333499999995</v>
      </c>
      <c r="H427" s="9" t="s">
        <v>381</v>
      </c>
      <c r="I427" s="8" t="s">
        <v>80</v>
      </c>
      <c r="J427">
        <f t="shared" si="6"/>
        <v>0.75060219593995303</v>
      </c>
    </row>
    <row r="428" spans="1:10" ht="15" thickBot="1" x14ac:dyDescent="0.35">
      <c r="A428">
        <v>429</v>
      </c>
      <c r="B428" s="9" t="s">
        <v>390</v>
      </c>
      <c r="C428" s="10">
        <v>18.5336359</v>
      </c>
      <c r="D428" s="10">
        <v>73.829622000000001</v>
      </c>
      <c r="E428">
        <v>18.525970600000001</v>
      </c>
      <c r="F428">
        <v>73.839333499999995</v>
      </c>
      <c r="H428" s="9" t="s">
        <v>390</v>
      </c>
      <c r="I428" s="7" t="s">
        <v>156</v>
      </c>
      <c r="J428">
        <f t="shared" si="6"/>
        <v>1.3336536104744432</v>
      </c>
    </row>
    <row r="429" spans="1:10" ht="15" thickBot="1" x14ac:dyDescent="0.35">
      <c r="A429">
        <v>430</v>
      </c>
      <c r="B429" s="9" t="s">
        <v>380</v>
      </c>
      <c r="C429" s="10">
        <v>18.629781099999999</v>
      </c>
      <c r="D429" s="10">
        <v>73.799709399999998</v>
      </c>
      <c r="E429">
        <v>18.525970600000001</v>
      </c>
      <c r="F429">
        <v>73.839333499999995</v>
      </c>
      <c r="H429" s="9" t="s">
        <v>380</v>
      </c>
      <c r="I429" s="8" t="s">
        <v>80</v>
      </c>
      <c r="J429">
        <f t="shared" si="6"/>
        <v>12.288628747077906</v>
      </c>
    </row>
    <row r="430" spans="1:10" ht="15" thickBot="1" x14ac:dyDescent="0.35">
      <c r="A430">
        <v>431</v>
      </c>
      <c r="B430" s="9" t="s">
        <v>372</v>
      </c>
      <c r="C430" s="10">
        <v>18.517500399999999</v>
      </c>
      <c r="D430" s="10">
        <v>73.841577599999994</v>
      </c>
      <c r="E430">
        <v>18.525970600000001</v>
      </c>
      <c r="F430">
        <v>73.839333499999995</v>
      </c>
      <c r="H430" s="9" t="s">
        <v>372</v>
      </c>
      <c r="I430" s="7" t="s">
        <v>93</v>
      </c>
      <c r="J430">
        <f t="shared" si="6"/>
        <v>0.97214727229144604</v>
      </c>
    </row>
    <row r="431" spans="1:10" ht="15" thickBot="1" x14ac:dyDescent="0.35">
      <c r="A431">
        <v>432</v>
      </c>
      <c r="B431" s="9" t="s">
        <v>382</v>
      </c>
      <c r="C431" s="10">
        <v>18.516297999999999</v>
      </c>
      <c r="D431" s="10">
        <v>73.815456999999995</v>
      </c>
      <c r="E431">
        <v>18.525970600000001</v>
      </c>
      <c r="F431">
        <v>73.839333499999995</v>
      </c>
      <c r="H431" s="9" t="s">
        <v>382</v>
      </c>
      <c r="I431" s="8" t="s">
        <v>119</v>
      </c>
      <c r="J431">
        <f t="shared" si="6"/>
        <v>2.7404969789229812</v>
      </c>
    </row>
    <row r="432" spans="1:10" ht="15" thickBot="1" x14ac:dyDescent="0.35">
      <c r="A432">
        <v>433</v>
      </c>
      <c r="B432" s="9" t="s">
        <v>420</v>
      </c>
      <c r="C432" s="10">
        <v>18.456665099999999</v>
      </c>
      <c r="D432" s="10">
        <v>73.9095279</v>
      </c>
      <c r="E432">
        <v>18.525970600000001</v>
      </c>
      <c r="F432">
        <v>73.839333499999995</v>
      </c>
      <c r="H432" s="9" t="s">
        <v>420</v>
      </c>
      <c r="I432" s="7" t="s">
        <v>80</v>
      </c>
      <c r="J432">
        <f t="shared" si="6"/>
        <v>10.697063719779038</v>
      </c>
    </row>
    <row r="433" spans="1:10" ht="15" thickBot="1" x14ac:dyDescent="0.35">
      <c r="A433">
        <v>434</v>
      </c>
      <c r="B433" s="9" t="s">
        <v>401</v>
      </c>
      <c r="C433" s="10">
        <v>18.507351400000001</v>
      </c>
      <c r="D433" s="10">
        <v>73.807654299999996</v>
      </c>
      <c r="E433">
        <v>18.525970600000001</v>
      </c>
      <c r="F433">
        <v>73.839333499999995</v>
      </c>
      <c r="H433" s="9" t="s">
        <v>401</v>
      </c>
      <c r="I433" s="8" t="s">
        <v>93</v>
      </c>
      <c r="J433">
        <f t="shared" si="6"/>
        <v>3.9340100505256275</v>
      </c>
    </row>
    <row r="434" spans="1:10" ht="15" thickBot="1" x14ac:dyDescent="0.35">
      <c r="A434">
        <v>435</v>
      </c>
      <c r="B434" s="9" t="s">
        <v>369</v>
      </c>
      <c r="C434" s="10">
        <v>18.516543599999999</v>
      </c>
      <c r="D434" s="10">
        <v>73.836602099999993</v>
      </c>
      <c r="E434">
        <v>18.525970600000001</v>
      </c>
      <c r="F434">
        <v>73.839333499999995</v>
      </c>
      <c r="H434" s="9" t="s">
        <v>369</v>
      </c>
      <c r="I434" s="7" t="s">
        <v>119</v>
      </c>
      <c r="J434">
        <f t="shared" si="6"/>
        <v>1.0882378244842448</v>
      </c>
    </row>
    <row r="435" spans="1:10" ht="15" thickBot="1" x14ac:dyDescent="0.35">
      <c r="A435">
        <v>436</v>
      </c>
      <c r="B435" s="9" t="s">
        <v>388</v>
      </c>
      <c r="C435" s="10">
        <v>18.522844599999999</v>
      </c>
      <c r="D435" s="10">
        <v>73.838967800000006</v>
      </c>
      <c r="E435">
        <v>18.525970600000001</v>
      </c>
      <c r="F435">
        <v>73.839333499999995</v>
      </c>
      <c r="H435" s="9" t="s">
        <v>388</v>
      </c>
      <c r="I435" s="8" t="s">
        <v>160</v>
      </c>
      <c r="J435">
        <f t="shared" si="6"/>
        <v>0.35010135198927828</v>
      </c>
    </row>
    <row r="436" spans="1:10" ht="15" thickBot="1" x14ac:dyDescent="0.35">
      <c r="A436">
        <v>437</v>
      </c>
      <c r="B436" s="9" t="s">
        <v>389</v>
      </c>
      <c r="C436" s="10">
        <v>18.497798899999999</v>
      </c>
      <c r="D436" s="10">
        <v>73.813655499999996</v>
      </c>
      <c r="E436">
        <v>18.525970600000001</v>
      </c>
      <c r="F436">
        <v>73.839333499999995</v>
      </c>
      <c r="H436" s="9" t="s">
        <v>389</v>
      </c>
      <c r="I436" s="7" t="s">
        <v>80</v>
      </c>
      <c r="J436">
        <f t="shared" si="6"/>
        <v>4.1449075888880689</v>
      </c>
    </row>
    <row r="437" spans="1:10" ht="15" thickBot="1" x14ac:dyDescent="0.35">
      <c r="A437">
        <v>438</v>
      </c>
      <c r="B437" s="9" t="s">
        <v>401</v>
      </c>
      <c r="C437" s="10">
        <v>18.507351400000001</v>
      </c>
      <c r="D437" s="10">
        <v>73.807654299999996</v>
      </c>
      <c r="E437">
        <v>18.525970600000001</v>
      </c>
      <c r="F437">
        <v>73.839333499999995</v>
      </c>
      <c r="H437" s="9" t="s">
        <v>401</v>
      </c>
      <c r="I437" s="8" t="s">
        <v>160</v>
      </c>
      <c r="J437">
        <f t="shared" si="6"/>
        <v>3.9340100505256275</v>
      </c>
    </row>
    <row r="438" spans="1:10" ht="15" thickBot="1" x14ac:dyDescent="0.35">
      <c r="A438">
        <v>439</v>
      </c>
      <c r="B438" s="9" t="s">
        <v>401</v>
      </c>
      <c r="C438" s="10">
        <v>18.507351400000001</v>
      </c>
      <c r="D438" s="10">
        <v>73.807654299999996</v>
      </c>
      <c r="E438">
        <v>18.525970600000001</v>
      </c>
      <c r="F438">
        <v>73.839333499999995</v>
      </c>
      <c r="H438" s="9" t="s">
        <v>401</v>
      </c>
      <c r="I438" s="7" t="s">
        <v>80</v>
      </c>
      <c r="J438">
        <f t="shared" si="6"/>
        <v>3.9340100505256275</v>
      </c>
    </row>
    <row r="439" spans="1:10" ht="15" thickBot="1" x14ac:dyDescent="0.35">
      <c r="A439">
        <v>440</v>
      </c>
      <c r="B439" s="9" t="s">
        <v>496</v>
      </c>
      <c r="C439" s="10">
        <v>18.516926000000002</v>
      </c>
      <c r="D439" s="10">
        <v>73.837770599999999</v>
      </c>
      <c r="E439">
        <v>18.525970600000001</v>
      </c>
      <c r="F439">
        <v>73.839333499999995</v>
      </c>
      <c r="H439" s="9" t="s">
        <v>496</v>
      </c>
      <c r="I439" s="8" t="s">
        <v>80</v>
      </c>
      <c r="J439">
        <f t="shared" si="6"/>
        <v>1.0202142361675413</v>
      </c>
    </row>
    <row r="440" spans="1:10" ht="15" thickBot="1" x14ac:dyDescent="0.35">
      <c r="A440">
        <v>441</v>
      </c>
      <c r="B440" s="9" t="s">
        <v>415</v>
      </c>
      <c r="C440" s="10">
        <v>18.5362084</v>
      </c>
      <c r="D440" s="10">
        <v>73.893974799999995</v>
      </c>
      <c r="E440">
        <v>18.525970600000001</v>
      </c>
      <c r="F440">
        <v>73.839333499999995</v>
      </c>
      <c r="H440" s="9" t="s">
        <v>415</v>
      </c>
      <c r="I440" s="7" t="s">
        <v>119</v>
      </c>
      <c r="J440">
        <f t="shared" si="6"/>
        <v>5.8784937053527582</v>
      </c>
    </row>
    <row r="441" spans="1:10" ht="15" thickBot="1" x14ac:dyDescent="0.35">
      <c r="A441">
        <v>442</v>
      </c>
      <c r="B441" s="9" t="s">
        <v>377</v>
      </c>
      <c r="C441" s="10">
        <v>18.530437800000001</v>
      </c>
      <c r="D441" s="10">
        <v>73.829915200000002</v>
      </c>
      <c r="E441">
        <v>18.525970600000001</v>
      </c>
      <c r="F441">
        <v>73.839333499999995</v>
      </c>
      <c r="H441" s="9" t="s">
        <v>377</v>
      </c>
      <c r="I441" s="8" t="s">
        <v>53</v>
      </c>
      <c r="J441">
        <f t="shared" si="6"/>
        <v>1.1114843645104628</v>
      </c>
    </row>
    <row r="442" spans="1:10" ht="15" thickBot="1" x14ac:dyDescent="0.35">
      <c r="A442">
        <v>443</v>
      </c>
      <c r="B442" s="9" t="s">
        <v>381</v>
      </c>
      <c r="C442" s="10">
        <v>18.5324846</v>
      </c>
      <c r="D442" s="10">
        <v>73.837495399999995</v>
      </c>
      <c r="E442">
        <v>18.525970600000001</v>
      </c>
      <c r="F442">
        <v>73.839333499999995</v>
      </c>
      <c r="H442" s="9" t="s">
        <v>381</v>
      </c>
      <c r="I442" s="7" t="s">
        <v>53</v>
      </c>
      <c r="J442">
        <f t="shared" si="6"/>
        <v>0.75060219593995303</v>
      </c>
    </row>
    <row r="443" spans="1:10" ht="15" thickBot="1" x14ac:dyDescent="0.35">
      <c r="A443">
        <v>444</v>
      </c>
      <c r="B443" s="9" t="s">
        <v>381</v>
      </c>
      <c r="C443" s="10">
        <v>18.5324846</v>
      </c>
      <c r="D443" s="10">
        <v>73.837495399999995</v>
      </c>
      <c r="E443">
        <v>18.525970600000001</v>
      </c>
      <c r="F443">
        <v>73.839333499999995</v>
      </c>
      <c r="H443" s="9" t="s">
        <v>381</v>
      </c>
      <c r="I443" s="8" t="s">
        <v>53</v>
      </c>
      <c r="J443">
        <f t="shared" si="6"/>
        <v>0.75060219593995303</v>
      </c>
    </row>
    <row r="444" spans="1:10" ht="15" thickBot="1" x14ac:dyDescent="0.35">
      <c r="A444">
        <v>445</v>
      </c>
      <c r="B444" s="9" t="s">
        <v>463</v>
      </c>
      <c r="C444" s="10">
        <v>18.5142405</v>
      </c>
      <c r="D444" s="10">
        <v>73.828731300000001</v>
      </c>
      <c r="E444">
        <v>18.525970600000001</v>
      </c>
      <c r="F444">
        <v>73.839333499999995</v>
      </c>
      <c r="H444" s="9" t="s">
        <v>463</v>
      </c>
      <c r="I444" s="7" t="s">
        <v>160</v>
      </c>
      <c r="J444">
        <f t="shared" si="6"/>
        <v>1.719648877797864</v>
      </c>
    </row>
    <row r="445" spans="1:10" ht="15" thickBot="1" x14ac:dyDescent="0.35">
      <c r="A445">
        <v>446</v>
      </c>
      <c r="B445" s="9" t="s">
        <v>370</v>
      </c>
      <c r="C445" s="10">
        <v>18.530263000000001</v>
      </c>
      <c r="D445" s="10">
        <v>73.849858800000007</v>
      </c>
      <c r="E445">
        <v>18.525970600000001</v>
      </c>
      <c r="F445">
        <v>73.839333499999995</v>
      </c>
      <c r="H445" s="9" t="s">
        <v>370</v>
      </c>
      <c r="I445" s="8" t="s">
        <v>53</v>
      </c>
      <c r="J445">
        <f t="shared" si="6"/>
        <v>1.2092811452000027</v>
      </c>
    </row>
    <row r="446" spans="1:10" ht="15" thickBot="1" x14ac:dyDescent="0.35">
      <c r="A446">
        <v>447</v>
      </c>
      <c r="B446" s="9" t="s">
        <v>406</v>
      </c>
      <c r="C446" s="10">
        <v>18.552922599999999</v>
      </c>
      <c r="D446" s="10">
        <v>73.879711</v>
      </c>
      <c r="E446">
        <v>18.525970600000001</v>
      </c>
      <c r="F446">
        <v>73.839333499999995</v>
      </c>
      <c r="H446" s="9" t="s">
        <v>406</v>
      </c>
      <c r="I446" s="7" t="s">
        <v>53</v>
      </c>
      <c r="J446">
        <f t="shared" si="6"/>
        <v>5.211498248263438</v>
      </c>
    </row>
    <row r="447" spans="1:10" ht="15" thickBot="1" x14ac:dyDescent="0.35">
      <c r="A447">
        <v>448</v>
      </c>
      <c r="B447" s="9" t="s">
        <v>378</v>
      </c>
      <c r="C447" s="10">
        <v>18.515474099999999</v>
      </c>
      <c r="D447" s="10">
        <v>73.850071700000001</v>
      </c>
      <c r="E447">
        <v>18.525970600000001</v>
      </c>
      <c r="F447">
        <v>73.839333499999995</v>
      </c>
      <c r="H447" s="9" t="s">
        <v>378</v>
      </c>
      <c r="I447" s="8" t="s">
        <v>80</v>
      </c>
      <c r="J447">
        <f t="shared" si="6"/>
        <v>1.6278135675612542</v>
      </c>
    </row>
    <row r="448" spans="1:10" ht="15" thickBot="1" x14ac:dyDescent="0.35">
      <c r="A448">
        <v>449</v>
      </c>
      <c r="B448" s="9" t="s">
        <v>464</v>
      </c>
      <c r="C448" s="10">
        <v>18.5454191</v>
      </c>
      <c r="D448" s="10">
        <v>73.7777885</v>
      </c>
      <c r="E448">
        <v>18.525970600000001</v>
      </c>
      <c r="F448">
        <v>73.839333499999995</v>
      </c>
      <c r="H448" s="9" t="s">
        <v>464</v>
      </c>
      <c r="I448" s="7" t="s">
        <v>80</v>
      </c>
      <c r="J448">
        <f t="shared" si="6"/>
        <v>6.8467045453095876</v>
      </c>
    </row>
    <row r="449" spans="1:10" ht="15" thickBot="1" x14ac:dyDescent="0.35">
      <c r="A449">
        <v>450</v>
      </c>
      <c r="B449" s="9" t="s">
        <v>402</v>
      </c>
      <c r="C449" s="10">
        <v>18.5209844</v>
      </c>
      <c r="D449" s="10">
        <v>73.843864100000005</v>
      </c>
      <c r="E449">
        <v>18.525970600000001</v>
      </c>
      <c r="F449">
        <v>73.839333499999995</v>
      </c>
      <c r="H449" s="9" t="s">
        <v>402</v>
      </c>
      <c r="I449" s="8" t="s">
        <v>80</v>
      </c>
      <c r="J449">
        <f t="shared" ref="J449:J512" si="7">3963*ACOS(COS(RADIANS(90-C449))*COS(RADIANS(90-E449))+SIN(RADIANS(90-C449))*SIN(RADIANS(90-E449))*COS(RADIANS(D449-F449)))*1.60934</f>
        <v>0.73261794905212341</v>
      </c>
    </row>
    <row r="450" spans="1:10" ht="15" thickBot="1" x14ac:dyDescent="0.35">
      <c r="A450">
        <v>451</v>
      </c>
      <c r="B450" s="9" t="s">
        <v>370</v>
      </c>
      <c r="C450" s="10">
        <v>18.530263000000001</v>
      </c>
      <c r="D450" s="10">
        <v>73.849858800000007</v>
      </c>
      <c r="E450">
        <v>18.525970600000001</v>
      </c>
      <c r="F450">
        <v>73.839333499999995</v>
      </c>
      <c r="H450" s="9" t="s">
        <v>370</v>
      </c>
      <c r="I450" s="7" t="s">
        <v>53</v>
      </c>
      <c r="J450">
        <f t="shared" si="7"/>
        <v>1.2092811452000027</v>
      </c>
    </row>
    <row r="451" spans="1:10" ht="15" thickBot="1" x14ac:dyDescent="0.35">
      <c r="A451">
        <v>452</v>
      </c>
      <c r="B451" s="9" t="s">
        <v>465</v>
      </c>
      <c r="C451" s="10">
        <v>18.532705799999999</v>
      </c>
      <c r="D451" s="10">
        <v>73.842090099999993</v>
      </c>
      <c r="E451">
        <v>18.525970600000001</v>
      </c>
      <c r="F451">
        <v>73.839333499999995</v>
      </c>
      <c r="H451" s="9" t="s">
        <v>465</v>
      </c>
      <c r="I451" s="8" t="s">
        <v>80</v>
      </c>
      <c r="J451">
        <f t="shared" si="7"/>
        <v>0.80419431749780035</v>
      </c>
    </row>
    <row r="452" spans="1:10" ht="15" thickBot="1" x14ac:dyDescent="0.35">
      <c r="A452">
        <v>453</v>
      </c>
      <c r="B452" s="9" t="s">
        <v>398</v>
      </c>
      <c r="C452" s="10">
        <v>18.564245199999998</v>
      </c>
      <c r="D452" s="10">
        <v>73.776851100000002</v>
      </c>
      <c r="E452">
        <v>18.525970600000001</v>
      </c>
      <c r="F452">
        <v>73.839333499999995</v>
      </c>
      <c r="H452" s="9" t="s">
        <v>398</v>
      </c>
      <c r="I452" s="7" t="s">
        <v>93</v>
      </c>
      <c r="J452">
        <f t="shared" si="7"/>
        <v>7.8506461999342383</v>
      </c>
    </row>
    <row r="453" spans="1:10" ht="15" thickBot="1" x14ac:dyDescent="0.35">
      <c r="A453">
        <v>454</v>
      </c>
      <c r="B453" s="9" t="s">
        <v>419</v>
      </c>
      <c r="C453" s="10">
        <v>18.4678997</v>
      </c>
      <c r="D453" s="10">
        <v>73.818820099999996</v>
      </c>
      <c r="E453">
        <v>18.525970600000001</v>
      </c>
      <c r="F453">
        <v>73.839333499999995</v>
      </c>
      <c r="H453" s="9" t="s">
        <v>419</v>
      </c>
      <c r="I453" s="8" t="s">
        <v>119</v>
      </c>
      <c r="J453">
        <f t="shared" si="7"/>
        <v>6.8171678831825364</v>
      </c>
    </row>
    <row r="454" spans="1:10" ht="15" thickBot="1" x14ac:dyDescent="0.35">
      <c r="A454">
        <v>455</v>
      </c>
      <c r="B454" s="9" t="s">
        <v>390</v>
      </c>
      <c r="C454" s="10">
        <v>18.5336359</v>
      </c>
      <c r="D454" s="10">
        <v>73.829622000000001</v>
      </c>
      <c r="E454">
        <v>18.525970600000001</v>
      </c>
      <c r="F454">
        <v>73.839333499999995</v>
      </c>
      <c r="H454" s="9" t="s">
        <v>390</v>
      </c>
      <c r="I454" s="7" t="s">
        <v>93</v>
      </c>
      <c r="J454">
        <f t="shared" si="7"/>
        <v>1.3336536104744432</v>
      </c>
    </row>
    <row r="455" spans="1:10" ht="15" thickBot="1" x14ac:dyDescent="0.35">
      <c r="A455">
        <v>456</v>
      </c>
      <c r="B455" s="9" t="s">
        <v>232</v>
      </c>
      <c r="C455" s="10">
        <v>18.524609099999999</v>
      </c>
      <c r="D455" s="10">
        <v>73.878623899999994</v>
      </c>
      <c r="E455">
        <v>18.525970600000001</v>
      </c>
      <c r="F455">
        <v>73.839333499999995</v>
      </c>
      <c r="H455" s="9" t="s">
        <v>232</v>
      </c>
      <c r="I455" s="8" t="s">
        <v>336</v>
      </c>
      <c r="J455">
        <f t="shared" si="7"/>
        <v>4.1497116616322893</v>
      </c>
    </row>
    <row r="456" spans="1:10" ht="15" thickBot="1" x14ac:dyDescent="0.35">
      <c r="A456">
        <v>457</v>
      </c>
      <c r="B456" s="9" t="s">
        <v>394</v>
      </c>
      <c r="C456" s="10">
        <v>18.530437800000001</v>
      </c>
      <c r="D456" s="10">
        <v>73.829915200000002</v>
      </c>
      <c r="E456">
        <v>18.525970600000001</v>
      </c>
      <c r="F456">
        <v>73.839333499999995</v>
      </c>
      <c r="H456" s="9" t="s">
        <v>394</v>
      </c>
      <c r="I456" s="7" t="s">
        <v>80</v>
      </c>
      <c r="J456">
        <f t="shared" si="7"/>
        <v>1.1114843645104628</v>
      </c>
    </row>
    <row r="457" spans="1:10" ht="15" thickBot="1" x14ac:dyDescent="0.35">
      <c r="A457">
        <v>458</v>
      </c>
      <c r="B457" s="9" t="s">
        <v>401</v>
      </c>
      <c r="C457" s="10">
        <v>18.507351400000001</v>
      </c>
      <c r="D457" s="10">
        <v>73.807654299999996</v>
      </c>
      <c r="E457">
        <v>18.525970600000001</v>
      </c>
      <c r="F457">
        <v>73.839333499999995</v>
      </c>
      <c r="H457" s="9" t="s">
        <v>401</v>
      </c>
      <c r="I457" s="8" t="s">
        <v>80</v>
      </c>
      <c r="J457">
        <f t="shared" si="7"/>
        <v>3.9340100505256275</v>
      </c>
    </row>
    <row r="458" spans="1:10" ht="15" thickBot="1" x14ac:dyDescent="0.35">
      <c r="A458">
        <v>459</v>
      </c>
      <c r="B458" s="9" t="s">
        <v>369</v>
      </c>
      <c r="C458" s="10">
        <v>18.516543599999999</v>
      </c>
      <c r="D458" s="10">
        <v>73.836602099999993</v>
      </c>
      <c r="E458">
        <v>18.525970600000001</v>
      </c>
      <c r="F458">
        <v>73.839333499999995</v>
      </c>
      <c r="H458" s="9" t="s">
        <v>369</v>
      </c>
      <c r="I458" s="7" t="s">
        <v>119</v>
      </c>
      <c r="J458">
        <f t="shared" si="7"/>
        <v>1.0882378244842448</v>
      </c>
    </row>
    <row r="459" spans="1:10" ht="15" thickBot="1" x14ac:dyDescent="0.35">
      <c r="A459">
        <v>460</v>
      </c>
      <c r="B459" s="9" t="s">
        <v>466</v>
      </c>
      <c r="C459" s="10">
        <v>18.444550100000001</v>
      </c>
      <c r="D459" s="10">
        <v>73.788892399999995</v>
      </c>
      <c r="E459">
        <v>18.525970600000001</v>
      </c>
      <c r="F459">
        <v>73.839333499999995</v>
      </c>
      <c r="H459" s="9" t="s">
        <v>466</v>
      </c>
      <c r="I459" s="8" t="s">
        <v>80</v>
      </c>
      <c r="J459">
        <f t="shared" si="7"/>
        <v>10.511841992659519</v>
      </c>
    </row>
    <row r="460" spans="1:10" ht="15" thickBot="1" x14ac:dyDescent="0.35">
      <c r="A460">
        <v>461</v>
      </c>
      <c r="B460" s="9" t="s">
        <v>453</v>
      </c>
      <c r="C460" s="10">
        <v>18.5539311</v>
      </c>
      <c r="D460" s="10">
        <v>73.947625700000003</v>
      </c>
      <c r="E460">
        <v>18.525970600000001</v>
      </c>
      <c r="F460">
        <v>73.839333499999995</v>
      </c>
      <c r="H460" s="9" t="s">
        <v>453</v>
      </c>
      <c r="I460" s="7" t="s">
        <v>53</v>
      </c>
      <c r="J460">
        <f t="shared" si="7"/>
        <v>11.845041254349336</v>
      </c>
    </row>
    <row r="461" spans="1:10" ht="15" thickBot="1" x14ac:dyDescent="0.35">
      <c r="A461">
        <v>462</v>
      </c>
      <c r="B461" s="9" t="s">
        <v>377</v>
      </c>
      <c r="C461" s="10">
        <v>18.530437800000001</v>
      </c>
      <c r="D461" s="10">
        <v>73.829915200000002</v>
      </c>
      <c r="E461">
        <v>18.525970600000001</v>
      </c>
      <c r="F461">
        <v>73.839333499999995</v>
      </c>
      <c r="H461" s="9" t="s">
        <v>377</v>
      </c>
      <c r="I461" s="8" t="s">
        <v>53</v>
      </c>
      <c r="J461">
        <f t="shared" si="7"/>
        <v>1.1114843645104628</v>
      </c>
    </row>
    <row r="462" spans="1:10" ht="15" thickBot="1" x14ac:dyDescent="0.35">
      <c r="A462">
        <v>463</v>
      </c>
      <c r="B462" s="9" t="s">
        <v>421</v>
      </c>
      <c r="C462" s="10">
        <v>18.549796700000002</v>
      </c>
      <c r="D462" s="10">
        <v>73.839556999999999</v>
      </c>
      <c r="E462">
        <v>18.525970600000001</v>
      </c>
      <c r="F462">
        <v>73.839333499999995</v>
      </c>
      <c r="H462" s="9" t="s">
        <v>421</v>
      </c>
      <c r="I462" s="7" t="s">
        <v>80</v>
      </c>
      <c r="J462">
        <f t="shared" si="7"/>
        <v>2.6522800673247051</v>
      </c>
    </row>
    <row r="463" spans="1:10" ht="15" thickBot="1" x14ac:dyDescent="0.35">
      <c r="A463">
        <v>464</v>
      </c>
      <c r="B463" s="9" t="s">
        <v>377</v>
      </c>
      <c r="C463" s="10">
        <v>18.530437800000001</v>
      </c>
      <c r="D463" s="10">
        <v>73.829915200000002</v>
      </c>
      <c r="E463">
        <v>18.525970600000001</v>
      </c>
      <c r="F463">
        <v>73.839333499999995</v>
      </c>
      <c r="H463" s="9" t="s">
        <v>377</v>
      </c>
      <c r="I463" s="8" t="s">
        <v>53</v>
      </c>
      <c r="J463">
        <f t="shared" si="7"/>
        <v>1.1114843645104628</v>
      </c>
    </row>
    <row r="464" spans="1:10" ht="15" thickBot="1" x14ac:dyDescent="0.35">
      <c r="A464">
        <v>465</v>
      </c>
      <c r="B464" s="9" t="s">
        <v>381</v>
      </c>
      <c r="C464" s="10">
        <v>18.5324846</v>
      </c>
      <c r="D464" s="10">
        <v>73.837495399999995</v>
      </c>
      <c r="E464">
        <v>18.525970600000001</v>
      </c>
      <c r="F464">
        <v>73.839333499999995</v>
      </c>
      <c r="H464" s="9" t="s">
        <v>381</v>
      </c>
      <c r="I464" s="7" t="s">
        <v>80</v>
      </c>
      <c r="J464">
        <f t="shared" si="7"/>
        <v>0.75060219593995303</v>
      </c>
    </row>
    <row r="465" spans="1:10" ht="15" thickBot="1" x14ac:dyDescent="0.35">
      <c r="A465">
        <v>466</v>
      </c>
      <c r="B465" s="9" t="s">
        <v>372</v>
      </c>
      <c r="C465" s="10">
        <v>18.517500399999999</v>
      </c>
      <c r="D465" s="10">
        <v>73.841577599999994</v>
      </c>
      <c r="E465">
        <v>18.525970600000001</v>
      </c>
      <c r="F465">
        <v>73.839333499999995</v>
      </c>
      <c r="H465" s="9" t="s">
        <v>372</v>
      </c>
      <c r="I465" s="8" t="s">
        <v>93</v>
      </c>
      <c r="J465">
        <f t="shared" si="7"/>
        <v>0.97214727229144604</v>
      </c>
    </row>
    <row r="466" spans="1:10" ht="15" thickBot="1" x14ac:dyDescent="0.35">
      <c r="A466">
        <v>467</v>
      </c>
      <c r="B466" s="9" t="s">
        <v>381</v>
      </c>
      <c r="C466" s="10">
        <v>18.5324846</v>
      </c>
      <c r="D466" s="10">
        <v>73.837495399999995</v>
      </c>
      <c r="E466">
        <v>18.525970600000001</v>
      </c>
      <c r="F466">
        <v>73.839333499999995</v>
      </c>
      <c r="H466" s="9" t="s">
        <v>381</v>
      </c>
      <c r="I466" s="7" t="s">
        <v>80</v>
      </c>
      <c r="J466">
        <f t="shared" si="7"/>
        <v>0.75060219593995303</v>
      </c>
    </row>
    <row r="467" spans="1:10" ht="15" thickBot="1" x14ac:dyDescent="0.35">
      <c r="A467">
        <v>468</v>
      </c>
      <c r="B467" s="9" t="s">
        <v>410</v>
      </c>
      <c r="C467" s="10">
        <v>18.578891299999999</v>
      </c>
      <c r="D467" s="10">
        <v>73.7706807</v>
      </c>
      <c r="E467">
        <v>18.525970600000001</v>
      </c>
      <c r="F467">
        <v>73.839333499999995</v>
      </c>
      <c r="H467" s="9" t="s">
        <v>410</v>
      </c>
      <c r="I467" s="8" t="s">
        <v>80</v>
      </c>
      <c r="J467">
        <f t="shared" si="7"/>
        <v>9.3375490792390412</v>
      </c>
    </row>
    <row r="468" spans="1:10" ht="27.6" thickBot="1" x14ac:dyDescent="0.35">
      <c r="A468">
        <v>469</v>
      </c>
      <c r="B468" s="9" t="s">
        <v>400</v>
      </c>
      <c r="C468" s="10">
        <v>18.501633500000001</v>
      </c>
      <c r="D468" s="10">
        <v>73.831546099999997</v>
      </c>
      <c r="E468">
        <v>18.525970600000001</v>
      </c>
      <c r="F468">
        <v>73.839333499999995</v>
      </c>
      <c r="H468" s="9" t="s">
        <v>400</v>
      </c>
      <c r="I468" s="7" t="s">
        <v>80</v>
      </c>
      <c r="J468">
        <f t="shared" si="7"/>
        <v>2.8310148193870535</v>
      </c>
    </row>
    <row r="469" spans="1:10" ht="15" thickBot="1" x14ac:dyDescent="0.35">
      <c r="A469">
        <v>470</v>
      </c>
      <c r="B469" s="9" t="s">
        <v>467</v>
      </c>
      <c r="C469" s="10">
        <v>18.5194431</v>
      </c>
      <c r="D469" s="10">
        <v>73.851935600000004</v>
      </c>
      <c r="E469">
        <v>18.525970600000001</v>
      </c>
      <c r="F469">
        <v>73.839333499999995</v>
      </c>
      <c r="H469" s="9" t="s">
        <v>467</v>
      </c>
      <c r="I469" s="8" t="s">
        <v>80</v>
      </c>
      <c r="J469">
        <f t="shared" si="7"/>
        <v>1.5156421108248037</v>
      </c>
    </row>
    <row r="470" spans="1:10" ht="15" thickBot="1" x14ac:dyDescent="0.35">
      <c r="A470">
        <v>471</v>
      </c>
      <c r="B470" s="9" t="s">
        <v>468</v>
      </c>
      <c r="C470" s="10">
        <v>18.4914883</v>
      </c>
      <c r="D470" s="10">
        <v>73.821729000000005</v>
      </c>
      <c r="E470">
        <v>18.525970600000001</v>
      </c>
      <c r="F470">
        <v>73.839333499999995</v>
      </c>
      <c r="H470" s="9" t="s">
        <v>468</v>
      </c>
      <c r="I470" s="7" t="s">
        <v>80</v>
      </c>
      <c r="J470">
        <f t="shared" si="7"/>
        <v>4.2645206148757859</v>
      </c>
    </row>
    <row r="471" spans="1:10" ht="15" thickBot="1" x14ac:dyDescent="0.35">
      <c r="A471">
        <v>472</v>
      </c>
      <c r="B471" s="9" t="s">
        <v>401</v>
      </c>
      <c r="C471" s="10">
        <v>18.507351400000001</v>
      </c>
      <c r="D471" s="10">
        <v>73.807654299999996</v>
      </c>
      <c r="E471">
        <v>18.525970600000001</v>
      </c>
      <c r="F471">
        <v>73.839333499999995</v>
      </c>
      <c r="H471" s="9" t="s">
        <v>401</v>
      </c>
      <c r="I471" s="8" t="s">
        <v>53</v>
      </c>
      <c r="J471">
        <f t="shared" si="7"/>
        <v>3.9340100505256275</v>
      </c>
    </row>
    <row r="472" spans="1:10" ht="15" thickBot="1" x14ac:dyDescent="0.35">
      <c r="A472">
        <v>473</v>
      </c>
      <c r="B472" s="9" t="s">
        <v>391</v>
      </c>
      <c r="C472" s="10">
        <v>18.508248600000002</v>
      </c>
      <c r="D472" s="10">
        <v>73.844054799999995</v>
      </c>
      <c r="E472">
        <v>18.525970600000001</v>
      </c>
      <c r="F472">
        <v>73.839333499999995</v>
      </c>
      <c r="H472" s="9" t="s">
        <v>391</v>
      </c>
      <c r="I472" s="7" t="s">
        <v>80</v>
      </c>
      <c r="J472">
        <f t="shared" si="7"/>
        <v>2.0346751073300133</v>
      </c>
    </row>
    <row r="473" spans="1:10" ht="15" thickBot="1" x14ac:dyDescent="0.35">
      <c r="A473">
        <v>474</v>
      </c>
      <c r="B473" s="9" t="s">
        <v>371</v>
      </c>
      <c r="C473" s="10">
        <v>18.508106000000002</v>
      </c>
      <c r="D473" s="10">
        <v>73.795636999999999</v>
      </c>
      <c r="E473">
        <v>18.525970600000001</v>
      </c>
      <c r="F473">
        <v>73.839333499999995</v>
      </c>
      <c r="H473" s="9" t="s">
        <v>371</v>
      </c>
      <c r="I473" s="8" t="s">
        <v>80</v>
      </c>
      <c r="J473">
        <f t="shared" si="7"/>
        <v>5.0226426066155572</v>
      </c>
    </row>
    <row r="474" spans="1:10" ht="15" thickBot="1" x14ac:dyDescent="0.35">
      <c r="A474">
        <v>475</v>
      </c>
      <c r="B474" s="9" t="s">
        <v>377</v>
      </c>
      <c r="C474" s="10">
        <v>18.530437800000001</v>
      </c>
      <c r="D474" s="10">
        <v>73.829915200000002</v>
      </c>
      <c r="E474">
        <v>18.525970600000001</v>
      </c>
      <c r="F474">
        <v>73.839333499999995</v>
      </c>
      <c r="H474" s="9" t="s">
        <v>377</v>
      </c>
      <c r="I474" s="7" t="s">
        <v>53</v>
      </c>
      <c r="J474">
        <f t="shared" si="7"/>
        <v>1.1114843645104628</v>
      </c>
    </row>
    <row r="475" spans="1:10" ht="15" thickBot="1" x14ac:dyDescent="0.35">
      <c r="A475">
        <v>476</v>
      </c>
      <c r="B475" s="9" t="s">
        <v>496</v>
      </c>
      <c r="C475" s="10">
        <v>18.516926000000002</v>
      </c>
      <c r="D475" s="10">
        <v>73.837770599999999</v>
      </c>
      <c r="E475">
        <v>18.525970600000001</v>
      </c>
      <c r="F475">
        <v>73.839333499999995</v>
      </c>
      <c r="H475" s="9" t="s">
        <v>496</v>
      </c>
      <c r="I475" s="8" t="s">
        <v>119</v>
      </c>
      <c r="J475">
        <f t="shared" si="7"/>
        <v>1.0202142361675413</v>
      </c>
    </row>
    <row r="476" spans="1:10" ht="15" thickBot="1" x14ac:dyDescent="0.35">
      <c r="A476">
        <v>477</v>
      </c>
      <c r="B476" s="9" t="s">
        <v>441</v>
      </c>
      <c r="C476" s="10">
        <v>18.469021300000001</v>
      </c>
      <c r="D476" s="10">
        <v>73.864094399999999</v>
      </c>
      <c r="E476">
        <v>18.525970600000001</v>
      </c>
      <c r="F476">
        <v>73.839333499999995</v>
      </c>
      <c r="H476" s="9" t="s">
        <v>441</v>
      </c>
      <c r="I476" s="7" t="s">
        <v>80</v>
      </c>
      <c r="J476">
        <f t="shared" si="7"/>
        <v>6.8569812538984047</v>
      </c>
    </row>
    <row r="477" spans="1:10" ht="15" thickBot="1" x14ac:dyDescent="0.35">
      <c r="A477">
        <v>478</v>
      </c>
      <c r="B477" s="9" t="s">
        <v>372</v>
      </c>
      <c r="C477" s="10">
        <v>18.517500399999999</v>
      </c>
      <c r="D477" s="10">
        <v>73.841577599999994</v>
      </c>
      <c r="E477">
        <v>18.525970600000001</v>
      </c>
      <c r="F477">
        <v>73.839333499999995</v>
      </c>
      <c r="H477" s="9" t="s">
        <v>372</v>
      </c>
      <c r="I477" s="8" t="s">
        <v>93</v>
      </c>
      <c r="J477">
        <f t="shared" si="7"/>
        <v>0.97214727229144604</v>
      </c>
    </row>
    <row r="478" spans="1:10" ht="15" thickBot="1" x14ac:dyDescent="0.35">
      <c r="A478">
        <v>479</v>
      </c>
      <c r="B478" s="9" t="s">
        <v>377</v>
      </c>
      <c r="C478" s="10">
        <v>18.530437800000001</v>
      </c>
      <c r="D478" s="10">
        <v>73.829915200000002</v>
      </c>
      <c r="E478">
        <v>18.525970600000001</v>
      </c>
      <c r="F478">
        <v>73.839333499999995</v>
      </c>
      <c r="H478" s="9" t="s">
        <v>377</v>
      </c>
      <c r="I478" s="7" t="s">
        <v>53</v>
      </c>
      <c r="J478">
        <f t="shared" si="7"/>
        <v>1.1114843645104628</v>
      </c>
    </row>
    <row r="479" spans="1:10" ht="15" thickBot="1" x14ac:dyDescent="0.35">
      <c r="A479">
        <v>480</v>
      </c>
      <c r="B479" s="9" t="s">
        <v>369</v>
      </c>
      <c r="C479" s="10">
        <v>18.516543599999999</v>
      </c>
      <c r="D479" s="10">
        <v>73.836602099999993</v>
      </c>
      <c r="E479">
        <v>18.525970600000001</v>
      </c>
      <c r="F479">
        <v>73.839333499999995</v>
      </c>
      <c r="H479" s="9" t="s">
        <v>369</v>
      </c>
      <c r="I479" s="8" t="s">
        <v>80</v>
      </c>
      <c r="J479">
        <f t="shared" si="7"/>
        <v>1.0882378244842448</v>
      </c>
    </row>
    <row r="480" spans="1:10" ht="15" thickBot="1" x14ac:dyDescent="0.35">
      <c r="A480">
        <v>481</v>
      </c>
      <c r="B480" s="9" t="s">
        <v>387</v>
      </c>
      <c r="C480" s="10">
        <v>18.516421300000001</v>
      </c>
      <c r="D480" s="10">
        <v>73.842471200000006</v>
      </c>
      <c r="E480">
        <v>18.525970600000001</v>
      </c>
      <c r="F480">
        <v>73.839333499999995</v>
      </c>
      <c r="H480" s="9" t="s">
        <v>387</v>
      </c>
      <c r="I480" s="7" t="s">
        <v>156</v>
      </c>
      <c r="J480">
        <f t="shared" si="7"/>
        <v>1.1133660334471156</v>
      </c>
    </row>
    <row r="481" spans="1:10" ht="15" thickBot="1" x14ac:dyDescent="0.35">
      <c r="A481">
        <v>482</v>
      </c>
      <c r="B481" s="9" t="s">
        <v>407</v>
      </c>
      <c r="C481" s="10">
        <v>18.591271599999999</v>
      </c>
      <c r="D481" s="10">
        <v>73.738909000000007</v>
      </c>
      <c r="E481">
        <v>18.525970600000001</v>
      </c>
      <c r="F481">
        <v>73.839333499999995</v>
      </c>
      <c r="H481" s="9" t="s">
        <v>407</v>
      </c>
      <c r="I481" s="8" t="s">
        <v>80</v>
      </c>
      <c r="J481">
        <f t="shared" si="7"/>
        <v>12.850698334201999</v>
      </c>
    </row>
    <row r="482" spans="1:10" ht="15" thickBot="1" x14ac:dyDescent="0.35">
      <c r="A482">
        <v>483</v>
      </c>
      <c r="B482" s="9" t="s">
        <v>469</v>
      </c>
      <c r="C482" s="10">
        <v>18.492312600000002</v>
      </c>
      <c r="D482" s="10">
        <v>73.854679000000004</v>
      </c>
      <c r="E482">
        <v>18.525970600000001</v>
      </c>
      <c r="F482">
        <v>73.839333499999995</v>
      </c>
      <c r="H482" s="9" t="s">
        <v>469</v>
      </c>
      <c r="I482" s="7" t="s">
        <v>80</v>
      </c>
      <c r="J482">
        <f t="shared" si="7"/>
        <v>4.0817650065949085</v>
      </c>
    </row>
    <row r="483" spans="1:10" ht="15" thickBot="1" x14ac:dyDescent="0.35">
      <c r="A483">
        <v>484</v>
      </c>
      <c r="B483" s="9" t="s">
        <v>419</v>
      </c>
      <c r="C483" s="10">
        <v>18.4678997</v>
      </c>
      <c r="D483" s="10">
        <v>73.818820099999996</v>
      </c>
      <c r="E483">
        <v>18.525970600000001</v>
      </c>
      <c r="F483">
        <v>73.839333499999995</v>
      </c>
      <c r="H483" s="9" t="s">
        <v>470</v>
      </c>
      <c r="I483" s="8" t="s">
        <v>80</v>
      </c>
      <c r="J483">
        <f t="shared" si="7"/>
        <v>6.8171678831825364</v>
      </c>
    </row>
    <row r="484" spans="1:10" ht="15" thickBot="1" x14ac:dyDescent="0.35">
      <c r="A484">
        <v>485</v>
      </c>
      <c r="B484" s="9" t="s">
        <v>471</v>
      </c>
      <c r="C484" s="10">
        <v>18.515608700000001</v>
      </c>
      <c r="D484" s="10">
        <v>73.856187700000007</v>
      </c>
      <c r="E484">
        <v>18.525970600000001</v>
      </c>
      <c r="F484">
        <v>73.839333499999995</v>
      </c>
      <c r="H484" s="9" t="s">
        <v>471</v>
      </c>
      <c r="I484" s="7" t="s">
        <v>93</v>
      </c>
      <c r="J484">
        <f t="shared" si="7"/>
        <v>2.120144119285047</v>
      </c>
    </row>
    <row r="485" spans="1:10" ht="15" thickBot="1" x14ac:dyDescent="0.35">
      <c r="A485">
        <v>486</v>
      </c>
      <c r="B485" s="9" t="s">
        <v>388</v>
      </c>
      <c r="C485" s="10">
        <v>18.522844599999999</v>
      </c>
      <c r="D485" s="10">
        <v>73.838967800000006</v>
      </c>
      <c r="E485">
        <v>18.525970600000001</v>
      </c>
      <c r="F485">
        <v>73.839333499999995</v>
      </c>
      <c r="H485" s="9" t="s">
        <v>388</v>
      </c>
      <c r="I485" s="8" t="s">
        <v>160</v>
      </c>
      <c r="J485">
        <f t="shared" si="7"/>
        <v>0.35010135198927828</v>
      </c>
    </row>
    <row r="486" spans="1:10" ht="15" thickBot="1" x14ac:dyDescent="0.35">
      <c r="A486">
        <v>487</v>
      </c>
      <c r="B486" s="9" t="s">
        <v>390</v>
      </c>
      <c r="C486" s="10">
        <v>18.5336359</v>
      </c>
      <c r="D486" s="10">
        <v>73.829622000000001</v>
      </c>
      <c r="E486">
        <v>18.525970600000001</v>
      </c>
      <c r="F486">
        <v>73.839333499999995</v>
      </c>
      <c r="H486" s="9" t="s">
        <v>390</v>
      </c>
      <c r="I486" s="7" t="s">
        <v>156</v>
      </c>
      <c r="J486">
        <f t="shared" si="7"/>
        <v>1.3336536104744432</v>
      </c>
    </row>
    <row r="487" spans="1:10" ht="15" thickBot="1" x14ac:dyDescent="0.35">
      <c r="A487">
        <v>488</v>
      </c>
      <c r="B487" s="9" t="s">
        <v>394</v>
      </c>
      <c r="C487" s="10">
        <v>18.530437800000001</v>
      </c>
      <c r="D487" s="10">
        <v>73.829915200000002</v>
      </c>
      <c r="E487">
        <v>18.525970600000001</v>
      </c>
      <c r="F487">
        <v>73.839333499999995</v>
      </c>
      <c r="H487" s="9" t="s">
        <v>394</v>
      </c>
      <c r="I487" s="8" t="s">
        <v>80</v>
      </c>
      <c r="J487">
        <f t="shared" si="7"/>
        <v>1.1114843645104628</v>
      </c>
    </row>
    <row r="488" spans="1:10" ht="15" thickBot="1" x14ac:dyDescent="0.35">
      <c r="A488">
        <v>489</v>
      </c>
      <c r="B488" s="9" t="s">
        <v>390</v>
      </c>
      <c r="C488" s="10">
        <v>18.5336359</v>
      </c>
      <c r="D488" s="10">
        <v>73.829622000000001</v>
      </c>
      <c r="E488">
        <v>18.525970600000001</v>
      </c>
      <c r="F488">
        <v>73.839333499999995</v>
      </c>
      <c r="H488" s="9" t="s">
        <v>390</v>
      </c>
      <c r="I488" s="7" t="s">
        <v>156</v>
      </c>
      <c r="J488">
        <f t="shared" si="7"/>
        <v>1.3336536104744432</v>
      </c>
    </row>
    <row r="489" spans="1:10" ht="15" thickBot="1" x14ac:dyDescent="0.35">
      <c r="A489">
        <v>490</v>
      </c>
      <c r="B489" s="9" t="s">
        <v>380</v>
      </c>
      <c r="C489" s="10">
        <v>18.629781099999999</v>
      </c>
      <c r="D489" s="10">
        <v>73.799709399999998</v>
      </c>
      <c r="E489">
        <v>18.525970600000001</v>
      </c>
      <c r="F489">
        <v>73.839333499999995</v>
      </c>
      <c r="H489" s="9" t="s">
        <v>380</v>
      </c>
      <c r="I489" s="8" t="s">
        <v>80</v>
      </c>
      <c r="J489">
        <f t="shared" si="7"/>
        <v>12.288628747077906</v>
      </c>
    </row>
    <row r="490" spans="1:10" ht="15" thickBot="1" x14ac:dyDescent="0.35">
      <c r="A490">
        <v>491</v>
      </c>
      <c r="B490" s="9" t="s">
        <v>372</v>
      </c>
      <c r="C490" s="10">
        <v>18.517500399999999</v>
      </c>
      <c r="D490" s="10">
        <v>73.841577599999994</v>
      </c>
      <c r="E490">
        <v>18.525970600000001</v>
      </c>
      <c r="F490">
        <v>73.839333499999995</v>
      </c>
      <c r="H490" s="9" t="s">
        <v>372</v>
      </c>
      <c r="I490" s="7" t="s">
        <v>93</v>
      </c>
      <c r="J490">
        <f t="shared" si="7"/>
        <v>0.97214727229144604</v>
      </c>
    </row>
    <row r="491" spans="1:10" ht="15" thickBot="1" x14ac:dyDescent="0.35">
      <c r="A491">
        <v>492</v>
      </c>
      <c r="B491" s="9" t="s">
        <v>382</v>
      </c>
      <c r="C491" s="10">
        <v>18.516297999999999</v>
      </c>
      <c r="D491" s="10">
        <v>73.815456999999995</v>
      </c>
      <c r="E491">
        <v>18.525970600000001</v>
      </c>
      <c r="F491">
        <v>73.839333499999995</v>
      </c>
      <c r="H491" s="9" t="s">
        <v>382</v>
      </c>
      <c r="I491" s="8" t="s">
        <v>80</v>
      </c>
      <c r="J491">
        <f t="shared" si="7"/>
        <v>2.7404969789229812</v>
      </c>
    </row>
    <row r="492" spans="1:10" ht="15" thickBot="1" x14ac:dyDescent="0.35">
      <c r="A492">
        <v>493</v>
      </c>
      <c r="B492" s="9" t="s">
        <v>472</v>
      </c>
      <c r="C492" s="10">
        <v>18.5379863</v>
      </c>
      <c r="D492" s="10">
        <v>73.835565599999995</v>
      </c>
      <c r="E492">
        <v>18.525970600000001</v>
      </c>
      <c r="F492">
        <v>73.839333499999995</v>
      </c>
      <c r="H492" s="9" t="s">
        <v>472</v>
      </c>
      <c r="I492" s="7" t="s">
        <v>156</v>
      </c>
      <c r="J492">
        <f t="shared" si="7"/>
        <v>1.3953801961104972</v>
      </c>
    </row>
    <row r="493" spans="1:10" ht="15" thickBot="1" x14ac:dyDescent="0.35">
      <c r="A493">
        <v>494</v>
      </c>
      <c r="B493" s="9" t="s">
        <v>372</v>
      </c>
      <c r="C493" s="10">
        <v>18.517500399999999</v>
      </c>
      <c r="D493" s="10">
        <v>73.841577599999994</v>
      </c>
      <c r="E493">
        <v>18.525970600000001</v>
      </c>
      <c r="F493">
        <v>73.839333499999995</v>
      </c>
      <c r="H493" s="9" t="s">
        <v>372</v>
      </c>
      <c r="I493" s="8" t="s">
        <v>93</v>
      </c>
      <c r="J493">
        <f t="shared" si="7"/>
        <v>0.97214727229144604</v>
      </c>
    </row>
    <row r="494" spans="1:10" ht="15" thickBot="1" x14ac:dyDescent="0.35">
      <c r="A494">
        <v>495</v>
      </c>
      <c r="B494" s="9" t="s">
        <v>382</v>
      </c>
      <c r="C494" s="10">
        <v>18.516297999999999</v>
      </c>
      <c r="D494" s="10">
        <v>73.815456999999995</v>
      </c>
      <c r="E494">
        <v>18.525970600000001</v>
      </c>
      <c r="F494">
        <v>73.839333499999995</v>
      </c>
      <c r="H494" s="9" t="s">
        <v>382</v>
      </c>
      <c r="I494" s="7" t="s">
        <v>80</v>
      </c>
      <c r="J494">
        <f t="shared" si="7"/>
        <v>2.7404969789229812</v>
      </c>
    </row>
    <row r="495" spans="1:10" ht="15" thickBot="1" x14ac:dyDescent="0.35">
      <c r="A495">
        <v>496</v>
      </c>
      <c r="B495" s="9" t="s">
        <v>473</v>
      </c>
      <c r="C495" s="10">
        <v>18.366277</v>
      </c>
      <c r="D495" s="10">
        <v>73.755877699999999</v>
      </c>
      <c r="E495">
        <v>18.525970600000001</v>
      </c>
      <c r="F495">
        <v>73.839333499999995</v>
      </c>
      <c r="H495" s="9" t="s">
        <v>473</v>
      </c>
      <c r="I495" s="8" t="s">
        <v>80</v>
      </c>
      <c r="J495">
        <f t="shared" si="7"/>
        <v>19.840617189889805</v>
      </c>
    </row>
    <row r="496" spans="1:10" ht="15" thickBot="1" x14ac:dyDescent="0.35">
      <c r="A496">
        <v>497</v>
      </c>
      <c r="B496" s="9" t="s">
        <v>369</v>
      </c>
      <c r="C496" s="10">
        <v>18.516543599999999</v>
      </c>
      <c r="D496" s="10">
        <v>73.836602099999993</v>
      </c>
      <c r="E496">
        <v>18.525970600000001</v>
      </c>
      <c r="F496">
        <v>73.839333499999995</v>
      </c>
      <c r="H496" s="9" t="s">
        <v>369</v>
      </c>
      <c r="I496" s="7" t="s">
        <v>53</v>
      </c>
      <c r="J496">
        <f t="shared" si="7"/>
        <v>1.0882378244842448</v>
      </c>
    </row>
    <row r="497" spans="1:10" ht="15" thickBot="1" x14ac:dyDescent="0.35">
      <c r="A497">
        <v>498</v>
      </c>
      <c r="B497" s="9" t="s">
        <v>474</v>
      </c>
      <c r="C497" s="10">
        <v>18.575492799999999</v>
      </c>
      <c r="D497" s="10">
        <v>73.907963800000005</v>
      </c>
      <c r="E497">
        <v>18.525970600000001</v>
      </c>
      <c r="F497">
        <v>73.839333499999995</v>
      </c>
      <c r="H497" s="9" t="s">
        <v>474</v>
      </c>
      <c r="I497" s="8" t="s">
        <v>160</v>
      </c>
      <c r="J497">
        <f t="shared" si="7"/>
        <v>9.1017906438515084</v>
      </c>
    </row>
    <row r="498" spans="1:10" ht="15" thickBot="1" x14ac:dyDescent="0.35">
      <c r="A498">
        <v>499</v>
      </c>
      <c r="B498" s="9" t="s">
        <v>195</v>
      </c>
      <c r="C498" s="10">
        <v>18.958193399999999</v>
      </c>
      <c r="D498" s="10">
        <v>72.8320729</v>
      </c>
      <c r="E498">
        <v>18.525970600000001</v>
      </c>
      <c r="F498">
        <v>73.839333499999995</v>
      </c>
      <c r="H498" s="9" t="s">
        <v>195</v>
      </c>
      <c r="I498" s="7" t="s">
        <v>80</v>
      </c>
      <c r="J498">
        <f t="shared" si="7"/>
        <v>116.56843746676221</v>
      </c>
    </row>
    <row r="499" spans="1:10" ht="15" thickBot="1" x14ac:dyDescent="0.35">
      <c r="A499">
        <v>500</v>
      </c>
      <c r="B499" s="9" t="s">
        <v>395</v>
      </c>
      <c r="C499" s="10">
        <v>18.506820999999999</v>
      </c>
      <c r="D499" s="10">
        <v>73.840435999999997</v>
      </c>
      <c r="E499">
        <v>18.525970600000001</v>
      </c>
      <c r="F499">
        <v>73.839333499999995</v>
      </c>
      <c r="H499" s="9" t="s">
        <v>395</v>
      </c>
      <c r="I499" s="8" t="s">
        <v>80</v>
      </c>
      <c r="J499">
        <f t="shared" si="7"/>
        <v>2.1347900299870495</v>
      </c>
    </row>
    <row r="500" spans="1:10" ht="15" thickBot="1" x14ac:dyDescent="0.35">
      <c r="A500">
        <v>501</v>
      </c>
      <c r="B500" s="9" t="s">
        <v>401</v>
      </c>
      <c r="C500" s="10">
        <v>18.507351400000001</v>
      </c>
      <c r="D500" s="10">
        <v>73.807654299999996</v>
      </c>
      <c r="E500">
        <v>18.525970600000001</v>
      </c>
      <c r="F500">
        <v>73.839333499999995</v>
      </c>
      <c r="H500" s="9" t="s">
        <v>401</v>
      </c>
      <c r="I500" s="7" t="s">
        <v>160</v>
      </c>
      <c r="J500">
        <f t="shared" si="7"/>
        <v>3.9340100505256275</v>
      </c>
    </row>
    <row r="501" spans="1:10" ht="15" thickBot="1" x14ac:dyDescent="0.35">
      <c r="A501">
        <v>502</v>
      </c>
      <c r="B501" s="9" t="s">
        <v>475</v>
      </c>
      <c r="C501" s="10">
        <v>18.5176333</v>
      </c>
      <c r="D501" s="10">
        <v>73.867123199999995</v>
      </c>
      <c r="E501">
        <v>18.525970600000001</v>
      </c>
      <c r="F501">
        <v>73.839333499999995</v>
      </c>
      <c r="H501" s="9" t="s">
        <v>475</v>
      </c>
      <c r="I501" s="8" t="s">
        <v>80</v>
      </c>
      <c r="J501">
        <f t="shared" si="7"/>
        <v>3.0764691103134005</v>
      </c>
    </row>
    <row r="502" spans="1:10" ht="15" thickBot="1" x14ac:dyDescent="0.35">
      <c r="A502">
        <v>503</v>
      </c>
      <c r="B502" s="9" t="s">
        <v>382</v>
      </c>
      <c r="C502" s="10">
        <v>18.516297999999999</v>
      </c>
      <c r="D502" s="10">
        <v>73.815456999999995</v>
      </c>
      <c r="E502">
        <v>18.525970600000001</v>
      </c>
      <c r="F502">
        <v>73.839333499999995</v>
      </c>
      <c r="H502" s="9" t="s">
        <v>382</v>
      </c>
      <c r="I502" s="7" t="s">
        <v>80</v>
      </c>
      <c r="J502">
        <f t="shared" si="7"/>
        <v>2.7404969789229812</v>
      </c>
    </row>
    <row r="503" spans="1:10" ht="15" thickBot="1" x14ac:dyDescent="0.35">
      <c r="A503">
        <v>504</v>
      </c>
      <c r="B503" s="9" t="s">
        <v>382</v>
      </c>
      <c r="C503" s="10">
        <v>18.516297999999999</v>
      </c>
      <c r="D503" s="10">
        <v>73.815456999999995</v>
      </c>
      <c r="E503">
        <v>18.525970600000001</v>
      </c>
      <c r="F503">
        <v>73.839333499999995</v>
      </c>
      <c r="H503" s="9" t="s">
        <v>382</v>
      </c>
      <c r="I503" s="8" t="s">
        <v>80</v>
      </c>
      <c r="J503">
        <f t="shared" si="7"/>
        <v>2.7404969789229812</v>
      </c>
    </row>
    <row r="504" spans="1:10" ht="15" thickBot="1" x14ac:dyDescent="0.35">
      <c r="A504">
        <v>505</v>
      </c>
      <c r="B504" s="9" t="s">
        <v>394</v>
      </c>
      <c r="C504" s="10">
        <v>18.530437800000001</v>
      </c>
      <c r="D504" s="10">
        <v>73.829915200000002</v>
      </c>
      <c r="E504">
        <v>18.525970600000001</v>
      </c>
      <c r="F504">
        <v>73.839333499999995</v>
      </c>
      <c r="H504" s="9" t="s">
        <v>394</v>
      </c>
      <c r="I504" s="7" t="s">
        <v>119</v>
      </c>
      <c r="J504">
        <f t="shared" si="7"/>
        <v>1.1114843645104628</v>
      </c>
    </row>
    <row r="505" spans="1:10" ht="15" thickBot="1" x14ac:dyDescent="0.35">
      <c r="A505">
        <v>506</v>
      </c>
      <c r="B505" s="9" t="s">
        <v>377</v>
      </c>
      <c r="C505" s="10">
        <v>18.530437800000001</v>
      </c>
      <c r="D505" s="10">
        <v>73.829915200000002</v>
      </c>
      <c r="E505">
        <v>18.525970600000001</v>
      </c>
      <c r="F505">
        <v>73.839333499999995</v>
      </c>
      <c r="H505" s="9" t="s">
        <v>377</v>
      </c>
      <c r="I505" s="8" t="s">
        <v>53</v>
      </c>
      <c r="J505">
        <f t="shared" si="7"/>
        <v>1.1114843645104628</v>
      </c>
    </row>
    <row r="506" spans="1:10" ht="15" thickBot="1" x14ac:dyDescent="0.35">
      <c r="A506">
        <v>507</v>
      </c>
      <c r="B506" s="9" t="s">
        <v>372</v>
      </c>
      <c r="C506" s="10">
        <v>18.517500399999999</v>
      </c>
      <c r="D506" s="10">
        <v>73.841577599999994</v>
      </c>
      <c r="E506">
        <v>18.525970600000001</v>
      </c>
      <c r="F506">
        <v>73.839333499999995</v>
      </c>
      <c r="H506" s="9" t="s">
        <v>372</v>
      </c>
      <c r="I506" s="7" t="s">
        <v>93</v>
      </c>
      <c r="J506">
        <f t="shared" si="7"/>
        <v>0.97214727229144604</v>
      </c>
    </row>
    <row r="507" spans="1:10" ht="15" thickBot="1" x14ac:dyDescent="0.35">
      <c r="A507">
        <v>508</v>
      </c>
      <c r="B507" s="9" t="s">
        <v>372</v>
      </c>
      <c r="C507" s="10">
        <v>18.517500399999999</v>
      </c>
      <c r="D507" s="10">
        <v>73.841577599999994</v>
      </c>
      <c r="E507">
        <v>18.525970600000001</v>
      </c>
      <c r="F507">
        <v>73.839333499999995</v>
      </c>
      <c r="H507" s="9" t="s">
        <v>372</v>
      </c>
      <c r="I507" s="8" t="s">
        <v>93</v>
      </c>
      <c r="J507">
        <f t="shared" si="7"/>
        <v>0.97214727229144604</v>
      </c>
    </row>
    <row r="508" spans="1:10" ht="15" thickBot="1" x14ac:dyDescent="0.35">
      <c r="A508">
        <v>509</v>
      </c>
      <c r="B508" s="9" t="s">
        <v>476</v>
      </c>
      <c r="C508" s="10">
        <v>18.524609099999999</v>
      </c>
      <c r="D508" s="10">
        <v>73.878623899999994</v>
      </c>
      <c r="E508">
        <v>18.525970600000001</v>
      </c>
      <c r="F508">
        <v>73.839333499999995</v>
      </c>
      <c r="H508" s="9" t="s">
        <v>476</v>
      </c>
      <c r="I508" s="7" t="s">
        <v>156</v>
      </c>
      <c r="J508">
        <f t="shared" si="7"/>
        <v>4.1497116616322893</v>
      </c>
    </row>
    <row r="509" spans="1:10" ht="15" thickBot="1" x14ac:dyDescent="0.35">
      <c r="A509">
        <v>510</v>
      </c>
      <c r="B509" s="9" t="s">
        <v>370</v>
      </c>
      <c r="C509" s="10">
        <v>18.530263000000001</v>
      </c>
      <c r="D509" s="10">
        <v>73.849858800000007</v>
      </c>
      <c r="E509">
        <v>18.525970600000001</v>
      </c>
      <c r="F509">
        <v>73.839333499999995</v>
      </c>
      <c r="H509" s="9" t="s">
        <v>370</v>
      </c>
      <c r="I509" s="8" t="s">
        <v>53</v>
      </c>
      <c r="J509">
        <f t="shared" si="7"/>
        <v>1.2092811452000027</v>
      </c>
    </row>
    <row r="510" spans="1:10" ht="15" thickBot="1" x14ac:dyDescent="0.35">
      <c r="A510">
        <v>511</v>
      </c>
      <c r="B510" s="9" t="s">
        <v>477</v>
      </c>
      <c r="C510" s="10">
        <v>18.614869800000001</v>
      </c>
      <c r="D510" s="10">
        <v>73.872986699999998</v>
      </c>
      <c r="E510">
        <v>18.525970600000001</v>
      </c>
      <c r="F510">
        <v>73.839333499999995</v>
      </c>
      <c r="H510" s="9" t="s">
        <v>477</v>
      </c>
      <c r="I510" s="7" t="s">
        <v>53</v>
      </c>
      <c r="J510">
        <f t="shared" si="7"/>
        <v>10.513557214558213</v>
      </c>
    </row>
    <row r="511" spans="1:10" ht="15" thickBot="1" x14ac:dyDescent="0.35">
      <c r="A511">
        <v>512</v>
      </c>
      <c r="B511" s="9" t="s">
        <v>369</v>
      </c>
      <c r="C511" s="10">
        <v>18.516543599999999</v>
      </c>
      <c r="D511" s="10">
        <v>73.836602099999993</v>
      </c>
      <c r="E511">
        <v>18.525970600000001</v>
      </c>
      <c r="F511">
        <v>73.839333499999995</v>
      </c>
      <c r="H511" s="9" t="s">
        <v>369</v>
      </c>
      <c r="I511" s="8" t="s">
        <v>119</v>
      </c>
      <c r="J511">
        <f t="shared" si="7"/>
        <v>1.0882378244842448</v>
      </c>
    </row>
    <row r="512" spans="1:10" ht="15" thickBot="1" x14ac:dyDescent="0.35">
      <c r="A512">
        <v>513</v>
      </c>
      <c r="B512" s="9" t="s">
        <v>380</v>
      </c>
      <c r="C512" s="10">
        <v>18.629781099999999</v>
      </c>
      <c r="D512" s="10">
        <v>73.799709399999998</v>
      </c>
      <c r="E512">
        <v>18.525970600000001</v>
      </c>
      <c r="F512">
        <v>73.839333499999995</v>
      </c>
      <c r="H512" s="9" t="s">
        <v>380</v>
      </c>
      <c r="I512" s="7" t="s">
        <v>80</v>
      </c>
      <c r="J512">
        <f t="shared" si="7"/>
        <v>12.288628747077906</v>
      </c>
    </row>
    <row r="513" spans="1:10" ht="15" thickBot="1" x14ac:dyDescent="0.35">
      <c r="A513">
        <v>514</v>
      </c>
      <c r="B513" s="9" t="s">
        <v>382</v>
      </c>
      <c r="C513" s="10">
        <v>18.516297999999999</v>
      </c>
      <c r="D513" s="10">
        <v>73.815456999999995</v>
      </c>
      <c r="E513">
        <v>18.525970600000001</v>
      </c>
      <c r="F513">
        <v>73.839333499999995</v>
      </c>
      <c r="H513" s="9" t="s">
        <v>382</v>
      </c>
      <c r="I513" s="8" t="s">
        <v>80</v>
      </c>
      <c r="J513">
        <f t="shared" ref="J513:J553" si="8">3963*ACOS(COS(RADIANS(90-C513))*COS(RADIANS(90-E513))+SIN(RADIANS(90-C513))*SIN(RADIANS(90-E513))*COS(RADIANS(D513-F513)))*1.60934</f>
        <v>2.7404969789229812</v>
      </c>
    </row>
    <row r="514" spans="1:10" ht="15" thickBot="1" x14ac:dyDescent="0.35">
      <c r="A514">
        <v>515</v>
      </c>
      <c r="B514" s="9" t="s">
        <v>442</v>
      </c>
      <c r="C514" s="10">
        <v>18.4981221</v>
      </c>
      <c r="D514" s="10">
        <v>73.798528099999999</v>
      </c>
      <c r="E514">
        <v>18.525970600000001</v>
      </c>
      <c r="F514">
        <v>73.839333499999995</v>
      </c>
      <c r="H514" s="9" t="s">
        <v>442</v>
      </c>
      <c r="I514" s="7" t="s">
        <v>80</v>
      </c>
      <c r="J514">
        <f t="shared" si="8"/>
        <v>5.3067238738507916</v>
      </c>
    </row>
    <row r="515" spans="1:10" ht="27.6" thickBot="1" x14ac:dyDescent="0.35">
      <c r="A515">
        <v>516</v>
      </c>
      <c r="B515" s="9" t="s">
        <v>400</v>
      </c>
      <c r="C515" s="10">
        <v>18.501633500000001</v>
      </c>
      <c r="D515" s="10">
        <v>73.831546099999997</v>
      </c>
      <c r="E515">
        <v>18.525970600000001</v>
      </c>
      <c r="F515">
        <v>73.839333499999995</v>
      </c>
      <c r="H515" s="9" t="s">
        <v>400</v>
      </c>
      <c r="I515" s="8" t="s">
        <v>80</v>
      </c>
      <c r="J515">
        <f t="shared" si="8"/>
        <v>2.8310148193870535</v>
      </c>
    </row>
    <row r="516" spans="1:10" ht="15" thickBot="1" x14ac:dyDescent="0.35">
      <c r="A516">
        <v>517</v>
      </c>
      <c r="B516" s="9" t="s">
        <v>405</v>
      </c>
      <c r="C516" s="10">
        <v>18.4695088</v>
      </c>
      <c r="D516" s="10">
        <v>73.8889779</v>
      </c>
      <c r="E516">
        <v>18.525970600000001</v>
      </c>
      <c r="F516">
        <v>73.839333499999995</v>
      </c>
      <c r="H516" s="9" t="s">
        <v>405</v>
      </c>
      <c r="I516" s="7" t="s">
        <v>156</v>
      </c>
      <c r="J516">
        <f t="shared" si="8"/>
        <v>8.1832129240918867</v>
      </c>
    </row>
    <row r="517" spans="1:10" ht="15" thickBot="1" x14ac:dyDescent="0.35">
      <c r="A517">
        <v>518</v>
      </c>
      <c r="B517" s="9" t="s">
        <v>232</v>
      </c>
      <c r="C517" s="10">
        <v>18.524609099999999</v>
      </c>
      <c r="D517" s="10">
        <v>73.878623899999994</v>
      </c>
      <c r="E517">
        <v>18.525970600000001</v>
      </c>
      <c r="F517">
        <v>73.839333499999995</v>
      </c>
      <c r="H517" s="9" t="s">
        <v>232</v>
      </c>
      <c r="I517" s="8" t="s">
        <v>156</v>
      </c>
      <c r="J517">
        <f t="shared" si="8"/>
        <v>4.1497116616322893</v>
      </c>
    </row>
    <row r="518" spans="1:10" ht="15" thickBot="1" x14ac:dyDescent="0.35">
      <c r="A518">
        <v>519</v>
      </c>
      <c r="B518" s="9" t="s">
        <v>372</v>
      </c>
      <c r="C518" s="10">
        <v>18.517500399999999</v>
      </c>
      <c r="D518" s="10">
        <v>73.841577599999994</v>
      </c>
      <c r="E518">
        <v>18.525970600000001</v>
      </c>
      <c r="F518">
        <v>73.839333499999995</v>
      </c>
      <c r="H518" s="9" t="s">
        <v>372</v>
      </c>
      <c r="I518" s="7" t="s">
        <v>93</v>
      </c>
      <c r="J518">
        <f t="shared" si="8"/>
        <v>0.97214727229144604</v>
      </c>
    </row>
    <row r="519" spans="1:10" ht="15" thickBot="1" x14ac:dyDescent="0.35">
      <c r="A519">
        <v>520</v>
      </c>
      <c r="B519" s="9" t="s">
        <v>389</v>
      </c>
      <c r="C519" s="10">
        <v>18.497798899999999</v>
      </c>
      <c r="D519" s="10">
        <v>73.813655499999996</v>
      </c>
      <c r="E519">
        <v>18.525970600000001</v>
      </c>
      <c r="F519">
        <v>73.839333499999995</v>
      </c>
      <c r="H519" s="9" t="s">
        <v>389</v>
      </c>
      <c r="I519" s="8" t="s">
        <v>80</v>
      </c>
      <c r="J519">
        <f t="shared" si="8"/>
        <v>4.1449075888880689</v>
      </c>
    </row>
    <row r="520" spans="1:10" ht="15" thickBot="1" x14ac:dyDescent="0.35">
      <c r="A520">
        <v>521</v>
      </c>
      <c r="B520" s="9" t="s">
        <v>391</v>
      </c>
      <c r="C520" s="10">
        <v>18.508248600000002</v>
      </c>
      <c r="D520" s="10">
        <v>73.844054799999995</v>
      </c>
      <c r="E520">
        <v>18.525970600000001</v>
      </c>
      <c r="F520">
        <v>73.839333499999995</v>
      </c>
      <c r="H520" s="9" t="s">
        <v>391</v>
      </c>
      <c r="I520" s="7" t="s">
        <v>119</v>
      </c>
      <c r="J520">
        <f t="shared" si="8"/>
        <v>2.0346751073300133</v>
      </c>
    </row>
    <row r="521" spans="1:10" ht="15" thickBot="1" x14ac:dyDescent="0.35">
      <c r="A521">
        <v>522</v>
      </c>
      <c r="B521" s="9" t="s">
        <v>449</v>
      </c>
      <c r="C521" s="10">
        <v>18.5601649</v>
      </c>
      <c r="D521" s="10">
        <v>73.803133500000001</v>
      </c>
      <c r="E521">
        <v>18.525970600000001</v>
      </c>
      <c r="F521">
        <v>73.839333499999995</v>
      </c>
      <c r="H521" s="9" t="s">
        <v>449</v>
      </c>
      <c r="I521" s="8" t="s">
        <v>156</v>
      </c>
      <c r="J521">
        <f t="shared" si="8"/>
        <v>5.3928764413511887</v>
      </c>
    </row>
    <row r="522" spans="1:10" ht="15" thickBot="1" x14ac:dyDescent="0.35">
      <c r="A522">
        <v>524</v>
      </c>
      <c r="B522" s="9" t="s">
        <v>390</v>
      </c>
      <c r="C522" s="10">
        <v>18.5336359</v>
      </c>
      <c r="D522" s="10">
        <v>73.829622000000001</v>
      </c>
      <c r="E522">
        <v>18.525970600000001</v>
      </c>
      <c r="F522">
        <v>73.839333499999995</v>
      </c>
      <c r="H522" s="9" t="s">
        <v>390</v>
      </c>
      <c r="I522" s="8" t="s">
        <v>156</v>
      </c>
      <c r="J522">
        <f t="shared" si="8"/>
        <v>1.3336536104744432</v>
      </c>
    </row>
    <row r="523" spans="1:10" ht="15" thickBot="1" x14ac:dyDescent="0.35">
      <c r="A523">
        <v>525</v>
      </c>
      <c r="B523" s="9" t="s">
        <v>372</v>
      </c>
      <c r="C523" s="10">
        <v>18.517500399999999</v>
      </c>
      <c r="D523" s="10">
        <v>73.841577599999994</v>
      </c>
      <c r="E523">
        <v>18.525970600000001</v>
      </c>
      <c r="F523">
        <v>73.839333499999995</v>
      </c>
      <c r="H523" s="9" t="s">
        <v>372</v>
      </c>
      <c r="I523" s="7" t="s">
        <v>93</v>
      </c>
      <c r="J523">
        <f t="shared" si="8"/>
        <v>0.97214727229144604</v>
      </c>
    </row>
    <row r="524" spans="1:10" ht="15" thickBot="1" x14ac:dyDescent="0.35">
      <c r="A524">
        <v>526</v>
      </c>
      <c r="B524" s="9" t="s">
        <v>232</v>
      </c>
      <c r="C524" s="10">
        <v>18.524609099999999</v>
      </c>
      <c r="D524" s="10">
        <v>73.878623899999994</v>
      </c>
      <c r="E524">
        <v>18.525970600000001</v>
      </c>
      <c r="F524">
        <v>73.839333499999995</v>
      </c>
      <c r="H524" s="9" t="s">
        <v>232</v>
      </c>
      <c r="I524" s="8" t="s">
        <v>156</v>
      </c>
      <c r="J524">
        <f t="shared" si="8"/>
        <v>4.1497116616322893</v>
      </c>
    </row>
    <row r="525" spans="1:10" ht="15" thickBot="1" x14ac:dyDescent="0.35">
      <c r="A525">
        <v>527</v>
      </c>
      <c r="B525" s="9" t="s">
        <v>375</v>
      </c>
      <c r="C525" s="10">
        <v>18.5063393</v>
      </c>
      <c r="D525" s="10">
        <v>73.818410900000003</v>
      </c>
      <c r="E525">
        <v>18.525970600000001</v>
      </c>
      <c r="F525">
        <v>73.839333499999995</v>
      </c>
      <c r="H525" s="9" t="s">
        <v>375</v>
      </c>
      <c r="I525" s="7" t="s">
        <v>119</v>
      </c>
      <c r="J525">
        <f t="shared" si="8"/>
        <v>3.106822779305527</v>
      </c>
    </row>
    <row r="526" spans="1:10" ht="15" thickBot="1" x14ac:dyDescent="0.35">
      <c r="A526">
        <v>528</v>
      </c>
      <c r="B526" s="9" t="s">
        <v>398</v>
      </c>
      <c r="C526" s="10">
        <v>18.564245199999998</v>
      </c>
      <c r="D526" s="10">
        <v>73.776851100000002</v>
      </c>
      <c r="E526">
        <v>18.525970600000001</v>
      </c>
      <c r="F526">
        <v>73.839333499999995</v>
      </c>
      <c r="H526" s="9" t="s">
        <v>398</v>
      </c>
      <c r="I526" s="8" t="s">
        <v>80</v>
      </c>
      <c r="J526">
        <f t="shared" si="8"/>
        <v>7.8506461999342383</v>
      </c>
    </row>
    <row r="527" spans="1:10" ht="15" thickBot="1" x14ac:dyDescent="0.35">
      <c r="A527">
        <v>529</v>
      </c>
      <c r="B527" s="9" t="s">
        <v>394</v>
      </c>
      <c r="C527" s="10">
        <v>18.530437800000001</v>
      </c>
      <c r="D527" s="10">
        <v>73.829915200000002</v>
      </c>
      <c r="E527">
        <v>18.525970600000001</v>
      </c>
      <c r="F527">
        <v>73.839333499999995</v>
      </c>
      <c r="H527" s="9" t="s">
        <v>394</v>
      </c>
      <c r="I527" s="7" t="s">
        <v>80</v>
      </c>
      <c r="J527">
        <f t="shared" si="8"/>
        <v>1.1114843645104628</v>
      </c>
    </row>
    <row r="528" spans="1:10" ht="15" thickBot="1" x14ac:dyDescent="0.35">
      <c r="A528">
        <v>530</v>
      </c>
      <c r="B528" s="9" t="s">
        <v>372</v>
      </c>
      <c r="C528" s="10">
        <v>18.517500399999999</v>
      </c>
      <c r="D528" s="10">
        <v>73.841577599999994</v>
      </c>
      <c r="E528">
        <v>18.525970600000001</v>
      </c>
      <c r="F528">
        <v>73.839333499999995</v>
      </c>
      <c r="H528" s="9" t="s">
        <v>372</v>
      </c>
      <c r="I528" s="8" t="s">
        <v>93</v>
      </c>
      <c r="J528">
        <f t="shared" si="8"/>
        <v>0.97214727229144604</v>
      </c>
    </row>
    <row r="529" spans="1:10" ht="15" thickBot="1" x14ac:dyDescent="0.35">
      <c r="A529">
        <v>531</v>
      </c>
      <c r="B529" s="9" t="s">
        <v>478</v>
      </c>
      <c r="C529" s="10">
        <v>18.449128399999999</v>
      </c>
      <c r="D529" s="10">
        <v>73.845795100000004</v>
      </c>
      <c r="E529">
        <v>18.525970600000001</v>
      </c>
      <c r="F529">
        <v>73.839333499999995</v>
      </c>
      <c r="H529" s="9" t="s">
        <v>478</v>
      </c>
      <c r="I529" s="7" t="s">
        <v>80</v>
      </c>
      <c r="J529">
        <f t="shared" si="8"/>
        <v>8.5807592682834599</v>
      </c>
    </row>
    <row r="530" spans="1:10" ht="15" thickBot="1" x14ac:dyDescent="0.35">
      <c r="A530">
        <v>532</v>
      </c>
      <c r="B530" s="9" t="s">
        <v>479</v>
      </c>
      <c r="C530" s="10">
        <v>18.4953377</v>
      </c>
      <c r="D530" s="10">
        <v>73.820218400000002</v>
      </c>
      <c r="E530">
        <v>18.525970600000001</v>
      </c>
      <c r="F530">
        <v>73.839333499999995</v>
      </c>
      <c r="H530" s="9" t="s">
        <v>479</v>
      </c>
      <c r="I530" s="8" t="s">
        <v>80</v>
      </c>
      <c r="J530">
        <f t="shared" si="8"/>
        <v>3.9621053648425009</v>
      </c>
    </row>
    <row r="531" spans="1:10" ht="27.6" thickBot="1" x14ac:dyDescent="0.35">
      <c r="A531">
        <v>533</v>
      </c>
      <c r="B531" s="9" t="s">
        <v>400</v>
      </c>
      <c r="C531" s="10">
        <v>18.501633500000001</v>
      </c>
      <c r="D531" s="10">
        <v>73.831546099999997</v>
      </c>
      <c r="E531">
        <v>18.525970600000001</v>
      </c>
      <c r="F531">
        <v>73.839333499999995</v>
      </c>
      <c r="H531" s="9" t="s">
        <v>400</v>
      </c>
      <c r="I531" s="7" t="s">
        <v>80</v>
      </c>
      <c r="J531">
        <f t="shared" si="8"/>
        <v>2.8310148193870535</v>
      </c>
    </row>
    <row r="532" spans="1:10" ht="15" thickBot="1" x14ac:dyDescent="0.35">
      <c r="A532">
        <v>534</v>
      </c>
      <c r="B532" s="9" t="s">
        <v>402</v>
      </c>
      <c r="C532" s="10">
        <v>18.5209844</v>
      </c>
      <c r="D532" s="10">
        <v>73.843864100000005</v>
      </c>
      <c r="E532">
        <v>18.525970600000001</v>
      </c>
      <c r="F532">
        <v>73.839333499999995</v>
      </c>
      <c r="H532" s="9" t="s">
        <v>402</v>
      </c>
      <c r="I532" s="8" t="s">
        <v>80</v>
      </c>
      <c r="J532">
        <f t="shared" si="8"/>
        <v>0.73261794905212341</v>
      </c>
    </row>
    <row r="533" spans="1:10" ht="15" thickBot="1" x14ac:dyDescent="0.35">
      <c r="A533">
        <v>535</v>
      </c>
      <c r="B533" s="9" t="s">
        <v>456</v>
      </c>
      <c r="C533" s="10">
        <v>18.4897536</v>
      </c>
      <c r="D533" s="10">
        <v>73.857849099999996</v>
      </c>
      <c r="E533">
        <v>18.525970600000001</v>
      </c>
      <c r="F533">
        <v>73.839333499999995</v>
      </c>
      <c r="H533" s="9" t="s">
        <v>456</v>
      </c>
      <c r="I533" s="7" t="s">
        <v>80</v>
      </c>
      <c r="J533">
        <f t="shared" si="8"/>
        <v>4.4802322590744446</v>
      </c>
    </row>
    <row r="534" spans="1:10" ht="15" thickBot="1" x14ac:dyDescent="0.35">
      <c r="A534">
        <v>536</v>
      </c>
      <c r="B534" s="9" t="s">
        <v>390</v>
      </c>
      <c r="C534" s="10">
        <v>18.5336359</v>
      </c>
      <c r="D534" s="10">
        <v>73.829622000000001</v>
      </c>
      <c r="E534">
        <v>18.525970600000001</v>
      </c>
      <c r="F534">
        <v>73.839333499999995</v>
      </c>
      <c r="H534" s="9" t="s">
        <v>390</v>
      </c>
      <c r="I534" s="8" t="s">
        <v>93</v>
      </c>
      <c r="J534">
        <f t="shared" si="8"/>
        <v>1.3336536104744432</v>
      </c>
    </row>
    <row r="535" spans="1:10" ht="15" thickBot="1" x14ac:dyDescent="0.35">
      <c r="A535">
        <v>537</v>
      </c>
      <c r="B535" s="9" t="s">
        <v>419</v>
      </c>
      <c r="C535" s="10">
        <v>18.4678997</v>
      </c>
      <c r="D535" s="10">
        <v>73.818820099999996</v>
      </c>
      <c r="E535">
        <v>18.525970600000001</v>
      </c>
      <c r="F535">
        <v>73.839333499999995</v>
      </c>
      <c r="H535" s="9" t="s">
        <v>419</v>
      </c>
      <c r="I535" s="7" t="s">
        <v>80</v>
      </c>
      <c r="J535">
        <f t="shared" si="8"/>
        <v>6.8171678831825364</v>
      </c>
    </row>
    <row r="536" spans="1:10" ht="15" thickBot="1" x14ac:dyDescent="0.35">
      <c r="A536">
        <v>538</v>
      </c>
      <c r="B536" s="9" t="s">
        <v>372</v>
      </c>
      <c r="C536" s="10">
        <v>18.517500399999999</v>
      </c>
      <c r="D536" s="10">
        <v>73.841577599999994</v>
      </c>
      <c r="E536">
        <v>18.525970600000001</v>
      </c>
      <c r="F536">
        <v>73.839333499999995</v>
      </c>
      <c r="H536" s="9" t="s">
        <v>372</v>
      </c>
      <c r="I536" s="8" t="s">
        <v>93</v>
      </c>
      <c r="J536">
        <f t="shared" si="8"/>
        <v>0.97214727229144604</v>
      </c>
    </row>
    <row r="537" spans="1:10" ht="15" thickBot="1" x14ac:dyDescent="0.35">
      <c r="A537">
        <v>539</v>
      </c>
      <c r="B537" s="9" t="s">
        <v>407</v>
      </c>
      <c r="C537" s="10">
        <v>18.591271599999999</v>
      </c>
      <c r="D537" s="10">
        <v>73.738909000000007</v>
      </c>
      <c r="E537">
        <v>18.525970600000001</v>
      </c>
      <c r="F537">
        <v>73.839333499999995</v>
      </c>
      <c r="H537" s="9" t="s">
        <v>407</v>
      </c>
      <c r="I537" s="7" t="s">
        <v>156</v>
      </c>
      <c r="J537">
        <f t="shared" si="8"/>
        <v>12.850698334201999</v>
      </c>
    </row>
    <row r="538" spans="1:10" ht="15" thickBot="1" x14ac:dyDescent="0.35">
      <c r="A538">
        <v>540</v>
      </c>
      <c r="B538" s="9" t="s">
        <v>419</v>
      </c>
      <c r="C538" s="10">
        <v>18.4678997</v>
      </c>
      <c r="D538" s="10">
        <v>73.818820099999996</v>
      </c>
      <c r="E538">
        <v>18.525970600000001</v>
      </c>
      <c r="F538">
        <v>73.839333499999995</v>
      </c>
      <c r="H538" s="9" t="s">
        <v>419</v>
      </c>
      <c r="I538" s="8" t="s">
        <v>80</v>
      </c>
      <c r="J538">
        <f t="shared" si="8"/>
        <v>6.8171678831825364</v>
      </c>
    </row>
    <row r="539" spans="1:10" ht="15" thickBot="1" x14ac:dyDescent="0.35">
      <c r="A539">
        <v>541</v>
      </c>
      <c r="B539" s="9" t="s">
        <v>372</v>
      </c>
      <c r="C539" s="10">
        <v>18.517500399999999</v>
      </c>
      <c r="D539" s="10">
        <v>73.841577599999994</v>
      </c>
      <c r="E539">
        <v>18.525970600000001</v>
      </c>
      <c r="F539">
        <v>73.839333499999995</v>
      </c>
      <c r="H539" s="9" t="s">
        <v>372</v>
      </c>
      <c r="I539" s="7" t="s">
        <v>93</v>
      </c>
      <c r="J539">
        <f t="shared" si="8"/>
        <v>0.97214727229144604</v>
      </c>
    </row>
    <row r="540" spans="1:10" ht="15" thickBot="1" x14ac:dyDescent="0.35">
      <c r="A540">
        <v>542</v>
      </c>
      <c r="B540" s="9" t="s">
        <v>382</v>
      </c>
      <c r="C540" s="10">
        <v>18.516297999999999</v>
      </c>
      <c r="D540" s="10">
        <v>73.815456999999995</v>
      </c>
      <c r="E540">
        <v>18.525970600000001</v>
      </c>
      <c r="F540">
        <v>73.839333499999995</v>
      </c>
      <c r="H540" s="9" t="s">
        <v>382</v>
      </c>
      <c r="I540" s="8" t="s">
        <v>80</v>
      </c>
      <c r="J540">
        <f t="shared" si="8"/>
        <v>2.7404969789229812</v>
      </c>
    </row>
    <row r="541" spans="1:10" ht="15" thickBot="1" x14ac:dyDescent="0.35">
      <c r="A541">
        <v>543</v>
      </c>
      <c r="B541" s="9" t="s">
        <v>390</v>
      </c>
      <c r="C541" s="10">
        <v>18.5336359</v>
      </c>
      <c r="D541" s="10">
        <v>73.829622000000001</v>
      </c>
      <c r="E541">
        <v>18.525970600000001</v>
      </c>
      <c r="F541">
        <v>73.839333499999995</v>
      </c>
      <c r="H541" s="9" t="s">
        <v>390</v>
      </c>
      <c r="I541" s="7" t="s">
        <v>156</v>
      </c>
      <c r="J541">
        <f t="shared" si="8"/>
        <v>1.3336536104744432</v>
      </c>
    </row>
    <row r="542" spans="1:10" ht="15" thickBot="1" x14ac:dyDescent="0.35">
      <c r="A542">
        <v>544</v>
      </c>
      <c r="B542" s="9" t="s">
        <v>389</v>
      </c>
      <c r="C542" s="10">
        <v>18.497798899999999</v>
      </c>
      <c r="D542" s="10">
        <v>73.813655499999996</v>
      </c>
      <c r="E542">
        <v>18.525970600000001</v>
      </c>
      <c r="F542">
        <v>73.839333499999995</v>
      </c>
      <c r="H542" s="9" t="s">
        <v>389</v>
      </c>
      <c r="I542" s="8" t="s">
        <v>80</v>
      </c>
      <c r="J542">
        <f t="shared" si="8"/>
        <v>4.1449075888880689</v>
      </c>
    </row>
    <row r="543" spans="1:10" ht="15" thickBot="1" x14ac:dyDescent="0.35">
      <c r="A543">
        <v>545</v>
      </c>
      <c r="B543" s="9" t="s">
        <v>421</v>
      </c>
      <c r="C543" s="10">
        <v>18.549796700000002</v>
      </c>
      <c r="D543" s="10">
        <v>73.839556999999999</v>
      </c>
      <c r="E543">
        <v>18.525970600000001</v>
      </c>
      <c r="F543">
        <v>73.839333499999995</v>
      </c>
      <c r="H543" s="9" t="s">
        <v>421</v>
      </c>
      <c r="I543" s="7" t="s">
        <v>80</v>
      </c>
      <c r="J543">
        <f>3963*ACOS(COS(RADIANS(90-C543))*COS(RADIANS(90-E543))+SIN(RADIANS(90-C543))*SIN(RADIANS(90-E543))*COS(RADIANS(D543-F543)))*1.60934</f>
        <v>2.6522800673247051</v>
      </c>
    </row>
    <row r="544" spans="1:10" ht="15" thickBot="1" x14ac:dyDescent="0.35">
      <c r="A544">
        <v>546</v>
      </c>
      <c r="B544" s="9" t="s">
        <v>372</v>
      </c>
      <c r="C544" s="10">
        <v>18.517500399999999</v>
      </c>
      <c r="D544" s="10">
        <v>73.841577599999994</v>
      </c>
      <c r="E544">
        <v>18.525970600000001</v>
      </c>
      <c r="F544">
        <v>73.839333499999995</v>
      </c>
      <c r="H544" s="9" t="s">
        <v>372</v>
      </c>
      <c r="I544" s="8" t="s">
        <v>93</v>
      </c>
      <c r="J544">
        <f t="shared" si="8"/>
        <v>0.97214727229144604</v>
      </c>
    </row>
    <row r="545" spans="1:10" ht="15" thickBot="1" x14ac:dyDescent="0.35">
      <c r="A545">
        <v>547</v>
      </c>
      <c r="B545" s="9" t="s">
        <v>390</v>
      </c>
      <c r="C545" s="10">
        <v>18.5336359</v>
      </c>
      <c r="D545" s="10">
        <v>73.829622000000001</v>
      </c>
      <c r="E545">
        <v>18.525970600000001</v>
      </c>
      <c r="F545">
        <v>73.839333499999995</v>
      </c>
      <c r="H545" s="9" t="s">
        <v>390</v>
      </c>
      <c r="I545" s="7" t="s">
        <v>156</v>
      </c>
      <c r="J545">
        <f t="shared" si="8"/>
        <v>1.3336536104744432</v>
      </c>
    </row>
    <row r="546" spans="1:10" ht="15" thickBot="1" x14ac:dyDescent="0.35">
      <c r="A546">
        <v>548</v>
      </c>
      <c r="B546" s="9" t="s">
        <v>390</v>
      </c>
      <c r="C546" s="10">
        <v>18.5336359</v>
      </c>
      <c r="D546" s="10">
        <v>73.829622000000001</v>
      </c>
      <c r="E546">
        <v>18.525970600000001</v>
      </c>
      <c r="F546">
        <v>73.839333499999995</v>
      </c>
      <c r="H546" s="9" t="s">
        <v>390</v>
      </c>
      <c r="I546" s="8" t="s">
        <v>156</v>
      </c>
      <c r="J546">
        <f t="shared" si="8"/>
        <v>1.3336536104744432</v>
      </c>
    </row>
    <row r="547" spans="1:10" ht="15" thickBot="1" x14ac:dyDescent="0.35">
      <c r="A547">
        <v>549</v>
      </c>
      <c r="B547" s="9" t="s">
        <v>232</v>
      </c>
      <c r="C547" s="10">
        <v>18.524609099999999</v>
      </c>
      <c r="D547" s="10">
        <v>73.878623899999994</v>
      </c>
      <c r="E547">
        <v>18.525970600000001</v>
      </c>
      <c r="F547">
        <v>73.839333499999995</v>
      </c>
      <c r="H547" s="9" t="s">
        <v>232</v>
      </c>
      <c r="I547" s="7" t="s">
        <v>156</v>
      </c>
      <c r="J547">
        <f t="shared" si="8"/>
        <v>4.1497116616322893</v>
      </c>
    </row>
    <row r="548" spans="1:10" ht="15" thickBot="1" x14ac:dyDescent="0.35">
      <c r="A548">
        <v>550</v>
      </c>
      <c r="B548" s="9" t="s">
        <v>380</v>
      </c>
      <c r="C548" s="10">
        <v>18.629781099999999</v>
      </c>
      <c r="D548" s="10">
        <v>73.799709399999998</v>
      </c>
      <c r="E548">
        <v>18.525970600000001</v>
      </c>
      <c r="F548">
        <v>73.839333499999995</v>
      </c>
      <c r="H548" s="9" t="s">
        <v>380</v>
      </c>
      <c r="I548" s="8" t="s">
        <v>53</v>
      </c>
      <c r="J548">
        <f t="shared" si="8"/>
        <v>12.288628747077906</v>
      </c>
    </row>
    <row r="549" spans="1:10" ht="15" thickBot="1" x14ac:dyDescent="0.35">
      <c r="A549">
        <v>551</v>
      </c>
      <c r="B549" s="9" t="s">
        <v>480</v>
      </c>
      <c r="C549" s="10">
        <v>18.6491735</v>
      </c>
      <c r="D549" s="10">
        <v>73.770653199999998</v>
      </c>
      <c r="E549">
        <v>18.525970600000001</v>
      </c>
      <c r="F549">
        <v>73.839333499999995</v>
      </c>
      <c r="H549" s="9" t="s">
        <v>480</v>
      </c>
      <c r="I549" s="7" t="s">
        <v>80</v>
      </c>
      <c r="J549">
        <f t="shared" si="8"/>
        <v>15.510887253658304</v>
      </c>
    </row>
    <row r="550" spans="1:10" ht="15" thickBot="1" x14ac:dyDescent="0.35">
      <c r="A550">
        <v>552</v>
      </c>
      <c r="B550" s="9" t="s">
        <v>390</v>
      </c>
      <c r="C550" s="10">
        <v>18.5336359</v>
      </c>
      <c r="D550" s="10">
        <v>73.829622000000001</v>
      </c>
      <c r="E550">
        <v>18.525970600000001</v>
      </c>
      <c r="F550">
        <v>73.839333499999995</v>
      </c>
      <c r="H550" s="9" t="s">
        <v>390</v>
      </c>
      <c r="I550" s="8" t="s">
        <v>93</v>
      </c>
      <c r="J550">
        <f t="shared" si="8"/>
        <v>1.3336536104744432</v>
      </c>
    </row>
    <row r="551" spans="1:10" ht="15" thickBot="1" x14ac:dyDescent="0.35">
      <c r="A551">
        <v>553</v>
      </c>
      <c r="B551" s="9" t="s">
        <v>372</v>
      </c>
      <c r="C551" s="10">
        <v>18.517500399999999</v>
      </c>
      <c r="D551" s="10">
        <v>73.841577599999994</v>
      </c>
      <c r="E551">
        <v>18.525970600000001</v>
      </c>
      <c r="F551">
        <v>73.839333499999995</v>
      </c>
      <c r="H551" s="9" t="s">
        <v>372</v>
      </c>
      <c r="I551" s="7" t="s">
        <v>93</v>
      </c>
      <c r="J551">
        <f t="shared" si="8"/>
        <v>0.97214727229144604</v>
      </c>
    </row>
    <row r="552" spans="1:10" ht="15" thickBot="1" x14ac:dyDescent="0.35">
      <c r="A552">
        <v>554</v>
      </c>
      <c r="B552" s="9" t="s">
        <v>369</v>
      </c>
      <c r="C552" s="10">
        <v>18.516543599999999</v>
      </c>
      <c r="D552" s="10">
        <v>73.836602099999993</v>
      </c>
      <c r="E552">
        <v>18.525970600000001</v>
      </c>
      <c r="F552">
        <v>73.839333499999995</v>
      </c>
      <c r="H552" s="9" t="s">
        <v>369</v>
      </c>
      <c r="I552" s="8" t="s">
        <v>93</v>
      </c>
      <c r="J552">
        <f t="shared" si="8"/>
        <v>1.0882378244842448</v>
      </c>
    </row>
    <row r="553" spans="1:10" ht="15" thickBot="1" x14ac:dyDescent="0.35">
      <c r="A553">
        <v>555</v>
      </c>
      <c r="B553" s="9" t="s">
        <v>370</v>
      </c>
      <c r="C553" s="10">
        <v>18.530263000000001</v>
      </c>
      <c r="D553" s="10">
        <v>73.849858800000007</v>
      </c>
      <c r="E553">
        <v>18.525970600000001</v>
      </c>
      <c r="F553">
        <v>73.839333499999995</v>
      </c>
      <c r="H553" s="9" t="s">
        <v>370</v>
      </c>
      <c r="I553" s="7" t="s">
        <v>80</v>
      </c>
      <c r="J553">
        <f t="shared" si="8"/>
        <v>1.2092811452000027</v>
      </c>
    </row>
    <row r="554" spans="1:10" ht="15" thickBot="1" x14ac:dyDescent="0.35">
      <c r="B554" s="9"/>
    </row>
    <row r="555" spans="1:10" ht="15" thickBot="1" x14ac:dyDescent="0.35">
      <c r="B555" s="9"/>
    </row>
    <row r="556" spans="1:10" ht="15" thickBot="1" x14ac:dyDescent="0.35">
      <c r="B556" s="9"/>
    </row>
    <row r="557" spans="1:10" ht="15" thickBot="1" x14ac:dyDescent="0.35">
      <c r="B557" s="9"/>
    </row>
    <row r="558" spans="1:10" ht="15" thickBot="1" x14ac:dyDescent="0.35">
      <c r="B558" s="9"/>
    </row>
    <row r="559" spans="1:10" ht="15" thickBot="1" x14ac:dyDescent="0.35">
      <c r="B559" s="9"/>
    </row>
    <row r="560" spans="1:10" ht="15" thickBot="1" x14ac:dyDescent="0.35">
      <c r="B560" s="9"/>
    </row>
    <row r="561" spans="2:2" ht="15" thickBot="1" x14ac:dyDescent="0.35">
      <c r="B561" s="9"/>
    </row>
    <row r="562" spans="2:2" ht="15" thickBot="1" x14ac:dyDescent="0.35">
      <c r="B562" s="9"/>
    </row>
    <row r="563" spans="2:2" ht="15" thickBot="1" x14ac:dyDescent="0.35">
      <c r="B563" s="9"/>
    </row>
    <row r="564" spans="2:2" ht="15" thickBot="1" x14ac:dyDescent="0.35">
      <c r="B564" s="9"/>
    </row>
    <row r="565" spans="2:2" ht="15" thickBot="1" x14ac:dyDescent="0.35">
      <c r="B565" s="9"/>
    </row>
    <row r="566" spans="2:2" ht="15" thickBot="1" x14ac:dyDescent="0.35">
      <c r="B566" s="9"/>
    </row>
    <row r="567" spans="2:2" ht="15" thickBot="1" x14ac:dyDescent="0.35">
      <c r="B567" s="9"/>
    </row>
    <row r="568" spans="2:2" ht="15" thickBot="1" x14ac:dyDescent="0.35">
      <c r="B568" s="9"/>
    </row>
    <row r="569" spans="2:2" ht="15" thickBot="1" x14ac:dyDescent="0.35">
      <c r="B569" s="9"/>
    </row>
    <row r="570" spans="2:2" ht="15" thickBot="1" x14ac:dyDescent="0.35">
      <c r="B570" s="9"/>
    </row>
    <row r="571" spans="2:2" ht="15" thickBot="1" x14ac:dyDescent="0.35">
      <c r="B571" s="9"/>
    </row>
    <row r="572" spans="2:2" ht="15" thickBot="1" x14ac:dyDescent="0.35">
      <c r="B572" s="9"/>
    </row>
    <row r="573" spans="2:2" ht="15" thickBot="1" x14ac:dyDescent="0.35">
      <c r="B573" s="9"/>
    </row>
    <row r="574" spans="2:2" ht="15" thickBot="1" x14ac:dyDescent="0.35">
      <c r="B574" s="9"/>
    </row>
    <row r="575" spans="2:2" ht="15" thickBot="1" x14ac:dyDescent="0.35">
      <c r="B575" s="9"/>
    </row>
    <row r="576" spans="2:2" ht="15" thickBot="1" x14ac:dyDescent="0.35">
      <c r="B576" s="9"/>
    </row>
    <row r="577" spans="2:2" ht="15" thickBot="1" x14ac:dyDescent="0.35">
      <c r="B577" s="9"/>
    </row>
    <row r="578" spans="2:2" ht="15" thickBot="1" x14ac:dyDescent="0.35">
      <c r="B578" s="9"/>
    </row>
    <row r="579" spans="2:2" ht="15" thickBot="1" x14ac:dyDescent="0.35">
      <c r="B579" s="9"/>
    </row>
    <row r="580" spans="2:2" ht="15" thickBot="1" x14ac:dyDescent="0.35">
      <c r="B580" s="9"/>
    </row>
    <row r="581" spans="2:2" ht="15" thickBot="1" x14ac:dyDescent="0.35">
      <c r="B581" s="9"/>
    </row>
    <row r="582" spans="2:2" ht="15" thickBot="1" x14ac:dyDescent="0.35">
      <c r="B582" s="9"/>
    </row>
    <row r="583" spans="2:2" ht="15" thickBot="1" x14ac:dyDescent="0.35">
      <c r="B583" s="9"/>
    </row>
    <row r="584" spans="2:2" ht="15" thickBot="1" x14ac:dyDescent="0.35">
      <c r="B584" s="9"/>
    </row>
    <row r="585" spans="2:2" ht="15" thickBot="1" x14ac:dyDescent="0.35">
      <c r="B585" s="9"/>
    </row>
    <row r="586" spans="2:2" ht="15" thickBot="1" x14ac:dyDescent="0.35">
      <c r="B586" s="9"/>
    </row>
    <row r="587" spans="2:2" ht="15" thickBot="1" x14ac:dyDescent="0.35">
      <c r="B587" s="9"/>
    </row>
    <row r="588" spans="2:2" ht="15" thickBot="1" x14ac:dyDescent="0.35">
      <c r="B588" s="9"/>
    </row>
    <row r="589" spans="2:2" ht="15" thickBot="1" x14ac:dyDescent="0.35">
      <c r="B589" s="9"/>
    </row>
    <row r="590" spans="2:2" ht="15" thickBot="1" x14ac:dyDescent="0.35">
      <c r="B590" s="9"/>
    </row>
    <row r="591" spans="2:2" ht="15" thickBot="1" x14ac:dyDescent="0.35">
      <c r="B591" s="9"/>
    </row>
    <row r="592" spans="2:2" ht="15" thickBot="1" x14ac:dyDescent="0.35">
      <c r="B592" s="9"/>
    </row>
    <row r="593" spans="2:2" ht="15" thickBot="1" x14ac:dyDescent="0.35">
      <c r="B593" s="9"/>
    </row>
    <row r="594" spans="2:2" ht="15" thickBot="1" x14ac:dyDescent="0.35">
      <c r="B594" s="9"/>
    </row>
    <row r="595" spans="2:2" ht="15" thickBot="1" x14ac:dyDescent="0.35">
      <c r="B595" s="9"/>
    </row>
    <row r="596" spans="2:2" ht="15" thickBot="1" x14ac:dyDescent="0.35">
      <c r="B596" s="9"/>
    </row>
    <row r="597" spans="2:2" ht="15" thickBot="1" x14ac:dyDescent="0.35">
      <c r="B597" s="9"/>
    </row>
    <row r="598" spans="2:2" ht="15" thickBot="1" x14ac:dyDescent="0.35">
      <c r="B598" s="9"/>
    </row>
    <row r="599" spans="2:2" ht="15" thickBot="1" x14ac:dyDescent="0.35">
      <c r="B599" s="9"/>
    </row>
    <row r="600" spans="2:2" ht="15" thickBot="1" x14ac:dyDescent="0.35">
      <c r="B600" s="9"/>
    </row>
    <row r="601" spans="2:2" ht="15" thickBot="1" x14ac:dyDescent="0.35">
      <c r="B601" s="9"/>
    </row>
    <row r="602" spans="2:2" ht="15" thickBot="1" x14ac:dyDescent="0.35">
      <c r="B602" s="9"/>
    </row>
    <row r="603" spans="2:2" ht="15" thickBot="1" x14ac:dyDescent="0.35">
      <c r="B603" s="9"/>
    </row>
    <row r="604" spans="2:2" ht="15" thickBot="1" x14ac:dyDescent="0.35">
      <c r="B604" s="9"/>
    </row>
    <row r="605" spans="2:2" ht="15" thickBot="1" x14ac:dyDescent="0.35">
      <c r="B605" s="9"/>
    </row>
    <row r="606" spans="2:2" ht="15" thickBot="1" x14ac:dyDescent="0.35">
      <c r="B606" s="9"/>
    </row>
    <row r="607" spans="2:2" ht="15" thickBot="1" x14ac:dyDescent="0.35">
      <c r="B607" s="9"/>
    </row>
    <row r="608" spans="2:2" ht="15" thickBot="1" x14ac:dyDescent="0.35">
      <c r="B608" s="9"/>
    </row>
    <row r="609" spans="2:2" ht="15" thickBot="1" x14ac:dyDescent="0.35">
      <c r="B609" s="9"/>
    </row>
    <row r="610" spans="2:2" ht="15" thickBot="1" x14ac:dyDescent="0.35">
      <c r="B610" s="9"/>
    </row>
    <row r="611" spans="2:2" ht="15" thickBot="1" x14ac:dyDescent="0.35">
      <c r="B611" s="9"/>
    </row>
    <row r="612" spans="2:2" ht="15" thickBot="1" x14ac:dyDescent="0.35">
      <c r="B612" s="9"/>
    </row>
    <row r="613" spans="2:2" ht="15" thickBot="1" x14ac:dyDescent="0.35">
      <c r="B613" s="9"/>
    </row>
    <row r="614" spans="2:2" ht="15" thickBot="1" x14ac:dyDescent="0.35">
      <c r="B614" s="9"/>
    </row>
    <row r="615" spans="2:2" ht="15" thickBot="1" x14ac:dyDescent="0.35">
      <c r="B615" s="9"/>
    </row>
    <row r="616" spans="2:2" ht="15" thickBot="1" x14ac:dyDescent="0.35">
      <c r="B616" s="9"/>
    </row>
    <row r="617" spans="2:2" ht="15" thickBot="1" x14ac:dyDescent="0.35">
      <c r="B617" s="9"/>
    </row>
    <row r="618" spans="2:2" ht="15" thickBot="1" x14ac:dyDescent="0.35">
      <c r="B618" s="9"/>
    </row>
    <row r="619" spans="2:2" ht="15" thickBot="1" x14ac:dyDescent="0.35">
      <c r="B619" s="9"/>
    </row>
    <row r="620" spans="2:2" ht="15" thickBot="1" x14ac:dyDescent="0.35">
      <c r="B620" s="9"/>
    </row>
    <row r="621" spans="2:2" ht="15" thickBot="1" x14ac:dyDescent="0.35">
      <c r="B621" s="9"/>
    </row>
    <row r="622" spans="2:2" ht="15" thickBot="1" x14ac:dyDescent="0.35">
      <c r="B622" s="9"/>
    </row>
    <row r="623" spans="2:2" ht="15" thickBot="1" x14ac:dyDescent="0.35">
      <c r="B623" s="9"/>
    </row>
    <row r="624" spans="2:2" ht="15" thickBot="1" x14ac:dyDescent="0.35">
      <c r="B624" s="9"/>
    </row>
    <row r="625" spans="2:2" ht="15" thickBot="1" x14ac:dyDescent="0.35">
      <c r="B625" s="9"/>
    </row>
    <row r="626" spans="2:2" ht="15" thickBot="1" x14ac:dyDescent="0.35">
      <c r="B626" s="9"/>
    </row>
    <row r="627" spans="2:2" ht="15" thickBot="1" x14ac:dyDescent="0.35">
      <c r="B627" s="9"/>
    </row>
    <row r="628" spans="2:2" ht="15" thickBot="1" x14ac:dyDescent="0.35">
      <c r="B628" s="9"/>
    </row>
    <row r="629" spans="2:2" ht="15" thickBot="1" x14ac:dyDescent="0.35">
      <c r="B629" s="9"/>
    </row>
    <row r="630" spans="2:2" ht="15" thickBot="1" x14ac:dyDescent="0.35">
      <c r="B630" s="9"/>
    </row>
    <row r="631" spans="2:2" ht="15" thickBot="1" x14ac:dyDescent="0.35">
      <c r="B631" s="9"/>
    </row>
    <row r="632" spans="2:2" ht="15" thickBot="1" x14ac:dyDescent="0.35">
      <c r="B632" s="9"/>
    </row>
    <row r="633" spans="2:2" ht="15" thickBot="1" x14ac:dyDescent="0.35">
      <c r="B633" s="9"/>
    </row>
    <row r="634" spans="2:2" ht="15" thickBot="1" x14ac:dyDescent="0.35">
      <c r="B634" s="9"/>
    </row>
    <row r="635" spans="2:2" ht="15" thickBot="1" x14ac:dyDescent="0.35">
      <c r="B635" s="9"/>
    </row>
    <row r="636" spans="2:2" ht="15" thickBot="1" x14ac:dyDescent="0.35">
      <c r="B636" s="9"/>
    </row>
    <row r="637" spans="2:2" ht="15" thickBot="1" x14ac:dyDescent="0.35">
      <c r="B637" s="9"/>
    </row>
    <row r="638" spans="2:2" ht="15" thickBot="1" x14ac:dyDescent="0.35">
      <c r="B638" s="9"/>
    </row>
    <row r="639" spans="2:2" ht="15" thickBot="1" x14ac:dyDescent="0.35">
      <c r="B639" s="9"/>
    </row>
    <row r="640" spans="2:2" ht="15" thickBot="1" x14ac:dyDescent="0.35">
      <c r="B640" s="9"/>
    </row>
    <row r="641" spans="2:2" ht="15" thickBot="1" x14ac:dyDescent="0.35">
      <c r="B641" s="9"/>
    </row>
    <row r="642" spans="2:2" ht="15" thickBot="1" x14ac:dyDescent="0.35">
      <c r="B642" s="9"/>
    </row>
    <row r="643" spans="2:2" ht="15" thickBot="1" x14ac:dyDescent="0.35">
      <c r="B643" s="9"/>
    </row>
    <row r="644" spans="2:2" ht="15" thickBot="1" x14ac:dyDescent="0.35">
      <c r="B644" s="9"/>
    </row>
    <row r="645" spans="2:2" ht="15" thickBot="1" x14ac:dyDescent="0.35">
      <c r="B645" s="9"/>
    </row>
    <row r="646" spans="2:2" ht="15" thickBot="1" x14ac:dyDescent="0.35">
      <c r="B646" s="9"/>
    </row>
    <row r="647" spans="2:2" ht="15" thickBot="1" x14ac:dyDescent="0.35">
      <c r="B647" s="9"/>
    </row>
    <row r="648" spans="2:2" ht="15" thickBot="1" x14ac:dyDescent="0.35">
      <c r="B648" s="9"/>
    </row>
    <row r="649" spans="2:2" ht="15" thickBot="1" x14ac:dyDescent="0.35">
      <c r="B649" s="9"/>
    </row>
    <row r="650" spans="2:2" ht="15" thickBot="1" x14ac:dyDescent="0.35">
      <c r="B650" s="9"/>
    </row>
    <row r="651" spans="2:2" ht="15" thickBot="1" x14ac:dyDescent="0.35">
      <c r="B651" s="9"/>
    </row>
    <row r="652" spans="2:2" ht="15" thickBot="1" x14ac:dyDescent="0.35">
      <c r="B652" s="9"/>
    </row>
    <row r="653" spans="2:2" ht="15" thickBot="1" x14ac:dyDescent="0.35">
      <c r="B653" s="9"/>
    </row>
    <row r="654" spans="2:2" ht="15" thickBot="1" x14ac:dyDescent="0.35">
      <c r="B654" s="9"/>
    </row>
    <row r="655" spans="2:2" ht="15" thickBot="1" x14ac:dyDescent="0.35">
      <c r="B655" s="9"/>
    </row>
    <row r="656" spans="2:2" ht="15" thickBot="1" x14ac:dyDescent="0.35">
      <c r="B656" s="9"/>
    </row>
    <row r="657" spans="2:2" ht="15" thickBot="1" x14ac:dyDescent="0.35">
      <c r="B657" s="9"/>
    </row>
    <row r="658" spans="2:2" ht="15" thickBot="1" x14ac:dyDescent="0.35">
      <c r="B658" s="9"/>
    </row>
    <row r="659" spans="2:2" ht="15" thickBot="1" x14ac:dyDescent="0.35">
      <c r="B659" s="9"/>
    </row>
    <row r="660" spans="2:2" ht="15" thickBot="1" x14ac:dyDescent="0.35">
      <c r="B660" s="9"/>
    </row>
    <row r="661" spans="2:2" ht="15" thickBot="1" x14ac:dyDescent="0.35">
      <c r="B661" s="9"/>
    </row>
    <row r="662" spans="2:2" ht="15" thickBot="1" x14ac:dyDescent="0.35">
      <c r="B662" s="9"/>
    </row>
    <row r="663" spans="2:2" ht="15" thickBot="1" x14ac:dyDescent="0.35">
      <c r="B663" s="9"/>
    </row>
    <row r="664" spans="2:2" ht="15" thickBot="1" x14ac:dyDescent="0.35">
      <c r="B664" s="9"/>
    </row>
    <row r="665" spans="2:2" ht="15" thickBot="1" x14ac:dyDescent="0.35">
      <c r="B665" s="9"/>
    </row>
    <row r="666" spans="2:2" ht="15" thickBot="1" x14ac:dyDescent="0.35">
      <c r="B666" s="9"/>
    </row>
    <row r="667" spans="2:2" ht="15" thickBot="1" x14ac:dyDescent="0.35">
      <c r="B667" s="9"/>
    </row>
    <row r="668" spans="2:2" ht="15" thickBot="1" x14ac:dyDescent="0.35">
      <c r="B668" s="9"/>
    </row>
    <row r="669" spans="2:2" ht="15" thickBot="1" x14ac:dyDescent="0.35">
      <c r="B669" s="9"/>
    </row>
    <row r="670" spans="2:2" ht="15" thickBot="1" x14ac:dyDescent="0.35">
      <c r="B670" s="9"/>
    </row>
    <row r="671" spans="2:2" ht="15" thickBot="1" x14ac:dyDescent="0.35">
      <c r="B671" s="9"/>
    </row>
    <row r="672" spans="2:2" ht="15" thickBot="1" x14ac:dyDescent="0.35">
      <c r="B672" s="9"/>
    </row>
    <row r="673" spans="2:2" ht="15" thickBot="1" x14ac:dyDescent="0.35">
      <c r="B673" s="9"/>
    </row>
    <row r="674" spans="2:2" ht="15" thickBot="1" x14ac:dyDescent="0.35">
      <c r="B674" s="9"/>
    </row>
    <row r="675" spans="2:2" ht="15" thickBot="1" x14ac:dyDescent="0.35">
      <c r="B675" s="9"/>
    </row>
    <row r="676" spans="2:2" ht="15" thickBot="1" x14ac:dyDescent="0.35">
      <c r="B676" s="9"/>
    </row>
    <row r="677" spans="2:2" ht="15" thickBot="1" x14ac:dyDescent="0.35">
      <c r="B677" s="9"/>
    </row>
    <row r="678" spans="2:2" ht="15" thickBot="1" x14ac:dyDescent="0.35">
      <c r="B678" s="9"/>
    </row>
    <row r="679" spans="2:2" ht="15" thickBot="1" x14ac:dyDescent="0.35">
      <c r="B679" s="9"/>
    </row>
    <row r="680" spans="2:2" ht="15" thickBot="1" x14ac:dyDescent="0.35">
      <c r="B680" s="9"/>
    </row>
    <row r="681" spans="2:2" ht="15" thickBot="1" x14ac:dyDescent="0.35">
      <c r="B681" s="9"/>
    </row>
    <row r="682" spans="2:2" ht="15" thickBot="1" x14ac:dyDescent="0.35">
      <c r="B682" s="9"/>
    </row>
    <row r="683" spans="2:2" ht="15" thickBot="1" x14ac:dyDescent="0.35">
      <c r="B683" s="9"/>
    </row>
    <row r="684" spans="2:2" ht="15" thickBot="1" x14ac:dyDescent="0.35">
      <c r="B684" s="9"/>
    </row>
    <row r="685" spans="2:2" ht="15" thickBot="1" x14ac:dyDescent="0.35">
      <c r="B685" s="9"/>
    </row>
    <row r="686" spans="2:2" ht="15" thickBot="1" x14ac:dyDescent="0.35">
      <c r="B686" s="9"/>
    </row>
    <row r="687" spans="2:2" ht="15" thickBot="1" x14ac:dyDescent="0.35">
      <c r="B687" s="9"/>
    </row>
    <row r="688" spans="2:2" ht="15" thickBot="1" x14ac:dyDescent="0.35">
      <c r="B688" s="9"/>
    </row>
    <row r="689" spans="2:2" ht="15" thickBot="1" x14ac:dyDescent="0.35">
      <c r="B689" s="9"/>
    </row>
    <row r="690" spans="2:2" ht="15" thickBot="1" x14ac:dyDescent="0.35">
      <c r="B690" s="9"/>
    </row>
    <row r="691" spans="2:2" ht="15" thickBot="1" x14ac:dyDescent="0.35">
      <c r="B691" s="9"/>
    </row>
    <row r="692" spans="2:2" ht="15" thickBot="1" x14ac:dyDescent="0.35">
      <c r="B692" s="9"/>
    </row>
    <row r="693" spans="2:2" ht="15" thickBot="1" x14ac:dyDescent="0.35">
      <c r="B693" s="9"/>
    </row>
    <row r="694" spans="2:2" ht="15" thickBot="1" x14ac:dyDescent="0.35">
      <c r="B694" s="9"/>
    </row>
    <row r="695" spans="2:2" ht="15" thickBot="1" x14ac:dyDescent="0.35">
      <c r="B695" s="9"/>
    </row>
    <row r="696" spans="2:2" ht="15" thickBot="1" x14ac:dyDescent="0.35">
      <c r="B696" s="9"/>
    </row>
    <row r="697" spans="2:2" ht="15" thickBot="1" x14ac:dyDescent="0.35">
      <c r="B697" s="9"/>
    </row>
    <row r="698" spans="2:2" ht="15" thickBot="1" x14ac:dyDescent="0.35">
      <c r="B698" s="9"/>
    </row>
    <row r="699" spans="2:2" ht="15" thickBot="1" x14ac:dyDescent="0.35">
      <c r="B699" s="9"/>
    </row>
    <row r="700" spans="2:2" ht="15" thickBot="1" x14ac:dyDescent="0.35">
      <c r="B700" s="9"/>
    </row>
    <row r="701" spans="2:2" ht="15" thickBot="1" x14ac:dyDescent="0.35">
      <c r="B701" s="9"/>
    </row>
    <row r="702" spans="2:2" ht="15" thickBot="1" x14ac:dyDescent="0.35">
      <c r="B702" s="9"/>
    </row>
    <row r="703" spans="2:2" ht="15" thickBot="1" x14ac:dyDescent="0.35">
      <c r="B703" s="9"/>
    </row>
    <row r="704" spans="2:2" ht="15" thickBot="1" x14ac:dyDescent="0.35">
      <c r="B704" s="9"/>
    </row>
    <row r="705" spans="2:2" ht="15" thickBot="1" x14ac:dyDescent="0.35">
      <c r="B705" s="9"/>
    </row>
    <row r="706" spans="2:2" ht="15" thickBot="1" x14ac:dyDescent="0.35">
      <c r="B706" s="9"/>
    </row>
    <row r="707" spans="2:2" ht="15" thickBot="1" x14ac:dyDescent="0.35">
      <c r="B707" s="9"/>
    </row>
    <row r="708" spans="2:2" ht="15" thickBot="1" x14ac:dyDescent="0.35">
      <c r="B708" s="9"/>
    </row>
    <row r="709" spans="2:2" ht="15" thickBot="1" x14ac:dyDescent="0.35">
      <c r="B709" s="9"/>
    </row>
    <row r="710" spans="2:2" ht="15" thickBot="1" x14ac:dyDescent="0.35">
      <c r="B710" s="9"/>
    </row>
    <row r="711" spans="2:2" ht="15" thickBot="1" x14ac:dyDescent="0.35">
      <c r="B711" s="9"/>
    </row>
    <row r="712" spans="2:2" ht="15" thickBot="1" x14ac:dyDescent="0.35">
      <c r="B712" s="9"/>
    </row>
    <row r="713" spans="2:2" ht="15" thickBot="1" x14ac:dyDescent="0.35">
      <c r="B713" s="9"/>
    </row>
    <row r="714" spans="2:2" ht="15" thickBot="1" x14ac:dyDescent="0.35">
      <c r="B714" s="9"/>
    </row>
    <row r="715" spans="2:2" ht="15" thickBot="1" x14ac:dyDescent="0.35">
      <c r="B715" s="9"/>
    </row>
    <row r="716" spans="2:2" ht="15" thickBot="1" x14ac:dyDescent="0.35">
      <c r="B716" s="9"/>
    </row>
    <row r="717" spans="2:2" ht="15" thickBot="1" x14ac:dyDescent="0.35">
      <c r="B717" s="9"/>
    </row>
    <row r="718" spans="2:2" ht="15" thickBot="1" x14ac:dyDescent="0.35">
      <c r="B718" s="9"/>
    </row>
    <row r="719" spans="2:2" ht="15" thickBot="1" x14ac:dyDescent="0.35">
      <c r="B719" s="9"/>
    </row>
    <row r="720" spans="2:2" ht="15" thickBot="1" x14ac:dyDescent="0.35">
      <c r="B720" s="9"/>
    </row>
    <row r="721" spans="2:2" ht="15" thickBot="1" x14ac:dyDescent="0.35">
      <c r="B721" s="9"/>
    </row>
    <row r="722" spans="2:2" ht="15" thickBot="1" x14ac:dyDescent="0.35">
      <c r="B722" s="9"/>
    </row>
    <row r="723" spans="2:2" ht="15" thickBot="1" x14ac:dyDescent="0.35">
      <c r="B723" s="9"/>
    </row>
    <row r="724" spans="2:2" ht="15" thickBot="1" x14ac:dyDescent="0.35">
      <c r="B724" s="9"/>
    </row>
    <row r="725" spans="2:2" ht="15" thickBot="1" x14ac:dyDescent="0.35">
      <c r="B725" s="9"/>
    </row>
    <row r="726" spans="2:2" ht="15" thickBot="1" x14ac:dyDescent="0.35">
      <c r="B726" s="9"/>
    </row>
    <row r="727" spans="2:2" ht="15" thickBot="1" x14ac:dyDescent="0.35">
      <c r="B727" s="9"/>
    </row>
    <row r="728" spans="2:2" ht="15" thickBot="1" x14ac:dyDescent="0.35">
      <c r="B728" s="9"/>
    </row>
    <row r="729" spans="2:2" ht="15" thickBot="1" x14ac:dyDescent="0.35">
      <c r="B729" s="9"/>
    </row>
    <row r="730" spans="2:2" ht="15" thickBot="1" x14ac:dyDescent="0.35">
      <c r="B730" s="9"/>
    </row>
    <row r="731" spans="2:2" ht="15" thickBot="1" x14ac:dyDescent="0.35">
      <c r="B731" s="9"/>
    </row>
    <row r="732" spans="2:2" ht="15" thickBot="1" x14ac:dyDescent="0.35">
      <c r="B732" s="9"/>
    </row>
    <row r="733" spans="2:2" ht="15" thickBot="1" x14ac:dyDescent="0.35">
      <c r="B733" s="9"/>
    </row>
    <row r="734" spans="2:2" ht="15" thickBot="1" x14ac:dyDescent="0.35">
      <c r="B734" s="9"/>
    </row>
    <row r="735" spans="2:2" ht="15" thickBot="1" x14ac:dyDescent="0.35">
      <c r="B735" s="9"/>
    </row>
    <row r="736" spans="2:2" ht="15" thickBot="1" x14ac:dyDescent="0.35">
      <c r="B736" s="9"/>
    </row>
    <row r="737" spans="2:2" ht="15" thickBot="1" x14ac:dyDescent="0.35">
      <c r="B737" s="9"/>
    </row>
    <row r="738" spans="2:2" ht="15" thickBot="1" x14ac:dyDescent="0.35">
      <c r="B738" s="9"/>
    </row>
    <row r="739" spans="2:2" ht="15" thickBot="1" x14ac:dyDescent="0.35">
      <c r="B739" s="9"/>
    </row>
    <row r="740" spans="2:2" ht="15" thickBot="1" x14ac:dyDescent="0.35">
      <c r="B740" s="9"/>
    </row>
    <row r="741" spans="2:2" ht="15" thickBot="1" x14ac:dyDescent="0.35">
      <c r="B741" s="9"/>
    </row>
    <row r="742" spans="2:2" ht="15" thickBot="1" x14ac:dyDescent="0.35">
      <c r="B742" s="9"/>
    </row>
    <row r="743" spans="2:2" ht="15" thickBot="1" x14ac:dyDescent="0.35">
      <c r="B743" s="9"/>
    </row>
    <row r="744" spans="2:2" ht="15" thickBot="1" x14ac:dyDescent="0.35">
      <c r="B744" s="9"/>
    </row>
    <row r="745" spans="2:2" ht="15" thickBot="1" x14ac:dyDescent="0.35">
      <c r="B745" s="9"/>
    </row>
    <row r="746" spans="2:2" ht="15" thickBot="1" x14ac:dyDescent="0.35">
      <c r="B746" s="9"/>
    </row>
    <row r="747" spans="2:2" ht="15" thickBot="1" x14ac:dyDescent="0.35">
      <c r="B747" s="9"/>
    </row>
    <row r="748" spans="2:2" ht="15" thickBot="1" x14ac:dyDescent="0.35">
      <c r="B748" s="9"/>
    </row>
    <row r="749" spans="2:2" ht="15" thickBot="1" x14ac:dyDescent="0.35">
      <c r="B749" s="9"/>
    </row>
    <row r="750" spans="2:2" ht="15" thickBot="1" x14ac:dyDescent="0.35">
      <c r="B750" s="9"/>
    </row>
    <row r="751" spans="2:2" ht="15" thickBot="1" x14ac:dyDescent="0.35">
      <c r="B751" s="9"/>
    </row>
    <row r="752" spans="2:2" ht="15" thickBot="1" x14ac:dyDescent="0.35">
      <c r="B752" s="9"/>
    </row>
    <row r="753" spans="2:2" ht="15" thickBot="1" x14ac:dyDescent="0.35">
      <c r="B753" s="9"/>
    </row>
    <row r="754" spans="2:2" ht="15" thickBot="1" x14ac:dyDescent="0.35">
      <c r="B754" s="9"/>
    </row>
    <row r="755" spans="2:2" ht="15" thickBot="1" x14ac:dyDescent="0.35">
      <c r="B755" s="9"/>
    </row>
    <row r="756" spans="2:2" ht="15" thickBot="1" x14ac:dyDescent="0.35">
      <c r="B756" s="9"/>
    </row>
    <row r="757" spans="2:2" ht="15" thickBot="1" x14ac:dyDescent="0.35">
      <c r="B757" s="9"/>
    </row>
    <row r="758" spans="2:2" ht="15" thickBot="1" x14ac:dyDescent="0.35">
      <c r="B758" s="9"/>
    </row>
    <row r="759" spans="2:2" ht="15" thickBot="1" x14ac:dyDescent="0.35">
      <c r="B759" s="9"/>
    </row>
    <row r="760" spans="2:2" ht="15" thickBot="1" x14ac:dyDescent="0.35">
      <c r="B760" s="9"/>
    </row>
    <row r="761" spans="2:2" ht="15" thickBot="1" x14ac:dyDescent="0.35">
      <c r="B761" s="9"/>
    </row>
    <row r="762" spans="2:2" ht="15" thickBot="1" x14ac:dyDescent="0.35">
      <c r="B762" s="9"/>
    </row>
    <row r="763" spans="2:2" ht="15" thickBot="1" x14ac:dyDescent="0.35">
      <c r="B763" s="9"/>
    </row>
    <row r="764" spans="2:2" ht="15" thickBot="1" x14ac:dyDescent="0.35">
      <c r="B764" s="9"/>
    </row>
    <row r="765" spans="2:2" ht="15" thickBot="1" x14ac:dyDescent="0.35">
      <c r="B765" s="9"/>
    </row>
    <row r="766" spans="2:2" ht="15" thickBot="1" x14ac:dyDescent="0.35">
      <c r="B766" s="9"/>
    </row>
    <row r="767" spans="2:2" ht="15" thickBot="1" x14ac:dyDescent="0.35">
      <c r="B767" s="9"/>
    </row>
    <row r="768" spans="2:2" ht="15" thickBot="1" x14ac:dyDescent="0.35">
      <c r="B768" s="9"/>
    </row>
    <row r="769" spans="2:2" ht="15" thickBot="1" x14ac:dyDescent="0.35">
      <c r="B769" s="9"/>
    </row>
    <row r="770" spans="2:2" ht="15" thickBot="1" x14ac:dyDescent="0.35">
      <c r="B770" s="9"/>
    </row>
    <row r="771" spans="2:2" ht="15" thickBot="1" x14ac:dyDescent="0.35">
      <c r="B771" s="9"/>
    </row>
    <row r="772" spans="2:2" ht="15" thickBot="1" x14ac:dyDescent="0.35">
      <c r="B772" s="9"/>
    </row>
    <row r="773" spans="2:2" ht="15" thickBot="1" x14ac:dyDescent="0.35">
      <c r="B773" s="9"/>
    </row>
    <row r="774" spans="2:2" ht="15" thickBot="1" x14ac:dyDescent="0.35">
      <c r="B774" s="9"/>
    </row>
    <row r="775" spans="2:2" ht="15" thickBot="1" x14ac:dyDescent="0.35">
      <c r="B775" s="9"/>
    </row>
    <row r="776" spans="2:2" ht="15" thickBot="1" x14ac:dyDescent="0.35">
      <c r="B776" s="9"/>
    </row>
    <row r="777" spans="2:2" ht="15" thickBot="1" x14ac:dyDescent="0.35">
      <c r="B777" s="9"/>
    </row>
    <row r="778" spans="2:2" ht="15" thickBot="1" x14ac:dyDescent="0.35">
      <c r="B778" s="9"/>
    </row>
    <row r="779" spans="2:2" ht="15" thickBot="1" x14ac:dyDescent="0.35">
      <c r="B779" s="9"/>
    </row>
    <row r="780" spans="2:2" ht="15" thickBot="1" x14ac:dyDescent="0.35">
      <c r="B780" s="9"/>
    </row>
    <row r="781" spans="2:2" ht="15" thickBot="1" x14ac:dyDescent="0.35">
      <c r="B781" s="9"/>
    </row>
    <row r="782" spans="2:2" ht="15" thickBot="1" x14ac:dyDescent="0.35">
      <c r="B782" s="9"/>
    </row>
    <row r="783" spans="2:2" ht="15" thickBot="1" x14ac:dyDescent="0.35">
      <c r="B783" s="9"/>
    </row>
    <row r="784" spans="2:2" ht="15" thickBot="1" x14ac:dyDescent="0.35">
      <c r="B784" s="9"/>
    </row>
    <row r="785" spans="2:2" ht="15" thickBot="1" x14ac:dyDescent="0.35">
      <c r="B785" s="9"/>
    </row>
    <row r="786" spans="2:2" ht="15" thickBot="1" x14ac:dyDescent="0.35">
      <c r="B786" s="9"/>
    </row>
    <row r="787" spans="2:2" ht="15" thickBot="1" x14ac:dyDescent="0.35">
      <c r="B787" s="9"/>
    </row>
    <row r="788" spans="2:2" ht="15" thickBot="1" x14ac:dyDescent="0.35">
      <c r="B788" s="9"/>
    </row>
    <row r="789" spans="2:2" ht="15" thickBot="1" x14ac:dyDescent="0.35">
      <c r="B789" s="9"/>
    </row>
    <row r="790" spans="2:2" ht="15" thickBot="1" x14ac:dyDescent="0.35">
      <c r="B790" s="9"/>
    </row>
    <row r="791" spans="2:2" ht="15" thickBot="1" x14ac:dyDescent="0.35">
      <c r="B791" s="9"/>
    </row>
    <row r="792" spans="2:2" ht="15" thickBot="1" x14ac:dyDescent="0.35">
      <c r="B792" s="9"/>
    </row>
    <row r="793" spans="2:2" ht="15" thickBot="1" x14ac:dyDescent="0.35">
      <c r="B793" s="9"/>
    </row>
    <row r="794" spans="2:2" ht="15" thickBot="1" x14ac:dyDescent="0.35">
      <c r="B794" s="9"/>
    </row>
    <row r="795" spans="2:2" ht="15" thickBot="1" x14ac:dyDescent="0.35">
      <c r="B795" s="9"/>
    </row>
    <row r="796" spans="2:2" ht="15" thickBot="1" x14ac:dyDescent="0.35">
      <c r="B796" s="9"/>
    </row>
    <row r="797" spans="2:2" ht="15" thickBot="1" x14ac:dyDescent="0.35">
      <c r="B797" s="9"/>
    </row>
    <row r="798" spans="2:2" ht="15" thickBot="1" x14ac:dyDescent="0.35">
      <c r="B798" s="9"/>
    </row>
    <row r="799" spans="2:2" ht="15" thickBot="1" x14ac:dyDescent="0.35">
      <c r="B799" s="9"/>
    </row>
    <row r="800" spans="2:2" ht="15" thickBot="1" x14ac:dyDescent="0.35">
      <c r="B800" s="9"/>
    </row>
    <row r="801" spans="2:2" ht="15" thickBot="1" x14ac:dyDescent="0.35">
      <c r="B801" s="9"/>
    </row>
    <row r="802" spans="2:2" ht="15" thickBot="1" x14ac:dyDescent="0.35">
      <c r="B802" s="9"/>
    </row>
    <row r="803" spans="2:2" ht="15" thickBot="1" x14ac:dyDescent="0.35">
      <c r="B803" s="9"/>
    </row>
    <row r="804" spans="2:2" ht="15" thickBot="1" x14ac:dyDescent="0.35">
      <c r="B804" s="9"/>
    </row>
    <row r="805" spans="2:2" ht="15" thickBot="1" x14ac:dyDescent="0.35">
      <c r="B805" s="9"/>
    </row>
    <row r="806" spans="2:2" ht="15" thickBot="1" x14ac:dyDescent="0.35">
      <c r="B806" s="9"/>
    </row>
    <row r="807" spans="2:2" ht="15" thickBot="1" x14ac:dyDescent="0.35">
      <c r="B807" s="9"/>
    </row>
    <row r="808" spans="2:2" ht="15" thickBot="1" x14ac:dyDescent="0.35">
      <c r="B808" s="9"/>
    </row>
    <row r="809" spans="2:2" ht="15" thickBot="1" x14ac:dyDescent="0.35">
      <c r="B809" s="9"/>
    </row>
    <row r="810" spans="2:2" ht="15" thickBot="1" x14ac:dyDescent="0.35">
      <c r="B810" s="9"/>
    </row>
    <row r="811" spans="2:2" ht="15" thickBot="1" x14ac:dyDescent="0.35">
      <c r="B811" s="9"/>
    </row>
    <row r="812" spans="2:2" ht="15" thickBot="1" x14ac:dyDescent="0.35">
      <c r="B812" s="9"/>
    </row>
    <row r="813" spans="2:2" ht="15" thickBot="1" x14ac:dyDescent="0.35">
      <c r="B813" s="9"/>
    </row>
    <row r="814" spans="2:2" ht="15" thickBot="1" x14ac:dyDescent="0.35">
      <c r="B814" s="9"/>
    </row>
    <row r="815" spans="2:2" ht="15" thickBot="1" x14ac:dyDescent="0.35">
      <c r="B815" s="9"/>
    </row>
    <row r="816" spans="2:2" ht="15" thickBot="1" x14ac:dyDescent="0.35">
      <c r="B816" s="9"/>
    </row>
    <row r="817" spans="2:2" ht="15" thickBot="1" x14ac:dyDescent="0.35">
      <c r="B817" s="9"/>
    </row>
    <row r="818" spans="2:2" ht="15" thickBot="1" x14ac:dyDescent="0.35">
      <c r="B818" s="9"/>
    </row>
    <row r="819" spans="2:2" ht="15" thickBot="1" x14ac:dyDescent="0.35">
      <c r="B819" s="9"/>
    </row>
    <row r="820" spans="2:2" ht="15" thickBot="1" x14ac:dyDescent="0.35">
      <c r="B820" s="9"/>
    </row>
    <row r="821" spans="2:2" ht="15" thickBot="1" x14ac:dyDescent="0.35">
      <c r="B821" s="9"/>
    </row>
    <row r="822" spans="2:2" ht="15" thickBot="1" x14ac:dyDescent="0.35">
      <c r="B822" s="9"/>
    </row>
    <row r="823" spans="2:2" ht="15" thickBot="1" x14ac:dyDescent="0.35">
      <c r="B823" s="9"/>
    </row>
    <row r="824" spans="2:2" ht="15" thickBot="1" x14ac:dyDescent="0.35">
      <c r="B824" s="9"/>
    </row>
    <row r="825" spans="2:2" ht="15" thickBot="1" x14ac:dyDescent="0.35">
      <c r="B825" s="9"/>
    </row>
    <row r="826" spans="2:2" ht="15" thickBot="1" x14ac:dyDescent="0.35">
      <c r="B826" s="9"/>
    </row>
    <row r="827" spans="2:2" ht="15" thickBot="1" x14ac:dyDescent="0.35">
      <c r="B827" s="9"/>
    </row>
    <row r="828" spans="2:2" ht="15" thickBot="1" x14ac:dyDescent="0.35">
      <c r="B828" s="9"/>
    </row>
    <row r="829" spans="2:2" ht="15" thickBot="1" x14ac:dyDescent="0.35">
      <c r="B829" s="9"/>
    </row>
    <row r="830" spans="2:2" ht="15" thickBot="1" x14ac:dyDescent="0.35">
      <c r="B830" s="9"/>
    </row>
    <row r="831" spans="2:2" ht="15" thickBot="1" x14ac:dyDescent="0.35">
      <c r="B831" s="9"/>
    </row>
    <row r="832" spans="2:2" ht="15" thickBot="1" x14ac:dyDescent="0.35">
      <c r="B832" s="9"/>
    </row>
    <row r="833" spans="2:2" ht="15" thickBot="1" x14ac:dyDescent="0.35">
      <c r="B833" s="9"/>
    </row>
    <row r="834" spans="2:2" ht="15" thickBot="1" x14ac:dyDescent="0.35">
      <c r="B834" s="9"/>
    </row>
    <row r="835" spans="2:2" ht="15" thickBot="1" x14ac:dyDescent="0.35">
      <c r="B835" s="9"/>
    </row>
    <row r="836" spans="2:2" ht="15" thickBot="1" x14ac:dyDescent="0.35">
      <c r="B836" s="9"/>
    </row>
    <row r="837" spans="2:2" ht="15" thickBot="1" x14ac:dyDescent="0.35">
      <c r="B837" s="9"/>
    </row>
    <row r="838" spans="2:2" ht="15" thickBot="1" x14ac:dyDescent="0.35">
      <c r="B838" s="9"/>
    </row>
    <row r="839" spans="2:2" ht="15" thickBot="1" x14ac:dyDescent="0.35">
      <c r="B839" s="9"/>
    </row>
    <row r="840" spans="2:2" ht="15" thickBot="1" x14ac:dyDescent="0.35">
      <c r="B840" s="9"/>
    </row>
    <row r="841" spans="2:2" ht="15" thickBot="1" x14ac:dyDescent="0.35">
      <c r="B841" s="9"/>
    </row>
    <row r="842" spans="2:2" ht="15" thickBot="1" x14ac:dyDescent="0.35">
      <c r="B842" s="9"/>
    </row>
    <row r="843" spans="2:2" ht="15" thickBot="1" x14ac:dyDescent="0.35">
      <c r="B843" s="9"/>
    </row>
    <row r="844" spans="2:2" ht="15" thickBot="1" x14ac:dyDescent="0.35">
      <c r="B844" s="9"/>
    </row>
    <row r="845" spans="2:2" ht="15" thickBot="1" x14ac:dyDescent="0.35">
      <c r="B845" s="9"/>
    </row>
    <row r="846" spans="2:2" ht="15" thickBot="1" x14ac:dyDescent="0.35">
      <c r="B846" s="9"/>
    </row>
    <row r="847" spans="2:2" ht="15" thickBot="1" x14ac:dyDescent="0.35">
      <c r="B847" s="9"/>
    </row>
    <row r="848" spans="2:2" ht="15" thickBot="1" x14ac:dyDescent="0.35">
      <c r="B848" s="9"/>
    </row>
    <row r="849" spans="2:2" ht="15" thickBot="1" x14ac:dyDescent="0.35">
      <c r="B849" s="9"/>
    </row>
    <row r="850" spans="2:2" ht="15" thickBot="1" x14ac:dyDescent="0.35">
      <c r="B850" s="9"/>
    </row>
    <row r="851" spans="2:2" ht="15" thickBot="1" x14ac:dyDescent="0.35">
      <c r="B851" s="9"/>
    </row>
    <row r="852" spans="2:2" ht="15" thickBot="1" x14ac:dyDescent="0.35">
      <c r="B852" s="9"/>
    </row>
    <row r="853" spans="2:2" ht="15" thickBot="1" x14ac:dyDescent="0.35">
      <c r="B853" s="9"/>
    </row>
    <row r="854" spans="2:2" ht="15" thickBot="1" x14ac:dyDescent="0.35">
      <c r="B854" s="9"/>
    </row>
    <row r="855" spans="2:2" ht="15" thickBot="1" x14ac:dyDescent="0.35">
      <c r="B855" s="9"/>
    </row>
    <row r="856" spans="2:2" ht="15" thickBot="1" x14ac:dyDescent="0.35">
      <c r="B856" s="9"/>
    </row>
    <row r="857" spans="2:2" ht="15" thickBot="1" x14ac:dyDescent="0.35">
      <c r="B857" s="9"/>
    </row>
    <row r="858" spans="2:2" ht="15" thickBot="1" x14ac:dyDescent="0.35">
      <c r="B858" s="9"/>
    </row>
    <row r="859" spans="2:2" ht="15" thickBot="1" x14ac:dyDescent="0.35">
      <c r="B859" s="9"/>
    </row>
    <row r="860" spans="2:2" ht="15" thickBot="1" x14ac:dyDescent="0.35">
      <c r="B860" s="9"/>
    </row>
    <row r="861" spans="2:2" ht="15" thickBot="1" x14ac:dyDescent="0.35">
      <c r="B861" s="9"/>
    </row>
    <row r="862" spans="2:2" ht="15" thickBot="1" x14ac:dyDescent="0.35">
      <c r="B862" s="9"/>
    </row>
    <row r="863" spans="2:2" ht="15" thickBot="1" x14ac:dyDescent="0.35">
      <c r="B863" s="9"/>
    </row>
    <row r="864" spans="2:2" ht="15" thickBot="1" x14ac:dyDescent="0.35">
      <c r="B864" s="9"/>
    </row>
    <row r="865" spans="2:2" ht="15" thickBot="1" x14ac:dyDescent="0.35">
      <c r="B865" s="9"/>
    </row>
    <row r="866" spans="2:2" ht="15" thickBot="1" x14ac:dyDescent="0.35">
      <c r="B866" s="9"/>
    </row>
    <row r="867" spans="2:2" ht="15" thickBot="1" x14ac:dyDescent="0.35">
      <c r="B867" s="9"/>
    </row>
    <row r="868" spans="2:2" ht="15" thickBot="1" x14ac:dyDescent="0.35">
      <c r="B868" s="9"/>
    </row>
    <row r="869" spans="2:2" ht="15" thickBot="1" x14ac:dyDescent="0.35">
      <c r="B869" s="9"/>
    </row>
    <row r="870" spans="2:2" ht="15" thickBot="1" x14ac:dyDescent="0.35">
      <c r="B870" s="9"/>
    </row>
    <row r="871" spans="2:2" ht="15" thickBot="1" x14ac:dyDescent="0.35">
      <c r="B871" s="9"/>
    </row>
    <row r="872" spans="2:2" ht="15" thickBot="1" x14ac:dyDescent="0.35">
      <c r="B872" s="9"/>
    </row>
    <row r="873" spans="2:2" ht="15" thickBot="1" x14ac:dyDescent="0.35">
      <c r="B873" s="9"/>
    </row>
    <row r="874" spans="2:2" ht="15" thickBot="1" x14ac:dyDescent="0.35">
      <c r="B874" s="9"/>
    </row>
    <row r="875" spans="2:2" ht="15" thickBot="1" x14ac:dyDescent="0.35">
      <c r="B875" s="9"/>
    </row>
    <row r="876" spans="2:2" ht="15" thickBot="1" x14ac:dyDescent="0.35">
      <c r="B876" s="9"/>
    </row>
    <row r="877" spans="2:2" ht="15" thickBot="1" x14ac:dyDescent="0.35">
      <c r="B877" s="9"/>
    </row>
    <row r="878" spans="2:2" ht="15" thickBot="1" x14ac:dyDescent="0.35">
      <c r="B878" s="9"/>
    </row>
    <row r="879" spans="2:2" ht="15" thickBot="1" x14ac:dyDescent="0.35">
      <c r="B879" s="9"/>
    </row>
    <row r="880" spans="2:2" ht="15" thickBot="1" x14ac:dyDescent="0.35">
      <c r="B880" s="9"/>
    </row>
    <row r="881" spans="2:2" ht="15" thickBot="1" x14ac:dyDescent="0.35">
      <c r="B881" s="9"/>
    </row>
    <row r="882" spans="2:2" ht="15" thickBot="1" x14ac:dyDescent="0.35">
      <c r="B882" s="9"/>
    </row>
    <row r="883" spans="2:2" ht="15" thickBot="1" x14ac:dyDescent="0.35">
      <c r="B883" s="9"/>
    </row>
    <row r="884" spans="2:2" ht="15" thickBot="1" x14ac:dyDescent="0.35">
      <c r="B884" s="9"/>
    </row>
    <row r="885" spans="2:2" ht="15" thickBot="1" x14ac:dyDescent="0.35">
      <c r="B885" s="9"/>
    </row>
    <row r="886" spans="2:2" ht="15" thickBot="1" x14ac:dyDescent="0.35">
      <c r="B886" s="9"/>
    </row>
    <row r="887" spans="2:2" ht="15" thickBot="1" x14ac:dyDescent="0.35">
      <c r="B887" s="9"/>
    </row>
    <row r="888" spans="2:2" ht="15" thickBot="1" x14ac:dyDescent="0.35">
      <c r="B888" s="9"/>
    </row>
    <row r="889" spans="2:2" ht="15" thickBot="1" x14ac:dyDescent="0.35">
      <c r="B889" s="9"/>
    </row>
    <row r="890" spans="2:2" ht="15" thickBot="1" x14ac:dyDescent="0.35">
      <c r="B890" s="9"/>
    </row>
    <row r="891" spans="2:2" ht="15" thickBot="1" x14ac:dyDescent="0.35">
      <c r="B891" s="9"/>
    </row>
    <row r="892" spans="2:2" ht="15" thickBot="1" x14ac:dyDescent="0.35">
      <c r="B892" s="9"/>
    </row>
    <row r="893" spans="2:2" ht="15" thickBot="1" x14ac:dyDescent="0.35">
      <c r="B893" s="9"/>
    </row>
    <row r="894" spans="2:2" ht="15" thickBot="1" x14ac:dyDescent="0.35">
      <c r="B894" s="9"/>
    </row>
    <row r="895" spans="2:2" ht="15" thickBot="1" x14ac:dyDescent="0.35">
      <c r="B895" s="9"/>
    </row>
    <row r="896" spans="2:2" ht="15" thickBot="1" x14ac:dyDescent="0.35">
      <c r="B896" s="9"/>
    </row>
    <row r="897" spans="2:2" ht="15" thickBot="1" x14ac:dyDescent="0.35">
      <c r="B897" s="9"/>
    </row>
    <row r="898" spans="2:2" ht="15" thickBot="1" x14ac:dyDescent="0.35">
      <c r="B898" s="9"/>
    </row>
    <row r="899" spans="2:2" ht="15" thickBot="1" x14ac:dyDescent="0.35">
      <c r="B899" s="9"/>
    </row>
    <row r="900" spans="2:2" ht="15" thickBot="1" x14ac:dyDescent="0.35">
      <c r="B900" s="9"/>
    </row>
    <row r="901" spans="2:2" ht="15" thickBot="1" x14ac:dyDescent="0.35">
      <c r="B901" s="9"/>
    </row>
    <row r="902" spans="2:2" ht="15" thickBot="1" x14ac:dyDescent="0.35">
      <c r="B902" s="9"/>
    </row>
    <row r="903" spans="2:2" ht="15" thickBot="1" x14ac:dyDescent="0.35">
      <c r="B903" s="9"/>
    </row>
    <row r="904" spans="2:2" ht="15" thickBot="1" x14ac:dyDescent="0.35">
      <c r="B904" s="9"/>
    </row>
    <row r="905" spans="2:2" ht="15" thickBot="1" x14ac:dyDescent="0.35">
      <c r="B905" s="9"/>
    </row>
    <row r="906" spans="2:2" ht="15" thickBot="1" x14ac:dyDescent="0.35">
      <c r="B906" s="9"/>
    </row>
    <row r="907" spans="2:2" ht="15" thickBot="1" x14ac:dyDescent="0.35">
      <c r="B907" s="9"/>
    </row>
    <row r="908" spans="2:2" ht="15" thickBot="1" x14ac:dyDescent="0.35">
      <c r="B908" s="9"/>
    </row>
    <row r="909" spans="2:2" ht="15" thickBot="1" x14ac:dyDescent="0.35">
      <c r="B909" s="9"/>
    </row>
    <row r="910" spans="2:2" ht="15" thickBot="1" x14ac:dyDescent="0.35">
      <c r="B910" s="9"/>
    </row>
    <row r="911" spans="2:2" ht="15" thickBot="1" x14ac:dyDescent="0.35">
      <c r="B911" s="9"/>
    </row>
    <row r="912" spans="2:2" ht="15" thickBot="1" x14ac:dyDescent="0.35">
      <c r="B912" s="9"/>
    </row>
    <row r="913" spans="2:2" ht="15" thickBot="1" x14ac:dyDescent="0.35">
      <c r="B913" s="9"/>
    </row>
    <row r="914" spans="2:2" ht="15" thickBot="1" x14ac:dyDescent="0.35">
      <c r="B914" s="9"/>
    </row>
    <row r="915" spans="2:2" ht="15" thickBot="1" x14ac:dyDescent="0.35">
      <c r="B915" s="9"/>
    </row>
    <row r="916" spans="2:2" ht="15" thickBot="1" x14ac:dyDescent="0.35">
      <c r="B916" s="9"/>
    </row>
    <row r="917" spans="2:2" ht="15" thickBot="1" x14ac:dyDescent="0.35">
      <c r="B917" s="9"/>
    </row>
    <row r="918" spans="2:2" ht="15" thickBot="1" x14ac:dyDescent="0.35">
      <c r="B918" s="9"/>
    </row>
    <row r="919" spans="2:2" ht="15" thickBot="1" x14ac:dyDescent="0.35">
      <c r="B919" s="9"/>
    </row>
    <row r="920" spans="2:2" ht="15" thickBot="1" x14ac:dyDescent="0.35">
      <c r="B920" s="9"/>
    </row>
    <row r="921" spans="2:2" ht="15" thickBot="1" x14ac:dyDescent="0.35">
      <c r="B921" s="9"/>
    </row>
    <row r="922" spans="2:2" ht="15" thickBot="1" x14ac:dyDescent="0.35">
      <c r="B922" s="9"/>
    </row>
    <row r="923" spans="2:2" ht="15" thickBot="1" x14ac:dyDescent="0.35">
      <c r="B923" s="9"/>
    </row>
    <row r="924" spans="2:2" ht="15" thickBot="1" x14ac:dyDescent="0.35">
      <c r="B924" s="9"/>
    </row>
    <row r="925" spans="2:2" ht="15" thickBot="1" x14ac:dyDescent="0.35">
      <c r="B925" s="9"/>
    </row>
    <row r="926" spans="2:2" ht="15" thickBot="1" x14ac:dyDescent="0.35">
      <c r="B926" s="9"/>
    </row>
    <row r="927" spans="2:2" ht="15" thickBot="1" x14ac:dyDescent="0.35">
      <c r="B927" s="9"/>
    </row>
    <row r="928" spans="2:2" ht="15" thickBot="1" x14ac:dyDescent="0.35">
      <c r="B928" s="9"/>
    </row>
    <row r="929" spans="2:2" ht="15" thickBot="1" x14ac:dyDescent="0.35">
      <c r="B929" s="9"/>
    </row>
    <row r="930" spans="2:2" ht="15" thickBot="1" x14ac:dyDescent="0.35">
      <c r="B930" s="9"/>
    </row>
    <row r="931" spans="2:2" ht="15" thickBot="1" x14ac:dyDescent="0.35">
      <c r="B931" s="9"/>
    </row>
    <row r="932" spans="2:2" ht="15" thickBot="1" x14ac:dyDescent="0.35">
      <c r="B932" s="9"/>
    </row>
    <row r="933" spans="2:2" ht="15" thickBot="1" x14ac:dyDescent="0.35">
      <c r="B933" s="9"/>
    </row>
    <row r="934" spans="2:2" ht="15" thickBot="1" x14ac:dyDescent="0.35">
      <c r="B934" s="9"/>
    </row>
    <row r="935" spans="2:2" ht="15" thickBot="1" x14ac:dyDescent="0.35">
      <c r="B935" s="9"/>
    </row>
    <row r="936" spans="2:2" ht="15" thickBot="1" x14ac:dyDescent="0.35">
      <c r="B936" s="9"/>
    </row>
    <row r="937" spans="2:2" ht="15" thickBot="1" x14ac:dyDescent="0.35">
      <c r="B937" s="9"/>
    </row>
    <row r="938" spans="2:2" ht="15" thickBot="1" x14ac:dyDescent="0.35">
      <c r="B938" s="9"/>
    </row>
    <row r="939" spans="2:2" ht="15" thickBot="1" x14ac:dyDescent="0.35">
      <c r="B939" s="9"/>
    </row>
    <row r="940" spans="2:2" ht="15" thickBot="1" x14ac:dyDescent="0.35">
      <c r="B940" s="9"/>
    </row>
    <row r="941" spans="2:2" ht="15" thickBot="1" x14ac:dyDescent="0.35">
      <c r="B941" s="9"/>
    </row>
    <row r="942" spans="2:2" ht="15" thickBot="1" x14ac:dyDescent="0.35">
      <c r="B942" s="9"/>
    </row>
    <row r="943" spans="2:2" ht="15" thickBot="1" x14ac:dyDescent="0.35">
      <c r="B943" s="9"/>
    </row>
    <row r="944" spans="2:2" ht="15" thickBot="1" x14ac:dyDescent="0.35">
      <c r="B944" s="9"/>
    </row>
    <row r="945" spans="2:2" ht="15" thickBot="1" x14ac:dyDescent="0.35">
      <c r="B945" s="9"/>
    </row>
    <row r="946" spans="2:2" ht="15" thickBot="1" x14ac:dyDescent="0.35">
      <c r="B946" s="9"/>
    </row>
    <row r="947" spans="2:2" ht="15" thickBot="1" x14ac:dyDescent="0.35">
      <c r="B947" s="9"/>
    </row>
    <row r="948" spans="2:2" ht="15" thickBot="1" x14ac:dyDescent="0.35">
      <c r="B948" s="9"/>
    </row>
    <row r="949" spans="2:2" ht="15" thickBot="1" x14ac:dyDescent="0.35">
      <c r="B949" s="9"/>
    </row>
    <row r="950" spans="2:2" ht="15" thickBot="1" x14ac:dyDescent="0.35">
      <c r="B950" s="9"/>
    </row>
    <row r="951" spans="2:2" ht="15" thickBot="1" x14ac:dyDescent="0.35">
      <c r="B951" s="9"/>
    </row>
    <row r="952" spans="2:2" ht="15" thickBot="1" x14ac:dyDescent="0.35">
      <c r="B952" s="9"/>
    </row>
    <row r="953" spans="2:2" ht="15" thickBot="1" x14ac:dyDescent="0.35">
      <c r="B953" s="9"/>
    </row>
    <row r="954" spans="2:2" ht="15" thickBot="1" x14ac:dyDescent="0.35">
      <c r="B954" s="9"/>
    </row>
    <row r="955" spans="2:2" ht="15" thickBot="1" x14ac:dyDescent="0.35">
      <c r="B955" s="9"/>
    </row>
    <row r="956" spans="2:2" ht="15" thickBot="1" x14ac:dyDescent="0.35">
      <c r="B956" s="9"/>
    </row>
    <row r="957" spans="2:2" ht="15" thickBot="1" x14ac:dyDescent="0.35">
      <c r="B957" s="9"/>
    </row>
    <row r="958" spans="2:2" ht="15" thickBot="1" x14ac:dyDescent="0.35">
      <c r="B958" s="9"/>
    </row>
    <row r="959" spans="2:2" ht="15" thickBot="1" x14ac:dyDescent="0.35">
      <c r="B959" s="9"/>
    </row>
    <row r="960" spans="2:2" ht="15" thickBot="1" x14ac:dyDescent="0.35">
      <c r="B960" s="9"/>
    </row>
    <row r="961" spans="2:2" ht="15" thickBot="1" x14ac:dyDescent="0.35">
      <c r="B961" s="9"/>
    </row>
    <row r="962" spans="2:2" ht="15" thickBot="1" x14ac:dyDescent="0.35">
      <c r="B962" s="9"/>
    </row>
    <row r="963" spans="2:2" ht="15" thickBot="1" x14ac:dyDescent="0.35">
      <c r="B963" s="9"/>
    </row>
    <row r="964" spans="2:2" ht="15" thickBot="1" x14ac:dyDescent="0.35">
      <c r="B964" s="9"/>
    </row>
    <row r="965" spans="2:2" ht="15" thickBot="1" x14ac:dyDescent="0.35">
      <c r="B965" s="9"/>
    </row>
    <row r="966" spans="2:2" ht="15" thickBot="1" x14ac:dyDescent="0.35">
      <c r="B966" s="9"/>
    </row>
    <row r="967" spans="2:2" ht="15" thickBot="1" x14ac:dyDescent="0.35">
      <c r="B967" s="9"/>
    </row>
    <row r="968" spans="2:2" ht="15" thickBot="1" x14ac:dyDescent="0.35">
      <c r="B968" s="9"/>
    </row>
    <row r="969" spans="2:2" ht="15" thickBot="1" x14ac:dyDescent="0.35">
      <c r="B969" s="9"/>
    </row>
    <row r="970" spans="2:2" ht="15" thickBot="1" x14ac:dyDescent="0.35">
      <c r="B970" s="9"/>
    </row>
    <row r="971" spans="2:2" ht="15" thickBot="1" x14ac:dyDescent="0.35">
      <c r="B971" s="9"/>
    </row>
    <row r="972" spans="2:2" ht="15" thickBot="1" x14ac:dyDescent="0.35">
      <c r="B972" s="9"/>
    </row>
    <row r="973" spans="2:2" ht="15" thickBot="1" x14ac:dyDescent="0.35">
      <c r="B973" s="9"/>
    </row>
    <row r="974" spans="2:2" ht="15" thickBot="1" x14ac:dyDescent="0.35">
      <c r="B974" s="9"/>
    </row>
    <row r="975" spans="2:2" ht="15" thickBot="1" x14ac:dyDescent="0.35">
      <c r="B975" s="9"/>
    </row>
    <row r="976" spans="2:2" ht="15" thickBot="1" x14ac:dyDescent="0.35">
      <c r="B976" s="9"/>
    </row>
    <row r="977" spans="2:2" ht="15" thickBot="1" x14ac:dyDescent="0.35">
      <c r="B977" s="9"/>
    </row>
    <row r="978" spans="2:2" ht="15" thickBot="1" x14ac:dyDescent="0.35">
      <c r="B978" s="9"/>
    </row>
    <row r="979" spans="2:2" ht="15" thickBot="1" x14ac:dyDescent="0.35">
      <c r="B979" s="9"/>
    </row>
    <row r="980" spans="2:2" ht="15" thickBot="1" x14ac:dyDescent="0.35">
      <c r="B980" s="9"/>
    </row>
    <row r="981" spans="2:2" ht="15" thickBot="1" x14ac:dyDescent="0.35">
      <c r="B981" s="9"/>
    </row>
    <row r="982" spans="2:2" ht="15" thickBot="1" x14ac:dyDescent="0.35">
      <c r="B982" s="9"/>
    </row>
    <row r="983" spans="2:2" ht="15" thickBot="1" x14ac:dyDescent="0.35">
      <c r="B983" s="9"/>
    </row>
    <row r="984" spans="2:2" ht="15" thickBot="1" x14ac:dyDescent="0.35">
      <c r="B984" s="9"/>
    </row>
    <row r="985" spans="2:2" ht="15" thickBot="1" x14ac:dyDescent="0.35">
      <c r="B985" s="9"/>
    </row>
    <row r="986" spans="2:2" ht="15" thickBot="1" x14ac:dyDescent="0.35">
      <c r="B986" s="9"/>
    </row>
    <row r="987" spans="2:2" ht="15" thickBot="1" x14ac:dyDescent="0.35">
      <c r="B987" s="9"/>
    </row>
    <row r="988" spans="2:2" ht="15" thickBot="1" x14ac:dyDescent="0.35">
      <c r="B988" s="9"/>
    </row>
    <row r="989" spans="2:2" ht="15" thickBot="1" x14ac:dyDescent="0.35">
      <c r="B989" s="9"/>
    </row>
    <row r="990" spans="2:2" ht="15" thickBot="1" x14ac:dyDescent="0.35">
      <c r="B990" s="9"/>
    </row>
    <row r="991" spans="2:2" ht="15" thickBot="1" x14ac:dyDescent="0.35">
      <c r="B991" s="9"/>
    </row>
    <row r="992" spans="2:2" ht="15" thickBot="1" x14ac:dyDescent="0.35">
      <c r="B992" s="9"/>
    </row>
    <row r="993" spans="2:2" ht="15" thickBot="1" x14ac:dyDescent="0.35">
      <c r="B993" s="9"/>
    </row>
    <row r="994" spans="2:2" ht="15" thickBot="1" x14ac:dyDescent="0.35">
      <c r="B994" s="9"/>
    </row>
    <row r="995" spans="2:2" ht="15" thickBot="1" x14ac:dyDescent="0.35">
      <c r="B995" s="9"/>
    </row>
    <row r="996" spans="2:2" ht="15" thickBot="1" x14ac:dyDescent="0.35">
      <c r="B996" s="9"/>
    </row>
    <row r="997" spans="2:2" ht="15" thickBot="1" x14ac:dyDescent="0.35">
      <c r="B997" s="9"/>
    </row>
  </sheetData>
  <autoFilter ref="A2:J553" xr:uid="{5BC6F583-24D0-4629-8278-52D390699E30}"/>
  <mergeCells count="2">
    <mergeCell ref="C1:D1"/>
    <mergeCell ref="E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DC67-96D6-44F9-BCE3-FFF3AE95F523}">
  <dimension ref="A2:K126"/>
  <sheetViews>
    <sheetView workbookViewId="0">
      <selection activeCell="B42" sqref="B42"/>
    </sheetView>
  </sheetViews>
  <sheetFormatPr defaultRowHeight="14.4" x14ac:dyDescent="0.3"/>
  <cols>
    <col min="1" max="1" width="47.6640625" bestFit="1" customWidth="1"/>
    <col min="2" max="2" width="21.88671875" bestFit="1" customWidth="1"/>
    <col min="4" max="4" width="47.6640625" bestFit="1" customWidth="1"/>
    <col min="5" max="5" width="13.44140625" bestFit="1" customWidth="1"/>
    <col min="7" max="7" width="47.6640625" bestFit="1" customWidth="1"/>
    <col min="8" max="8" width="13.44140625" bestFit="1" customWidth="1"/>
    <col min="10" max="10" width="47.6640625" bestFit="1" customWidth="1"/>
    <col min="11" max="11" width="13.44140625" bestFit="1" customWidth="1"/>
    <col min="13" max="14" width="8.88671875" customWidth="1"/>
  </cols>
  <sheetData>
    <row r="2" spans="1:11" x14ac:dyDescent="0.3">
      <c r="D2" t="s">
        <v>540</v>
      </c>
      <c r="G2" t="s">
        <v>342</v>
      </c>
      <c r="J2" t="s">
        <v>524</v>
      </c>
    </row>
    <row r="3" spans="1:11" x14ac:dyDescent="0.3">
      <c r="A3" s="3" t="s">
        <v>326</v>
      </c>
      <c r="B3" t="s">
        <v>525</v>
      </c>
      <c r="D3" s="3" t="s">
        <v>326</v>
      </c>
      <c r="E3" t="s">
        <v>527</v>
      </c>
      <c r="G3" s="3" t="s">
        <v>326</v>
      </c>
      <c r="H3" t="s">
        <v>527</v>
      </c>
      <c r="J3" s="3" t="s">
        <v>326</v>
      </c>
      <c r="K3" t="s">
        <v>527</v>
      </c>
    </row>
    <row r="4" spans="1:11" x14ac:dyDescent="0.3">
      <c r="A4" s="4" t="s">
        <v>160</v>
      </c>
      <c r="B4" s="5">
        <v>1.8656716417910446E-2</v>
      </c>
      <c r="D4" s="4" t="s">
        <v>457</v>
      </c>
      <c r="E4">
        <v>1</v>
      </c>
      <c r="G4" s="4" t="s">
        <v>501</v>
      </c>
      <c r="H4">
        <v>1</v>
      </c>
      <c r="J4" s="4" t="s">
        <v>457</v>
      </c>
      <c r="K4">
        <v>1</v>
      </c>
    </row>
    <row r="5" spans="1:11" x14ac:dyDescent="0.3">
      <c r="A5" s="4" t="s">
        <v>80</v>
      </c>
      <c r="B5" s="5">
        <v>0.10820895522388059</v>
      </c>
      <c r="D5" s="4" t="s">
        <v>452</v>
      </c>
      <c r="E5">
        <v>1</v>
      </c>
      <c r="G5" s="4" t="s">
        <v>402</v>
      </c>
      <c r="H5">
        <v>5</v>
      </c>
      <c r="J5" s="4" t="s">
        <v>501</v>
      </c>
      <c r="K5">
        <v>1</v>
      </c>
    </row>
    <row r="6" spans="1:11" x14ac:dyDescent="0.3">
      <c r="A6" s="4" t="s">
        <v>53</v>
      </c>
      <c r="B6" s="5">
        <v>8.2089552238805971E-2</v>
      </c>
      <c r="D6" s="4" t="s">
        <v>478</v>
      </c>
      <c r="E6">
        <v>1</v>
      </c>
      <c r="G6" s="4" t="s">
        <v>449</v>
      </c>
      <c r="H6">
        <v>3</v>
      </c>
      <c r="J6" s="4" t="s">
        <v>402</v>
      </c>
      <c r="K6">
        <v>8</v>
      </c>
    </row>
    <row r="7" spans="1:11" x14ac:dyDescent="0.3">
      <c r="A7" s="4" t="s">
        <v>93</v>
      </c>
      <c r="B7" s="5">
        <v>0.22014925373134328</v>
      </c>
      <c r="D7" s="4" t="s">
        <v>402</v>
      </c>
      <c r="E7">
        <v>5</v>
      </c>
      <c r="G7" s="4" t="s">
        <v>410</v>
      </c>
      <c r="H7">
        <v>2</v>
      </c>
      <c r="J7" s="4" t="s">
        <v>449</v>
      </c>
      <c r="K7">
        <v>1</v>
      </c>
    </row>
    <row r="8" spans="1:11" x14ac:dyDescent="0.3">
      <c r="A8" s="4" t="s">
        <v>142</v>
      </c>
      <c r="B8" s="5">
        <v>2.2388059701492536E-2</v>
      </c>
      <c r="D8" s="4" t="s">
        <v>449</v>
      </c>
      <c r="E8">
        <v>2</v>
      </c>
      <c r="G8" s="4" t="s">
        <v>398</v>
      </c>
      <c r="H8">
        <v>5</v>
      </c>
      <c r="J8" s="4" t="s">
        <v>410</v>
      </c>
      <c r="K8">
        <v>2</v>
      </c>
    </row>
    <row r="9" spans="1:11" x14ac:dyDescent="0.3">
      <c r="A9" s="4" t="s">
        <v>83</v>
      </c>
      <c r="B9" s="5">
        <v>0.34328358208955223</v>
      </c>
      <c r="D9" s="4" t="s">
        <v>424</v>
      </c>
      <c r="E9">
        <v>1</v>
      </c>
      <c r="G9" s="4" t="s">
        <v>396</v>
      </c>
      <c r="H9">
        <v>4</v>
      </c>
      <c r="J9" s="4" t="s">
        <v>398</v>
      </c>
      <c r="K9">
        <v>4</v>
      </c>
    </row>
    <row r="10" spans="1:11" x14ac:dyDescent="0.3">
      <c r="A10" s="4" t="s">
        <v>163</v>
      </c>
      <c r="B10" s="5">
        <v>3.5447761194029849E-2</v>
      </c>
      <c r="D10" s="4" t="s">
        <v>410</v>
      </c>
      <c r="E10">
        <v>2</v>
      </c>
      <c r="G10" s="4" t="s">
        <v>510</v>
      </c>
      <c r="H10">
        <v>1</v>
      </c>
      <c r="J10" s="4" t="s">
        <v>396</v>
      </c>
      <c r="K10">
        <v>2</v>
      </c>
    </row>
    <row r="11" spans="1:11" x14ac:dyDescent="0.3">
      <c r="A11" s="4" t="s">
        <v>166</v>
      </c>
      <c r="B11" s="5">
        <v>6.1567164179104475E-2</v>
      </c>
      <c r="D11" s="4" t="s">
        <v>398</v>
      </c>
      <c r="E11">
        <v>8</v>
      </c>
      <c r="G11" s="4" t="s">
        <v>371</v>
      </c>
      <c r="H11">
        <v>18</v>
      </c>
      <c r="J11" s="4" t="s">
        <v>371</v>
      </c>
      <c r="K11">
        <v>5</v>
      </c>
    </row>
    <row r="12" spans="1:11" x14ac:dyDescent="0.3">
      <c r="A12" s="4" t="s">
        <v>55</v>
      </c>
      <c r="B12" s="5">
        <v>4.6641791044776122E-2</v>
      </c>
      <c r="D12" s="4" t="s">
        <v>396</v>
      </c>
      <c r="E12">
        <v>2</v>
      </c>
      <c r="G12" s="4" t="s">
        <v>441</v>
      </c>
      <c r="H12">
        <v>2</v>
      </c>
      <c r="J12" s="4" t="s">
        <v>441</v>
      </c>
      <c r="K12">
        <v>1</v>
      </c>
    </row>
    <row r="13" spans="1:11" x14ac:dyDescent="0.3">
      <c r="A13" s="4" t="s">
        <v>119</v>
      </c>
      <c r="B13" s="5">
        <v>1.8656716417910446E-2</v>
      </c>
      <c r="D13" s="4" t="s">
        <v>371</v>
      </c>
      <c r="E13">
        <v>7</v>
      </c>
      <c r="G13" s="4" t="s">
        <v>505</v>
      </c>
      <c r="H13">
        <v>1</v>
      </c>
      <c r="J13" s="4" t="s">
        <v>505</v>
      </c>
      <c r="K13">
        <v>1</v>
      </c>
    </row>
    <row r="14" spans="1:11" x14ac:dyDescent="0.3">
      <c r="A14" s="4" t="s">
        <v>156</v>
      </c>
      <c r="B14" s="5">
        <v>4.2910447761194029E-2</v>
      </c>
      <c r="D14" s="4" t="s">
        <v>441</v>
      </c>
      <c r="E14">
        <v>4</v>
      </c>
      <c r="G14" s="4" t="s">
        <v>443</v>
      </c>
      <c r="H14">
        <v>2</v>
      </c>
      <c r="J14" s="4" t="s">
        <v>443</v>
      </c>
      <c r="K14">
        <v>1</v>
      </c>
    </row>
    <row r="15" spans="1:11" x14ac:dyDescent="0.3">
      <c r="A15" s="4" t="s">
        <v>327</v>
      </c>
      <c r="B15" s="5">
        <v>1</v>
      </c>
      <c r="D15" s="4" t="s">
        <v>443</v>
      </c>
      <c r="E15">
        <v>1</v>
      </c>
      <c r="G15" s="4" t="s">
        <v>456</v>
      </c>
      <c r="H15">
        <v>3</v>
      </c>
      <c r="J15" s="4" t="s">
        <v>456</v>
      </c>
      <c r="K15">
        <v>3</v>
      </c>
    </row>
    <row r="16" spans="1:11" x14ac:dyDescent="0.3">
      <c r="D16" s="4" t="s">
        <v>456</v>
      </c>
      <c r="E16">
        <v>4</v>
      </c>
      <c r="G16" s="4" t="s">
        <v>389</v>
      </c>
      <c r="H16">
        <v>22</v>
      </c>
      <c r="J16" s="4" t="s">
        <v>389</v>
      </c>
      <c r="K16">
        <v>12</v>
      </c>
    </row>
    <row r="17" spans="1:11" x14ac:dyDescent="0.3">
      <c r="D17" s="4" t="s">
        <v>439</v>
      </c>
      <c r="E17">
        <v>1</v>
      </c>
      <c r="G17" s="4" t="s">
        <v>369</v>
      </c>
      <c r="H17">
        <v>40</v>
      </c>
      <c r="J17" s="4" t="s">
        <v>369</v>
      </c>
      <c r="K17">
        <v>48</v>
      </c>
    </row>
    <row r="18" spans="1:11" x14ac:dyDescent="0.3">
      <c r="D18" s="4" t="s">
        <v>408</v>
      </c>
      <c r="E18">
        <v>1</v>
      </c>
      <c r="G18" s="4" t="s">
        <v>400</v>
      </c>
      <c r="H18">
        <v>6</v>
      </c>
      <c r="J18" s="4" t="s">
        <v>400</v>
      </c>
      <c r="K18">
        <v>7</v>
      </c>
    </row>
    <row r="19" spans="1:11" x14ac:dyDescent="0.3">
      <c r="A19" s="3" t="s">
        <v>326</v>
      </c>
      <c r="B19" t="s">
        <v>526</v>
      </c>
      <c r="D19" s="4" t="s">
        <v>389</v>
      </c>
      <c r="E19">
        <v>14</v>
      </c>
      <c r="G19" s="4" t="s">
        <v>497</v>
      </c>
      <c r="H19">
        <v>1</v>
      </c>
      <c r="J19" s="4" t="s">
        <v>447</v>
      </c>
      <c r="K19">
        <v>1</v>
      </c>
    </row>
    <row r="20" spans="1:11" x14ac:dyDescent="0.3">
      <c r="A20" s="4" t="s">
        <v>457</v>
      </c>
      <c r="B20" s="5">
        <v>1.8656716417910447E-3</v>
      </c>
      <c r="D20" s="4" t="s">
        <v>369</v>
      </c>
      <c r="E20">
        <v>31</v>
      </c>
      <c r="G20" s="4" t="s">
        <v>477</v>
      </c>
      <c r="H20">
        <v>1</v>
      </c>
      <c r="J20" s="4" t="s">
        <v>498</v>
      </c>
      <c r="K20">
        <v>1</v>
      </c>
    </row>
    <row r="21" spans="1:11" x14ac:dyDescent="0.3">
      <c r="A21" s="4" t="s">
        <v>501</v>
      </c>
      <c r="B21" s="5">
        <v>1.8656716417910447E-3</v>
      </c>
      <c r="D21" s="4" t="s">
        <v>400</v>
      </c>
      <c r="E21">
        <v>6</v>
      </c>
      <c r="G21" s="4" t="s">
        <v>498</v>
      </c>
      <c r="H21">
        <v>1</v>
      </c>
      <c r="J21" s="4" t="s">
        <v>472</v>
      </c>
      <c r="K21">
        <v>3</v>
      </c>
    </row>
    <row r="22" spans="1:11" x14ac:dyDescent="0.3">
      <c r="A22" s="4" t="s">
        <v>402</v>
      </c>
      <c r="B22" s="5">
        <v>1.4925373134328358E-2</v>
      </c>
      <c r="D22" s="4" t="s">
        <v>448</v>
      </c>
      <c r="E22">
        <v>1</v>
      </c>
      <c r="G22" s="4" t="s">
        <v>472</v>
      </c>
      <c r="H22">
        <v>2</v>
      </c>
      <c r="J22" s="4" t="s">
        <v>458</v>
      </c>
      <c r="K22">
        <v>3</v>
      </c>
    </row>
    <row r="23" spans="1:11" x14ac:dyDescent="0.3">
      <c r="A23" s="4" t="s">
        <v>449</v>
      </c>
      <c r="B23" s="5">
        <v>1.8656716417910447E-3</v>
      </c>
      <c r="D23" s="4" t="s">
        <v>447</v>
      </c>
      <c r="E23">
        <v>1</v>
      </c>
      <c r="G23" s="4" t="s">
        <v>458</v>
      </c>
      <c r="H23">
        <v>3</v>
      </c>
      <c r="J23" s="4" t="s">
        <v>372</v>
      </c>
      <c r="K23">
        <v>86</v>
      </c>
    </row>
    <row r="24" spans="1:11" x14ac:dyDescent="0.3">
      <c r="A24" s="4" t="s">
        <v>410</v>
      </c>
      <c r="B24" s="5">
        <v>3.7313432835820895E-3</v>
      </c>
      <c r="D24" s="4" t="s">
        <v>477</v>
      </c>
      <c r="E24">
        <v>1</v>
      </c>
      <c r="G24" s="4" t="s">
        <v>372</v>
      </c>
      <c r="H24">
        <v>35</v>
      </c>
      <c r="J24" s="4" t="s">
        <v>388</v>
      </c>
      <c r="K24">
        <v>14</v>
      </c>
    </row>
    <row r="25" spans="1:11" x14ac:dyDescent="0.3">
      <c r="A25" s="4" t="s">
        <v>398</v>
      </c>
      <c r="B25" s="5">
        <v>7.462686567164179E-3</v>
      </c>
      <c r="D25" s="4" t="s">
        <v>472</v>
      </c>
      <c r="E25">
        <v>1</v>
      </c>
      <c r="G25" s="4" t="s">
        <v>388</v>
      </c>
      <c r="H25">
        <v>7</v>
      </c>
      <c r="J25" s="4" t="s">
        <v>404</v>
      </c>
      <c r="K25">
        <v>3</v>
      </c>
    </row>
    <row r="26" spans="1:11" x14ac:dyDescent="0.3">
      <c r="A26" s="4" t="s">
        <v>396</v>
      </c>
      <c r="B26" s="5">
        <v>3.7313432835820895E-3</v>
      </c>
      <c r="D26" s="4" t="s">
        <v>458</v>
      </c>
      <c r="E26">
        <v>2</v>
      </c>
      <c r="G26" s="4" t="s">
        <v>520</v>
      </c>
      <c r="H26">
        <v>1</v>
      </c>
      <c r="J26" s="4" t="s">
        <v>455</v>
      </c>
      <c r="K26">
        <v>1</v>
      </c>
    </row>
    <row r="27" spans="1:11" x14ac:dyDescent="0.3">
      <c r="A27" s="4" t="s">
        <v>371</v>
      </c>
      <c r="B27" s="5">
        <v>9.3283582089552231E-3</v>
      </c>
      <c r="D27" s="4" t="s">
        <v>372</v>
      </c>
      <c r="E27">
        <v>62</v>
      </c>
      <c r="G27" s="4" t="s">
        <v>404</v>
      </c>
      <c r="H27">
        <v>4</v>
      </c>
      <c r="J27" s="4" t="s">
        <v>407</v>
      </c>
      <c r="K27">
        <v>2</v>
      </c>
    </row>
    <row r="28" spans="1:11" x14ac:dyDescent="0.3">
      <c r="A28" s="4" t="s">
        <v>441</v>
      </c>
      <c r="B28" s="5">
        <v>1.8656716417910447E-3</v>
      </c>
      <c r="D28" s="4" t="s">
        <v>388</v>
      </c>
      <c r="E28">
        <v>11</v>
      </c>
      <c r="G28" s="4" t="s">
        <v>455</v>
      </c>
      <c r="H28">
        <v>1</v>
      </c>
      <c r="J28" s="4" t="s">
        <v>377</v>
      </c>
      <c r="K28">
        <v>26</v>
      </c>
    </row>
    <row r="29" spans="1:11" x14ac:dyDescent="0.3">
      <c r="A29" s="4" t="s">
        <v>505</v>
      </c>
      <c r="B29" s="5">
        <v>1.8656716417910447E-3</v>
      </c>
      <c r="D29" s="4" t="s">
        <v>414</v>
      </c>
      <c r="E29">
        <v>3</v>
      </c>
      <c r="G29" s="4" t="s">
        <v>407</v>
      </c>
      <c r="H29">
        <v>4</v>
      </c>
      <c r="J29" s="4" t="s">
        <v>411</v>
      </c>
      <c r="K29">
        <v>11</v>
      </c>
    </row>
    <row r="30" spans="1:11" x14ac:dyDescent="0.3">
      <c r="A30" s="4" t="s">
        <v>443</v>
      </c>
      <c r="B30" s="5">
        <v>1.8656716417910447E-3</v>
      </c>
      <c r="D30" s="4" t="s">
        <v>435</v>
      </c>
      <c r="E30">
        <v>1</v>
      </c>
      <c r="G30" s="4" t="s">
        <v>377</v>
      </c>
      <c r="H30">
        <v>3</v>
      </c>
      <c r="J30" s="4" t="s">
        <v>450</v>
      </c>
      <c r="K30">
        <v>1</v>
      </c>
    </row>
    <row r="31" spans="1:11" x14ac:dyDescent="0.3">
      <c r="A31" s="4" t="s">
        <v>456</v>
      </c>
      <c r="B31" s="5">
        <v>5.597014925373134E-3</v>
      </c>
      <c r="D31" s="4" t="s">
        <v>404</v>
      </c>
      <c r="E31">
        <v>5</v>
      </c>
      <c r="G31" s="4" t="s">
        <v>411</v>
      </c>
      <c r="H31">
        <v>3</v>
      </c>
      <c r="J31" s="4" t="s">
        <v>383</v>
      </c>
      <c r="K31">
        <v>2</v>
      </c>
    </row>
    <row r="32" spans="1:11" x14ac:dyDescent="0.3">
      <c r="A32" s="4" t="s">
        <v>389</v>
      </c>
      <c r="B32" s="5">
        <v>2.2388059701492536E-2</v>
      </c>
      <c r="D32" s="4" t="s">
        <v>455</v>
      </c>
      <c r="E32">
        <v>1</v>
      </c>
      <c r="G32" s="4" t="s">
        <v>450</v>
      </c>
      <c r="H32">
        <v>2</v>
      </c>
      <c r="J32" s="4" t="s">
        <v>440</v>
      </c>
      <c r="K32">
        <v>1</v>
      </c>
    </row>
    <row r="33" spans="1:11" x14ac:dyDescent="0.3">
      <c r="A33" s="4" t="s">
        <v>369</v>
      </c>
      <c r="B33" s="5">
        <v>8.9552238805970144E-2</v>
      </c>
      <c r="D33" s="4" t="s">
        <v>407</v>
      </c>
      <c r="E33">
        <v>3</v>
      </c>
      <c r="G33" s="4" t="s">
        <v>430</v>
      </c>
      <c r="H33">
        <v>3</v>
      </c>
      <c r="J33" s="4" t="s">
        <v>412</v>
      </c>
      <c r="K33">
        <v>4</v>
      </c>
    </row>
    <row r="34" spans="1:11" x14ac:dyDescent="0.3">
      <c r="A34" s="4" t="s">
        <v>400</v>
      </c>
      <c r="B34" s="5">
        <v>1.3059701492537313E-2</v>
      </c>
      <c r="D34" s="4" t="s">
        <v>377</v>
      </c>
      <c r="E34">
        <v>29</v>
      </c>
      <c r="G34" s="4" t="s">
        <v>383</v>
      </c>
      <c r="H34">
        <v>3</v>
      </c>
      <c r="J34" s="4" t="s">
        <v>453</v>
      </c>
      <c r="K34">
        <v>1</v>
      </c>
    </row>
    <row r="35" spans="1:11" x14ac:dyDescent="0.3">
      <c r="A35" s="4" t="s">
        <v>447</v>
      </c>
      <c r="B35" s="5">
        <v>1.8656716417910447E-3</v>
      </c>
      <c r="D35" s="4" t="s">
        <v>411</v>
      </c>
      <c r="E35">
        <v>8</v>
      </c>
      <c r="G35" s="4" t="s">
        <v>412</v>
      </c>
      <c r="H35">
        <v>6</v>
      </c>
      <c r="J35" s="4" t="s">
        <v>415</v>
      </c>
      <c r="K35">
        <v>2</v>
      </c>
    </row>
    <row r="36" spans="1:11" x14ac:dyDescent="0.3">
      <c r="A36" s="4" t="s">
        <v>498</v>
      </c>
      <c r="B36" s="5">
        <v>1.8656716417910447E-3</v>
      </c>
      <c r="D36" s="4" t="s">
        <v>450</v>
      </c>
      <c r="E36">
        <v>2</v>
      </c>
      <c r="G36" s="4" t="s">
        <v>500</v>
      </c>
      <c r="H36">
        <v>1</v>
      </c>
      <c r="J36" s="4" t="s">
        <v>401</v>
      </c>
      <c r="K36">
        <v>11</v>
      </c>
    </row>
    <row r="37" spans="1:11" x14ac:dyDescent="0.3">
      <c r="A37" s="4" t="s">
        <v>472</v>
      </c>
      <c r="B37" s="5">
        <v>5.597014925373134E-3</v>
      </c>
      <c r="D37" s="4" t="s">
        <v>430</v>
      </c>
      <c r="E37">
        <v>2</v>
      </c>
      <c r="G37" s="4" t="s">
        <v>453</v>
      </c>
      <c r="H37">
        <v>2</v>
      </c>
      <c r="J37" s="4" t="s">
        <v>471</v>
      </c>
      <c r="K37">
        <v>1</v>
      </c>
    </row>
    <row r="38" spans="1:11" x14ac:dyDescent="0.3">
      <c r="A38" s="4" t="s">
        <v>458</v>
      </c>
      <c r="B38" s="5">
        <v>5.597014925373134E-3</v>
      </c>
      <c r="D38" s="4" t="s">
        <v>383</v>
      </c>
      <c r="E38">
        <v>4</v>
      </c>
      <c r="G38" s="4" t="s">
        <v>517</v>
      </c>
      <c r="H38">
        <v>1</v>
      </c>
      <c r="J38" s="4" t="s">
        <v>425</v>
      </c>
      <c r="K38">
        <v>6</v>
      </c>
    </row>
    <row r="39" spans="1:11" x14ac:dyDescent="0.3">
      <c r="A39" s="4" t="s">
        <v>372</v>
      </c>
      <c r="B39" s="5">
        <v>0.16044776119402984</v>
      </c>
      <c r="D39" s="4" t="s">
        <v>440</v>
      </c>
      <c r="E39">
        <v>1</v>
      </c>
      <c r="G39" s="4" t="s">
        <v>415</v>
      </c>
      <c r="H39">
        <v>2</v>
      </c>
      <c r="J39" s="4" t="s">
        <v>507</v>
      </c>
      <c r="K39">
        <v>1</v>
      </c>
    </row>
    <row r="40" spans="1:11" x14ac:dyDescent="0.3">
      <c r="A40" s="4" t="s">
        <v>388</v>
      </c>
      <c r="B40" s="5">
        <v>2.6119402985074626E-2</v>
      </c>
      <c r="D40" s="4" t="s">
        <v>436</v>
      </c>
      <c r="E40">
        <v>1</v>
      </c>
      <c r="G40" s="4" t="s">
        <v>401</v>
      </c>
      <c r="H40">
        <v>13</v>
      </c>
      <c r="J40" s="4" t="s">
        <v>426</v>
      </c>
      <c r="K40">
        <v>3</v>
      </c>
    </row>
    <row r="41" spans="1:11" x14ac:dyDescent="0.3">
      <c r="A41" s="4" t="s">
        <v>404</v>
      </c>
      <c r="B41" s="5">
        <v>5.597014925373134E-3</v>
      </c>
      <c r="D41" s="4" t="s">
        <v>428</v>
      </c>
      <c r="E41">
        <v>1</v>
      </c>
      <c r="G41" s="4" t="s">
        <v>425</v>
      </c>
      <c r="H41">
        <v>10</v>
      </c>
      <c r="J41" s="4" t="s">
        <v>442</v>
      </c>
      <c r="K41">
        <v>1</v>
      </c>
    </row>
    <row r="42" spans="1:11" x14ac:dyDescent="0.3">
      <c r="A42" s="4" t="s">
        <v>455</v>
      </c>
      <c r="B42" s="5">
        <v>1.8656716417910447E-3</v>
      </c>
      <c r="D42" s="4" t="s">
        <v>412</v>
      </c>
      <c r="E42">
        <v>3</v>
      </c>
      <c r="G42" s="4" t="s">
        <v>507</v>
      </c>
      <c r="H42">
        <v>1</v>
      </c>
      <c r="J42" s="4" t="s">
        <v>375</v>
      </c>
      <c r="K42">
        <v>16</v>
      </c>
    </row>
    <row r="43" spans="1:11" x14ac:dyDescent="0.3">
      <c r="A43" s="4" t="s">
        <v>407</v>
      </c>
      <c r="B43" s="5">
        <v>3.7313432835820895E-3</v>
      </c>
      <c r="D43" s="4" t="s">
        <v>453</v>
      </c>
      <c r="E43">
        <v>2</v>
      </c>
      <c r="G43" s="4" t="s">
        <v>215</v>
      </c>
      <c r="H43">
        <v>1</v>
      </c>
      <c r="J43" s="4" t="s">
        <v>382</v>
      </c>
      <c r="K43">
        <v>22</v>
      </c>
    </row>
    <row r="44" spans="1:11" x14ac:dyDescent="0.3">
      <c r="A44" s="4" t="s">
        <v>377</v>
      </c>
      <c r="B44" s="5">
        <v>4.8507462686567165E-2</v>
      </c>
      <c r="D44" s="4" t="s">
        <v>466</v>
      </c>
      <c r="E44">
        <v>1</v>
      </c>
      <c r="G44" s="4" t="s">
        <v>426</v>
      </c>
      <c r="H44">
        <v>4</v>
      </c>
      <c r="J44" s="4" t="s">
        <v>519</v>
      </c>
      <c r="K44">
        <v>1</v>
      </c>
    </row>
    <row r="45" spans="1:11" x14ac:dyDescent="0.3">
      <c r="A45" s="4" t="s">
        <v>411</v>
      </c>
      <c r="B45" s="5">
        <v>2.0522388059701493E-2</v>
      </c>
      <c r="D45" s="4" t="s">
        <v>405</v>
      </c>
      <c r="E45">
        <v>1</v>
      </c>
      <c r="G45" s="4" t="s">
        <v>442</v>
      </c>
      <c r="H45">
        <v>1</v>
      </c>
      <c r="J45" s="4" t="s">
        <v>451</v>
      </c>
      <c r="K45">
        <v>1</v>
      </c>
    </row>
    <row r="46" spans="1:11" x14ac:dyDescent="0.3">
      <c r="A46" s="4" t="s">
        <v>450</v>
      </c>
      <c r="B46" s="5">
        <v>1.8656716417910447E-3</v>
      </c>
      <c r="D46" s="4" t="s">
        <v>415</v>
      </c>
      <c r="E46">
        <v>3</v>
      </c>
      <c r="G46" s="4" t="s">
        <v>375</v>
      </c>
      <c r="H46">
        <v>27</v>
      </c>
      <c r="J46" s="4" t="s">
        <v>381</v>
      </c>
      <c r="K46">
        <v>20</v>
      </c>
    </row>
    <row r="47" spans="1:11" x14ac:dyDescent="0.3">
      <c r="A47" s="4" t="s">
        <v>383</v>
      </c>
      <c r="B47" s="5">
        <v>3.7313432835820895E-3</v>
      </c>
      <c r="D47" s="4" t="s">
        <v>401</v>
      </c>
      <c r="E47">
        <v>15</v>
      </c>
      <c r="G47" s="4" t="s">
        <v>382</v>
      </c>
      <c r="H47">
        <v>26</v>
      </c>
      <c r="J47" s="4" t="s">
        <v>403</v>
      </c>
      <c r="K47">
        <v>5</v>
      </c>
    </row>
    <row r="48" spans="1:11" x14ac:dyDescent="0.3">
      <c r="A48" s="4" t="s">
        <v>440</v>
      </c>
      <c r="B48" s="5">
        <v>1.8656716417910447E-3</v>
      </c>
      <c r="D48" s="4" t="s">
        <v>471</v>
      </c>
      <c r="E48">
        <v>1</v>
      </c>
      <c r="G48" s="4" t="s">
        <v>519</v>
      </c>
      <c r="H48">
        <v>1</v>
      </c>
      <c r="J48" s="4" t="s">
        <v>465</v>
      </c>
      <c r="K48">
        <v>1</v>
      </c>
    </row>
    <row r="49" spans="1:11" x14ac:dyDescent="0.3">
      <c r="A49" s="4" t="s">
        <v>412</v>
      </c>
      <c r="B49" s="5">
        <v>7.462686567164179E-3</v>
      </c>
      <c r="D49" s="4" t="s">
        <v>425</v>
      </c>
      <c r="E49">
        <v>3</v>
      </c>
      <c r="G49" s="4" t="s">
        <v>381</v>
      </c>
      <c r="H49">
        <v>2</v>
      </c>
      <c r="J49" s="4" t="s">
        <v>195</v>
      </c>
      <c r="K49">
        <v>1</v>
      </c>
    </row>
    <row r="50" spans="1:11" x14ac:dyDescent="0.3">
      <c r="A50" s="4" t="s">
        <v>453</v>
      </c>
      <c r="B50" s="5">
        <v>1.8656716417910447E-3</v>
      </c>
      <c r="D50" s="4" t="s">
        <v>437</v>
      </c>
      <c r="E50">
        <v>1</v>
      </c>
      <c r="G50" s="4" t="s">
        <v>195</v>
      </c>
      <c r="H50">
        <v>2</v>
      </c>
      <c r="J50" s="4" t="s">
        <v>378</v>
      </c>
      <c r="K50">
        <v>4</v>
      </c>
    </row>
    <row r="51" spans="1:11" x14ac:dyDescent="0.3">
      <c r="A51" s="4" t="s">
        <v>415</v>
      </c>
      <c r="B51" s="5">
        <v>3.7313432835820895E-3</v>
      </c>
      <c r="D51" s="4" t="s">
        <v>426</v>
      </c>
      <c r="E51">
        <v>4</v>
      </c>
      <c r="G51" s="4" t="s">
        <v>514</v>
      </c>
      <c r="H51">
        <v>1</v>
      </c>
      <c r="J51" s="4" t="s">
        <v>395</v>
      </c>
      <c r="K51">
        <v>3</v>
      </c>
    </row>
    <row r="52" spans="1:11" x14ac:dyDescent="0.3">
      <c r="A52" s="4" t="s">
        <v>401</v>
      </c>
      <c r="B52" s="5">
        <v>2.0522388059701493E-2</v>
      </c>
      <c r="D52" s="4" t="s">
        <v>442</v>
      </c>
      <c r="E52">
        <v>2</v>
      </c>
      <c r="G52" s="4" t="s">
        <v>516</v>
      </c>
      <c r="H52">
        <v>2</v>
      </c>
      <c r="J52" s="4" t="s">
        <v>417</v>
      </c>
      <c r="K52">
        <v>1</v>
      </c>
    </row>
    <row r="53" spans="1:11" x14ac:dyDescent="0.3">
      <c r="A53" s="4" t="s">
        <v>471</v>
      </c>
      <c r="B53" s="5">
        <v>1.8656716417910447E-3</v>
      </c>
      <c r="D53" s="4" t="s">
        <v>375</v>
      </c>
      <c r="E53">
        <v>19</v>
      </c>
      <c r="G53" s="4" t="s">
        <v>378</v>
      </c>
      <c r="H53">
        <v>1</v>
      </c>
      <c r="J53" s="4" t="s">
        <v>480</v>
      </c>
      <c r="K53">
        <v>1</v>
      </c>
    </row>
    <row r="54" spans="1:11" x14ac:dyDescent="0.3">
      <c r="A54" s="4" t="s">
        <v>425</v>
      </c>
      <c r="B54" s="5">
        <v>1.1194029850746268E-2</v>
      </c>
      <c r="D54" s="4" t="s">
        <v>382</v>
      </c>
      <c r="E54">
        <v>22</v>
      </c>
      <c r="G54" s="4" t="s">
        <v>374</v>
      </c>
      <c r="H54">
        <v>1</v>
      </c>
      <c r="J54" s="4" t="s">
        <v>495</v>
      </c>
      <c r="K54">
        <v>8</v>
      </c>
    </row>
    <row r="55" spans="1:11" x14ac:dyDescent="0.3">
      <c r="A55" s="4" t="s">
        <v>507</v>
      </c>
      <c r="B55" s="5">
        <v>1.8656716417910447E-3</v>
      </c>
      <c r="D55" s="4" t="s">
        <v>451</v>
      </c>
      <c r="E55">
        <v>1</v>
      </c>
      <c r="G55" s="4" t="s">
        <v>495</v>
      </c>
      <c r="H55">
        <v>42</v>
      </c>
      <c r="J55" s="4" t="s">
        <v>386</v>
      </c>
      <c r="K55">
        <v>1</v>
      </c>
    </row>
    <row r="56" spans="1:11" x14ac:dyDescent="0.3">
      <c r="A56" s="4" t="s">
        <v>426</v>
      </c>
      <c r="B56" s="5">
        <v>5.597014925373134E-3</v>
      </c>
      <c r="D56" s="4" t="s">
        <v>423</v>
      </c>
      <c r="E56">
        <v>1</v>
      </c>
      <c r="G56" s="4" t="s">
        <v>386</v>
      </c>
      <c r="H56">
        <v>1</v>
      </c>
      <c r="J56" s="4" t="s">
        <v>399</v>
      </c>
      <c r="K56">
        <v>1</v>
      </c>
    </row>
    <row r="57" spans="1:11" x14ac:dyDescent="0.3">
      <c r="A57" s="4" t="s">
        <v>442</v>
      </c>
      <c r="B57" s="5">
        <v>1.8656716417910447E-3</v>
      </c>
      <c r="D57" s="4" t="s">
        <v>381</v>
      </c>
      <c r="E57">
        <v>19</v>
      </c>
      <c r="G57" s="4" t="s">
        <v>390</v>
      </c>
      <c r="H57">
        <v>34</v>
      </c>
      <c r="J57" s="4" t="s">
        <v>390</v>
      </c>
      <c r="K57">
        <v>46</v>
      </c>
    </row>
    <row r="58" spans="1:11" x14ac:dyDescent="0.3">
      <c r="A58" s="4" t="s">
        <v>375</v>
      </c>
      <c r="B58" s="5">
        <v>2.9850746268656716E-2</v>
      </c>
      <c r="D58" s="4" t="s">
        <v>403</v>
      </c>
      <c r="E58">
        <v>5</v>
      </c>
      <c r="G58" s="4" t="s">
        <v>503</v>
      </c>
      <c r="H58">
        <v>1</v>
      </c>
      <c r="J58" s="4" t="s">
        <v>392</v>
      </c>
      <c r="K58">
        <v>1</v>
      </c>
    </row>
    <row r="59" spans="1:11" x14ac:dyDescent="0.3">
      <c r="A59" s="4" t="s">
        <v>382</v>
      </c>
      <c r="B59" s="5">
        <v>4.1044776119402986E-2</v>
      </c>
      <c r="D59" s="4" t="s">
        <v>465</v>
      </c>
      <c r="E59">
        <v>1</v>
      </c>
      <c r="G59" s="4" t="s">
        <v>380</v>
      </c>
      <c r="H59">
        <v>6</v>
      </c>
      <c r="J59" s="4" t="s">
        <v>380</v>
      </c>
      <c r="K59">
        <v>3</v>
      </c>
    </row>
    <row r="60" spans="1:11" x14ac:dyDescent="0.3">
      <c r="A60" s="4" t="s">
        <v>519</v>
      </c>
      <c r="B60" s="5">
        <v>1.8656716417910447E-3</v>
      </c>
      <c r="D60" s="4" t="s">
        <v>422</v>
      </c>
      <c r="E60">
        <v>1</v>
      </c>
      <c r="G60" s="4" t="s">
        <v>508</v>
      </c>
      <c r="H60">
        <v>1</v>
      </c>
      <c r="J60" s="4" t="s">
        <v>508</v>
      </c>
      <c r="K60">
        <v>2</v>
      </c>
    </row>
    <row r="61" spans="1:11" x14ac:dyDescent="0.3">
      <c r="A61" s="4" t="s">
        <v>451</v>
      </c>
      <c r="B61" s="5">
        <v>1.8656716417910447E-3</v>
      </c>
      <c r="D61" s="4" t="s">
        <v>195</v>
      </c>
      <c r="E61">
        <v>1</v>
      </c>
      <c r="G61" s="4" t="s">
        <v>496</v>
      </c>
      <c r="H61">
        <v>17</v>
      </c>
      <c r="J61" s="4" t="s">
        <v>496</v>
      </c>
      <c r="K61">
        <v>17</v>
      </c>
    </row>
    <row r="62" spans="1:11" x14ac:dyDescent="0.3">
      <c r="A62" s="4" t="s">
        <v>381</v>
      </c>
      <c r="B62" s="5">
        <v>3.7313432835820892E-2</v>
      </c>
      <c r="D62" s="4" t="s">
        <v>378</v>
      </c>
      <c r="E62">
        <v>6</v>
      </c>
      <c r="G62" s="4" t="s">
        <v>513</v>
      </c>
      <c r="H62">
        <v>2</v>
      </c>
      <c r="J62" s="4" t="s">
        <v>384</v>
      </c>
      <c r="K62">
        <v>1</v>
      </c>
    </row>
    <row r="63" spans="1:11" x14ac:dyDescent="0.3">
      <c r="A63" s="4" t="s">
        <v>403</v>
      </c>
      <c r="B63" s="5">
        <v>9.3283582089552231E-3</v>
      </c>
      <c r="D63" s="4" t="s">
        <v>445</v>
      </c>
      <c r="E63">
        <v>1</v>
      </c>
      <c r="G63" s="4" t="s">
        <v>232</v>
      </c>
      <c r="H63">
        <v>10</v>
      </c>
      <c r="J63" s="4" t="s">
        <v>376</v>
      </c>
      <c r="K63">
        <v>1</v>
      </c>
    </row>
    <row r="64" spans="1:11" x14ac:dyDescent="0.3">
      <c r="A64" s="4" t="s">
        <v>465</v>
      </c>
      <c r="B64" s="5">
        <v>1.8656716417910447E-3</v>
      </c>
      <c r="D64" s="4" t="s">
        <v>395</v>
      </c>
      <c r="E64">
        <v>5</v>
      </c>
      <c r="G64" s="4" t="s">
        <v>376</v>
      </c>
      <c r="H64">
        <v>1</v>
      </c>
      <c r="J64" s="4" t="s">
        <v>387</v>
      </c>
      <c r="K64">
        <v>9</v>
      </c>
    </row>
    <row r="65" spans="1:11" x14ac:dyDescent="0.3">
      <c r="A65" s="4" t="s">
        <v>195</v>
      </c>
      <c r="B65" s="5">
        <v>1.8656716417910447E-3</v>
      </c>
      <c r="D65" s="4" t="s">
        <v>417</v>
      </c>
      <c r="E65">
        <v>1</v>
      </c>
      <c r="G65" s="4" t="s">
        <v>387</v>
      </c>
      <c r="H65">
        <v>7</v>
      </c>
      <c r="J65" s="4" t="s">
        <v>421</v>
      </c>
      <c r="K65">
        <v>1</v>
      </c>
    </row>
    <row r="66" spans="1:11" x14ac:dyDescent="0.3">
      <c r="A66" s="4" t="s">
        <v>378</v>
      </c>
      <c r="B66" s="5">
        <v>7.462686567164179E-3</v>
      </c>
      <c r="D66" s="4" t="s">
        <v>374</v>
      </c>
      <c r="E66">
        <v>1</v>
      </c>
      <c r="G66" s="4" t="s">
        <v>515</v>
      </c>
      <c r="H66">
        <v>1</v>
      </c>
      <c r="J66" s="4" t="s">
        <v>475</v>
      </c>
      <c r="K66">
        <v>1</v>
      </c>
    </row>
    <row r="67" spans="1:11" x14ac:dyDescent="0.3">
      <c r="A67" s="4" t="s">
        <v>395</v>
      </c>
      <c r="B67" s="5">
        <v>5.597014925373134E-3</v>
      </c>
      <c r="D67" s="4" t="s">
        <v>480</v>
      </c>
      <c r="E67">
        <v>1</v>
      </c>
      <c r="G67" s="4" t="s">
        <v>454</v>
      </c>
      <c r="H67">
        <v>1</v>
      </c>
      <c r="J67" s="4" t="s">
        <v>391</v>
      </c>
      <c r="K67">
        <v>5</v>
      </c>
    </row>
    <row r="68" spans="1:11" x14ac:dyDescent="0.3">
      <c r="A68" s="4" t="s">
        <v>417</v>
      </c>
      <c r="B68" s="5">
        <v>1.8656716417910447E-3</v>
      </c>
      <c r="D68" s="4" t="s">
        <v>386</v>
      </c>
      <c r="E68">
        <v>1</v>
      </c>
      <c r="G68" s="4" t="s">
        <v>444</v>
      </c>
      <c r="H68">
        <v>3</v>
      </c>
      <c r="J68" s="4" t="s">
        <v>460</v>
      </c>
      <c r="K68">
        <v>1</v>
      </c>
    </row>
    <row r="69" spans="1:11" x14ac:dyDescent="0.3">
      <c r="A69" s="4" t="s">
        <v>480</v>
      </c>
      <c r="B69" s="5">
        <v>1.8656716417910447E-3</v>
      </c>
      <c r="D69" s="4" t="s">
        <v>469</v>
      </c>
      <c r="E69">
        <v>1</v>
      </c>
      <c r="G69" s="4" t="s">
        <v>431</v>
      </c>
      <c r="H69">
        <v>5</v>
      </c>
      <c r="J69" s="4" t="s">
        <v>444</v>
      </c>
      <c r="K69">
        <v>1</v>
      </c>
    </row>
    <row r="70" spans="1:11" x14ac:dyDescent="0.3">
      <c r="A70" s="4" t="s">
        <v>495</v>
      </c>
      <c r="B70" s="5">
        <v>1.4925373134328358E-2</v>
      </c>
      <c r="D70" s="4" t="s">
        <v>399</v>
      </c>
      <c r="E70">
        <v>1</v>
      </c>
      <c r="G70" s="4" t="s">
        <v>499</v>
      </c>
      <c r="H70">
        <v>1</v>
      </c>
      <c r="J70" s="4" t="s">
        <v>479</v>
      </c>
      <c r="K70">
        <v>1</v>
      </c>
    </row>
    <row r="71" spans="1:11" x14ac:dyDescent="0.3">
      <c r="A71" s="4" t="s">
        <v>386</v>
      </c>
      <c r="B71" s="5">
        <v>1.8656716417910447E-3</v>
      </c>
      <c r="D71" s="4" t="s">
        <v>390</v>
      </c>
      <c r="E71">
        <v>38</v>
      </c>
      <c r="G71" s="4" t="s">
        <v>370</v>
      </c>
      <c r="H71">
        <v>83</v>
      </c>
      <c r="J71" s="4" t="s">
        <v>431</v>
      </c>
      <c r="K71">
        <v>2</v>
      </c>
    </row>
    <row r="72" spans="1:11" x14ac:dyDescent="0.3">
      <c r="A72" s="4" t="s">
        <v>399</v>
      </c>
      <c r="B72" s="5">
        <v>1.8656716417910447E-3</v>
      </c>
      <c r="D72" s="4" t="s">
        <v>392</v>
      </c>
      <c r="E72">
        <v>1</v>
      </c>
      <c r="G72" s="4" t="s">
        <v>419</v>
      </c>
      <c r="H72">
        <v>9</v>
      </c>
      <c r="J72" s="4" t="s">
        <v>467</v>
      </c>
      <c r="K72">
        <v>1</v>
      </c>
    </row>
    <row r="73" spans="1:11" x14ac:dyDescent="0.3">
      <c r="A73" s="4" t="s">
        <v>390</v>
      </c>
      <c r="B73" s="5">
        <v>8.5820895522388058E-2</v>
      </c>
      <c r="D73" s="4" t="s">
        <v>393</v>
      </c>
      <c r="E73">
        <v>1</v>
      </c>
      <c r="G73" s="4" t="s">
        <v>521</v>
      </c>
      <c r="H73">
        <v>1</v>
      </c>
      <c r="J73" s="4" t="s">
        <v>370</v>
      </c>
      <c r="K73">
        <v>54</v>
      </c>
    </row>
    <row r="74" spans="1:11" x14ac:dyDescent="0.3">
      <c r="A74" s="4" t="s">
        <v>392</v>
      </c>
      <c r="B74" s="5">
        <v>1.8656716417910447E-3</v>
      </c>
      <c r="D74" s="4" t="s">
        <v>429</v>
      </c>
      <c r="E74">
        <v>1</v>
      </c>
      <c r="G74" s="4" t="s">
        <v>464</v>
      </c>
      <c r="H74">
        <v>1</v>
      </c>
      <c r="J74" s="4" t="s">
        <v>419</v>
      </c>
      <c r="K74">
        <v>6</v>
      </c>
    </row>
    <row r="75" spans="1:11" x14ac:dyDescent="0.3">
      <c r="A75" s="4" t="s">
        <v>380</v>
      </c>
      <c r="B75" s="5">
        <v>5.597014925373134E-3</v>
      </c>
      <c r="D75" s="4" t="s">
        <v>380</v>
      </c>
      <c r="E75">
        <v>9</v>
      </c>
      <c r="G75" s="4" t="s">
        <v>416</v>
      </c>
      <c r="H75">
        <v>1</v>
      </c>
      <c r="J75" s="4" t="s">
        <v>464</v>
      </c>
      <c r="K75">
        <v>1</v>
      </c>
    </row>
    <row r="76" spans="1:11" x14ac:dyDescent="0.3">
      <c r="A76" s="4" t="s">
        <v>508</v>
      </c>
      <c r="B76" s="5">
        <v>3.7313432835820895E-3</v>
      </c>
      <c r="D76" s="4" t="s">
        <v>438</v>
      </c>
      <c r="E76">
        <v>2</v>
      </c>
      <c r="G76" s="4" t="s">
        <v>509</v>
      </c>
      <c r="H76">
        <v>1</v>
      </c>
      <c r="J76" s="4" t="s">
        <v>416</v>
      </c>
      <c r="K76">
        <v>2</v>
      </c>
    </row>
    <row r="77" spans="1:11" x14ac:dyDescent="0.3">
      <c r="A77" s="4" t="s">
        <v>496</v>
      </c>
      <c r="B77" s="5">
        <v>3.1716417910447763E-2</v>
      </c>
      <c r="D77" s="4" t="s">
        <v>496</v>
      </c>
      <c r="E77">
        <v>9</v>
      </c>
      <c r="G77" s="4" t="s">
        <v>420</v>
      </c>
      <c r="H77">
        <v>1</v>
      </c>
      <c r="J77" s="4" t="s">
        <v>397</v>
      </c>
      <c r="K77">
        <v>1</v>
      </c>
    </row>
    <row r="78" spans="1:11" x14ac:dyDescent="0.3">
      <c r="A78" s="4" t="s">
        <v>384</v>
      </c>
      <c r="B78" s="5">
        <v>1.8656716417910447E-3</v>
      </c>
      <c r="D78" s="4" t="s">
        <v>232</v>
      </c>
      <c r="E78">
        <v>7</v>
      </c>
      <c r="G78" s="4" t="s">
        <v>511</v>
      </c>
      <c r="H78">
        <v>3</v>
      </c>
      <c r="J78" s="4" t="s">
        <v>509</v>
      </c>
      <c r="K78">
        <v>1</v>
      </c>
    </row>
    <row r="79" spans="1:11" x14ac:dyDescent="0.3">
      <c r="A79" s="4" t="s">
        <v>376</v>
      </c>
      <c r="B79" s="5">
        <v>1.8656716417910447E-3</v>
      </c>
      <c r="D79" s="4" t="s">
        <v>384</v>
      </c>
      <c r="E79">
        <v>1</v>
      </c>
      <c r="G79" s="4" t="s">
        <v>434</v>
      </c>
      <c r="H79">
        <v>2</v>
      </c>
      <c r="J79" s="4" t="s">
        <v>462</v>
      </c>
      <c r="K79">
        <v>1</v>
      </c>
    </row>
    <row r="80" spans="1:11" x14ac:dyDescent="0.3">
      <c r="A80" s="4" t="s">
        <v>387</v>
      </c>
      <c r="B80" s="5">
        <v>1.6791044776119403E-2</v>
      </c>
      <c r="D80" s="4" t="s">
        <v>376</v>
      </c>
      <c r="E80">
        <v>1</v>
      </c>
      <c r="G80" s="4" t="s">
        <v>518</v>
      </c>
      <c r="H80">
        <v>1</v>
      </c>
      <c r="J80" s="4" t="s">
        <v>420</v>
      </c>
      <c r="K80">
        <v>1</v>
      </c>
    </row>
    <row r="81" spans="1:11" x14ac:dyDescent="0.3">
      <c r="A81" s="4" t="s">
        <v>421</v>
      </c>
      <c r="B81" s="5">
        <v>1.8656716417910447E-3</v>
      </c>
      <c r="D81" s="4" t="s">
        <v>387</v>
      </c>
      <c r="E81">
        <v>8</v>
      </c>
      <c r="G81" s="4" t="s">
        <v>427</v>
      </c>
      <c r="H81">
        <v>3</v>
      </c>
      <c r="J81" s="4" t="s">
        <v>409</v>
      </c>
      <c r="K81">
        <v>2</v>
      </c>
    </row>
    <row r="82" spans="1:11" x14ac:dyDescent="0.3">
      <c r="A82" s="4" t="s">
        <v>475</v>
      </c>
      <c r="B82" s="5">
        <v>1.8656716417910447E-3</v>
      </c>
      <c r="D82" s="4" t="s">
        <v>421</v>
      </c>
      <c r="E82">
        <v>5</v>
      </c>
      <c r="G82" s="4" t="s">
        <v>373</v>
      </c>
      <c r="H82">
        <v>3</v>
      </c>
      <c r="J82" s="4" t="s">
        <v>434</v>
      </c>
      <c r="K82">
        <v>2</v>
      </c>
    </row>
    <row r="83" spans="1:11" x14ac:dyDescent="0.3">
      <c r="A83" s="4" t="s">
        <v>391</v>
      </c>
      <c r="B83" s="5">
        <v>9.3283582089552231E-3</v>
      </c>
      <c r="D83" s="4" t="s">
        <v>475</v>
      </c>
      <c r="E83">
        <v>1</v>
      </c>
      <c r="G83" s="4" t="s">
        <v>327</v>
      </c>
      <c r="H83">
        <v>536</v>
      </c>
      <c r="J83" s="4" t="s">
        <v>427</v>
      </c>
      <c r="K83">
        <v>1</v>
      </c>
    </row>
    <row r="84" spans="1:11" x14ac:dyDescent="0.3">
      <c r="A84" s="4" t="s">
        <v>460</v>
      </c>
      <c r="B84" s="5">
        <v>1.8656716417910447E-3</v>
      </c>
      <c r="D84" s="4" t="s">
        <v>391</v>
      </c>
      <c r="E84">
        <v>10</v>
      </c>
      <c r="J84" s="4" t="s">
        <v>373</v>
      </c>
      <c r="K84">
        <v>2</v>
      </c>
    </row>
    <row r="85" spans="1:11" x14ac:dyDescent="0.3">
      <c r="A85" s="4" t="s">
        <v>444</v>
      </c>
      <c r="B85" s="5">
        <v>1.8656716417910447E-3</v>
      </c>
      <c r="D85" s="4" t="s">
        <v>460</v>
      </c>
      <c r="E85">
        <v>1</v>
      </c>
      <c r="J85" s="4" t="s">
        <v>406</v>
      </c>
      <c r="K85">
        <v>1</v>
      </c>
    </row>
    <row r="86" spans="1:11" x14ac:dyDescent="0.3">
      <c r="A86" s="4" t="s">
        <v>479</v>
      </c>
      <c r="B86" s="5">
        <v>1.8656716417910447E-3</v>
      </c>
      <c r="D86" s="4" t="s">
        <v>444</v>
      </c>
      <c r="E86">
        <v>2</v>
      </c>
      <c r="J86" s="4" t="s">
        <v>327</v>
      </c>
      <c r="K86">
        <v>536</v>
      </c>
    </row>
    <row r="87" spans="1:11" x14ac:dyDescent="0.3">
      <c r="A87" s="4" t="s">
        <v>431</v>
      </c>
      <c r="B87" s="5">
        <v>3.7313432835820895E-3</v>
      </c>
      <c r="D87" s="4" t="s">
        <v>479</v>
      </c>
      <c r="E87">
        <v>1</v>
      </c>
    </row>
    <row r="88" spans="1:11" x14ac:dyDescent="0.3">
      <c r="A88" s="4" t="s">
        <v>467</v>
      </c>
      <c r="B88" s="5">
        <v>1.8656716417910447E-3</v>
      </c>
      <c r="D88" s="4" t="s">
        <v>431</v>
      </c>
      <c r="E88">
        <v>7</v>
      </c>
    </row>
    <row r="89" spans="1:11" x14ac:dyDescent="0.3">
      <c r="A89" s="4" t="s">
        <v>370</v>
      </c>
      <c r="B89" s="5">
        <v>0.10074626865671642</v>
      </c>
      <c r="D89" s="4" t="s">
        <v>461</v>
      </c>
      <c r="E89">
        <v>1</v>
      </c>
    </row>
    <row r="90" spans="1:11" x14ac:dyDescent="0.3">
      <c r="A90" s="4" t="s">
        <v>419</v>
      </c>
      <c r="B90" s="5">
        <v>1.1194029850746268E-2</v>
      </c>
      <c r="D90" s="4" t="s">
        <v>467</v>
      </c>
      <c r="E90">
        <v>1</v>
      </c>
    </row>
    <row r="91" spans="1:11" x14ac:dyDescent="0.3">
      <c r="A91" s="4" t="s">
        <v>464</v>
      </c>
      <c r="B91" s="5">
        <v>1.8656716417910447E-3</v>
      </c>
      <c r="D91" s="4" t="s">
        <v>370</v>
      </c>
      <c r="E91">
        <v>35</v>
      </c>
    </row>
    <row r="92" spans="1:11" x14ac:dyDescent="0.3">
      <c r="A92" s="4" t="s">
        <v>416</v>
      </c>
      <c r="B92" s="5">
        <v>3.7313432835820895E-3</v>
      </c>
      <c r="D92" s="4" t="s">
        <v>418</v>
      </c>
      <c r="E92">
        <v>1</v>
      </c>
    </row>
    <row r="93" spans="1:11" x14ac:dyDescent="0.3">
      <c r="A93" s="4" t="s">
        <v>397</v>
      </c>
      <c r="B93" s="5">
        <v>1.8656716417910447E-3</v>
      </c>
      <c r="D93" s="4" t="s">
        <v>470</v>
      </c>
      <c r="E93">
        <v>1</v>
      </c>
    </row>
    <row r="94" spans="1:11" x14ac:dyDescent="0.3">
      <c r="A94" s="4" t="s">
        <v>509</v>
      </c>
      <c r="B94" s="5">
        <v>1.8656716417910447E-3</v>
      </c>
      <c r="D94" s="4" t="s">
        <v>473</v>
      </c>
      <c r="E94">
        <v>1</v>
      </c>
    </row>
    <row r="95" spans="1:11" x14ac:dyDescent="0.3">
      <c r="A95" s="4" t="s">
        <v>462</v>
      </c>
      <c r="B95" s="5">
        <v>1.8656716417910447E-3</v>
      </c>
      <c r="D95" s="4" t="s">
        <v>419</v>
      </c>
      <c r="E95">
        <v>11</v>
      </c>
    </row>
    <row r="96" spans="1:11" x14ac:dyDescent="0.3">
      <c r="A96" s="4" t="s">
        <v>420</v>
      </c>
      <c r="B96" s="5">
        <v>1.8656716417910447E-3</v>
      </c>
      <c r="D96" s="4" t="s">
        <v>379</v>
      </c>
      <c r="E96">
        <v>1</v>
      </c>
    </row>
    <row r="97" spans="1:5" x14ac:dyDescent="0.3">
      <c r="A97" s="4" t="s">
        <v>409</v>
      </c>
      <c r="B97" s="5">
        <v>3.7313432835820895E-3</v>
      </c>
      <c r="D97" s="4" t="s">
        <v>464</v>
      </c>
      <c r="E97">
        <v>1</v>
      </c>
    </row>
    <row r="98" spans="1:5" x14ac:dyDescent="0.3">
      <c r="A98" s="4" t="s">
        <v>434</v>
      </c>
      <c r="B98" s="5">
        <v>3.7313432835820895E-3</v>
      </c>
      <c r="D98" s="4" t="s">
        <v>416</v>
      </c>
      <c r="E98">
        <v>4</v>
      </c>
    </row>
    <row r="99" spans="1:5" x14ac:dyDescent="0.3">
      <c r="A99" s="4" t="s">
        <v>427</v>
      </c>
      <c r="B99" s="5">
        <v>1.8656716417910447E-3</v>
      </c>
      <c r="D99" s="4" t="s">
        <v>474</v>
      </c>
      <c r="E99">
        <v>1</v>
      </c>
    </row>
    <row r="100" spans="1:5" x14ac:dyDescent="0.3">
      <c r="A100" s="4" t="s">
        <v>373</v>
      </c>
      <c r="B100" s="5">
        <v>3.7313432835820895E-3</v>
      </c>
      <c r="D100" s="4" t="s">
        <v>397</v>
      </c>
      <c r="E100">
        <v>1</v>
      </c>
    </row>
    <row r="101" spans="1:5" x14ac:dyDescent="0.3">
      <c r="A101" s="4" t="s">
        <v>406</v>
      </c>
      <c r="B101" s="5">
        <v>1.8656716417910447E-3</v>
      </c>
      <c r="D101" s="4" t="s">
        <v>462</v>
      </c>
      <c r="E101">
        <v>1</v>
      </c>
    </row>
    <row r="102" spans="1:5" x14ac:dyDescent="0.3">
      <c r="A102" s="4" t="s">
        <v>327</v>
      </c>
      <c r="B102" s="5">
        <v>1</v>
      </c>
      <c r="D102" s="4" t="s">
        <v>420</v>
      </c>
      <c r="E102">
        <v>2</v>
      </c>
    </row>
    <row r="103" spans="1:5" x14ac:dyDescent="0.3">
      <c r="D103" s="4" t="s">
        <v>433</v>
      </c>
      <c r="E103">
        <v>1</v>
      </c>
    </row>
    <row r="104" spans="1:5" x14ac:dyDescent="0.3">
      <c r="D104" s="4" t="s">
        <v>409</v>
      </c>
      <c r="E104">
        <v>2</v>
      </c>
    </row>
    <row r="105" spans="1:5" x14ac:dyDescent="0.3">
      <c r="D105" s="4" t="s">
        <v>434</v>
      </c>
      <c r="E105">
        <v>3</v>
      </c>
    </row>
    <row r="106" spans="1:5" x14ac:dyDescent="0.3">
      <c r="D106" s="4" t="s">
        <v>427</v>
      </c>
      <c r="E106">
        <v>3</v>
      </c>
    </row>
    <row r="107" spans="1:5" x14ac:dyDescent="0.3">
      <c r="D107" s="4" t="s">
        <v>373</v>
      </c>
      <c r="E107">
        <v>2</v>
      </c>
    </row>
    <row r="108" spans="1:5" x14ac:dyDescent="0.3">
      <c r="D108" s="4" t="s">
        <v>406</v>
      </c>
      <c r="E108">
        <v>2</v>
      </c>
    </row>
    <row r="109" spans="1:5" x14ac:dyDescent="0.3">
      <c r="D109" s="4" t="s">
        <v>327</v>
      </c>
      <c r="E109">
        <v>536</v>
      </c>
    </row>
    <row r="114" spans="1:3" x14ac:dyDescent="0.3">
      <c r="A114" s="3" t="s">
        <v>326</v>
      </c>
      <c r="B114" t="s">
        <v>527</v>
      </c>
    </row>
    <row r="115" spans="1:3" x14ac:dyDescent="0.3">
      <c r="A115" s="4" t="s">
        <v>160</v>
      </c>
      <c r="B115">
        <v>10</v>
      </c>
      <c r="C115" s="5">
        <f>B115/$B$126</f>
        <v>1.8656716417910446E-2</v>
      </c>
    </row>
    <row r="116" spans="1:3" x14ac:dyDescent="0.3">
      <c r="A116" s="4" t="s">
        <v>80</v>
      </c>
      <c r="B116">
        <v>58</v>
      </c>
      <c r="C116" s="5">
        <f t="shared" ref="C116:C125" si="0">B116/$B$126</f>
        <v>0.10820895522388059</v>
      </c>
    </row>
    <row r="117" spans="1:3" x14ac:dyDescent="0.3">
      <c r="A117" s="4" t="s">
        <v>53</v>
      </c>
      <c r="B117">
        <v>44</v>
      </c>
      <c r="C117" s="5">
        <f t="shared" si="0"/>
        <v>8.2089552238805971E-2</v>
      </c>
    </row>
    <row r="118" spans="1:3" x14ac:dyDescent="0.3">
      <c r="A118" s="4" t="s">
        <v>93</v>
      </c>
      <c r="B118">
        <v>118</v>
      </c>
      <c r="C118" s="5">
        <f t="shared" si="0"/>
        <v>0.22014925373134328</v>
      </c>
    </row>
    <row r="119" spans="1:3" x14ac:dyDescent="0.3">
      <c r="A119" s="4" t="s">
        <v>142</v>
      </c>
      <c r="B119">
        <v>12</v>
      </c>
      <c r="C119" s="5">
        <f t="shared" si="0"/>
        <v>2.2388059701492536E-2</v>
      </c>
    </row>
    <row r="120" spans="1:3" x14ac:dyDescent="0.3">
      <c r="A120" s="4" t="s">
        <v>83</v>
      </c>
      <c r="B120">
        <v>184</v>
      </c>
      <c r="C120" s="5">
        <f t="shared" si="0"/>
        <v>0.34328358208955223</v>
      </c>
    </row>
    <row r="121" spans="1:3" x14ac:dyDescent="0.3">
      <c r="A121" s="4" t="s">
        <v>163</v>
      </c>
      <c r="B121">
        <v>19</v>
      </c>
      <c r="C121" s="5">
        <f t="shared" si="0"/>
        <v>3.5447761194029849E-2</v>
      </c>
    </row>
    <row r="122" spans="1:3" x14ac:dyDescent="0.3">
      <c r="A122" s="4" t="s">
        <v>166</v>
      </c>
      <c r="B122">
        <v>33</v>
      </c>
      <c r="C122" s="5">
        <f t="shared" si="0"/>
        <v>6.1567164179104475E-2</v>
      </c>
    </row>
    <row r="123" spans="1:3" x14ac:dyDescent="0.3">
      <c r="A123" s="4" t="s">
        <v>55</v>
      </c>
      <c r="B123">
        <v>25</v>
      </c>
      <c r="C123" s="5">
        <f t="shared" si="0"/>
        <v>4.6641791044776122E-2</v>
      </c>
    </row>
    <row r="124" spans="1:3" x14ac:dyDescent="0.3">
      <c r="A124" s="4" t="s">
        <v>119</v>
      </c>
      <c r="B124">
        <v>10</v>
      </c>
      <c r="C124" s="5">
        <f t="shared" si="0"/>
        <v>1.8656716417910446E-2</v>
      </c>
    </row>
    <row r="125" spans="1:3" x14ac:dyDescent="0.3">
      <c r="A125" s="4" t="s">
        <v>156</v>
      </c>
      <c r="B125">
        <v>23</v>
      </c>
      <c r="C125" s="5">
        <f t="shared" si="0"/>
        <v>4.2910447761194029E-2</v>
      </c>
    </row>
    <row r="126" spans="1:3" x14ac:dyDescent="0.3">
      <c r="A126" s="4" t="s">
        <v>327</v>
      </c>
      <c r="B126">
        <v>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D5B1-A8B7-4450-ABBD-0780D5B69BEC}">
  <dimension ref="A1:J553"/>
  <sheetViews>
    <sheetView topLeftCell="D347" zoomScale="104" zoomScaleNormal="64" workbookViewId="0">
      <selection activeCell="A358" sqref="A358:XFD358"/>
    </sheetView>
  </sheetViews>
  <sheetFormatPr defaultRowHeight="14.4" x14ac:dyDescent="0.3"/>
  <cols>
    <col min="1" max="1" width="12.21875" customWidth="1"/>
    <col min="2" max="2" width="46.88671875" customWidth="1"/>
    <col min="3" max="3" width="20.6640625" customWidth="1"/>
    <col min="4" max="4" width="22.109375" customWidth="1"/>
    <col min="5" max="5" width="23" customWidth="1"/>
    <col min="6" max="6" width="17.44140625" customWidth="1"/>
    <col min="7" max="7" width="16.109375" customWidth="1"/>
    <col min="8" max="8" width="48" customWidth="1"/>
    <col min="9" max="9" width="31.5546875" customWidth="1"/>
    <col min="10" max="10" width="29.109375" customWidth="1"/>
  </cols>
  <sheetData>
    <row r="1" spans="1:10" ht="15" thickBot="1" x14ac:dyDescent="0.35">
      <c r="C1" s="16" t="s">
        <v>493</v>
      </c>
      <c r="D1" s="19"/>
      <c r="E1" s="17" t="s">
        <v>489</v>
      </c>
      <c r="F1" s="18"/>
    </row>
    <row r="2" spans="1:10" ht="15" thickBot="1" x14ac:dyDescent="0.35">
      <c r="A2" s="12" t="s">
        <v>368</v>
      </c>
      <c r="B2" s="11" t="s">
        <v>342</v>
      </c>
      <c r="C2" s="11" t="s">
        <v>482</v>
      </c>
      <c r="D2" s="11" t="s">
        <v>483</v>
      </c>
      <c r="E2" s="11" t="s">
        <v>482</v>
      </c>
      <c r="F2" s="12" t="s">
        <v>483</v>
      </c>
      <c r="H2" s="11" t="s">
        <v>490</v>
      </c>
      <c r="I2" s="12" t="s">
        <v>491</v>
      </c>
      <c r="J2" s="12" t="s">
        <v>492</v>
      </c>
    </row>
    <row r="3" spans="1:10" ht="15" thickBot="1" x14ac:dyDescent="0.35">
      <c r="A3">
        <v>1</v>
      </c>
      <c r="B3" t="s">
        <v>54</v>
      </c>
      <c r="C3">
        <v>18.525970600000001</v>
      </c>
      <c r="D3">
        <v>73.839333499999995</v>
      </c>
      <c r="E3" s="10">
        <v>18.516543599999999</v>
      </c>
      <c r="F3" s="10">
        <v>73.836602099999993</v>
      </c>
      <c r="H3" s="9" t="s">
        <v>369</v>
      </c>
      <c r="I3" s="7" t="s">
        <v>55</v>
      </c>
      <c r="J3">
        <f>3963*ACOS(COS(RADIANS(90-C3))*COS(RADIANS(90-E3))+SIN(RADIANS(90-C3))*SIN(RADIANS(90-E3))*COS(RADIANS(D3-F3)))*1.60934</f>
        <v>1.0882378244842448</v>
      </c>
    </row>
    <row r="4" spans="1:10" ht="15" thickBot="1" x14ac:dyDescent="0.35">
      <c r="A4">
        <v>2</v>
      </c>
      <c r="B4" t="s">
        <v>70</v>
      </c>
      <c r="C4">
        <v>18.525970600000001</v>
      </c>
      <c r="D4">
        <v>73.839333499999995</v>
      </c>
      <c r="E4" s="10">
        <v>18.530263000000001</v>
      </c>
      <c r="F4" s="10">
        <v>73.849858800000007</v>
      </c>
      <c r="H4" s="9" t="s">
        <v>370</v>
      </c>
      <c r="I4" s="8" t="s">
        <v>55</v>
      </c>
      <c r="J4">
        <f t="shared" ref="J4:J67" si="0">3963*ACOS(COS(RADIANS(90-C4))*COS(RADIANS(90-E4))+SIN(RADIANS(90-C4))*SIN(RADIANS(90-E4))*COS(RADIANS(D4-F4)))*1.60934</f>
        <v>1.2092811452000027</v>
      </c>
    </row>
    <row r="5" spans="1:10" ht="18.600000000000001" customHeight="1" thickBot="1" x14ac:dyDescent="0.35">
      <c r="A5">
        <v>3</v>
      </c>
      <c r="B5" t="s">
        <v>82</v>
      </c>
      <c r="C5">
        <v>18.525970600000001</v>
      </c>
      <c r="D5">
        <v>73.839333499999995</v>
      </c>
      <c r="E5" s="10">
        <v>18.508106000000002</v>
      </c>
      <c r="F5" s="10">
        <v>73.795636999999999</v>
      </c>
      <c r="H5" s="9" t="s">
        <v>371</v>
      </c>
      <c r="I5" s="7" t="s">
        <v>83</v>
      </c>
      <c r="J5">
        <f t="shared" si="0"/>
        <v>5.0226426066155572</v>
      </c>
    </row>
    <row r="6" spans="1:10" ht="15" thickBot="1" x14ac:dyDescent="0.35">
      <c r="A6">
        <v>4</v>
      </c>
      <c r="B6" t="s">
        <v>70</v>
      </c>
      <c r="C6">
        <v>18.525970600000001</v>
      </c>
      <c r="D6">
        <v>73.839333499999995</v>
      </c>
      <c r="E6" s="10">
        <v>18.530263000000001</v>
      </c>
      <c r="F6" s="10">
        <v>73.849858800000007</v>
      </c>
      <c r="H6" s="9" t="s">
        <v>370</v>
      </c>
      <c r="I6" s="8" t="s">
        <v>55</v>
      </c>
      <c r="J6">
        <f t="shared" si="0"/>
        <v>1.2092811452000027</v>
      </c>
    </row>
    <row r="7" spans="1:10" ht="15" thickBot="1" x14ac:dyDescent="0.35">
      <c r="A7">
        <v>5</v>
      </c>
      <c r="B7" t="s">
        <v>70</v>
      </c>
      <c r="C7">
        <v>18.525970600000001</v>
      </c>
      <c r="D7">
        <v>73.839333499999995</v>
      </c>
      <c r="E7" s="10">
        <v>18.530263000000001</v>
      </c>
      <c r="F7" s="10">
        <v>73.849858800000007</v>
      </c>
      <c r="H7" s="9" t="s">
        <v>370</v>
      </c>
      <c r="I7" s="7" t="s">
        <v>83</v>
      </c>
      <c r="J7">
        <f t="shared" si="0"/>
        <v>1.2092811452000027</v>
      </c>
    </row>
    <row r="8" spans="1:10" ht="15" thickBot="1" x14ac:dyDescent="0.35">
      <c r="A8">
        <v>6</v>
      </c>
      <c r="B8" t="s">
        <v>54</v>
      </c>
      <c r="C8">
        <v>18.525970600000001</v>
      </c>
      <c r="D8">
        <v>73.839333499999995</v>
      </c>
      <c r="E8" s="10">
        <v>18.516543599999999</v>
      </c>
      <c r="F8" s="10">
        <v>73.836602099999993</v>
      </c>
      <c r="H8" s="9" t="s">
        <v>369</v>
      </c>
      <c r="I8" s="8" t="s">
        <v>55</v>
      </c>
      <c r="J8">
        <f t="shared" si="0"/>
        <v>1.0882378244842448</v>
      </c>
    </row>
    <row r="9" spans="1:10" ht="15" thickBot="1" x14ac:dyDescent="0.35">
      <c r="A9">
        <v>7</v>
      </c>
      <c r="B9" t="s">
        <v>102</v>
      </c>
      <c r="C9">
        <v>18.525970600000001</v>
      </c>
      <c r="D9">
        <v>73.839333499999995</v>
      </c>
      <c r="E9" s="10">
        <v>18.517500399999999</v>
      </c>
      <c r="F9" s="10">
        <v>73.841577599999994</v>
      </c>
      <c r="H9" s="9" t="s">
        <v>372</v>
      </c>
      <c r="I9" s="7" t="s">
        <v>93</v>
      </c>
      <c r="J9">
        <f t="shared" si="0"/>
        <v>0.97214727229144604</v>
      </c>
    </row>
    <row r="10" spans="1:10" ht="15" thickBot="1" x14ac:dyDescent="0.35">
      <c r="A10">
        <v>8</v>
      </c>
      <c r="B10" t="s">
        <v>70</v>
      </c>
      <c r="C10">
        <v>18.525970600000001</v>
      </c>
      <c r="D10">
        <v>73.839333499999995</v>
      </c>
      <c r="E10" s="10">
        <v>18.530263000000001</v>
      </c>
      <c r="F10" s="10">
        <v>73.849858800000007</v>
      </c>
      <c r="H10" s="9" t="s">
        <v>370</v>
      </c>
      <c r="I10" s="8" t="s">
        <v>83</v>
      </c>
      <c r="J10">
        <f t="shared" si="0"/>
        <v>1.2092811452000027</v>
      </c>
    </row>
    <row r="11" spans="1:10" ht="15" thickBot="1" x14ac:dyDescent="0.35">
      <c r="A11">
        <v>9</v>
      </c>
      <c r="B11" t="s">
        <v>116</v>
      </c>
      <c r="C11">
        <v>18.525970600000001</v>
      </c>
      <c r="D11">
        <v>73.839333499999995</v>
      </c>
      <c r="E11" s="10">
        <v>18.4864727</v>
      </c>
      <c r="F11" s="10">
        <v>73.796834000000004</v>
      </c>
      <c r="H11" s="9" t="s">
        <v>373</v>
      </c>
      <c r="I11" s="7" t="s">
        <v>55</v>
      </c>
      <c r="J11">
        <f t="shared" si="0"/>
        <v>6.2814170273895744</v>
      </c>
    </row>
    <row r="12" spans="1:10" ht="15" thickBot="1" x14ac:dyDescent="0.35">
      <c r="A12">
        <v>10</v>
      </c>
      <c r="B12" t="s">
        <v>54</v>
      </c>
      <c r="C12">
        <v>18.525970600000001</v>
      </c>
      <c r="D12">
        <v>73.839333499999995</v>
      </c>
      <c r="E12" s="10">
        <v>18.516543599999999</v>
      </c>
      <c r="F12" s="10">
        <v>73.836602099999993</v>
      </c>
      <c r="H12" s="9" t="s">
        <v>369</v>
      </c>
      <c r="I12" s="8" t="s">
        <v>55</v>
      </c>
      <c r="J12">
        <f t="shared" si="0"/>
        <v>1.0882378244842448</v>
      </c>
    </row>
    <row r="13" spans="1:10" ht="15" thickBot="1" x14ac:dyDescent="0.35">
      <c r="A13">
        <v>11</v>
      </c>
      <c r="B13" t="s">
        <v>120</v>
      </c>
      <c r="C13">
        <v>18.525970600000001</v>
      </c>
      <c r="D13">
        <v>73.839333499999995</v>
      </c>
      <c r="E13" s="10">
        <v>18.5063393</v>
      </c>
      <c r="F13" s="10">
        <v>73.818410900000003</v>
      </c>
      <c r="H13" s="9" t="s">
        <v>375</v>
      </c>
      <c r="I13" s="7" t="s">
        <v>83</v>
      </c>
      <c r="J13">
        <f t="shared" si="0"/>
        <v>3.106822779305527</v>
      </c>
    </row>
    <row r="14" spans="1:10" ht="15" thickBot="1" x14ac:dyDescent="0.35">
      <c r="A14">
        <v>12</v>
      </c>
      <c r="B14" t="s">
        <v>123</v>
      </c>
      <c r="C14">
        <v>18.525970600000001</v>
      </c>
      <c r="D14">
        <v>73.839333499999995</v>
      </c>
      <c r="E14" s="10">
        <v>18.552968400000001</v>
      </c>
      <c r="F14" s="10">
        <v>73.826542500000002</v>
      </c>
      <c r="H14" s="9" t="s">
        <v>376</v>
      </c>
      <c r="I14" s="8" t="s">
        <v>83</v>
      </c>
      <c r="J14">
        <f t="shared" si="0"/>
        <v>3.2944961461254554</v>
      </c>
    </row>
    <row r="15" spans="1:10" ht="15" thickBot="1" x14ac:dyDescent="0.35">
      <c r="A15">
        <v>13</v>
      </c>
      <c r="B15" t="s">
        <v>70</v>
      </c>
      <c r="C15">
        <v>18.525970600000001</v>
      </c>
      <c r="D15">
        <v>73.839333499999995</v>
      </c>
      <c r="E15" s="10">
        <v>18.530263000000001</v>
      </c>
      <c r="F15" s="10">
        <v>73.849858800000007</v>
      </c>
      <c r="H15" s="9" t="s">
        <v>370</v>
      </c>
      <c r="I15" s="7" t="s">
        <v>83</v>
      </c>
      <c r="J15">
        <f t="shared" si="0"/>
        <v>1.2092811452000027</v>
      </c>
    </row>
    <row r="16" spans="1:10" ht="15" thickBot="1" x14ac:dyDescent="0.35">
      <c r="A16">
        <v>14</v>
      </c>
      <c r="B16" t="s">
        <v>127</v>
      </c>
      <c r="C16">
        <v>18.525970600000001</v>
      </c>
      <c r="D16">
        <v>73.839333499999995</v>
      </c>
      <c r="E16" s="10">
        <v>18.524609099999999</v>
      </c>
      <c r="F16" s="10">
        <v>73.878623899999994</v>
      </c>
      <c r="H16" s="9" t="s">
        <v>495</v>
      </c>
      <c r="I16" s="8" t="s">
        <v>83</v>
      </c>
      <c r="J16">
        <f t="shared" si="0"/>
        <v>4.1497116616322893</v>
      </c>
    </row>
    <row r="17" spans="1:10" ht="15" thickBot="1" x14ac:dyDescent="0.35">
      <c r="A17">
        <v>15</v>
      </c>
      <c r="B17" t="s">
        <v>54</v>
      </c>
      <c r="C17">
        <v>18.525970600000001</v>
      </c>
      <c r="D17">
        <v>73.839333499999995</v>
      </c>
      <c r="E17" s="10">
        <v>18.516543599999999</v>
      </c>
      <c r="F17" s="10">
        <v>73.836602099999993</v>
      </c>
      <c r="H17" s="9" t="s">
        <v>369</v>
      </c>
      <c r="I17" s="7" t="s">
        <v>83</v>
      </c>
      <c r="J17">
        <f t="shared" si="0"/>
        <v>1.0882378244842448</v>
      </c>
    </row>
    <row r="18" spans="1:10" ht="27.6" customHeight="1" thickBot="1" x14ac:dyDescent="0.35">
      <c r="A18">
        <v>16</v>
      </c>
      <c r="B18" t="s">
        <v>132</v>
      </c>
      <c r="C18">
        <v>18.525970600000001</v>
      </c>
      <c r="D18">
        <v>73.839333499999995</v>
      </c>
      <c r="E18" s="10">
        <v>18.516926000000002</v>
      </c>
      <c r="F18" s="10">
        <v>73.837770599999999</v>
      </c>
      <c r="H18" s="9" t="s">
        <v>496</v>
      </c>
      <c r="I18" s="8" t="s">
        <v>83</v>
      </c>
      <c r="J18">
        <f t="shared" si="0"/>
        <v>1.0202142361675413</v>
      </c>
    </row>
    <row r="19" spans="1:10" ht="15" thickBot="1" x14ac:dyDescent="0.35">
      <c r="A19">
        <v>17</v>
      </c>
      <c r="B19" t="s">
        <v>127</v>
      </c>
      <c r="C19">
        <v>18.525970600000001</v>
      </c>
      <c r="D19">
        <v>73.839333499999995</v>
      </c>
      <c r="E19" s="10">
        <v>18.524609099999999</v>
      </c>
      <c r="F19" s="10">
        <v>73.878623899999994</v>
      </c>
      <c r="H19" s="9" t="s">
        <v>495</v>
      </c>
      <c r="I19" s="7" t="s">
        <v>83</v>
      </c>
      <c r="J19">
        <f t="shared" si="0"/>
        <v>4.1497116616322893</v>
      </c>
    </row>
    <row r="20" spans="1:10" ht="15" thickBot="1" x14ac:dyDescent="0.35">
      <c r="A20">
        <v>18</v>
      </c>
      <c r="B20" t="s">
        <v>135</v>
      </c>
      <c r="C20">
        <v>18.525970600000001</v>
      </c>
      <c r="D20">
        <v>73.839333499999995</v>
      </c>
      <c r="E20" s="10">
        <v>18.508642900000002</v>
      </c>
      <c r="F20" s="10">
        <v>73.831409100000002</v>
      </c>
      <c r="H20" s="9" t="s">
        <v>458</v>
      </c>
      <c r="I20" s="8" t="s">
        <v>83</v>
      </c>
      <c r="J20">
        <f t="shared" si="0"/>
        <v>2.1023632553319835</v>
      </c>
    </row>
    <row r="21" spans="1:10" ht="15" thickBot="1" x14ac:dyDescent="0.35">
      <c r="A21">
        <v>19</v>
      </c>
      <c r="B21" t="s">
        <v>138</v>
      </c>
      <c r="C21">
        <v>18.525970600000001</v>
      </c>
      <c r="D21">
        <v>73.839333499999995</v>
      </c>
      <c r="E21" s="10">
        <v>18.596758699999999</v>
      </c>
      <c r="F21" s="10">
        <v>73.896850999999998</v>
      </c>
      <c r="H21" s="9" t="s">
        <v>497</v>
      </c>
      <c r="I21" s="7" t="s">
        <v>83</v>
      </c>
      <c r="J21">
        <f t="shared" si="0"/>
        <v>9.9462523499401136</v>
      </c>
    </row>
    <row r="22" spans="1:10" ht="15" thickBot="1" x14ac:dyDescent="0.35">
      <c r="A22">
        <v>20</v>
      </c>
      <c r="B22" t="s">
        <v>143</v>
      </c>
      <c r="C22">
        <v>18.525970600000001</v>
      </c>
      <c r="D22">
        <v>73.839333499999995</v>
      </c>
      <c r="E22" s="10">
        <v>18.624564800000002</v>
      </c>
      <c r="F22" s="10">
        <v>73.822242700000004</v>
      </c>
      <c r="H22" s="9" t="s">
        <v>498</v>
      </c>
      <c r="I22" s="8" t="s">
        <v>142</v>
      </c>
      <c r="J22">
        <f t="shared" si="0"/>
        <v>11.122071592041456</v>
      </c>
    </row>
    <row r="23" spans="1:10" ht="15" thickBot="1" x14ac:dyDescent="0.35">
      <c r="A23">
        <v>21</v>
      </c>
      <c r="B23" t="s">
        <v>127</v>
      </c>
      <c r="C23">
        <v>18.525970600000001</v>
      </c>
      <c r="D23">
        <v>73.839333499999995</v>
      </c>
      <c r="E23" s="10">
        <v>18.524609099999999</v>
      </c>
      <c r="F23" s="10">
        <v>73.878623899999994</v>
      </c>
      <c r="H23" s="9" t="s">
        <v>495</v>
      </c>
      <c r="I23" s="7" t="s">
        <v>83</v>
      </c>
      <c r="J23">
        <f t="shared" si="0"/>
        <v>4.1497116616322893</v>
      </c>
    </row>
    <row r="24" spans="1:10" ht="15" thickBot="1" x14ac:dyDescent="0.35">
      <c r="A24">
        <v>22</v>
      </c>
      <c r="B24" t="s">
        <v>127</v>
      </c>
      <c r="C24">
        <v>18.525970600000001</v>
      </c>
      <c r="D24">
        <v>73.839333499999995</v>
      </c>
      <c r="E24" s="10">
        <v>18.524609099999999</v>
      </c>
      <c r="F24" s="10">
        <v>73.878623899999994</v>
      </c>
      <c r="H24" s="9" t="s">
        <v>495</v>
      </c>
      <c r="I24" s="8" t="s">
        <v>83</v>
      </c>
      <c r="J24">
        <f t="shared" si="0"/>
        <v>4.1497116616322893</v>
      </c>
    </row>
    <row r="25" spans="1:10" ht="15" thickBot="1" x14ac:dyDescent="0.35">
      <c r="A25">
        <v>23</v>
      </c>
      <c r="B25" t="s">
        <v>70</v>
      </c>
      <c r="C25">
        <v>18.525970600000001</v>
      </c>
      <c r="D25">
        <v>73.839333499999995</v>
      </c>
      <c r="E25" s="10">
        <v>18.530263000000001</v>
      </c>
      <c r="F25" s="10">
        <v>73.849858800000007</v>
      </c>
      <c r="H25" s="9" t="s">
        <v>370</v>
      </c>
      <c r="I25" s="7" t="s">
        <v>83</v>
      </c>
      <c r="J25">
        <f t="shared" si="0"/>
        <v>1.2092811452000027</v>
      </c>
    </row>
    <row r="26" spans="1:10" ht="15" thickBot="1" x14ac:dyDescent="0.35">
      <c r="A26">
        <v>24</v>
      </c>
      <c r="B26" t="s">
        <v>148</v>
      </c>
      <c r="C26">
        <v>18.525970600000001</v>
      </c>
      <c r="D26">
        <v>73.839333499999995</v>
      </c>
      <c r="E26" s="10">
        <v>18.516297999999999</v>
      </c>
      <c r="F26" s="10">
        <v>73.815456999999995</v>
      </c>
      <c r="H26" s="9" t="s">
        <v>382</v>
      </c>
      <c r="I26" s="8" t="s">
        <v>83</v>
      </c>
      <c r="J26">
        <f t="shared" si="0"/>
        <v>2.7404969789229812</v>
      </c>
    </row>
    <row r="27" spans="1:10" ht="27.6" customHeight="1" thickBot="1" x14ac:dyDescent="0.35">
      <c r="A27">
        <v>25</v>
      </c>
      <c r="B27" t="s">
        <v>132</v>
      </c>
      <c r="C27">
        <v>18.525970600000001</v>
      </c>
      <c r="D27">
        <v>73.839333499999995</v>
      </c>
      <c r="E27" s="10">
        <v>18.516926000000002</v>
      </c>
      <c r="F27" s="10">
        <v>73.837770599999999</v>
      </c>
      <c r="H27" s="9" t="s">
        <v>496</v>
      </c>
      <c r="I27" s="7" t="s">
        <v>83</v>
      </c>
      <c r="J27">
        <f t="shared" si="0"/>
        <v>1.0202142361675413</v>
      </c>
    </row>
    <row r="28" spans="1:10" ht="27.6" customHeight="1" thickBot="1" x14ac:dyDescent="0.35">
      <c r="A28">
        <v>26</v>
      </c>
      <c r="B28" t="s">
        <v>132</v>
      </c>
      <c r="C28">
        <v>18.525970600000001</v>
      </c>
      <c r="D28">
        <v>73.839333499999995</v>
      </c>
      <c r="E28" s="10">
        <v>18.516926000000002</v>
      </c>
      <c r="F28" s="10">
        <v>73.837770599999999</v>
      </c>
      <c r="H28" s="9" t="s">
        <v>496</v>
      </c>
      <c r="I28" s="8" t="s">
        <v>83</v>
      </c>
      <c r="J28">
        <f t="shared" si="0"/>
        <v>1.0202142361675413</v>
      </c>
    </row>
    <row r="29" spans="1:10" ht="15" thickBot="1" x14ac:dyDescent="0.35">
      <c r="A29">
        <v>27</v>
      </c>
      <c r="B29" t="s">
        <v>127</v>
      </c>
      <c r="C29">
        <v>18.525970600000001</v>
      </c>
      <c r="D29">
        <v>73.839333499999995</v>
      </c>
      <c r="E29" s="10">
        <v>18.524609099999999</v>
      </c>
      <c r="F29" s="10">
        <v>73.878623899999994</v>
      </c>
      <c r="H29" s="9" t="s">
        <v>495</v>
      </c>
      <c r="I29" s="7" t="s">
        <v>83</v>
      </c>
      <c r="J29">
        <f t="shared" si="0"/>
        <v>4.1497116616322893</v>
      </c>
    </row>
    <row r="30" spans="1:10" ht="15" thickBot="1" x14ac:dyDescent="0.35">
      <c r="A30">
        <v>28</v>
      </c>
      <c r="B30" t="s">
        <v>50</v>
      </c>
      <c r="C30">
        <v>18.525970600000001</v>
      </c>
      <c r="D30">
        <v>73.839333499999995</v>
      </c>
      <c r="E30" s="10">
        <v>18.524609099999999</v>
      </c>
      <c r="F30" s="10">
        <v>73.878623899999994</v>
      </c>
      <c r="H30" s="9" t="s">
        <v>232</v>
      </c>
      <c r="I30" s="8" t="s">
        <v>83</v>
      </c>
      <c r="J30">
        <f t="shared" si="0"/>
        <v>4.1497116616322893</v>
      </c>
    </row>
    <row r="31" spans="1:10" ht="15" thickBot="1" x14ac:dyDescent="0.35">
      <c r="A31">
        <v>29</v>
      </c>
      <c r="B31" t="s">
        <v>116</v>
      </c>
      <c r="C31">
        <v>18.525970600000001</v>
      </c>
      <c r="D31">
        <v>73.839333499999995</v>
      </c>
      <c r="E31" s="10">
        <v>18.4864727</v>
      </c>
      <c r="F31" s="10">
        <v>73.796834000000004</v>
      </c>
      <c r="H31" s="9" t="s">
        <v>373</v>
      </c>
      <c r="I31" s="7" t="s">
        <v>83</v>
      </c>
      <c r="J31">
        <f t="shared" si="0"/>
        <v>6.2814170273895744</v>
      </c>
    </row>
    <row r="32" spans="1:10" ht="15" thickBot="1" x14ac:dyDescent="0.35">
      <c r="A32">
        <v>30</v>
      </c>
      <c r="B32" t="s">
        <v>155</v>
      </c>
      <c r="C32">
        <v>18.525970600000001</v>
      </c>
      <c r="D32">
        <v>73.839333499999995</v>
      </c>
      <c r="E32" s="10">
        <v>18.492312600000002</v>
      </c>
      <c r="F32" s="10">
        <v>73.854679000000004</v>
      </c>
      <c r="H32" s="9" t="s">
        <v>386</v>
      </c>
      <c r="I32" s="8" t="s">
        <v>83</v>
      </c>
      <c r="J32">
        <f t="shared" si="0"/>
        <v>4.0817650065949085</v>
      </c>
    </row>
    <row r="33" spans="1:10" ht="15" thickBot="1" x14ac:dyDescent="0.35">
      <c r="A33">
        <v>31</v>
      </c>
      <c r="B33" t="s">
        <v>158</v>
      </c>
      <c r="C33">
        <v>18.525970600000001</v>
      </c>
      <c r="D33">
        <v>73.839333499999995</v>
      </c>
      <c r="E33" s="10">
        <v>18.614869800000001</v>
      </c>
      <c r="F33" s="10">
        <v>73.872986699999998</v>
      </c>
      <c r="H33" s="9" t="s">
        <v>477</v>
      </c>
      <c r="I33" s="7" t="s">
        <v>83</v>
      </c>
      <c r="J33">
        <f t="shared" si="0"/>
        <v>10.513557214558213</v>
      </c>
    </row>
    <row r="34" spans="1:10" ht="15" thickBot="1" x14ac:dyDescent="0.35">
      <c r="A34">
        <v>32</v>
      </c>
      <c r="B34" t="s">
        <v>127</v>
      </c>
      <c r="C34">
        <v>18.525970600000001</v>
      </c>
      <c r="D34">
        <v>73.839333499999995</v>
      </c>
      <c r="E34" s="10">
        <v>18.524609099999999</v>
      </c>
      <c r="F34" s="10">
        <v>73.878623899999994</v>
      </c>
      <c r="H34" s="9" t="s">
        <v>495</v>
      </c>
      <c r="I34" s="8" t="s">
        <v>83</v>
      </c>
      <c r="J34">
        <f t="shared" si="0"/>
        <v>4.1497116616322893</v>
      </c>
    </row>
    <row r="35" spans="1:10" ht="15" thickBot="1" x14ac:dyDescent="0.35">
      <c r="A35">
        <v>33</v>
      </c>
      <c r="B35" t="s">
        <v>70</v>
      </c>
      <c r="C35">
        <v>18.525970600000001</v>
      </c>
      <c r="D35">
        <v>73.839333499999995</v>
      </c>
      <c r="E35" s="10">
        <v>18.530263000000001</v>
      </c>
      <c r="F35" s="10">
        <v>73.849858800000007</v>
      </c>
      <c r="H35" s="9" t="s">
        <v>370</v>
      </c>
      <c r="I35" s="7" t="s">
        <v>55</v>
      </c>
      <c r="J35">
        <f t="shared" si="0"/>
        <v>1.2092811452000027</v>
      </c>
    </row>
    <row r="36" spans="1:10" ht="15" thickBot="1" x14ac:dyDescent="0.35">
      <c r="A36">
        <v>34</v>
      </c>
      <c r="B36" t="s">
        <v>164</v>
      </c>
      <c r="C36">
        <v>18.525970600000001</v>
      </c>
      <c r="D36">
        <v>73.839333499999995</v>
      </c>
      <c r="E36" s="10">
        <v>18.5209844</v>
      </c>
      <c r="F36" s="10">
        <v>73.843864100000005</v>
      </c>
      <c r="H36" s="9" t="s">
        <v>402</v>
      </c>
      <c r="I36" s="8" t="s">
        <v>163</v>
      </c>
      <c r="J36">
        <f t="shared" si="0"/>
        <v>0.73261794905212341</v>
      </c>
    </row>
    <row r="37" spans="1:10" ht="15" thickBot="1" x14ac:dyDescent="0.35">
      <c r="A37">
        <v>35</v>
      </c>
      <c r="B37" t="s">
        <v>165</v>
      </c>
      <c r="C37">
        <v>18.525970600000001</v>
      </c>
      <c r="D37">
        <v>73.839333499999995</v>
      </c>
      <c r="E37" s="10">
        <v>18.5336359</v>
      </c>
      <c r="F37" s="10">
        <v>73.829622000000001</v>
      </c>
      <c r="H37" s="9" t="s">
        <v>390</v>
      </c>
      <c r="I37" s="7" t="s">
        <v>166</v>
      </c>
      <c r="J37">
        <f t="shared" si="0"/>
        <v>1.3336536104744432</v>
      </c>
    </row>
    <row r="38" spans="1:10" ht="15" thickBot="1" x14ac:dyDescent="0.35">
      <c r="A38">
        <v>36</v>
      </c>
      <c r="B38" t="s">
        <v>165</v>
      </c>
      <c r="C38">
        <v>18.525970600000001</v>
      </c>
      <c r="D38">
        <v>73.839333499999995</v>
      </c>
      <c r="E38" s="10">
        <v>18.5336359</v>
      </c>
      <c r="F38" s="10">
        <v>73.829622000000001</v>
      </c>
      <c r="H38" s="9" t="s">
        <v>390</v>
      </c>
      <c r="I38" s="8" t="s">
        <v>93</v>
      </c>
      <c r="J38">
        <f t="shared" si="0"/>
        <v>1.3336536104744432</v>
      </c>
    </row>
    <row r="39" spans="1:10" ht="15" thickBot="1" x14ac:dyDescent="0.35">
      <c r="A39">
        <v>37</v>
      </c>
      <c r="B39" t="s">
        <v>70</v>
      </c>
      <c r="C39">
        <v>18.525970600000001</v>
      </c>
      <c r="D39">
        <v>73.839333499999995</v>
      </c>
      <c r="E39" s="10">
        <v>18.530263000000001</v>
      </c>
      <c r="F39" s="10">
        <v>73.849858800000007</v>
      </c>
      <c r="H39" s="9" t="s">
        <v>370</v>
      </c>
      <c r="I39" s="7" t="s">
        <v>83</v>
      </c>
      <c r="J39">
        <f t="shared" si="0"/>
        <v>1.2092811452000027</v>
      </c>
    </row>
    <row r="40" spans="1:10" ht="15" thickBot="1" x14ac:dyDescent="0.35">
      <c r="A40">
        <v>38</v>
      </c>
      <c r="B40" t="s">
        <v>235</v>
      </c>
      <c r="C40">
        <v>18.525970600000001</v>
      </c>
      <c r="D40">
        <v>73.839333499999995</v>
      </c>
      <c r="E40" s="10">
        <v>18.4678997</v>
      </c>
      <c r="F40" s="10">
        <v>73.818820099999996</v>
      </c>
      <c r="H40" s="9" t="s">
        <v>419</v>
      </c>
      <c r="I40" s="8" t="s">
        <v>83</v>
      </c>
      <c r="J40">
        <f t="shared" si="0"/>
        <v>6.8171678831825364</v>
      </c>
    </row>
    <row r="41" spans="1:10" ht="15" thickBot="1" x14ac:dyDescent="0.35">
      <c r="A41">
        <v>39</v>
      </c>
      <c r="B41" t="s">
        <v>102</v>
      </c>
      <c r="C41">
        <v>18.525970600000001</v>
      </c>
      <c r="D41">
        <v>73.839333499999995</v>
      </c>
      <c r="E41" s="10">
        <v>18.517500399999999</v>
      </c>
      <c r="F41" s="10">
        <v>73.841577599999994</v>
      </c>
      <c r="H41" s="9" t="s">
        <v>372</v>
      </c>
      <c r="I41" s="7" t="s">
        <v>93</v>
      </c>
      <c r="J41">
        <f t="shared" si="0"/>
        <v>0.97214727229144604</v>
      </c>
    </row>
    <row r="42" spans="1:10" ht="15" thickBot="1" x14ac:dyDescent="0.35">
      <c r="A42">
        <v>40</v>
      </c>
      <c r="B42" t="s">
        <v>70</v>
      </c>
      <c r="C42">
        <v>18.525970600000001</v>
      </c>
      <c r="D42">
        <v>73.839333499999995</v>
      </c>
      <c r="E42" s="10">
        <v>18.530263000000001</v>
      </c>
      <c r="F42" s="10">
        <v>73.849858800000007</v>
      </c>
      <c r="H42" s="9" t="s">
        <v>370</v>
      </c>
      <c r="I42" s="8" t="s">
        <v>83</v>
      </c>
      <c r="J42">
        <f t="shared" si="0"/>
        <v>1.2092811452000027</v>
      </c>
    </row>
    <row r="43" spans="1:10" ht="15" thickBot="1" x14ac:dyDescent="0.35">
      <c r="A43">
        <v>41</v>
      </c>
      <c r="B43" t="s">
        <v>120</v>
      </c>
      <c r="C43">
        <v>18.525970600000001</v>
      </c>
      <c r="D43">
        <v>73.839333499999995</v>
      </c>
      <c r="E43" s="10">
        <v>18.5063393</v>
      </c>
      <c r="F43" s="10">
        <v>73.818410900000003</v>
      </c>
      <c r="H43" s="9" t="s">
        <v>375</v>
      </c>
      <c r="I43" s="7" t="s">
        <v>83</v>
      </c>
      <c r="J43">
        <f t="shared" si="0"/>
        <v>3.106822779305527</v>
      </c>
    </row>
    <row r="44" spans="1:10" ht="15" thickBot="1" x14ac:dyDescent="0.35">
      <c r="A44">
        <v>42</v>
      </c>
      <c r="B44" t="s">
        <v>120</v>
      </c>
      <c r="C44">
        <v>18.525970600000001</v>
      </c>
      <c r="D44">
        <v>73.839333499999995</v>
      </c>
      <c r="E44" s="10">
        <v>18.5063393</v>
      </c>
      <c r="F44" s="10">
        <v>73.818410900000003</v>
      </c>
      <c r="H44" s="9" t="s">
        <v>375</v>
      </c>
      <c r="I44" s="8" t="s">
        <v>83</v>
      </c>
      <c r="J44">
        <f t="shared" si="0"/>
        <v>3.106822779305527</v>
      </c>
    </row>
    <row r="45" spans="1:10" ht="15" thickBot="1" x14ac:dyDescent="0.35">
      <c r="A45">
        <v>43</v>
      </c>
      <c r="B45" t="s">
        <v>70</v>
      </c>
      <c r="C45">
        <v>18.525970600000001</v>
      </c>
      <c r="D45">
        <v>73.839333499999995</v>
      </c>
      <c r="E45" s="10">
        <v>18.530263000000001</v>
      </c>
      <c r="F45" s="10">
        <v>73.849858800000007</v>
      </c>
      <c r="H45" s="9" t="s">
        <v>370</v>
      </c>
      <c r="I45" s="7" t="s">
        <v>163</v>
      </c>
      <c r="J45">
        <f t="shared" si="0"/>
        <v>1.2092811452000027</v>
      </c>
    </row>
    <row r="46" spans="1:10" ht="15" thickBot="1" x14ac:dyDescent="0.35">
      <c r="A46">
        <v>44</v>
      </c>
      <c r="B46" t="s">
        <v>297</v>
      </c>
      <c r="C46">
        <v>18.525970600000001</v>
      </c>
      <c r="D46">
        <v>73.839333499999995</v>
      </c>
      <c r="E46" s="10">
        <v>18.629781099999999</v>
      </c>
      <c r="F46" s="10">
        <v>73.799709399999998</v>
      </c>
      <c r="H46" s="9" t="s">
        <v>380</v>
      </c>
      <c r="I46" s="8" t="s">
        <v>83</v>
      </c>
      <c r="J46">
        <f t="shared" si="0"/>
        <v>12.288628747077906</v>
      </c>
    </row>
    <row r="47" spans="1:10" ht="15" thickBot="1" x14ac:dyDescent="0.35">
      <c r="A47">
        <v>45</v>
      </c>
      <c r="B47" t="s">
        <v>127</v>
      </c>
      <c r="C47">
        <v>18.525970600000001</v>
      </c>
      <c r="D47">
        <v>73.839333499999995</v>
      </c>
      <c r="E47" s="10">
        <v>18.524609099999999</v>
      </c>
      <c r="F47" s="10">
        <v>73.878623899999994</v>
      </c>
      <c r="H47" s="9" t="s">
        <v>495</v>
      </c>
      <c r="I47" s="7" t="s">
        <v>83</v>
      </c>
      <c r="J47">
        <f t="shared" si="0"/>
        <v>4.1497116616322893</v>
      </c>
    </row>
    <row r="48" spans="1:10" ht="15" thickBot="1" x14ac:dyDescent="0.35">
      <c r="A48">
        <v>46</v>
      </c>
      <c r="B48" t="s">
        <v>54</v>
      </c>
      <c r="C48">
        <v>18.525970600000001</v>
      </c>
      <c r="D48">
        <v>73.839333499999995</v>
      </c>
      <c r="E48" s="10">
        <v>18.516543599999999</v>
      </c>
      <c r="F48" s="10">
        <v>73.836602099999993</v>
      </c>
      <c r="H48" s="9" t="s">
        <v>369</v>
      </c>
      <c r="I48" s="8" t="s">
        <v>83</v>
      </c>
      <c r="J48">
        <f t="shared" si="0"/>
        <v>1.0882378244842448</v>
      </c>
    </row>
    <row r="49" spans="1:10" ht="15" thickBot="1" x14ac:dyDescent="0.35">
      <c r="A49">
        <v>47</v>
      </c>
      <c r="B49" t="s">
        <v>127</v>
      </c>
      <c r="C49">
        <v>18.525970600000001</v>
      </c>
      <c r="D49">
        <v>73.839333499999995</v>
      </c>
      <c r="E49" s="10">
        <v>18.524609099999999</v>
      </c>
      <c r="F49" s="10">
        <v>73.878623899999994</v>
      </c>
      <c r="H49" s="9" t="s">
        <v>495</v>
      </c>
      <c r="I49" s="7" t="s">
        <v>163</v>
      </c>
      <c r="J49">
        <f t="shared" si="0"/>
        <v>4.1497116616322893</v>
      </c>
    </row>
    <row r="50" spans="1:10" ht="15" thickBot="1" x14ac:dyDescent="0.35">
      <c r="A50">
        <v>48</v>
      </c>
      <c r="B50" t="s">
        <v>176</v>
      </c>
      <c r="C50">
        <v>18.525970600000001</v>
      </c>
      <c r="D50">
        <v>73.839333499999995</v>
      </c>
      <c r="E50" s="10">
        <v>18.513463000000002</v>
      </c>
      <c r="F50" s="10">
        <v>73.769857900000005</v>
      </c>
      <c r="H50" s="9" t="s">
        <v>396</v>
      </c>
      <c r="I50" s="8" t="s">
        <v>83</v>
      </c>
      <c r="J50">
        <f t="shared" si="0"/>
        <v>7.4641068233924317</v>
      </c>
    </row>
    <row r="51" spans="1:10" ht="15" thickBot="1" x14ac:dyDescent="0.35">
      <c r="A51">
        <v>49</v>
      </c>
      <c r="B51" t="s">
        <v>177</v>
      </c>
      <c r="C51">
        <v>18.525970600000001</v>
      </c>
      <c r="D51">
        <v>73.839333499999995</v>
      </c>
      <c r="E51" s="10">
        <v>18.564245199999998</v>
      </c>
      <c r="F51" s="10">
        <v>73.776851100000002</v>
      </c>
      <c r="H51" s="9" t="s">
        <v>398</v>
      </c>
      <c r="I51" s="7" t="s">
        <v>83</v>
      </c>
      <c r="J51">
        <f t="shared" si="0"/>
        <v>7.8506461999342383</v>
      </c>
    </row>
    <row r="52" spans="1:10" ht="15" thickBot="1" x14ac:dyDescent="0.35">
      <c r="A52">
        <v>50</v>
      </c>
      <c r="B52" t="s">
        <v>102</v>
      </c>
      <c r="C52">
        <v>18.525970600000001</v>
      </c>
      <c r="D52">
        <v>73.839333499999995</v>
      </c>
      <c r="E52" s="10">
        <v>18.517500399999999</v>
      </c>
      <c r="F52" s="10">
        <v>73.841577599999994</v>
      </c>
      <c r="H52" s="9" t="s">
        <v>372</v>
      </c>
      <c r="I52" s="8" t="s">
        <v>93</v>
      </c>
      <c r="J52">
        <f t="shared" si="0"/>
        <v>0.97214727229144604</v>
      </c>
    </row>
    <row r="53" spans="1:10" ht="15" thickBot="1" x14ac:dyDescent="0.35">
      <c r="A53">
        <v>51</v>
      </c>
      <c r="B53" t="s">
        <v>175</v>
      </c>
      <c r="C53">
        <v>18.525970600000001</v>
      </c>
      <c r="D53">
        <v>73.839333499999995</v>
      </c>
      <c r="E53" s="10">
        <v>18.513463000000002</v>
      </c>
      <c r="F53" s="10">
        <v>73.769857900000005</v>
      </c>
      <c r="H53" s="9" t="s">
        <v>396</v>
      </c>
      <c r="I53" s="7" t="s">
        <v>83</v>
      </c>
      <c r="J53">
        <f t="shared" si="0"/>
        <v>7.4641068233924317</v>
      </c>
    </row>
    <row r="54" spans="1:10" ht="15" thickBot="1" x14ac:dyDescent="0.35">
      <c r="A54">
        <v>52</v>
      </c>
      <c r="B54" t="s">
        <v>70</v>
      </c>
      <c r="C54">
        <v>18.525970600000001</v>
      </c>
      <c r="D54">
        <v>73.839333499999995</v>
      </c>
      <c r="E54" s="10">
        <v>18.530263000000001</v>
      </c>
      <c r="F54" s="10">
        <v>73.849858800000007</v>
      </c>
      <c r="H54" s="9" t="s">
        <v>370</v>
      </c>
      <c r="I54" s="8" t="s">
        <v>163</v>
      </c>
      <c r="J54">
        <f t="shared" si="0"/>
        <v>1.2092811452000027</v>
      </c>
    </row>
    <row r="55" spans="1:10" ht="15" thickBot="1" x14ac:dyDescent="0.35">
      <c r="A55">
        <v>53</v>
      </c>
      <c r="B55" t="s">
        <v>181</v>
      </c>
      <c r="C55">
        <v>18.525970600000001</v>
      </c>
      <c r="D55">
        <v>73.839333499999995</v>
      </c>
      <c r="E55" s="10">
        <v>18.5142405</v>
      </c>
      <c r="F55" s="10">
        <v>73.828731300000001</v>
      </c>
      <c r="H55" s="9" t="s">
        <v>425</v>
      </c>
      <c r="I55" s="7" t="s">
        <v>83</v>
      </c>
      <c r="J55">
        <f t="shared" si="0"/>
        <v>1.719648877797864</v>
      </c>
    </row>
    <row r="56" spans="1:10" ht="27.6" customHeight="1" thickBot="1" x14ac:dyDescent="0.35">
      <c r="A56">
        <v>54</v>
      </c>
      <c r="B56" t="s">
        <v>162</v>
      </c>
      <c r="C56">
        <v>18.525970600000001</v>
      </c>
      <c r="D56">
        <v>73.839333499999995</v>
      </c>
      <c r="E56" s="10">
        <v>18.497798899999999</v>
      </c>
      <c r="F56" s="10">
        <v>73.813655499999996</v>
      </c>
      <c r="H56" s="9" t="s">
        <v>389</v>
      </c>
      <c r="I56" s="8" t="s">
        <v>83</v>
      </c>
      <c r="J56">
        <f t="shared" si="0"/>
        <v>4.1449075888880689</v>
      </c>
    </row>
    <row r="57" spans="1:10" ht="15" thickBot="1" x14ac:dyDescent="0.35">
      <c r="A57">
        <v>55</v>
      </c>
      <c r="B57" t="s">
        <v>177</v>
      </c>
      <c r="C57">
        <v>18.525970600000001</v>
      </c>
      <c r="D57">
        <v>73.839333499999995</v>
      </c>
      <c r="E57" s="10">
        <v>18.564245199999998</v>
      </c>
      <c r="F57" s="10">
        <v>73.776851100000002</v>
      </c>
      <c r="H57" s="9" t="s">
        <v>398</v>
      </c>
      <c r="I57" s="7" t="s">
        <v>83</v>
      </c>
      <c r="J57">
        <f t="shared" si="0"/>
        <v>7.8506461999342383</v>
      </c>
    </row>
    <row r="58" spans="1:10" ht="27.6" customHeight="1" thickBot="1" x14ac:dyDescent="0.35">
      <c r="A58">
        <v>56</v>
      </c>
      <c r="B58" t="s">
        <v>183</v>
      </c>
      <c r="C58">
        <v>18.525970600000001</v>
      </c>
      <c r="D58">
        <v>73.839333499999995</v>
      </c>
      <c r="E58" s="10">
        <v>18.501633500000001</v>
      </c>
      <c r="F58" s="10">
        <v>73.831546099999997</v>
      </c>
      <c r="H58" s="9" t="s">
        <v>400</v>
      </c>
      <c r="I58" s="8" t="s">
        <v>83</v>
      </c>
      <c r="J58">
        <f t="shared" si="0"/>
        <v>2.8310148193870535</v>
      </c>
    </row>
    <row r="59" spans="1:10" ht="15" thickBot="1" x14ac:dyDescent="0.35">
      <c r="A59">
        <v>57</v>
      </c>
      <c r="B59" t="s">
        <v>50</v>
      </c>
      <c r="C59">
        <v>18.525970600000001</v>
      </c>
      <c r="D59">
        <v>73.839333499999995</v>
      </c>
      <c r="E59" s="10">
        <v>18.524609099999999</v>
      </c>
      <c r="F59" s="10">
        <v>73.878623899999994</v>
      </c>
      <c r="H59" s="9" t="s">
        <v>232</v>
      </c>
      <c r="I59" s="7" t="s">
        <v>336</v>
      </c>
      <c r="J59">
        <f t="shared" si="0"/>
        <v>4.1497116616322893</v>
      </c>
    </row>
    <row r="60" spans="1:10" ht="15" thickBot="1" x14ac:dyDescent="0.35">
      <c r="A60">
        <v>58</v>
      </c>
      <c r="B60" t="s">
        <v>50</v>
      </c>
      <c r="C60">
        <v>18.525970600000001</v>
      </c>
      <c r="D60">
        <v>73.839333499999995</v>
      </c>
      <c r="E60" s="10">
        <v>18.524609099999999</v>
      </c>
      <c r="F60" s="10">
        <v>73.878623899999994</v>
      </c>
      <c r="H60" s="9" t="s">
        <v>232</v>
      </c>
      <c r="I60" s="8" t="s">
        <v>55</v>
      </c>
      <c r="J60">
        <f t="shared" si="0"/>
        <v>4.1497116616322893</v>
      </c>
    </row>
    <row r="61" spans="1:10" ht="27.6" customHeight="1" thickBot="1" x14ac:dyDescent="0.35">
      <c r="A61">
        <v>59</v>
      </c>
      <c r="B61" t="s">
        <v>162</v>
      </c>
      <c r="C61">
        <v>18.525970600000001</v>
      </c>
      <c r="D61">
        <v>73.839333499999995</v>
      </c>
      <c r="E61" s="10">
        <v>18.497798899999999</v>
      </c>
      <c r="F61" s="10">
        <v>73.813655499999996</v>
      </c>
      <c r="H61" s="9" t="s">
        <v>389</v>
      </c>
      <c r="I61" s="7" t="s">
        <v>83</v>
      </c>
      <c r="J61">
        <f t="shared" si="0"/>
        <v>4.1449075888880689</v>
      </c>
    </row>
    <row r="62" spans="1:10" ht="27.6" customHeight="1" thickBot="1" x14ac:dyDescent="0.35">
      <c r="A62">
        <v>60</v>
      </c>
      <c r="B62" t="s">
        <v>132</v>
      </c>
      <c r="C62">
        <v>18.525970600000001</v>
      </c>
      <c r="D62">
        <v>73.839333499999995</v>
      </c>
      <c r="E62" s="10">
        <v>18.516926000000002</v>
      </c>
      <c r="F62" s="10">
        <v>73.837770599999999</v>
      </c>
      <c r="H62" s="9" t="s">
        <v>496</v>
      </c>
      <c r="I62" s="8" t="s">
        <v>83</v>
      </c>
      <c r="J62">
        <f t="shared" si="0"/>
        <v>1.0202142361675413</v>
      </c>
    </row>
    <row r="63" spans="1:10" ht="15" thickBot="1" x14ac:dyDescent="0.35">
      <c r="A63">
        <v>61</v>
      </c>
      <c r="B63" t="s">
        <v>148</v>
      </c>
      <c r="C63">
        <v>18.525970600000001</v>
      </c>
      <c r="D63">
        <v>73.839333499999995</v>
      </c>
      <c r="E63" s="10">
        <v>18.516297999999999</v>
      </c>
      <c r="F63" s="10">
        <v>73.815456999999995</v>
      </c>
      <c r="H63" s="9" t="s">
        <v>382</v>
      </c>
      <c r="I63" s="7" t="s">
        <v>83</v>
      </c>
      <c r="J63">
        <f t="shared" si="0"/>
        <v>2.7404969789229812</v>
      </c>
    </row>
    <row r="64" spans="1:10" ht="15" thickBot="1" x14ac:dyDescent="0.35">
      <c r="A64">
        <v>62</v>
      </c>
      <c r="B64" t="s">
        <v>54</v>
      </c>
      <c r="C64">
        <v>18.525970600000001</v>
      </c>
      <c r="D64">
        <v>73.839333499999995</v>
      </c>
      <c r="E64" s="10">
        <v>18.516543599999999</v>
      </c>
      <c r="F64" s="10">
        <v>73.836602099999993</v>
      </c>
      <c r="H64" s="9" t="s">
        <v>369</v>
      </c>
      <c r="I64" s="8" t="s">
        <v>55</v>
      </c>
      <c r="J64">
        <f t="shared" si="0"/>
        <v>1.0882378244842448</v>
      </c>
    </row>
    <row r="65" spans="1:10" ht="15" thickBot="1" x14ac:dyDescent="0.35">
      <c r="A65">
        <v>63</v>
      </c>
      <c r="B65" t="s">
        <v>70</v>
      </c>
      <c r="C65">
        <v>18.525970600000001</v>
      </c>
      <c r="D65">
        <v>73.839333499999995</v>
      </c>
      <c r="E65" s="10">
        <v>18.530263000000001</v>
      </c>
      <c r="F65" s="10">
        <v>73.849858800000007</v>
      </c>
      <c r="H65" s="9" t="s">
        <v>370</v>
      </c>
      <c r="I65" s="7" t="s">
        <v>83</v>
      </c>
      <c r="J65">
        <f t="shared" si="0"/>
        <v>1.2092811452000027</v>
      </c>
    </row>
    <row r="66" spans="1:10" ht="15" thickBot="1" x14ac:dyDescent="0.35">
      <c r="A66">
        <v>64</v>
      </c>
      <c r="B66" t="s">
        <v>70</v>
      </c>
      <c r="C66">
        <v>18.525970600000001</v>
      </c>
      <c r="D66">
        <v>73.839333499999995</v>
      </c>
      <c r="E66" s="10">
        <v>18.530263000000001</v>
      </c>
      <c r="F66" s="10">
        <v>73.849858800000007</v>
      </c>
      <c r="H66" s="9" t="s">
        <v>370</v>
      </c>
      <c r="I66" s="8" t="s">
        <v>83</v>
      </c>
      <c r="J66">
        <f t="shared" si="0"/>
        <v>1.2092811452000027</v>
      </c>
    </row>
    <row r="67" spans="1:10" ht="15" thickBot="1" x14ac:dyDescent="0.35">
      <c r="A67">
        <v>65</v>
      </c>
      <c r="B67" t="s">
        <v>102</v>
      </c>
      <c r="C67">
        <v>18.525970600000001</v>
      </c>
      <c r="D67">
        <v>73.839333499999995</v>
      </c>
      <c r="E67" s="10">
        <v>18.517500399999999</v>
      </c>
      <c r="F67" s="10">
        <v>73.841577599999994</v>
      </c>
      <c r="H67" s="9" t="s">
        <v>372</v>
      </c>
      <c r="I67" s="7" t="s">
        <v>93</v>
      </c>
      <c r="J67">
        <f t="shared" si="0"/>
        <v>0.97214727229144604</v>
      </c>
    </row>
    <row r="68" spans="1:10" ht="15" thickBot="1" x14ac:dyDescent="0.35">
      <c r="A68">
        <v>66</v>
      </c>
      <c r="B68" t="s">
        <v>70</v>
      </c>
      <c r="C68">
        <v>18.525970600000001</v>
      </c>
      <c r="D68">
        <v>73.839333499999995</v>
      </c>
      <c r="E68" s="10">
        <v>18.530263000000001</v>
      </c>
      <c r="F68" s="10">
        <v>73.849858800000007</v>
      </c>
      <c r="H68" s="9" t="s">
        <v>370</v>
      </c>
      <c r="I68" s="8" t="s">
        <v>55</v>
      </c>
      <c r="J68">
        <f t="shared" ref="J68:J131" si="1">3963*ACOS(COS(RADIANS(90-C68))*COS(RADIANS(90-E68))+SIN(RADIANS(90-C68))*SIN(RADIANS(90-E68))*COS(RADIANS(D68-F68)))*1.60934</f>
        <v>1.2092811452000027</v>
      </c>
    </row>
    <row r="69" spans="1:10" ht="15" thickBot="1" x14ac:dyDescent="0.35">
      <c r="A69">
        <v>67</v>
      </c>
      <c r="B69" t="s">
        <v>54</v>
      </c>
      <c r="C69">
        <v>18.525970600000001</v>
      </c>
      <c r="D69">
        <v>73.839333499999995</v>
      </c>
      <c r="E69" s="10">
        <v>18.516543599999999</v>
      </c>
      <c r="F69" s="10">
        <v>73.836602099999993</v>
      </c>
      <c r="H69" s="9" t="s">
        <v>369</v>
      </c>
      <c r="I69" s="7" t="s">
        <v>55</v>
      </c>
      <c r="J69">
        <f t="shared" si="1"/>
        <v>1.0882378244842448</v>
      </c>
    </row>
    <row r="70" spans="1:10" ht="15" thickBot="1" x14ac:dyDescent="0.35">
      <c r="A70">
        <v>68</v>
      </c>
      <c r="B70" t="s">
        <v>70</v>
      </c>
      <c r="C70">
        <v>18.525970600000001</v>
      </c>
      <c r="D70">
        <v>73.839333499999995</v>
      </c>
      <c r="E70" s="10">
        <v>18.530263000000001</v>
      </c>
      <c r="F70" s="10">
        <v>73.849858800000007</v>
      </c>
      <c r="H70" s="9" t="s">
        <v>370</v>
      </c>
      <c r="I70" s="8" t="s">
        <v>55</v>
      </c>
      <c r="J70">
        <f t="shared" si="1"/>
        <v>1.2092811452000027</v>
      </c>
    </row>
    <row r="71" spans="1:10" ht="15" thickBot="1" x14ac:dyDescent="0.35">
      <c r="A71">
        <v>69</v>
      </c>
      <c r="B71" t="s">
        <v>165</v>
      </c>
      <c r="C71">
        <v>18.525970600000001</v>
      </c>
      <c r="D71">
        <v>73.839333499999995</v>
      </c>
      <c r="E71" s="10">
        <v>18.5336359</v>
      </c>
      <c r="F71" s="10">
        <v>73.829622000000001</v>
      </c>
      <c r="H71" s="9" t="s">
        <v>390</v>
      </c>
      <c r="I71" s="7" t="s">
        <v>93</v>
      </c>
      <c r="J71">
        <f t="shared" si="1"/>
        <v>1.3336536104744432</v>
      </c>
    </row>
    <row r="72" spans="1:10" ht="15" thickBot="1" x14ac:dyDescent="0.35">
      <c r="A72">
        <v>70</v>
      </c>
      <c r="B72" t="s">
        <v>81</v>
      </c>
      <c r="C72">
        <v>18.525970600000001</v>
      </c>
      <c r="D72">
        <v>73.839333499999995</v>
      </c>
      <c r="E72" s="10">
        <v>18.507351400000001</v>
      </c>
      <c r="F72" s="10">
        <v>73.807654299999996</v>
      </c>
      <c r="H72" s="9" t="s">
        <v>401</v>
      </c>
      <c r="I72" s="8" t="s">
        <v>142</v>
      </c>
      <c r="J72">
        <f t="shared" si="1"/>
        <v>3.9340100505256275</v>
      </c>
    </row>
    <row r="73" spans="1:10" ht="15" thickBot="1" x14ac:dyDescent="0.35">
      <c r="A73">
        <v>71</v>
      </c>
      <c r="B73" t="s">
        <v>127</v>
      </c>
      <c r="C73">
        <v>18.525970600000001</v>
      </c>
      <c r="D73">
        <v>73.839333499999995</v>
      </c>
      <c r="E73" s="10">
        <v>18.524609099999999</v>
      </c>
      <c r="F73" s="10">
        <v>73.878623899999994</v>
      </c>
      <c r="H73" s="9" t="s">
        <v>495</v>
      </c>
      <c r="I73" s="7" t="s">
        <v>83</v>
      </c>
      <c r="J73">
        <f t="shared" si="1"/>
        <v>4.1497116616322893</v>
      </c>
    </row>
    <row r="74" spans="1:10" ht="15" thickBot="1" x14ac:dyDescent="0.35">
      <c r="A74">
        <v>72</v>
      </c>
      <c r="B74" t="s">
        <v>70</v>
      </c>
      <c r="C74">
        <v>18.525970600000001</v>
      </c>
      <c r="D74">
        <v>73.839333499999995</v>
      </c>
      <c r="E74" s="10">
        <v>18.530263000000001</v>
      </c>
      <c r="F74" s="10">
        <v>73.849858800000007</v>
      </c>
      <c r="H74" s="9" t="s">
        <v>370</v>
      </c>
      <c r="I74" s="8" t="s">
        <v>83</v>
      </c>
      <c r="J74">
        <f t="shared" si="1"/>
        <v>1.2092811452000027</v>
      </c>
    </row>
    <row r="75" spans="1:10" ht="15" thickBot="1" x14ac:dyDescent="0.35">
      <c r="A75">
        <v>73</v>
      </c>
      <c r="B75" t="s">
        <v>54</v>
      </c>
      <c r="C75">
        <v>18.525970600000001</v>
      </c>
      <c r="D75">
        <v>73.839333499999995</v>
      </c>
      <c r="E75" s="10">
        <v>18.516543599999999</v>
      </c>
      <c r="F75" s="10">
        <v>73.836602099999993</v>
      </c>
      <c r="H75" s="9" t="s">
        <v>369</v>
      </c>
      <c r="I75" s="7" t="s">
        <v>83</v>
      </c>
      <c r="J75">
        <f t="shared" si="1"/>
        <v>1.0882378244842448</v>
      </c>
    </row>
    <row r="76" spans="1:10" ht="15" thickBot="1" x14ac:dyDescent="0.35">
      <c r="A76">
        <v>74</v>
      </c>
      <c r="B76" t="s">
        <v>127</v>
      </c>
      <c r="C76">
        <v>18.525970600000001</v>
      </c>
      <c r="D76">
        <v>73.839333499999995</v>
      </c>
      <c r="E76" s="10">
        <v>18.524609099999999</v>
      </c>
      <c r="F76" s="10">
        <v>73.878623899999994</v>
      </c>
      <c r="H76" s="9" t="s">
        <v>495</v>
      </c>
      <c r="I76" s="8" t="s">
        <v>83</v>
      </c>
      <c r="J76">
        <f t="shared" si="1"/>
        <v>4.1497116616322893</v>
      </c>
    </row>
    <row r="77" spans="1:10" ht="15" thickBot="1" x14ac:dyDescent="0.35">
      <c r="A77">
        <v>75</v>
      </c>
      <c r="B77" t="s">
        <v>150</v>
      </c>
      <c r="C77">
        <v>18.525970600000001</v>
      </c>
      <c r="D77">
        <v>73.839333499999995</v>
      </c>
      <c r="E77" s="10">
        <v>18.503213599999999</v>
      </c>
      <c r="F77" s="10">
        <v>73.819754500000002</v>
      </c>
      <c r="H77" s="9" t="s">
        <v>383</v>
      </c>
      <c r="I77" s="7" t="s">
        <v>83</v>
      </c>
      <c r="J77">
        <f t="shared" si="1"/>
        <v>3.2692262258205353</v>
      </c>
    </row>
    <row r="78" spans="1:10" ht="27.6" customHeight="1" thickBot="1" x14ac:dyDescent="0.35">
      <c r="A78">
        <v>76</v>
      </c>
      <c r="B78" t="s">
        <v>162</v>
      </c>
      <c r="C78">
        <v>18.525970600000001</v>
      </c>
      <c r="D78">
        <v>73.839333499999995</v>
      </c>
      <c r="E78" s="10">
        <v>18.497798899999999</v>
      </c>
      <c r="F78" s="10">
        <v>73.813655499999996</v>
      </c>
      <c r="H78" s="9" t="s">
        <v>389</v>
      </c>
      <c r="I78" s="8" t="s">
        <v>83</v>
      </c>
      <c r="J78">
        <f t="shared" si="1"/>
        <v>4.1449075888880689</v>
      </c>
    </row>
    <row r="79" spans="1:10" ht="27.6" customHeight="1" thickBot="1" x14ac:dyDescent="0.35">
      <c r="A79">
        <v>77</v>
      </c>
      <c r="B79" t="s">
        <v>132</v>
      </c>
      <c r="C79">
        <v>18.525970600000001</v>
      </c>
      <c r="D79">
        <v>73.839333499999995</v>
      </c>
      <c r="E79" s="10">
        <v>18.516926000000002</v>
      </c>
      <c r="F79" s="10">
        <v>73.837770599999999</v>
      </c>
      <c r="H79" s="9" t="s">
        <v>496</v>
      </c>
      <c r="I79" s="7" t="s">
        <v>83</v>
      </c>
      <c r="J79">
        <f t="shared" si="1"/>
        <v>1.0202142361675413</v>
      </c>
    </row>
    <row r="80" spans="1:10" ht="15" thickBot="1" x14ac:dyDescent="0.35">
      <c r="A80">
        <v>78</v>
      </c>
      <c r="B80" t="s">
        <v>148</v>
      </c>
      <c r="C80">
        <v>18.525970600000001</v>
      </c>
      <c r="D80">
        <v>73.839333499999995</v>
      </c>
      <c r="E80" s="10">
        <v>18.516297999999999</v>
      </c>
      <c r="F80" s="10">
        <v>73.815456999999995</v>
      </c>
      <c r="H80" s="9" t="s">
        <v>382</v>
      </c>
      <c r="I80" s="8" t="s">
        <v>83</v>
      </c>
      <c r="J80">
        <f t="shared" si="1"/>
        <v>2.7404969789229812</v>
      </c>
    </row>
    <row r="81" spans="1:10" ht="15" thickBot="1" x14ac:dyDescent="0.35">
      <c r="A81">
        <v>79</v>
      </c>
      <c r="B81" t="s">
        <v>102</v>
      </c>
      <c r="C81">
        <v>18.525970600000001</v>
      </c>
      <c r="D81">
        <v>73.839333499999995</v>
      </c>
      <c r="E81" s="10">
        <v>18.517500399999999</v>
      </c>
      <c r="F81" s="10">
        <v>73.841577599999994</v>
      </c>
      <c r="H81" s="9" t="s">
        <v>372</v>
      </c>
      <c r="I81" s="7" t="s">
        <v>93</v>
      </c>
      <c r="J81">
        <f t="shared" si="1"/>
        <v>0.97214727229144604</v>
      </c>
    </row>
    <row r="82" spans="1:10" ht="15" thickBot="1" x14ac:dyDescent="0.35">
      <c r="A82">
        <v>80</v>
      </c>
      <c r="B82" t="s">
        <v>192</v>
      </c>
      <c r="C82">
        <v>18.525970600000001</v>
      </c>
      <c r="D82">
        <v>73.839333499999995</v>
      </c>
      <c r="E82" s="10">
        <v>18.5379863</v>
      </c>
      <c r="F82" s="10">
        <v>73.835565599999995</v>
      </c>
      <c r="H82" s="9" t="s">
        <v>472</v>
      </c>
      <c r="I82" s="8" t="s">
        <v>166</v>
      </c>
      <c r="J82">
        <f t="shared" si="1"/>
        <v>1.3953801961104972</v>
      </c>
    </row>
    <row r="83" spans="1:10" ht="15" thickBot="1" x14ac:dyDescent="0.35">
      <c r="A83">
        <v>81</v>
      </c>
      <c r="B83" t="s">
        <v>70</v>
      </c>
      <c r="C83">
        <v>18.525970600000001</v>
      </c>
      <c r="D83">
        <v>73.839333499999995</v>
      </c>
      <c r="E83" s="10">
        <v>18.530263000000001</v>
      </c>
      <c r="F83" s="10">
        <v>73.849858800000007</v>
      </c>
      <c r="H83" s="9" t="s">
        <v>370</v>
      </c>
      <c r="I83" s="7" t="s">
        <v>83</v>
      </c>
      <c r="J83">
        <f t="shared" si="1"/>
        <v>1.2092811452000027</v>
      </c>
    </row>
    <row r="84" spans="1:10" ht="15" thickBot="1" x14ac:dyDescent="0.35">
      <c r="A84">
        <v>82</v>
      </c>
      <c r="B84" t="s">
        <v>120</v>
      </c>
      <c r="C84">
        <v>18.525970600000001</v>
      </c>
      <c r="D84">
        <v>73.839333499999995</v>
      </c>
      <c r="E84" s="10">
        <v>18.5063393</v>
      </c>
      <c r="F84" s="10">
        <v>73.818410900000003</v>
      </c>
      <c r="H84" s="9" t="s">
        <v>375</v>
      </c>
      <c r="I84" s="8" t="s">
        <v>83</v>
      </c>
      <c r="J84">
        <f t="shared" si="1"/>
        <v>3.106822779305527</v>
      </c>
    </row>
    <row r="85" spans="1:10" ht="15" thickBot="1" x14ac:dyDescent="0.35">
      <c r="A85">
        <v>83</v>
      </c>
      <c r="B85" t="s">
        <v>70</v>
      </c>
      <c r="C85">
        <v>18.525970600000001</v>
      </c>
      <c r="D85">
        <v>73.839333499999995</v>
      </c>
      <c r="E85" s="10">
        <v>18.530263000000001</v>
      </c>
      <c r="F85" s="10">
        <v>73.849858800000007</v>
      </c>
      <c r="H85" s="9" t="s">
        <v>370</v>
      </c>
      <c r="I85" s="7" t="s">
        <v>83</v>
      </c>
      <c r="J85">
        <f t="shared" si="1"/>
        <v>1.2092811452000027</v>
      </c>
    </row>
    <row r="86" spans="1:10" ht="15" thickBot="1" x14ac:dyDescent="0.35">
      <c r="A86">
        <v>84</v>
      </c>
      <c r="B86" t="s">
        <v>181</v>
      </c>
      <c r="C86">
        <v>18.525970600000001</v>
      </c>
      <c r="D86">
        <v>73.839333499999995</v>
      </c>
      <c r="E86" s="10">
        <v>18.5142405</v>
      </c>
      <c r="F86" s="10">
        <v>73.828731300000001</v>
      </c>
      <c r="H86" s="9" t="s">
        <v>425</v>
      </c>
      <c r="I86" s="8" t="s">
        <v>83</v>
      </c>
      <c r="J86">
        <f t="shared" si="1"/>
        <v>1.719648877797864</v>
      </c>
    </row>
    <row r="87" spans="1:10" ht="15" thickBot="1" x14ac:dyDescent="0.35">
      <c r="A87">
        <v>85</v>
      </c>
      <c r="B87" t="s">
        <v>195</v>
      </c>
      <c r="C87">
        <v>18.525970600000001</v>
      </c>
      <c r="D87">
        <v>73.839333499999995</v>
      </c>
      <c r="E87" s="10">
        <v>18.958193399999999</v>
      </c>
      <c r="F87" s="10">
        <v>72.8320729</v>
      </c>
      <c r="H87" s="9" t="s">
        <v>195</v>
      </c>
      <c r="I87" s="7" t="s">
        <v>83</v>
      </c>
      <c r="J87">
        <f t="shared" si="1"/>
        <v>116.56843746676221</v>
      </c>
    </row>
    <row r="88" spans="1:10" ht="15" thickBot="1" x14ac:dyDescent="0.35">
      <c r="A88">
        <v>86</v>
      </c>
      <c r="B88" t="s">
        <v>165</v>
      </c>
      <c r="C88">
        <v>18.525970600000001</v>
      </c>
      <c r="D88">
        <v>73.839333499999995</v>
      </c>
      <c r="E88" s="10">
        <v>18.5336359</v>
      </c>
      <c r="F88" s="10">
        <v>73.829622000000001</v>
      </c>
      <c r="H88" s="9" t="s">
        <v>390</v>
      </c>
      <c r="I88" s="8" t="s">
        <v>166</v>
      </c>
      <c r="J88">
        <f t="shared" si="1"/>
        <v>1.3336536104744432</v>
      </c>
    </row>
    <row r="89" spans="1:10" ht="15" thickBot="1" x14ac:dyDescent="0.35">
      <c r="A89">
        <v>87</v>
      </c>
      <c r="B89" t="s">
        <v>197</v>
      </c>
      <c r="C89">
        <v>18.525970600000001</v>
      </c>
      <c r="D89">
        <v>73.839333499999995</v>
      </c>
      <c r="E89" s="10">
        <v>18.591271599999999</v>
      </c>
      <c r="F89" s="10">
        <v>73.738909000000007</v>
      </c>
      <c r="H89" s="9" t="s">
        <v>407</v>
      </c>
      <c r="I89" s="7" t="s">
        <v>83</v>
      </c>
      <c r="J89">
        <f t="shared" si="1"/>
        <v>12.850698334201999</v>
      </c>
    </row>
    <row r="90" spans="1:10" ht="15" thickBot="1" x14ac:dyDescent="0.35">
      <c r="A90">
        <v>88</v>
      </c>
      <c r="B90" t="s">
        <v>165</v>
      </c>
      <c r="C90">
        <v>18.525970600000001</v>
      </c>
      <c r="D90">
        <v>73.839333499999995</v>
      </c>
      <c r="E90" s="10">
        <v>18.5336359</v>
      </c>
      <c r="F90" s="10">
        <v>73.829622000000001</v>
      </c>
      <c r="H90" s="9" t="s">
        <v>390</v>
      </c>
      <c r="I90" s="8" t="s">
        <v>166</v>
      </c>
      <c r="J90">
        <f t="shared" si="1"/>
        <v>1.3336536104744432</v>
      </c>
    </row>
    <row r="91" spans="1:10" ht="27.6" customHeight="1" thickBot="1" x14ac:dyDescent="0.35">
      <c r="A91">
        <v>89</v>
      </c>
      <c r="B91" t="s">
        <v>82</v>
      </c>
      <c r="C91">
        <v>18.525970600000001</v>
      </c>
      <c r="D91">
        <v>73.839333499999995</v>
      </c>
      <c r="E91" s="10">
        <v>18.508106000000002</v>
      </c>
      <c r="F91" s="10">
        <v>73.795636999999999</v>
      </c>
      <c r="H91" s="9" t="s">
        <v>371</v>
      </c>
      <c r="I91" s="7" t="s">
        <v>163</v>
      </c>
      <c r="J91">
        <f t="shared" si="1"/>
        <v>5.0226426066155572</v>
      </c>
    </row>
    <row r="92" spans="1:10" ht="15" thickBot="1" x14ac:dyDescent="0.35">
      <c r="A92">
        <v>90</v>
      </c>
      <c r="B92" t="s">
        <v>127</v>
      </c>
      <c r="C92">
        <v>18.525970600000001</v>
      </c>
      <c r="D92">
        <v>73.839333499999995</v>
      </c>
      <c r="E92" s="10">
        <v>18.524609099999999</v>
      </c>
      <c r="F92" s="10">
        <v>73.878623899999994</v>
      </c>
      <c r="H92" s="9" t="s">
        <v>495</v>
      </c>
      <c r="I92" s="8" t="s">
        <v>83</v>
      </c>
      <c r="J92">
        <f t="shared" si="1"/>
        <v>4.1497116616322893</v>
      </c>
    </row>
    <row r="93" spans="1:10" ht="15" thickBot="1" x14ac:dyDescent="0.35">
      <c r="A93">
        <v>91</v>
      </c>
      <c r="B93" t="s">
        <v>120</v>
      </c>
      <c r="C93">
        <v>18.525970600000001</v>
      </c>
      <c r="D93">
        <v>73.839333499999995</v>
      </c>
      <c r="E93" s="10">
        <v>18.5063393</v>
      </c>
      <c r="F93" s="10">
        <v>73.818410900000003</v>
      </c>
      <c r="H93" s="9" t="s">
        <v>375</v>
      </c>
      <c r="I93" s="7" t="s">
        <v>83</v>
      </c>
      <c r="J93">
        <f t="shared" si="1"/>
        <v>3.106822779305527</v>
      </c>
    </row>
    <row r="94" spans="1:10" ht="27.6" customHeight="1" thickBot="1" x14ac:dyDescent="0.35">
      <c r="A94">
        <v>92</v>
      </c>
      <c r="B94" t="s">
        <v>82</v>
      </c>
      <c r="C94">
        <v>18.525970600000001</v>
      </c>
      <c r="D94">
        <v>73.839333499999995</v>
      </c>
      <c r="E94" s="10">
        <v>18.508106000000002</v>
      </c>
      <c r="F94" s="10">
        <v>73.795636999999999</v>
      </c>
      <c r="H94" s="9" t="s">
        <v>371</v>
      </c>
      <c r="I94" s="8" t="s">
        <v>83</v>
      </c>
      <c r="J94">
        <f t="shared" si="1"/>
        <v>5.0226426066155572</v>
      </c>
    </row>
    <row r="95" spans="1:10" ht="15" thickBot="1" x14ac:dyDescent="0.35">
      <c r="A95">
        <v>93</v>
      </c>
      <c r="B95" t="s">
        <v>120</v>
      </c>
      <c r="C95">
        <v>18.525970600000001</v>
      </c>
      <c r="D95">
        <v>73.839333499999995</v>
      </c>
      <c r="E95" s="10">
        <v>18.5063393</v>
      </c>
      <c r="F95" s="10">
        <v>73.818410900000003</v>
      </c>
      <c r="H95" s="9" t="s">
        <v>375</v>
      </c>
      <c r="I95" s="7" t="s">
        <v>83</v>
      </c>
      <c r="J95">
        <f t="shared" si="1"/>
        <v>3.106822779305527</v>
      </c>
    </row>
    <row r="96" spans="1:10" ht="15" thickBot="1" x14ac:dyDescent="0.35">
      <c r="A96">
        <v>94</v>
      </c>
      <c r="B96" t="s">
        <v>102</v>
      </c>
      <c r="C96">
        <v>18.525970600000001</v>
      </c>
      <c r="D96">
        <v>73.839333499999995</v>
      </c>
      <c r="E96" s="10">
        <v>18.517500399999999</v>
      </c>
      <c r="F96" s="10">
        <v>73.841577599999994</v>
      </c>
      <c r="H96" s="9" t="s">
        <v>372</v>
      </c>
      <c r="I96" s="8" t="s">
        <v>93</v>
      </c>
      <c r="J96">
        <f t="shared" si="1"/>
        <v>0.97214727229144604</v>
      </c>
    </row>
    <row r="97" spans="1:10" ht="27.6" customHeight="1" thickBot="1" x14ac:dyDescent="0.35">
      <c r="A97">
        <v>95</v>
      </c>
      <c r="B97" t="s">
        <v>82</v>
      </c>
      <c r="C97">
        <v>18.525970600000001</v>
      </c>
      <c r="D97">
        <v>73.839333499999995</v>
      </c>
      <c r="E97" s="10">
        <v>18.508106000000002</v>
      </c>
      <c r="F97" s="10">
        <v>73.795636999999999</v>
      </c>
      <c r="H97" s="9" t="s">
        <v>371</v>
      </c>
      <c r="I97" s="7" t="s">
        <v>83</v>
      </c>
      <c r="J97">
        <f t="shared" si="1"/>
        <v>5.0226426066155572</v>
      </c>
    </row>
    <row r="98" spans="1:10" ht="15" thickBot="1" x14ac:dyDescent="0.35">
      <c r="A98">
        <v>96</v>
      </c>
      <c r="B98" t="s">
        <v>102</v>
      </c>
      <c r="C98">
        <v>18.525970600000001</v>
      </c>
      <c r="D98">
        <v>73.839333499999995</v>
      </c>
      <c r="E98" s="10">
        <v>18.517500399999999</v>
      </c>
      <c r="F98" s="10">
        <v>73.841577599999994</v>
      </c>
      <c r="H98" s="9" t="s">
        <v>372</v>
      </c>
      <c r="I98" s="8" t="s">
        <v>93</v>
      </c>
      <c r="J98">
        <f t="shared" si="1"/>
        <v>0.97214727229144604</v>
      </c>
    </row>
    <row r="99" spans="1:10" ht="15" thickBot="1" x14ac:dyDescent="0.35">
      <c r="A99">
        <v>97</v>
      </c>
      <c r="B99" t="s">
        <v>70</v>
      </c>
      <c r="C99">
        <v>18.525970600000001</v>
      </c>
      <c r="D99">
        <v>73.839333499999995</v>
      </c>
      <c r="E99" s="10">
        <v>18.530263000000001</v>
      </c>
      <c r="F99" s="10">
        <v>73.849858800000007</v>
      </c>
      <c r="H99" s="9" t="s">
        <v>370</v>
      </c>
      <c r="I99" s="7" t="s">
        <v>55</v>
      </c>
      <c r="J99">
        <f t="shared" si="1"/>
        <v>1.2092811452000027</v>
      </c>
    </row>
    <row r="100" spans="1:10" ht="15" thickBot="1" x14ac:dyDescent="0.35">
      <c r="A100">
        <v>98</v>
      </c>
      <c r="B100" t="s">
        <v>199</v>
      </c>
      <c r="C100">
        <v>18.525970600000001</v>
      </c>
      <c r="D100">
        <v>73.839333499999995</v>
      </c>
      <c r="E100" s="10">
        <v>17.688670999999999</v>
      </c>
      <c r="F100" s="10">
        <v>74.005667000000003</v>
      </c>
      <c r="H100" s="9" t="s">
        <v>499</v>
      </c>
      <c r="I100" s="8" t="s">
        <v>83</v>
      </c>
      <c r="J100">
        <f t="shared" si="1"/>
        <v>94.849885417494704</v>
      </c>
    </row>
    <row r="101" spans="1:10" ht="27.6" customHeight="1" thickBot="1" x14ac:dyDescent="0.35">
      <c r="A101">
        <v>99</v>
      </c>
      <c r="B101" t="s">
        <v>82</v>
      </c>
      <c r="C101">
        <v>18.525970600000001</v>
      </c>
      <c r="D101">
        <v>73.839333499999995</v>
      </c>
      <c r="E101" s="10">
        <v>18.508106000000002</v>
      </c>
      <c r="F101" s="10">
        <v>73.795636999999999</v>
      </c>
      <c r="H101" s="9" t="s">
        <v>371</v>
      </c>
      <c r="I101" s="7" t="s">
        <v>83</v>
      </c>
      <c r="J101">
        <f t="shared" si="1"/>
        <v>5.0226426066155572</v>
      </c>
    </row>
    <row r="102" spans="1:10" ht="15" thickBot="1" x14ac:dyDescent="0.35">
      <c r="A102">
        <v>100</v>
      </c>
      <c r="B102" t="s">
        <v>201</v>
      </c>
      <c r="C102">
        <v>18.525970600000001</v>
      </c>
      <c r="D102">
        <v>73.839333499999995</v>
      </c>
      <c r="E102" s="10">
        <v>18.508934</v>
      </c>
      <c r="F102" s="10">
        <v>73.925910200000004</v>
      </c>
      <c r="H102" s="9" t="s">
        <v>404</v>
      </c>
      <c r="I102" s="8" t="s">
        <v>83</v>
      </c>
      <c r="J102">
        <f t="shared" si="1"/>
        <v>9.3329418017809029</v>
      </c>
    </row>
    <row r="103" spans="1:10" ht="15" thickBot="1" x14ac:dyDescent="0.35">
      <c r="A103">
        <v>101</v>
      </c>
      <c r="B103" t="s">
        <v>202</v>
      </c>
      <c r="C103">
        <v>18.525970600000001</v>
      </c>
      <c r="D103">
        <v>73.839333499999995</v>
      </c>
      <c r="E103" s="10">
        <v>18.578891299999999</v>
      </c>
      <c r="F103" s="10">
        <v>73.7706807</v>
      </c>
      <c r="H103" s="9" t="s">
        <v>410</v>
      </c>
      <c r="I103" s="7" t="s">
        <v>55</v>
      </c>
      <c r="J103">
        <f t="shared" si="1"/>
        <v>9.3375490792390412</v>
      </c>
    </row>
    <row r="104" spans="1:10" ht="15" thickBot="1" x14ac:dyDescent="0.35">
      <c r="A104">
        <v>102</v>
      </c>
      <c r="B104" t="s">
        <v>157</v>
      </c>
      <c r="C104">
        <v>18.525970600000001</v>
      </c>
      <c r="D104">
        <v>73.839333499999995</v>
      </c>
      <c r="E104" s="10">
        <v>18.516421300000001</v>
      </c>
      <c r="F104" s="10">
        <v>73.842471200000006</v>
      </c>
      <c r="H104" s="9" t="s">
        <v>387</v>
      </c>
      <c r="I104" s="8" t="s">
        <v>166</v>
      </c>
      <c r="J104">
        <f t="shared" si="1"/>
        <v>1.1133660334471156</v>
      </c>
    </row>
    <row r="105" spans="1:10" ht="15" thickBot="1" x14ac:dyDescent="0.35">
      <c r="A105">
        <v>103</v>
      </c>
      <c r="B105" t="s">
        <v>70</v>
      </c>
      <c r="C105">
        <v>18.525970600000001</v>
      </c>
      <c r="D105">
        <v>73.839333499999995</v>
      </c>
      <c r="E105" s="10">
        <v>18.530263000000001</v>
      </c>
      <c r="F105" s="10">
        <v>73.849858800000007</v>
      </c>
      <c r="H105" s="9" t="s">
        <v>370</v>
      </c>
      <c r="I105" s="7" t="s">
        <v>83</v>
      </c>
      <c r="J105">
        <f t="shared" si="1"/>
        <v>1.2092811452000027</v>
      </c>
    </row>
    <row r="106" spans="1:10" ht="27.6" customHeight="1" thickBot="1" x14ac:dyDescent="0.35">
      <c r="A106">
        <v>104</v>
      </c>
      <c r="B106" t="s">
        <v>82</v>
      </c>
      <c r="C106">
        <v>18.525970600000001</v>
      </c>
      <c r="D106">
        <v>73.839333499999995</v>
      </c>
      <c r="E106" s="10">
        <v>18.508106000000002</v>
      </c>
      <c r="F106" s="10">
        <v>73.795636999999999</v>
      </c>
      <c r="H106" s="9" t="s">
        <v>371</v>
      </c>
      <c r="I106" s="8" t="s">
        <v>83</v>
      </c>
      <c r="J106">
        <f t="shared" si="1"/>
        <v>5.0226426066155572</v>
      </c>
    </row>
    <row r="107" spans="1:10" ht="27.6" customHeight="1" thickBot="1" x14ac:dyDescent="0.35">
      <c r="A107">
        <v>105</v>
      </c>
      <c r="B107" t="s">
        <v>162</v>
      </c>
      <c r="C107">
        <v>18.525970600000001</v>
      </c>
      <c r="D107">
        <v>73.839333499999995</v>
      </c>
      <c r="E107" s="10">
        <v>18.497798899999999</v>
      </c>
      <c r="F107" s="10">
        <v>73.813655499999996</v>
      </c>
      <c r="H107" s="9" t="s">
        <v>389</v>
      </c>
      <c r="I107" s="7" t="s">
        <v>83</v>
      </c>
      <c r="J107">
        <f t="shared" si="1"/>
        <v>4.1449075888880689</v>
      </c>
    </row>
    <row r="108" spans="1:10" ht="15" thickBot="1" x14ac:dyDescent="0.35">
      <c r="A108">
        <v>106</v>
      </c>
      <c r="B108" t="s">
        <v>205</v>
      </c>
      <c r="C108">
        <v>18.525970600000001</v>
      </c>
      <c r="D108">
        <v>73.839333499999995</v>
      </c>
      <c r="E108" s="10">
        <v>18.452932199999999</v>
      </c>
      <c r="F108" s="10">
        <v>73.865238000000005</v>
      </c>
      <c r="H108" s="9" t="s">
        <v>412</v>
      </c>
      <c r="I108" s="8" t="s">
        <v>83</v>
      </c>
      <c r="J108">
        <f t="shared" si="1"/>
        <v>8.5777879569703739</v>
      </c>
    </row>
    <row r="109" spans="1:10" ht="15" thickBot="1" x14ac:dyDescent="0.35">
      <c r="A109">
        <v>107</v>
      </c>
      <c r="B109" t="s">
        <v>54</v>
      </c>
      <c r="C109">
        <v>18.525970600000001</v>
      </c>
      <c r="D109">
        <v>73.839333499999995</v>
      </c>
      <c r="E109" s="10">
        <v>18.516543599999999</v>
      </c>
      <c r="F109" s="10">
        <v>73.836602099999993</v>
      </c>
      <c r="H109" s="9" t="s">
        <v>369</v>
      </c>
      <c r="I109" s="7" t="s">
        <v>83</v>
      </c>
      <c r="J109">
        <f t="shared" si="1"/>
        <v>1.0882378244842448</v>
      </c>
    </row>
    <row r="110" spans="1:10" ht="15" thickBot="1" x14ac:dyDescent="0.35">
      <c r="A110">
        <v>108</v>
      </c>
      <c r="B110" t="s">
        <v>206</v>
      </c>
      <c r="C110">
        <v>18.525970600000001</v>
      </c>
      <c r="D110">
        <v>73.839333499999995</v>
      </c>
      <c r="E110" s="10">
        <v>18.532397599999999</v>
      </c>
      <c r="F110" s="10">
        <v>73.944064600000004</v>
      </c>
      <c r="H110" s="9" t="s">
        <v>500</v>
      </c>
      <c r="I110" s="8" t="s">
        <v>83</v>
      </c>
      <c r="J110">
        <f t="shared" si="1"/>
        <v>11.076820496842149</v>
      </c>
    </row>
    <row r="111" spans="1:10" ht="15" thickBot="1" x14ac:dyDescent="0.35">
      <c r="A111">
        <v>109</v>
      </c>
      <c r="B111" t="s">
        <v>70</v>
      </c>
      <c r="C111">
        <v>18.525970600000001</v>
      </c>
      <c r="D111">
        <v>73.839333499999995</v>
      </c>
      <c r="E111" s="10">
        <v>18.530263000000001</v>
      </c>
      <c r="F111" s="10">
        <v>73.849858800000007</v>
      </c>
      <c r="H111" s="9" t="s">
        <v>370</v>
      </c>
      <c r="I111" s="7" t="s">
        <v>83</v>
      </c>
      <c r="J111">
        <f t="shared" si="1"/>
        <v>1.2092811452000027</v>
      </c>
    </row>
    <row r="112" spans="1:10" ht="15" thickBot="1" x14ac:dyDescent="0.35">
      <c r="A112">
        <v>110</v>
      </c>
      <c r="B112" t="s">
        <v>148</v>
      </c>
      <c r="C112">
        <v>18.525970600000001</v>
      </c>
      <c r="D112">
        <v>73.839333499999995</v>
      </c>
      <c r="E112" s="10">
        <v>18.516297999999999</v>
      </c>
      <c r="F112" s="10">
        <v>73.815456999999995</v>
      </c>
      <c r="H112" s="9" t="s">
        <v>382</v>
      </c>
      <c r="I112" s="8" t="s">
        <v>83</v>
      </c>
      <c r="J112">
        <f t="shared" si="1"/>
        <v>2.7404969789229812</v>
      </c>
    </row>
    <row r="113" spans="1:10" ht="15" thickBot="1" x14ac:dyDescent="0.35">
      <c r="A113">
        <v>111</v>
      </c>
      <c r="B113" t="s">
        <v>50</v>
      </c>
      <c r="C113">
        <v>18.525970600000001</v>
      </c>
      <c r="D113">
        <v>73.839333499999995</v>
      </c>
      <c r="E113" s="10">
        <v>18.524609099999999</v>
      </c>
      <c r="F113" s="10">
        <v>73.878623899999994</v>
      </c>
      <c r="H113" s="9" t="s">
        <v>232</v>
      </c>
      <c r="I113" s="7" t="s">
        <v>336</v>
      </c>
      <c r="J113">
        <f t="shared" si="1"/>
        <v>4.1497116616322893</v>
      </c>
    </row>
    <row r="114" spans="1:10" ht="15" thickBot="1" x14ac:dyDescent="0.35">
      <c r="A114">
        <v>112</v>
      </c>
      <c r="B114" t="s">
        <v>70</v>
      </c>
      <c r="C114">
        <v>18.525970600000001</v>
      </c>
      <c r="D114">
        <v>73.839333499999995</v>
      </c>
      <c r="E114" s="10">
        <v>18.530263000000001</v>
      </c>
      <c r="F114" s="10">
        <v>73.849858800000007</v>
      </c>
      <c r="H114" s="9" t="s">
        <v>370</v>
      </c>
      <c r="I114" s="8" t="s">
        <v>83</v>
      </c>
      <c r="J114">
        <f t="shared" si="1"/>
        <v>1.2092811452000027</v>
      </c>
    </row>
    <row r="115" spans="1:10" ht="15" thickBot="1" x14ac:dyDescent="0.35">
      <c r="A115">
        <v>113</v>
      </c>
      <c r="B115" t="s">
        <v>209</v>
      </c>
      <c r="C115">
        <v>18.525970600000001</v>
      </c>
      <c r="D115">
        <v>73.839333499999995</v>
      </c>
      <c r="E115" s="10">
        <v>18.5366626</v>
      </c>
      <c r="F115" s="10">
        <v>73.844111799999993</v>
      </c>
      <c r="H115" s="9" t="s">
        <v>501</v>
      </c>
      <c r="I115" s="7" t="s">
        <v>142</v>
      </c>
      <c r="J115">
        <f t="shared" si="1"/>
        <v>1.2926060930950016</v>
      </c>
    </row>
    <row r="116" spans="1:10" ht="27.6" customHeight="1" thickBot="1" x14ac:dyDescent="0.35">
      <c r="A116">
        <v>114</v>
      </c>
      <c r="B116" t="s">
        <v>162</v>
      </c>
      <c r="C116">
        <v>18.525970600000001</v>
      </c>
      <c r="D116">
        <v>73.839333499999995</v>
      </c>
      <c r="E116" s="10">
        <v>18.497798899999999</v>
      </c>
      <c r="F116" s="10">
        <v>73.813655499999996</v>
      </c>
      <c r="H116" s="9" t="s">
        <v>389</v>
      </c>
      <c r="I116" s="8" t="s">
        <v>83</v>
      </c>
      <c r="J116">
        <f t="shared" si="1"/>
        <v>4.1449075888880689</v>
      </c>
    </row>
    <row r="117" spans="1:10" ht="15" thickBot="1" x14ac:dyDescent="0.35">
      <c r="A117">
        <v>115</v>
      </c>
      <c r="B117" t="s">
        <v>70</v>
      </c>
      <c r="C117">
        <v>18.525970600000001</v>
      </c>
      <c r="D117">
        <v>73.839333499999995</v>
      </c>
      <c r="E117" s="10">
        <v>18.530263000000001</v>
      </c>
      <c r="F117" s="10">
        <v>73.849858800000007</v>
      </c>
      <c r="H117" s="9" t="s">
        <v>370</v>
      </c>
      <c r="I117" s="7" t="s">
        <v>83</v>
      </c>
      <c r="J117">
        <f t="shared" si="1"/>
        <v>1.2092811452000027</v>
      </c>
    </row>
    <row r="118" spans="1:10" ht="15" thickBot="1" x14ac:dyDescent="0.35">
      <c r="A118">
        <v>116</v>
      </c>
      <c r="B118" t="s">
        <v>120</v>
      </c>
      <c r="C118">
        <v>18.525970600000001</v>
      </c>
      <c r="D118">
        <v>73.839333499999995</v>
      </c>
      <c r="E118" s="10">
        <v>18.5063393</v>
      </c>
      <c r="F118" s="10">
        <v>73.818410900000003</v>
      </c>
      <c r="H118" s="9" t="s">
        <v>375</v>
      </c>
      <c r="I118" s="8" t="s">
        <v>83</v>
      </c>
      <c r="J118">
        <f t="shared" si="1"/>
        <v>3.106822779305527</v>
      </c>
    </row>
    <row r="119" spans="1:10" ht="15" thickBot="1" x14ac:dyDescent="0.35">
      <c r="A119">
        <v>117</v>
      </c>
      <c r="B119" t="s">
        <v>50</v>
      </c>
      <c r="C119">
        <v>18.525970600000001</v>
      </c>
      <c r="D119">
        <v>73.839333499999995</v>
      </c>
      <c r="E119" s="10">
        <v>18.524609099999999</v>
      </c>
      <c r="F119" s="10">
        <v>73.878623899999994</v>
      </c>
      <c r="H119" s="9" t="s">
        <v>232</v>
      </c>
      <c r="I119" s="7" t="s">
        <v>83</v>
      </c>
      <c r="J119">
        <f t="shared" si="1"/>
        <v>4.1497116616322893</v>
      </c>
    </row>
    <row r="120" spans="1:10" ht="27.6" customHeight="1" thickBot="1" x14ac:dyDescent="0.35">
      <c r="A120">
        <v>118</v>
      </c>
      <c r="B120" t="s">
        <v>82</v>
      </c>
      <c r="C120">
        <v>18.525970600000001</v>
      </c>
      <c r="D120">
        <v>73.839333499999995</v>
      </c>
      <c r="E120" s="10">
        <v>18.508106000000002</v>
      </c>
      <c r="F120" s="10">
        <v>73.795636999999999</v>
      </c>
      <c r="H120" s="9" t="s">
        <v>371</v>
      </c>
      <c r="I120" s="8" t="s">
        <v>83</v>
      </c>
      <c r="J120">
        <f t="shared" si="1"/>
        <v>5.0226426066155572</v>
      </c>
    </row>
    <row r="121" spans="1:10" ht="15" thickBot="1" x14ac:dyDescent="0.35">
      <c r="A121">
        <v>119</v>
      </c>
      <c r="B121" t="s">
        <v>210</v>
      </c>
      <c r="C121">
        <v>18.525970600000001</v>
      </c>
      <c r="D121">
        <v>73.839333499999995</v>
      </c>
      <c r="E121" s="10">
        <v>18.5362084</v>
      </c>
      <c r="F121" s="10">
        <v>73.893974799999995</v>
      </c>
      <c r="H121" s="9" t="s">
        <v>415</v>
      </c>
      <c r="I121" s="7" t="s">
        <v>83</v>
      </c>
      <c r="J121">
        <f t="shared" si="1"/>
        <v>5.8784937053527582</v>
      </c>
    </row>
    <row r="122" spans="1:10" ht="15" thickBot="1" x14ac:dyDescent="0.35">
      <c r="A122">
        <v>120</v>
      </c>
      <c r="B122" t="s">
        <v>164</v>
      </c>
      <c r="C122">
        <v>18.525970600000001</v>
      </c>
      <c r="D122">
        <v>73.839333499999995</v>
      </c>
      <c r="E122" s="10">
        <v>18.5209844</v>
      </c>
      <c r="F122" s="10">
        <v>73.843864100000005</v>
      </c>
      <c r="H122" s="9" t="s">
        <v>402</v>
      </c>
      <c r="I122" s="8" t="s">
        <v>83</v>
      </c>
      <c r="J122">
        <f t="shared" si="1"/>
        <v>0.73261794905212341</v>
      </c>
    </row>
    <row r="123" spans="1:10" ht="15" thickBot="1" x14ac:dyDescent="0.35">
      <c r="A123">
        <v>121</v>
      </c>
      <c r="B123" t="s">
        <v>54</v>
      </c>
      <c r="C123">
        <v>18.525970600000001</v>
      </c>
      <c r="D123">
        <v>73.839333499999995</v>
      </c>
      <c r="E123" s="10">
        <v>18.516543599999999</v>
      </c>
      <c r="F123" s="10">
        <v>73.836602099999993</v>
      </c>
      <c r="H123" s="9" t="s">
        <v>369</v>
      </c>
      <c r="I123" s="7" t="s">
        <v>83</v>
      </c>
      <c r="J123">
        <f t="shared" si="1"/>
        <v>1.0882378244842448</v>
      </c>
    </row>
    <row r="124" spans="1:10" ht="15" thickBot="1" x14ac:dyDescent="0.35">
      <c r="A124">
        <v>122</v>
      </c>
      <c r="B124" t="s">
        <v>148</v>
      </c>
      <c r="C124">
        <v>18.525970600000001</v>
      </c>
      <c r="D124">
        <v>73.839333499999995</v>
      </c>
      <c r="E124" s="10">
        <v>18.516297999999999</v>
      </c>
      <c r="F124" s="10">
        <v>73.815456999999995</v>
      </c>
      <c r="H124" s="9" t="s">
        <v>382</v>
      </c>
      <c r="I124" s="8" t="s">
        <v>83</v>
      </c>
      <c r="J124">
        <f t="shared" si="1"/>
        <v>2.7404969789229812</v>
      </c>
    </row>
    <row r="125" spans="1:10" ht="15" thickBot="1" x14ac:dyDescent="0.35">
      <c r="A125">
        <v>123</v>
      </c>
      <c r="B125" t="s">
        <v>165</v>
      </c>
      <c r="C125">
        <v>18.525970600000001</v>
      </c>
      <c r="D125">
        <v>73.839333499999995</v>
      </c>
      <c r="E125" s="10">
        <v>18.5336359</v>
      </c>
      <c r="F125" s="10">
        <v>73.829622000000001</v>
      </c>
      <c r="H125" s="9" t="s">
        <v>390</v>
      </c>
      <c r="I125" s="7" t="s">
        <v>166</v>
      </c>
      <c r="J125">
        <f t="shared" si="1"/>
        <v>1.3336536104744432</v>
      </c>
    </row>
    <row r="126" spans="1:10" ht="15" thickBot="1" x14ac:dyDescent="0.35">
      <c r="A126">
        <v>124</v>
      </c>
      <c r="B126" t="s">
        <v>212</v>
      </c>
      <c r="C126">
        <v>18.525970600000001</v>
      </c>
      <c r="D126">
        <v>73.839333499999995</v>
      </c>
      <c r="E126" s="10">
        <v>18.4914883</v>
      </c>
      <c r="F126" s="10">
        <v>73.821729000000005</v>
      </c>
      <c r="H126" s="9" t="s">
        <v>430</v>
      </c>
      <c r="I126" s="8" t="s">
        <v>83</v>
      </c>
      <c r="J126">
        <f t="shared" si="1"/>
        <v>4.2645206148757859</v>
      </c>
    </row>
    <row r="127" spans="1:10" ht="15" thickBot="1" x14ac:dyDescent="0.35">
      <c r="A127">
        <v>125</v>
      </c>
      <c r="B127" t="s">
        <v>127</v>
      </c>
      <c r="C127">
        <v>18.525970600000001</v>
      </c>
      <c r="D127">
        <v>73.839333499999995</v>
      </c>
      <c r="E127" s="10">
        <v>18.524609099999999</v>
      </c>
      <c r="F127" s="10">
        <v>73.878623899999994</v>
      </c>
      <c r="H127" s="9" t="s">
        <v>495</v>
      </c>
      <c r="I127" s="7" t="s">
        <v>83</v>
      </c>
      <c r="J127">
        <f t="shared" si="1"/>
        <v>4.1497116616322893</v>
      </c>
    </row>
    <row r="128" spans="1:10" ht="15" thickBot="1" x14ac:dyDescent="0.35">
      <c r="A128">
        <v>126</v>
      </c>
      <c r="B128" t="s">
        <v>165</v>
      </c>
      <c r="C128">
        <v>18.525970600000001</v>
      </c>
      <c r="D128">
        <v>73.839333499999995</v>
      </c>
      <c r="E128" s="10">
        <v>18.5336359</v>
      </c>
      <c r="F128" s="10">
        <v>73.829622000000001</v>
      </c>
      <c r="H128" s="9" t="s">
        <v>390</v>
      </c>
      <c r="I128" s="8" t="s">
        <v>166</v>
      </c>
      <c r="J128">
        <f t="shared" si="1"/>
        <v>1.3336536104744432</v>
      </c>
    </row>
    <row r="129" spans="1:10" ht="15" thickBot="1" x14ac:dyDescent="0.35">
      <c r="A129">
        <v>127</v>
      </c>
      <c r="B129" t="s">
        <v>54</v>
      </c>
      <c r="C129">
        <v>18.525970600000001</v>
      </c>
      <c r="D129">
        <v>73.839333499999995</v>
      </c>
      <c r="E129" s="10">
        <v>18.516543599999999</v>
      </c>
      <c r="F129" s="10">
        <v>73.836602099999993</v>
      </c>
      <c r="H129" s="9" t="s">
        <v>369</v>
      </c>
      <c r="I129" s="7" t="s">
        <v>83</v>
      </c>
      <c r="J129">
        <f t="shared" si="1"/>
        <v>1.0882378244842448</v>
      </c>
    </row>
    <row r="130" spans="1:10" ht="15" thickBot="1" x14ac:dyDescent="0.35">
      <c r="A130">
        <v>128</v>
      </c>
      <c r="B130" t="s">
        <v>127</v>
      </c>
      <c r="C130">
        <v>18.525970600000001</v>
      </c>
      <c r="D130">
        <v>73.839333499999995</v>
      </c>
      <c r="E130" s="10">
        <v>18.524609099999999</v>
      </c>
      <c r="F130" s="10">
        <v>73.878623899999994</v>
      </c>
      <c r="H130" s="9" t="s">
        <v>495</v>
      </c>
      <c r="I130" s="8" t="s">
        <v>83</v>
      </c>
      <c r="J130">
        <f t="shared" si="1"/>
        <v>4.1497116616322893</v>
      </c>
    </row>
    <row r="131" spans="1:10" ht="15" thickBot="1" x14ac:dyDescent="0.35">
      <c r="A131">
        <v>129</v>
      </c>
      <c r="B131" t="s">
        <v>212</v>
      </c>
      <c r="C131">
        <v>18.525970600000001</v>
      </c>
      <c r="D131">
        <v>73.839333499999995</v>
      </c>
      <c r="E131" s="10">
        <v>18.4914883</v>
      </c>
      <c r="F131" s="10">
        <v>73.821729000000005</v>
      </c>
      <c r="H131" s="9" t="s">
        <v>430</v>
      </c>
      <c r="I131" s="7" t="s">
        <v>83</v>
      </c>
      <c r="J131">
        <f t="shared" si="1"/>
        <v>4.2645206148757859</v>
      </c>
    </row>
    <row r="132" spans="1:10" ht="15" thickBot="1" x14ac:dyDescent="0.35">
      <c r="A132">
        <v>130</v>
      </c>
      <c r="B132" t="s">
        <v>204</v>
      </c>
      <c r="C132">
        <v>18.525970600000001</v>
      </c>
      <c r="D132">
        <v>73.839333499999995</v>
      </c>
      <c r="E132" s="10">
        <v>18.5211595</v>
      </c>
      <c r="F132" s="10">
        <v>73.846750799999995</v>
      </c>
      <c r="H132" s="9" t="s">
        <v>411</v>
      </c>
      <c r="I132" s="8" t="s">
        <v>93</v>
      </c>
      <c r="J132">
        <f t="shared" ref="J132:J195" si="2">3963*ACOS(COS(RADIANS(90-C132))*COS(RADIANS(90-E132))+SIN(RADIANS(90-C132))*SIN(RADIANS(90-E132))*COS(RADIANS(D132-F132)))*1.60934</f>
        <v>0.94852362057423922</v>
      </c>
    </row>
    <row r="133" spans="1:10" ht="15" thickBot="1" x14ac:dyDescent="0.35">
      <c r="A133">
        <v>131</v>
      </c>
      <c r="B133" t="s">
        <v>54</v>
      </c>
      <c r="C133">
        <v>18.525970600000001</v>
      </c>
      <c r="D133">
        <v>73.839333499999995</v>
      </c>
      <c r="E133" s="10">
        <v>18.516543599999999</v>
      </c>
      <c r="F133" s="10">
        <v>73.836602099999993</v>
      </c>
      <c r="H133" s="9" t="s">
        <v>369</v>
      </c>
      <c r="I133" s="7" t="s">
        <v>83</v>
      </c>
      <c r="J133">
        <f t="shared" si="2"/>
        <v>1.0882378244842448</v>
      </c>
    </row>
    <row r="134" spans="1:10" ht="27.6" customHeight="1" thickBot="1" x14ac:dyDescent="0.35">
      <c r="A134">
        <v>132</v>
      </c>
      <c r="B134" t="s">
        <v>162</v>
      </c>
      <c r="C134">
        <v>18.525970600000001</v>
      </c>
      <c r="D134">
        <v>73.839333499999995</v>
      </c>
      <c r="E134" s="10">
        <v>18.497798899999999</v>
      </c>
      <c r="F134" s="10">
        <v>73.813655499999996</v>
      </c>
      <c r="H134" s="9" t="s">
        <v>389</v>
      </c>
      <c r="I134" s="8" t="s">
        <v>83</v>
      </c>
      <c r="J134">
        <f t="shared" si="2"/>
        <v>4.1449075888880689</v>
      </c>
    </row>
    <row r="135" spans="1:10" ht="15" thickBot="1" x14ac:dyDescent="0.35">
      <c r="A135">
        <v>133</v>
      </c>
      <c r="B135" t="s">
        <v>215</v>
      </c>
      <c r="C135">
        <v>18.525970600000001</v>
      </c>
      <c r="D135">
        <v>73.839333499999995</v>
      </c>
      <c r="E135" s="10">
        <v>51.507217799999999</v>
      </c>
      <c r="F135" s="14">
        <v>-0.12758620000000001</v>
      </c>
      <c r="H135" s="9" t="s">
        <v>215</v>
      </c>
      <c r="I135" s="7" t="s">
        <v>166</v>
      </c>
      <c r="J135">
        <f t="shared" si="2"/>
        <v>7312.1279942200072</v>
      </c>
    </row>
    <row r="136" spans="1:10" ht="15" thickBot="1" x14ac:dyDescent="0.35">
      <c r="A136">
        <v>134</v>
      </c>
      <c r="B136" t="s">
        <v>161</v>
      </c>
      <c r="C136">
        <v>18.525970600000001</v>
      </c>
      <c r="D136">
        <v>73.839333499999995</v>
      </c>
      <c r="E136" s="10">
        <v>18.522844599999999</v>
      </c>
      <c r="F136" s="10">
        <v>73.838967800000006</v>
      </c>
      <c r="H136" s="9" t="s">
        <v>388</v>
      </c>
      <c r="I136" s="8" t="s">
        <v>142</v>
      </c>
      <c r="J136">
        <f t="shared" si="2"/>
        <v>0.35010135198927828</v>
      </c>
    </row>
    <row r="137" spans="1:10" ht="15" thickBot="1" x14ac:dyDescent="0.35">
      <c r="A137">
        <v>135</v>
      </c>
      <c r="B137" t="s">
        <v>127</v>
      </c>
      <c r="C137">
        <v>18.525970600000001</v>
      </c>
      <c r="D137">
        <v>73.839333499999995</v>
      </c>
      <c r="E137" s="10">
        <v>18.524609099999999</v>
      </c>
      <c r="F137" s="10">
        <v>73.878623899999994</v>
      </c>
      <c r="H137" s="9" t="s">
        <v>495</v>
      </c>
      <c r="I137" s="7" t="s">
        <v>83</v>
      </c>
      <c r="J137">
        <f t="shared" si="2"/>
        <v>4.1497116616322893</v>
      </c>
    </row>
    <row r="138" spans="1:10" ht="15" thickBot="1" x14ac:dyDescent="0.35">
      <c r="A138">
        <v>136</v>
      </c>
      <c r="B138" t="s">
        <v>297</v>
      </c>
      <c r="C138">
        <v>18.525970600000001</v>
      </c>
      <c r="D138">
        <v>73.839333499999995</v>
      </c>
      <c r="E138" s="10">
        <v>18.629781099999999</v>
      </c>
      <c r="F138" s="10">
        <v>73.799709399999998</v>
      </c>
      <c r="H138" s="9" t="s">
        <v>380</v>
      </c>
      <c r="I138" s="8" t="s">
        <v>83</v>
      </c>
      <c r="J138">
        <f t="shared" si="2"/>
        <v>12.288628747077906</v>
      </c>
    </row>
    <row r="139" spans="1:10" ht="15" thickBot="1" x14ac:dyDescent="0.35">
      <c r="A139">
        <v>137</v>
      </c>
      <c r="B139" t="s">
        <v>70</v>
      </c>
      <c r="C139">
        <v>18.525970600000001</v>
      </c>
      <c r="D139">
        <v>73.839333499999995</v>
      </c>
      <c r="E139" s="10">
        <v>18.530263000000001</v>
      </c>
      <c r="F139" s="10">
        <v>73.849858800000007</v>
      </c>
      <c r="H139" s="9" t="s">
        <v>370</v>
      </c>
      <c r="I139" s="7" t="s">
        <v>55</v>
      </c>
      <c r="J139">
        <f t="shared" si="2"/>
        <v>1.2092811452000027</v>
      </c>
    </row>
    <row r="140" spans="1:10" ht="15" thickBot="1" x14ac:dyDescent="0.35">
      <c r="A140">
        <v>138</v>
      </c>
      <c r="B140" t="s">
        <v>70</v>
      </c>
      <c r="C140">
        <v>18.525970600000001</v>
      </c>
      <c r="D140">
        <v>73.839333499999995</v>
      </c>
      <c r="E140" s="10">
        <v>18.530263000000001</v>
      </c>
      <c r="F140" s="10">
        <v>73.849858800000007</v>
      </c>
      <c r="H140" s="9" t="s">
        <v>370</v>
      </c>
      <c r="I140" s="8" t="s">
        <v>83</v>
      </c>
      <c r="J140">
        <f t="shared" si="2"/>
        <v>1.2092811452000027</v>
      </c>
    </row>
    <row r="141" spans="1:10" ht="15" thickBot="1" x14ac:dyDescent="0.35">
      <c r="A141">
        <v>139</v>
      </c>
      <c r="B141" t="s">
        <v>148</v>
      </c>
      <c r="C141">
        <v>18.525970600000001</v>
      </c>
      <c r="D141">
        <v>73.839333499999995</v>
      </c>
      <c r="E141" s="10">
        <v>18.516297999999999</v>
      </c>
      <c r="F141" s="10">
        <v>73.815456999999995</v>
      </c>
      <c r="H141" s="9" t="s">
        <v>382</v>
      </c>
      <c r="I141" s="7" t="s">
        <v>83</v>
      </c>
      <c r="J141">
        <f t="shared" si="2"/>
        <v>2.7404969789229812</v>
      </c>
    </row>
    <row r="142" spans="1:10" ht="27.6" customHeight="1" thickBot="1" x14ac:dyDescent="0.35">
      <c r="A142">
        <v>140</v>
      </c>
      <c r="B142" t="s">
        <v>132</v>
      </c>
      <c r="C142">
        <v>18.525970600000001</v>
      </c>
      <c r="D142">
        <v>73.839333499999995</v>
      </c>
      <c r="E142" s="10">
        <v>18.516926000000002</v>
      </c>
      <c r="F142" s="10">
        <v>73.837770599999999</v>
      </c>
      <c r="H142" s="9" t="s">
        <v>496</v>
      </c>
      <c r="I142" s="8" t="s">
        <v>83</v>
      </c>
      <c r="J142">
        <f t="shared" si="2"/>
        <v>1.0202142361675413</v>
      </c>
    </row>
    <row r="143" spans="1:10" ht="15" thickBot="1" x14ac:dyDescent="0.35">
      <c r="A143">
        <v>141</v>
      </c>
      <c r="B143" t="s">
        <v>102</v>
      </c>
      <c r="C143">
        <v>18.525970600000001</v>
      </c>
      <c r="D143">
        <v>73.839333499999995</v>
      </c>
      <c r="E143" s="10">
        <v>18.517500399999999</v>
      </c>
      <c r="F143" s="10">
        <v>73.841577599999994</v>
      </c>
      <c r="H143" s="9" t="s">
        <v>372</v>
      </c>
      <c r="I143" s="7" t="s">
        <v>93</v>
      </c>
      <c r="J143">
        <f t="shared" si="2"/>
        <v>0.97214727229144604</v>
      </c>
    </row>
    <row r="144" spans="1:10" ht="15" thickBot="1" x14ac:dyDescent="0.35">
      <c r="A144">
        <v>142</v>
      </c>
      <c r="B144" t="s">
        <v>165</v>
      </c>
      <c r="C144">
        <v>18.525970600000001</v>
      </c>
      <c r="D144">
        <v>73.839333499999995</v>
      </c>
      <c r="E144" s="10">
        <v>18.5336359</v>
      </c>
      <c r="F144" s="10">
        <v>73.829622000000001</v>
      </c>
      <c r="H144" s="9" t="s">
        <v>390</v>
      </c>
      <c r="I144" s="8" t="s">
        <v>93</v>
      </c>
      <c r="J144">
        <f t="shared" si="2"/>
        <v>1.3336536104744432</v>
      </c>
    </row>
    <row r="145" spans="1:10" ht="15" thickBot="1" x14ac:dyDescent="0.35">
      <c r="A145">
        <v>143</v>
      </c>
      <c r="B145" t="s">
        <v>102</v>
      </c>
      <c r="C145">
        <v>18.525970600000001</v>
      </c>
      <c r="D145">
        <v>73.839333499999995</v>
      </c>
      <c r="E145" s="10">
        <v>18.517500399999999</v>
      </c>
      <c r="F145" s="10">
        <v>73.841577599999994</v>
      </c>
      <c r="H145" s="9" t="s">
        <v>372</v>
      </c>
      <c r="I145" s="7" t="s">
        <v>93</v>
      </c>
      <c r="J145">
        <f t="shared" si="2"/>
        <v>0.97214727229144604</v>
      </c>
    </row>
    <row r="146" spans="1:10" ht="15" thickBot="1" x14ac:dyDescent="0.35">
      <c r="A146">
        <v>144</v>
      </c>
      <c r="B146" t="s">
        <v>201</v>
      </c>
      <c r="C146">
        <v>18.525970600000001</v>
      </c>
      <c r="D146">
        <v>73.839333499999995</v>
      </c>
      <c r="E146" s="10">
        <v>18.508934</v>
      </c>
      <c r="F146" s="10">
        <v>73.925910200000004</v>
      </c>
      <c r="H146" s="9" t="s">
        <v>404</v>
      </c>
      <c r="I146" s="8" t="s">
        <v>83</v>
      </c>
      <c r="J146">
        <f t="shared" si="2"/>
        <v>9.3329418017809029</v>
      </c>
    </row>
    <row r="147" spans="1:10" ht="15" thickBot="1" x14ac:dyDescent="0.35">
      <c r="A147">
        <v>145</v>
      </c>
      <c r="B147" t="s">
        <v>127</v>
      </c>
      <c r="C147">
        <v>18.525970600000001</v>
      </c>
      <c r="D147">
        <v>73.839333499999995</v>
      </c>
      <c r="E147" s="10">
        <v>18.524609099999999</v>
      </c>
      <c r="F147" s="10">
        <v>73.878623899999994</v>
      </c>
      <c r="H147" s="9" t="s">
        <v>495</v>
      </c>
      <c r="I147" s="7" t="s">
        <v>83</v>
      </c>
      <c r="J147">
        <f t="shared" si="2"/>
        <v>4.1497116616322893</v>
      </c>
    </row>
    <row r="148" spans="1:10" ht="15" thickBot="1" x14ac:dyDescent="0.35">
      <c r="A148">
        <v>146</v>
      </c>
      <c r="B148" t="s">
        <v>217</v>
      </c>
      <c r="C148">
        <v>18.525970600000001</v>
      </c>
      <c r="D148">
        <v>73.839333499999995</v>
      </c>
      <c r="E148" s="10">
        <v>18.507351400000001</v>
      </c>
      <c r="F148" s="10">
        <v>73.807654299999996</v>
      </c>
      <c r="H148" s="9" t="s">
        <v>401</v>
      </c>
      <c r="I148" s="8" t="s">
        <v>166</v>
      </c>
      <c r="J148">
        <f t="shared" si="2"/>
        <v>3.9340100505256275</v>
      </c>
    </row>
    <row r="149" spans="1:10" ht="27.6" customHeight="1" thickBot="1" x14ac:dyDescent="0.35">
      <c r="A149">
        <v>147</v>
      </c>
      <c r="B149" t="s">
        <v>132</v>
      </c>
      <c r="C149">
        <v>18.525970600000001</v>
      </c>
      <c r="D149">
        <v>73.839333499999995</v>
      </c>
      <c r="E149" s="10">
        <v>18.516926000000002</v>
      </c>
      <c r="F149" s="10">
        <v>73.837770599999999</v>
      </c>
      <c r="H149" s="9" t="s">
        <v>496</v>
      </c>
      <c r="I149" s="7" t="s">
        <v>163</v>
      </c>
      <c r="J149">
        <f t="shared" si="2"/>
        <v>1.0202142361675413</v>
      </c>
    </row>
    <row r="150" spans="1:10" ht="15" thickBot="1" x14ac:dyDescent="0.35">
      <c r="A150">
        <v>148</v>
      </c>
      <c r="B150" t="s">
        <v>102</v>
      </c>
      <c r="C150">
        <v>18.525970600000001</v>
      </c>
      <c r="D150">
        <v>73.839333499999995</v>
      </c>
      <c r="E150" s="10">
        <v>18.517500399999999</v>
      </c>
      <c r="F150" s="10">
        <v>73.841577599999994</v>
      </c>
      <c r="H150" s="9" t="s">
        <v>372</v>
      </c>
      <c r="I150" s="8" t="s">
        <v>93</v>
      </c>
      <c r="J150">
        <f t="shared" si="2"/>
        <v>0.97214727229144604</v>
      </c>
    </row>
    <row r="151" spans="1:10" ht="27.6" customHeight="1" thickBot="1" x14ac:dyDescent="0.35">
      <c r="A151">
        <v>149</v>
      </c>
      <c r="B151" t="s">
        <v>162</v>
      </c>
      <c r="C151">
        <v>18.525970600000001</v>
      </c>
      <c r="D151">
        <v>73.839333499999995</v>
      </c>
      <c r="E151" s="10">
        <v>18.497798899999999</v>
      </c>
      <c r="F151" s="10">
        <v>73.813655499999996</v>
      </c>
      <c r="H151" s="9" t="s">
        <v>389</v>
      </c>
      <c r="I151" s="7" t="s">
        <v>83</v>
      </c>
      <c r="J151">
        <f t="shared" si="2"/>
        <v>4.1449075888880689</v>
      </c>
    </row>
    <row r="152" spans="1:10" ht="27.6" customHeight="1" thickBot="1" x14ac:dyDescent="0.35">
      <c r="A152">
        <v>150</v>
      </c>
      <c r="B152" t="s">
        <v>162</v>
      </c>
      <c r="C152">
        <v>18.525970600000001</v>
      </c>
      <c r="D152">
        <v>73.839333499999995</v>
      </c>
      <c r="E152" s="10">
        <v>18.497798899999999</v>
      </c>
      <c r="F152" s="10">
        <v>73.813655499999996</v>
      </c>
      <c r="H152" s="9" t="s">
        <v>389</v>
      </c>
      <c r="I152" s="8" t="s">
        <v>83</v>
      </c>
      <c r="J152">
        <f t="shared" si="2"/>
        <v>4.1449075888880689</v>
      </c>
    </row>
    <row r="153" spans="1:10" ht="27.6" customHeight="1" thickBot="1" x14ac:dyDescent="0.35">
      <c r="A153">
        <v>151</v>
      </c>
      <c r="B153" t="s">
        <v>162</v>
      </c>
      <c r="C153">
        <v>18.525970600000001</v>
      </c>
      <c r="D153">
        <v>73.839333499999995</v>
      </c>
      <c r="E153" s="10">
        <v>18.497798899999999</v>
      </c>
      <c r="F153" s="10">
        <v>73.813655499999996</v>
      </c>
      <c r="H153" s="9" t="s">
        <v>389</v>
      </c>
      <c r="I153" s="7" t="s">
        <v>83</v>
      </c>
      <c r="J153">
        <f t="shared" si="2"/>
        <v>4.1449075888880689</v>
      </c>
    </row>
    <row r="154" spans="1:10" ht="15" thickBot="1" x14ac:dyDescent="0.35">
      <c r="A154">
        <v>152</v>
      </c>
      <c r="B154" t="s">
        <v>219</v>
      </c>
      <c r="C154">
        <v>18.525970600000001</v>
      </c>
      <c r="D154">
        <v>73.839333499999995</v>
      </c>
      <c r="E154" s="10">
        <v>18.591271599999999</v>
      </c>
      <c r="F154" s="10">
        <v>73.738909000000007</v>
      </c>
      <c r="H154" s="9" t="s">
        <v>407</v>
      </c>
      <c r="I154" s="8" t="s">
        <v>83</v>
      </c>
      <c r="J154">
        <f t="shared" si="2"/>
        <v>12.850698334201999</v>
      </c>
    </row>
    <row r="155" spans="1:10" ht="15" thickBot="1" x14ac:dyDescent="0.35">
      <c r="A155">
        <v>153</v>
      </c>
      <c r="B155" t="s">
        <v>70</v>
      </c>
      <c r="C155">
        <v>18.525970600000001</v>
      </c>
      <c r="D155">
        <v>73.839333499999995</v>
      </c>
      <c r="E155" s="10">
        <v>18.530263000000001</v>
      </c>
      <c r="F155" s="10">
        <v>73.849858800000007</v>
      </c>
      <c r="H155" s="9" t="s">
        <v>370</v>
      </c>
      <c r="I155" s="7" t="s">
        <v>83</v>
      </c>
      <c r="J155">
        <f t="shared" si="2"/>
        <v>1.2092811452000027</v>
      </c>
    </row>
    <row r="156" spans="1:10" ht="15" thickBot="1" x14ac:dyDescent="0.35">
      <c r="A156">
        <v>154</v>
      </c>
      <c r="B156" t="s">
        <v>127</v>
      </c>
      <c r="C156">
        <v>18.525970600000001</v>
      </c>
      <c r="D156">
        <v>73.839333499999995</v>
      </c>
      <c r="E156" s="10">
        <v>18.524609099999999</v>
      </c>
      <c r="F156" s="10">
        <v>73.878623899999994</v>
      </c>
      <c r="H156" s="9" t="s">
        <v>495</v>
      </c>
      <c r="I156" s="8" t="s">
        <v>83</v>
      </c>
      <c r="J156">
        <f t="shared" si="2"/>
        <v>4.1497116616322893</v>
      </c>
    </row>
    <row r="157" spans="1:10" ht="15" thickBot="1" x14ac:dyDescent="0.35">
      <c r="A157">
        <v>155</v>
      </c>
      <c r="B157" t="s">
        <v>102</v>
      </c>
      <c r="C157">
        <v>18.525970600000001</v>
      </c>
      <c r="D157">
        <v>73.839333499999995</v>
      </c>
      <c r="E157" s="10">
        <v>18.517500399999999</v>
      </c>
      <c r="F157" s="10">
        <v>73.841577599999994</v>
      </c>
      <c r="H157" s="9" t="s">
        <v>372</v>
      </c>
      <c r="I157" s="7" t="s">
        <v>93</v>
      </c>
      <c r="J157">
        <f t="shared" si="2"/>
        <v>0.97214727229144604</v>
      </c>
    </row>
    <row r="158" spans="1:10" ht="15" thickBot="1" x14ac:dyDescent="0.35">
      <c r="A158">
        <v>156</v>
      </c>
      <c r="B158" t="s">
        <v>84</v>
      </c>
      <c r="C158">
        <v>18.525970600000001</v>
      </c>
      <c r="D158">
        <v>73.839333499999995</v>
      </c>
      <c r="E158" s="10">
        <v>18.507351400000001</v>
      </c>
      <c r="F158" s="10">
        <v>73.807654299999996</v>
      </c>
      <c r="H158" s="9" t="s">
        <v>502</v>
      </c>
      <c r="I158" s="8" t="s">
        <v>83</v>
      </c>
      <c r="J158">
        <f t="shared" si="2"/>
        <v>3.9340100505256275</v>
      </c>
    </row>
    <row r="159" spans="1:10" ht="15" thickBot="1" x14ac:dyDescent="0.35">
      <c r="A159">
        <v>157</v>
      </c>
      <c r="B159" t="s">
        <v>70</v>
      </c>
      <c r="C159">
        <v>18.525970600000001</v>
      </c>
      <c r="D159">
        <v>73.839333499999995</v>
      </c>
      <c r="E159" s="10">
        <v>18.530263000000001</v>
      </c>
      <c r="F159" s="10">
        <v>73.849858800000007</v>
      </c>
      <c r="H159" s="9" t="s">
        <v>370</v>
      </c>
      <c r="I159" s="7" t="s">
        <v>163</v>
      </c>
      <c r="J159">
        <f t="shared" si="2"/>
        <v>1.2092811452000027</v>
      </c>
    </row>
    <row r="160" spans="1:10" ht="15" thickBot="1" x14ac:dyDescent="0.35">
      <c r="A160">
        <v>158</v>
      </c>
      <c r="B160" t="s">
        <v>70</v>
      </c>
      <c r="C160">
        <v>18.525970600000001</v>
      </c>
      <c r="D160">
        <v>73.839333499999995</v>
      </c>
      <c r="E160" s="10">
        <v>18.530263000000001</v>
      </c>
      <c r="F160" s="10">
        <v>73.849858800000007</v>
      </c>
      <c r="H160" s="9" t="s">
        <v>370</v>
      </c>
      <c r="I160" s="8" t="s">
        <v>83</v>
      </c>
      <c r="J160">
        <f t="shared" si="2"/>
        <v>1.2092811452000027</v>
      </c>
    </row>
    <row r="161" spans="1:10" ht="15" thickBot="1" x14ac:dyDescent="0.35">
      <c r="A161">
        <v>159</v>
      </c>
      <c r="B161" t="s">
        <v>150</v>
      </c>
      <c r="C161">
        <v>18.525970600000001</v>
      </c>
      <c r="D161">
        <v>73.839333499999995</v>
      </c>
      <c r="E161" s="10">
        <v>18.503213599999999</v>
      </c>
      <c r="F161" s="10">
        <v>73.819754500000002</v>
      </c>
      <c r="H161" s="9" t="s">
        <v>383</v>
      </c>
      <c r="I161" s="7" t="s">
        <v>83</v>
      </c>
      <c r="J161">
        <f t="shared" si="2"/>
        <v>3.2692262258205353</v>
      </c>
    </row>
    <row r="162" spans="1:10" ht="15" thickBot="1" x14ac:dyDescent="0.35">
      <c r="A162">
        <v>160</v>
      </c>
      <c r="B162" t="s">
        <v>70</v>
      </c>
      <c r="C162">
        <v>18.525970600000001</v>
      </c>
      <c r="D162">
        <v>73.839333499999995</v>
      </c>
      <c r="E162" s="10">
        <v>18.530263000000001</v>
      </c>
      <c r="F162" s="10">
        <v>73.849858800000007</v>
      </c>
      <c r="H162" s="9" t="s">
        <v>370</v>
      </c>
      <c r="I162" s="8" t="s">
        <v>83</v>
      </c>
      <c r="J162">
        <f t="shared" si="2"/>
        <v>1.2092811452000027</v>
      </c>
    </row>
    <row r="163" spans="1:10" ht="15" thickBot="1" x14ac:dyDescent="0.35">
      <c r="A163">
        <v>161</v>
      </c>
      <c r="B163" t="s">
        <v>54</v>
      </c>
      <c r="C163">
        <v>18.525970600000001</v>
      </c>
      <c r="D163">
        <v>73.839333499999995</v>
      </c>
      <c r="E163" s="10">
        <v>18.516543599999999</v>
      </c>
      <c r="F163" s="10">
        <v>73.836602099999993</v>
      </c>
      <c r="H163" s="9" t="s">
        <v>369</v>
      </c>
      <c r="I163" s="7" t="s">
        <v>83</v>
      </c>
      <c r="J163">
        <f t="shared" si="2"/>
        <v>1.0882378244842448</v>
      </c>
    </row>
    <row r="164" spans="1:10" ht="15" thickBot="1" x14ac:dyDescent="0.35">
      <c r="A164">
        <v>162</v>
      </c>
      <c r="B164" t="s">
        <v>120</v>
      </c>
      <c r="C164">
        <v>18.525970600000001</v>
      </c>
      <c r="D164">
        <v>73.839333499999995</v>
      </c>
      <c r="E164" s="10">
        <v>18.5063393</v>
      </c>
      <c r="F164" s="10">
        <v>73.818410900000003</v>
      </c>
      <c r="H164" s="9" t="s">
        <v>375</v>
      </c>
      <c r="I164" s="8" t="s">
        <v>83</v>
      </c>
      <c r="J164">
        <f t="shared" si="2"/>
        <v>3.106822779305527</v>
      </c>
    </row>
    <row r="165" spans="1:10" ht="15" thickBot="1" x14ac:dyDescent="0.35">
      <c r="A165">
        <v>163</v>
      </c>
      <c r="B165" t="s">
        <v>161</v>
      </c>
      <c r="C165">
        <v>18.525970600000001</v>
      </c>
      <c r="D165">
        <v>73.839333499999995</v>
      </c>
      <c r="E165" s="10">
        <v>18.522844599999999</v>
      </c>
      <c r="F165" s="10">
        <v>73.838967800000006</v>
      </c>
      <c r="H165" s="9" t="s">
        <v>388</v>
      </c>
      <c r="I165" s="7" t="s">
        <v>142</v>
      </c>
      <c r="J165">
        <f t="shared" si="2"/>
        <v>0.35010135198927828</v>
      </c>
    </row>
    <row r="166" spans="1:10" ht="15" thickBot="1" x14ac:dyDescent="0.35">
      <c r="A166">
        <v>164</v>
      </c>
      <c r="B166" t="s">
        <v>165</v>
      </c>
      <c r="C166">
        <v>18.525970600000001</v>
      </c>
      <c r="D166">
        <v>73.839333499999995</v>
      </c>
      <c r="E166" s="10">
        <v>18.5336359</v>
      </c>
      <c r="F166" s="10">
        <v>73.829622000000001</v>
      </c>
      <c r="H166" s="9" t="s">
        <v>390</v>
      </c>
      <c r="I166" s="8" t="s">
        <v>166</v>
      </c>
      <c r="J166">
        <f t="shared" si="2"/>
        <v>1.3336536104744432</v>
      </c>
    </row>
    <row r="167" spans="1:10" ht="15" thickBot="1" x14ac:dyDescent="0.35">
      <c r="A167">
        <v>165</v>
      </c>
      <c r="B167" t="s">
        <v>54</v>
      </c>
      <c r="C167">
        <v>18.525970600000001</v>
      </c>
      <c r="D167">
        <v>73.839333499999995</v>
      </c>
      <c r="E167" s="10">
        <v>18.516543599999999</v>
      </c>
      <c r="F167" s="10">
        <v>73.836602099999993</v>
      </c>
      <c r="H167" s="9" t="s">
        <v>369</v>
      </c>
      <c r="I167" s="7" t="s">
        <v>83</v>
      </c>
      <c r="J167">
        <f t="shared" si="2"/>
        <v>1.0882378244842448</v>
      </c>
    </row>
    <row r="168" spans="1:10" ht="15" thickBot="1" x14ac:dyDescent="0.35">
      <c r="A168">
        <v>166</v>
      </c>
      <c r="B168" t="s">
        <v>221</v>
      </c>
      <c r="C168">
        <v>18.525970600000001</v>
      </c>
      <c r="D168">
        <v>73.839333499999995</v>
      </c>
      <c r="E168" s="10">
        <v>18.601092099999999</v>
      </c>
      <c r="F168" s="10">
        <v>73.764124499999994</v>
      </c>
      <c r="H168" s="9" t="s">
        <v>427</v>
      </c>
      <c r="I168" s="8" t="s">
        <v>83</v>
      </c>
      <c r="J168">
        <f t="shared" si="2"/>
        <v>11.528566409627359</v>
      </c>
    </row>
    <row r="169" spans="1:10" ht="15" thickBot="1" x14ac:dyDescent="0.35">
      <c r="A169">
        <v>167</v>
      </c>
      <c r="B169" t="s">
        <v>165</v>
      </c>
      <c r="C169">
        <v>18.525970600000001</v>
      </c>
      <c r="D169">
        <v>73.839333499999995</v>
      </c>
      <c r="E169" s="10">
        <v>18.5336359</v>
      </c>
      <c r="F169" s="10">
        <v>73.829622000000001</v>
      </c>
      <c r="H169" s="9" t="s">
        <v>390</v>
      </c>
      <c r="I169" s="7" t="s">
        <v>166</v>
      </c>
      <c r="J169">
        <f t="shared" si="2"/>
        <v>1.3336536104744432</v>
      </c>
    </row>
    <row r="170" spans="1:10" ht="15" thickBot="1" x14ac:dyDescent="0.35">
      <c r="A170">
        <v>168</v>
      </c>
      <c r="B170" t="s">
        <v>223</v>
      </c>
      <c r="C170">
        <v>18.525970600000001</v>
      </c>
      <c r="D170">
        <v>73.839333499999995</v>
      </c>
      <c r="E170" s="10">
        <v>18.598676300000001</v>
      </c>
      <c r="F170" s="10">
        <v>73.797834800000004</v>
      </c>
      <c r="H170" s="9" t="s">
        <v>503</v>
      </c>
      <c r="I170" s="8" t="s">
        <v>83</v>
      </c>
      <c r="J170">
        <f t="shared" si="2"/>
        <v>9.2019220768100443</v>
      </c>
    </row>
    <row r="171" spans="1:10" ht="15" thickBot="1" x14ac:dyDescent="0.35">
      <c r="A171">
        <v>169</v>
      </c>
      <c r="B171" t="s">
        <v>102</v>
      </c>
      <c r="C171">
        <v>18.525970600000001</v>
      </c>
      <c r="D171">
        <v>73.839333499999995</v>
      </c>
      <c r="E171" s="10">
        <v>18.517500399999999</v>
      </c>
      <c r="F171" s="10">
        <v>73.841577599999994</v>
      </c>
      <c r="H171" s="9" t="s">
        <v>372</v>
      </c>
      <c r="I171" s="7" t="s">
        <v>93</v>
      </c>
      <c r="J171">
        <f t="shared" si="2"/>
        <v>0.97214727229144604</v>
      </c>
    </row>
    <row r="172" spans="1:10" ht="15" thickBot="1" x14ac:dyDescent="0.35">
      <c r="A172">
        <v>170</v>
      </c>
      <c r="B172" t="s">
        <v>70</v>
      </c>
      <c r="C172">
        <v>18.525970600000001</v>
      </c>
      <c r="D172">
        <v>73.839333499999995</v>
      </c>
      <c r="E172" s="10">
        <v>18.530263000000001</v>
      </c>
      <c r="F172" s="10">
        <v>73.849858800000007</v>
      </c>
      <c r="H172" s="9" t="s">
        <v>370</v>
      </c>
      <c r="I172" s="8" t="s">
        <v>83</v>
      </c>
      <c r="J172">
        <f t="shared" si="2"/>
        <v>1.2092811452000027</v>
      </c>
    </row>
    <row r="173" spans="1:10" ht="15" thickBot="1" x14ac:dyDescent="0.35">
      <c r="A173">
        <v>171</v>
      </c>
      <c r="B173" t="s">
        <v>227</v>
      </c>
      <c r="C173">
        <v>18.525970600000001</v>
      </c>
      <c r="D173">
        <v>73.839333499999995</v>
      </c>
      <c r="E173" s="10">
        <v>18.524609099999999</v>
      </c>
      <c r="F173" s="10">
        <v>73.878623899999994</v>
      </c>
      <c r="H173" s="9" t="s">
        <v>431</v>
      </c>
      <c r="I173" s="7" t="s">
        <v>166</v>
      </c>
      <c r="J173">
        <f t="shared" si="2"/>
        <v>4.1497116616322893</v>
      </c>
    </row>
    <row r="174" spans="1:10" ht="15" thickBot="1" x14ac:dyDescent="0.35">
      <c r="A174">
        <v>172</v>
      </c>
      <c r="B174" t="s">
        <v>102</v>
      </c>
      <c r="C174">
        <v>18.525970600000001</v>
      </c>
      <c r="D174">
        <v>73.839333499999995</v>
      </c>
      <c r="E174" s="10">
        <v>18.517500399999999</v>
      </c>
      <c r="F174" s="10">
        <v>73.841577599999994</v>
      </c>
      <c r="H174" s="9" t="s">
        <v>372</v>
      </c>
      <c r="I174" s="8" t="s">
        <v>93</v>
      </c>
      <c r="J174">
        <f t="shared" si="2"/>
        <v>0.97214727229144604</v>
      </c>
    </row>
    <row r="175" spans="1:10" ht="15" thickBot="1" x14ac:dyDescent="0.35">
      <c r="A175">
        <v>173</v>
      </c>
      <c r="B175" t="s">
        <v>127</v>
      </c>
      <c r="C175">
        <v>18.525970600000001</v>
      </c>
      <c r="D175">
        <v>73.839333499999995</v>
      </c>
      <c r="E175" s="10">
        <v>18.524609099999999</v>
      </c>
      <c r="F175" s="10">
        <v>73.878623899999994</v>
      </c>
      <c r="H175" s="9" t="s">
        <v>495</v>
      </c>
      <c r="I175" s="7" t="s">
        <v>83</v>
      </c>
      <c r="J175">
        <f t="shared" si="2"/>
        <v>4.1497116616322893</v>
      </c>
    </row>
    <row r="176" spans="1:10" ht="15" thickBot="1" x14ac:dyDescent="0.35">
      <c r="A176">
        <v>174</v>
      </c>
      <c r="B176" t="s">
        <v>165</v>
      </c>
      <c r="C176">
        <v>18.525970600000001</v>
      </c>
      <c r="D176">
        <v>73.839333499999995</v>
      </c>
      <c r="E176" s="10">
        <v>18.5336359</v>
      </c>
      <c r="F176" s="10">
        <v>73.829622000000001</v>
      </c>
      <c r="H176" s="9" t="s">
        <v>390</v>
      </c>
      <c r="I176" s="8" t="s">
        <v>93</v>
      </c>
      <c r="J176">
        <f t="shared" si="2"/>
        <v>1.3336536104744432</v>
      </c>
    </row>
    <row r="177" spans="1:10" ht="15" thickBot="1" x14ac:dyDescent="0.35">
      <c r="A177">
        <v>175</v>
      </c>
      <c r="B177" t="s">
        <v>102</v>
      </c>
      <c r="C177">
        <v>18.525970600000001</v>
      </c>
      <c r="D177">
        <v>73.839333499999995</v>
      </c>
      <c r="E177" s="10">
        <v>18.517500399999999</v>
      </c>
      <c r="F177" s="10">
        <v>73.841577599999994</v>
      </c>
      <c r="H177" s="9" t="s">
        <v>372</v>
      </c>
      <c r="I177" s="7" t="s">
        <v>93</v>
      </c>
      <c r="J177">
        <f t="shared" si="2"/>
        <v>0.97214727229144604</v>
      </c>
    </row>
    <row r="178" spans="1:10" ht="15" thickBot="1" x14ac:dyDescent="0.35">
      <c r="A178">
        <v>176</v>
      </c>
      <c r="B178" t="s">
        <v>102</v>
      </c>
      <c r="C178">
        <v>18.525970600000001</v>
      </c>
      <c r="D178">
        <v>73.839333499999995</v>
      </c>
      <c r="E178" s="10">
        <v>18.517500399999999</v>
      </c>
      <c r="F178" s="10">
        <v>73.841577599999994</v>
      </c>
      <c r="H178" s="9" t="s">
        <v>372</v>
      </c>
      <c r="I178" s="8" t="s">
        <v>93</v>
      </c>
      <c r="J178">
        <f t="shared" si="2"/>
        <v>0.97214727229144604</v>
      </c>
    </row>
    <row r="179" spans="1:10" ht="15" thickBot="1" x14ac:dyDescent="0.35">
      <c r="A179">
        <v>177</v>
      </c>
      <c r="B179" t="s">
        <v>120</v>
      </c>
      <c r="C179">
        <v>18.525970600000001</v>
      </c>
      <c r="D179">
        <v>73.839333499999995</v>
      </c>
      <c r="E179" s="10">
        <v>18.5063393</v>
      </c>
      <c r="F179" s="10">
        <v>73.818410900000003</v>
      </c>
      <c r="H179" s="9" t="s">
        <v>375</v>
      </c>
      <c r="I179" s="7" t="s">
        <v>83</v>
      </c>
      <c r="J179">
        <f t="shared" si="2"/>
        <v>3.106822779305527</v>
      </c>
    </row>
    <row r="180" spans="1:10" ht="15" thickBot="1" x14ac:dyDescent="0.35">
      <c r="A180">
        <v>178</v>
      </c>
      <c r="B180" t="s">
        <v>157</v>
      </c>
      <c r="C180">
        <v>18.525970600000001</v>
      </c>
      <c r="D180">
        <v>73.839333499999995</v>
      </c>
      <c r="E180" s="10">
        <v>18.516421300000001</v>
      </c>
      <c r="F180" s="10">
        <v>73.842471200000006</v>
      </c>
      <c r="H180" s="9" t="s">
        <v>387</v>
      </c>
      <c r="I180" s="8" t="s">
        <v>166</v>
      </c>
      <c r="J180">
        <f t="shared" si="2"/>
        <v>1.1133660334471156</v>
      </c>
    </row>
    <row r="181" spans="1:10" ht="27.6" customHeight="1" thickBot="1" x14ac:dyDescent="0.35">
      <c r="A181">
        <v>179</v>
      </c>
      <c r="B181" t="s">
        <v>162</v>
      </c>
      <c r="C181">
        <v>18.525970600000001</v>
      </c>
      <c r="D181">
        <v>73.839333499999995</v>
      </c>
      <c r="E181" s="10">
        <v>18.497798899999999</v>
      </c>
      <c r="F181" s="10">
        <v>73.813655499999996</v>
      </c>
      <c r="H181" s="9" t="s">
        <v>389</v>
      </c>
      <c r="I181" s="7" t="s">
        <v>163</v>
      </c>
      <c r="J181">
        <f t="shared" si="2"/>
        <v>4.1449075888880689</v>
      </c>
    </row>
    <row r="182" spans="1:10" ht="15" thickBot="1" x14ac:dyDescent="0.35">
      <c r="A182">
        <v>180</v>
      </c>
      <c r="B182" t="s">
        <v>148</v>
      </c>
      <c r="C182">
        <v>18.525970600000001</v>
      </c>
      <c r="D182">
        <v>73.839333499999995</v>
      </c>
      <c r="E182" s="10">
        <v>18.516297999999999</v>
      </c>
      <c r="F182" s="10">
        <v>73.815456999999995</v>
      </c>
      <c r="H182" s="9" t="s">
        <v>382</v>
      </c>
      <c r="I182" s="8" t="s">
        <v>83</v>
      </c>
      <c r="J182">
        <f t="shared" si="2"/>
        <v>2.7404969789229812</v>
      </c>
    </row>
    <row r="183" spans="1:10" ht="15" thickBot="1" x14ac:dyDescent="0.35">
      <c r="A183">
        <v>181</v>
      </c>
      <c r="B183" t="s">
        <v>148</v>
      </c>
      <c r="C183">
        <v>18.525970600000001</v>
      </c>
      <c r="D183">
        <v>73.839333499999995</v>
      </c>
      <c r="E183" s="10">
        <v>18.516297999999999</v>
      </c>
      <c r="F183" s="10">
        <v>73.815456999999995</v>
      </c>
      <c r="H183" s="9" t="s">
        <v>382</v>
      </c>
      <c r="I183" s="7" t="s">
        <v>83</v>
      </c>
      <c r="J183">
        <f t="shared" si="2"/>
        <v>2.7404969789229812</v>
      </c>
    </row>
    <row r="184" spans="1:10" ht="15" thickBot="1" x14ac:dyDescent="0.35">
      <c r="A184">
        <v>182</v>
      </c>
      <c r="B184" t="s">
        <v>148</v>
      </c>
      <c r="C184">
        <v>18.525970600000001</v>
      </c>
      <c r="D184">
        <v>73.839333499999995</v>
      </c>
      <c r="E184" s="10">
        <v>18.516297999999999</v>
      </c>
      <c r="F184" s="10">
        <v>73.815456999999995</v>
      </c>
      <c r="H184" s="9" t="s">
        <v>382</v>
      </c>
      <c r="I184" s="8" t="s">
        <v>83</v>
      </c>
      <c r="J184">
        <f t="shared" si="2"/>
        <v>2.7404969789229812</v>
      </c>
    </row>
    <row r="185" spans="1:10" ht="27.6" customHeight="1" thickBot="1" x14ac:dyDescent="0.35">
      <c r="A185">
        <v>183</v>
      </c>
      <c r="B185" t="s">
        <v>162</v>
      </c>
      <c r="C185">
        <v>18.525970600000001</v>
      </c>
      <c r="D185">
        <v>73.839333499999995</v>
      </c>
      <c r="E185" s="10">
        <v>18.497798899999999</v>
      </c>
      <c r="F185" s="10">
        <v>73.813655499999996</v>
      </c>
      <c r="H185" s="9" t="s">
        <v>389</v>
      </c>
      <c r="I185" s="7" t="s">
        <v>83</v>
      </c>
      <c r="J185">
        <f t="shared" si="2"/>
        <v>4.1449075888880689</v>
      </c>
    </row>
    <row r="186" spans="1:10" ht="15" thickBot="1" x14ac:dyDescent="0.35">
      <c r="A186">
        <v>184</v>
      </c>
      <c r="B186" t="s">
        <v>102</v>
      </c>
      <c r="C186">
        <v>18.525970600000001</v>
      </c>
      <c r="D186">
        <v>73.839333499999995</v>
      </c>
      <c r="E186" s="10">
        <v>18.517500399999999</v>
      </c>
      <c r="F186" s="10">
        <v>73.841577599999994</v>
      </c>
      <c r="H186" s="9" t="s">
        <v>372</v>
      </c>
      <c r="I186" s="8" t="s">
        <v>93</v>
      </c>
      <c r="J186">
        <f t="shared" si="2"/>
        <v>0.97214727229144604</v>
      </c>
    </row>
    <row r="187" spans="1:10" ht="15" thickBot="1" x14ac:dyDescent="0.35">
      <c r="A187">
        <v>185</v>
      </c>
      <c r="B187" t="s">
        <v>70</v>
      </c>
      <c r="C187">
        <v>18.525970600000001</v>
      </c>
      <c r="D187">
        <v>73.839333499999995</v>
      </c>
      <c r="E187" s="10">
        <v>18.530263000000001</v>
      </c>
      <c r="F187" s="10">
        <v>73.849858800000007</v>
      </c>
      <c r="H187" s="9" t="s">
        <v>370</v>
      </c>
      <c r="I187" s="7" t="s">
        <v>163</v>
      </c>
      <c r="J187">
        <f t="shared" si="2"/>
        <v>1.2092811452000027</v>
      </c>
    </row>
    <row r="188" spans="1:10" ht="15" thickBot="1" x14ac:dyDescent="0.35">
      <c r="A188">
        <v>186</v>
      </c>
      <c r="B188" t="s">
        <v>165</v>
      </c>
      <c r="C188">
        <v>18.525970600000001</v>
      </c>
      <c r="D188">
        <v>73.839333499999995</v>
      </c>
      <c r="E188" s="10">
        <v>18.5336359</v>
      </c>
      <c r="F188" s="10">
        <v>73.829622000000001</v>
      </c>
      <c r="H188" s="9" t="s">
        <v>390</v>
      </c>
      <c r="I188" s="8" t="s">
        <v>166</v>
      </c>
      <c r="J188">
        <f t="shared" si="2"/>
        <v>1.3336536104744432</v>
      </c>
    </row>
    <row r="189" spans="1:10" ht="15" thickBot="1" x14ac:dyDescent="0.35">
      <c r="A189">
        <v>187</v>
      </c>
      <c r="B189" t="s">
        <v>157</v>
      </c>
      <c r="C189">
        <v>18.525970600000001</v>
      </c>
      <c r="D189">
        <v>73.839333499999995</v>
      </c>
      <c r="E189" s="10">
        <v>18.516421300000001</v>
      </c>
      <c r="F189" s="10">
        <v>73.842471200000006</v>
      </c>
      <c r="H189" s="9" t="s">
        <v>387</v>
      </c>
      <c r="I189" s="7" t="s">
        <v>166</v>
      </c>
      <c r="J189">
        <f t="shared" si="2"/>
        <v>1.1133660334471156</v>
      </c>
    </row>
    <row r="190" spans="1:10" ht="15" thickBot="1" x14ac:dyDescent="0.35">
      <c r="A190">
        <v>188</v>
      </c>
      <c r="B190" t="s">
        <v>148</v>
      </c>
      <c r="C190">
        <v>18.525970600000001</v>
      </c>
      <c r="D190">
        <v>73.839333499999995</v>
      </c>
      <c r="E190" s="10">
        <v>18.516297999999999</v>
      </c>
      <c r="F190" s="10">
        <v>73.815456999999995</v>
      </c>
      <c r="H190" s="9" t="s">
        <v>382</v>
      </c>
      <c r="I190" s="8" t="s">
        <v>83</v>
      </c>
      <c r="J190">
        <f t="shared" si="2"/>
        <v>2.7404969789229812</v>
      </c>
    </row>
    <row r="191" spans="1:10" ht="27.6" customHeight="1" thickBot="1" x14ac:dyDescent="0.35">
      <c r="A191">
        <v>189</v>
      </c>
      <c r="B191" t="s">
        <v>162</v>
      </c>
      <c r="C191">
        <v>18.525970600000001</v>
      </c>
      <c r="D191">
        <v>73.839333499999995</v>
      </c>
      <c r="E191" s="10">
        <v>18.497798899999999</v>
      </c>
      <c r="F191" s="10">
        <v>73.813655499999996</v>
      </c>
      <c r="H191" s="9" t="s">
        <v>389</v>
      </c>
      <c r="I191" s="7" t="s">
        <v>83</v>
      </c>
      <c r="J191">
        <f t="shared" si="2"/>
        <v>4.1449075888880689</v>
      </c>
    </row>
    <row r="192" spans="1:10" ht="15" thickBot="1" x14ac:dyDescent="0.35">
      <c r="A192">
        <v>190</v>
      </c>
      <c r="B192" t="s">
        <v>165</v>
      </c>
      <c r="C192">
        <v>18.525970600000001</v>
      </c>
      <c r="D192">
        <v>73.839333499999995</v>
      </c>
      <c r="E192" s="10">
        <v>18.5336359</v>
      </c>
      <c r="F192" s="10">
        <v>73.829622000000001</v>
      </c>
      <c r="H192" s="9" t="s">
        <v>390</v>
      </c>
      <c r="I192" s="8" t="s">
        <v>166</v>
      </c>
      <c r="J192">
        <f t="shared" si="2"/>
        <v>1.3336536104744432</v>
      </c>
    </row>
    <row r="193" spans="1:10" ht="15" thickBot="1" x14ac:dyDescent="0.35">
      <c r="A193">
        <v>191</v>
      </c>
      <c r="B193" t="s">
        <v>50</v>
      </c>
      <c r="C193">
        <v>18.525970600000001</v>
      </c>
      <c r="D193">
        <v>73.839333499999995</v>
      </c>
      <c r="E193" s="10">
        <v>18.524609099999999</v>
      </c>
      <c r="F193" s="10">
        <v>73.878623899999994</v>
      </c>
      <c r="H193" s="9" t="s">
        <v>232</v>
      </c>
      <c r="I193" s="7" t="s">
        <v>166</v>
      </c>
      <c r="J193">
        <f t="shared" si="2"/>
        <v>4.1497116616322893</v>
      </c>
    </row>
    <row r="194" spans="1:10" ht="15" thickBot="1" x14ac:dyDescent="0.35">
      <c r="A194">
        <v>192</v>
      </c>
      <c r="B194" t="s">
        <v>181</v>
      </c>
      <c r="C194">
        <v>18.525970600000001</v>
      </c>
      <c r="D194">
        <v>73.839333499999995</v>
      </c>
      <c r="E194" s="10">
        <v>18.5142405</v>
      </c>
      <c r="F194" s="10">
        <v>73.828731300000001</v>
      </c>
      <c r="H194" s="9" t="s">
        <v>425</v>
      </c>
      <c r="I194" s="8" t="s">
        <v>83</v>
      </c>
      <c r="J194">
        <f t="shared" si="2"/>
        <v>1.719648877797864</v>
      </c>
    </row>
    <row r="195" spans="1:10" ht="15" thickBot="1" x14ac:dyDescent="0.35">
      <c r="A195">
        <v>193</v>
      </c>
      <c r="B195" t="s">
        <v>120</v>
      </c>
      <c r="C195">
        <v>18.525970600000001</v>
      </c>
      <c r="D195">
        <v>73.839333499999995</v>
      </c>
      <c r="E195" s="10">
        <v>18.5063393</v>
      </c>
      <c r="F195" s="10">
        <v>73.818410900000003</v>
      </c>
      <c r="H195" s="9" t="s">
        <v>375</v>
      </c>
      <c r="I195" s="7" t="s">
        <v>83</v>
      </c>
      <c r="J195">
        <f t="shared" si="2"/>
        <v>3.106822779305527</v>
      </c>
    </row>
    <row r="196" spans="1:10" ht="15" thickBot="1" x14ac:dyDescent="0.35">
      <c r="A196">
        <v>194</v>
      </c>
      <c r="B196" t="s">
        <v>127</v>
      </c>
      <c r="C196">
        <v>18.525970600000001</v>
      </c>
      <c r="D196">
        <v>73.839333499999995</v>
      </c>
      <c r="E196" s="10">
        <v>18.524609099999999</v>
      </c>
      <c r="F196" s="10">
        <v>73.878623899999994</v>
      </c>
      <c r="H196" s="9" t="s">
        <v>495</v>
      </c>
      <c r="I196" s="8" t="s">
        <v>83</v>
      </c>
      <c r="J196">
        <f t="shared" ref="J196:J258" si="3">3963*ACOS(COS(RADIANS(90-C196))*COS(RADIANS(90-E196))+SIN(RADIANS(90-C196))*SIN(RADIANS(90-E196))*COS(RADIANS(D196-F196)))*1.60934</f>
        <v>4.1497116616322893</v>
      </c>
    </row>
    <row r="197" spans="1:10" ht="15" thickBot="1" x14ac:dyDescent="0.35">
      <c r="A197">
        <v>195</v>
      </c>
      <c r="B197" t="s">
        <v>157</v>
      </c>
      <c r="C197">
        <v>18.525970600000001</v>
      </c>
      <c r="D197">
        <v>73.839333499999995</v>
      </c>
      <c r="E197" s="10">
        <v>18.516421300000001</v>
      </c>
      <c r="F197" s="10">
        <v>73.842471200000006</v>
      </c>
      <c r="H197" s="9" t="s">
        <v>387</v>
      </c>
      <c r="I197" s="7" t="s">
        <v>166</v>
      </c>
      <c r="J197">
        <f t="shared" si="3"/>
        <v>1.1133660334471156</v>
      </c>
    </row>
    <row r="198" spans="1:10" ht="15" thickBot="1" x14ac:dyDescent="0.35">
      <c r="A198">
        <v>196</v>
      </c>
      <c r="B198" t="s">
        <v>197</v>
      </c>
      <c r="C198">
        <v>18.525970600000001</v>
      </c>
      <c r="D198">
        <v>73.839333499999995</v>
      </c>
      <c r="E198" s="10">
        <v>18.591271599999999</v>
      </c>
      <c r="F198" s="10">
        <v>73.738909000000007</v>
      </c>
      <c r="H198" s="9" t="s">
        <v>407</v>
      </c>
      <c r="I198" s="8" t="s">
        <v>83</v>
      </c>
      <c r="J198">
        <f t="shared" si="3"/>
        <v>12.850698334201999</v>
      </c>
    </row>
    <row r="199" spans="1:10" ht="15" thickBot="1" x14ac:dyDescent="0.35">
      <c r="A199">
        <v>197</v>
      </c>
      <c r="B199" t="s">
        <v>54</v>
      </c>
      <c r="C199">
        <v>18.525970600000001</v>
      </c>
      <c r="D199">
        <v>73.839333499999995</v>
      </c>
      <c r="E199" s="10">
        <v>18.516543599999999</v>
      </c>
      <c r="F199" s="10">
        <v>73.836602099999993</v>
      </c>
      <c r="H199" s="9" t="s">
        <v>369</v>
      </c>
      <c r="I199" s="7" t="s">
        <v>83</v>
      </c>
      <c r="J199">
        <f t="shared" si="3"/>
        <v>1.0882378244842448</v>
      </c>
    </row>
    <row r="200" spans="1:10" ht="15" thickBot="1" x14ac:dyDescent="0.35">
      <c r="A200">
        <v>198</v>
      </c>
      <c r="B200" t="s">
        <v>70</v>
      </c>
      <c r="C200">
        <v>18.525970600000001</v>
      </c>
      <c r="D200">
        <v>73.839333499999995</v>
      </c>
      <c r="E200" s="10">
        <v>18.530263000000001</v>
      </c>
      <c r="F200" s="10">
        <v>73.849858800000007</v>
      </c>
      <c r="H200" s="9" t="s">
        <v>370</v>
      </c>
      <c r="I200" s="8" t="s">
        <v>83</v>
      </c>
      <c r="J200">
        <f t="shared" si="3"/>
        <v>1.2092811452000027</v>
      </c>
    </row>
    <row r="201" spans="1:10" ht="15" thickBot="1" x14ac:dyDescent="0.35">
      <c r="A201">
        <v>199</v>
      </c>
      <c r="B201" t="s">
        <v>127</v>
      </c>
      <c r="C201">
        <v>18.525970600000001</v>
      </c>
      <c r="D201">
        <v>73.839333499999995</v>
      </c>
      <c r="E201" s="10">
        <v>18.524609099999999</v>
      </c>
      <c r="F201" s="10">
        <v>73.878623899999994</v>
      </c>
      <c r="H201" s="9" t="s">
        <v>495</v>
      </c>
      <c r="I201" s="7" t="s">
        <v>83</v>
      </c>
      <c r="J201">
        <f t="shared" si="3"/>
        <v>4.1497116616322893</v>
      </c>
    </row>
    <row r="202" spans="1:10" ht="15" thickBot="1" x14ac:dyDescent="0.35">
      <c r="A202">
        <v>200</v>
      </c>
      <c r="B202" t="s">
        <v>165</v>
      </c>
      <c r="C202">
        <v>18.525970600000001</v>
      </c>
      <c r="D202">
        <v>73.839333499999995</v>
      </c>
      <c r="E202" s="10">
        <v>18.5336359</v>
      </c>
      <c r="F202" s="10">
        <v>73.829622000000001</v>
      </c>
      <c r="H202" s="9" t="s">
        <v>390</v>
      </c>
      <c r="I202" s="8" t="s">
        <v>166</v>
      </c>
      <c r="J202">
        <f t="shared" si="3"/>
        <v>1.3336536104744432</v>
      </c>
    </row>
    <row r="203" spans="1:10" ht="15" thickBot="1" x14ac:dyDescent="0.35">
      <c r="A203">
        <v>201</v>
      </c>
      <c r="B203" t="s">
        <v>84</v>
      </c>
      <c r="C203">
        <v>18.525970600000001</v>
      </c>
      <c r="D203">
        <v>73.839333499999995</v>
      </c>
      <c r="E203" s="10">
        <v>18.507351400000001</v>
      </c>
      <c r="F203" s="10">
        <v>73.807654299999996</v>
      </c>
      <c r="H203" s="9" t="s">
        <v>502</v>
      </c>
      <c r="I203" s="7" t="s">
        <v>83</v>
      </c>
      <c r="J203">
        <f t="shared" si="3"/>
        <v>3.9340100505256275</v>
      </c>
    </row>
    <row r="204" spans="1:10" ht="15" thickBot="1" x14ac:dyDescent="0.35">
      <c r="A204">
        <v>202</v>
      </c>
      <c r="B204" t="s">
        <v>54</v>
      </c>
      <c r="C204">
        <v>18.525970600000001</v>
      </c>
      <c r="D204">
        <v>73.839333499999995</v>
      </c>
      <c r="E204" s="10">
        <v>18.516543599999999</v>
      </c>
      <c r="F204" s="10">
        <v>73.836602099999993</v>
      </c>
      <c r="H204" s="9" t="s">
        <v>369</v>
      </c>
      <c r="I204" s="8" t="s">
        <v>163</v>
      </c>
      <c r="J204">
        <f t="shared" si="3"/>
        <v>1.0882378244842448</v>
      </c>
    </row>
    <row r="205" spans="1:10" ht="15" thickBot="1" x14ac:dyDescent="0.35">
      <c r="A205">
        <v>203</v>
      </c>
      <c r="B205" t="s">
        <v>54</v>
      </c>
      <c r="C205">
        <v>18.525970600000001</v>
      </c>
      <c r="D205">
        <v>73.839333499999995</v>
      </c>
      <c r="E205" s="10">
        <v>18.516543599999999</v>
      </c>
      <c r="F205" s="10">
        <v>73.836602099999993</v>
      </c>
      <c r="H205" s="9" t="s">
        <v>369</v>
      </c>
      <c r="I205" s="7" t="s">
        <v>83</v>
      </c>
      <c r="J205">
        <f t="shared" si="3"/>
        <v>1.0882378244842448</v>
      </c>
    </row>
    <row r="206" spans="1:10" ht="15" thickBot="1" x14ac:dyDescent="0.35">
      <c r="A206">
        <v>204</v>
      </c>
      <c r="B206" t="s">
        <v>181</v>
      </c>
      <c r="C206">
        <v>18.525970600000001</v>
      </c>
      <c r="D206">
        <v>73.839333499999995</v>
      </c>
      <c r="E206" s="10">
        <v>18.5142405</v>
      </c>
      <c r="F206" s="10">
        <v>73.828731300000001</v>
      </c>
      <c r="H206" s="9" t="s">
        <v>425</v>
      </c>
      <c r="I206" s="8" t="s">
        <v>83</v>
      </c>
      <c r="J206">
        <f t="shared" si="3"/>
        <v>1.719648877797864</v>
      </c>
    </row>
    <row r="207" spans="1:10" ht="15" thickBot="1" x14ac:dyDescent="0.35">
      <c r="A207">
        <v>205</v>
      </c>
      <c r="B207" t="s">
        <v>148</v>
      </c>
      <c r="C207">
        <v>18.525970600000001</v>
      </c>
      <c r="D207">
        <v>73.839333499999995</v>
      </c>
      <c r="E207" s="10">
        <v>18.516297999999999</v>
      </c>
      <c r="F207" s="10">
        <v>73.815456999999995</v>
      </c>
      <c r="H207" s="9" t="s">
        <v>382</v>
      </c>
      <c r="I207" s="7" t="s">
        <v>83</v>
      </c>
      <c r="J207">
        <f t="shared" si="3"/>
        <v>2.7404969789229812</v>
      </c>
    </row>
    <row r="208" spans="1:10" ht="15" thickBot="1" x14ac:dyDescent="0.35">
      <c r="A208">
        <v>206</v>
      </c>
      <c r="B208" t="s">
        <v>120</v>
      </c>
      <c r="C208">
        <v>18.525970600000001</v>
      </c>
      <c r="D208">
        <v>73.839333499999995</v>
      </c>
      <c r="E208" s="10">
        <v>18.5063393</v>
      </c>
      <c r="F208" s="10">
        <v>73.818410900000003</v>
      </c>
      <c r="H208" s="9" t="s">
        <v>375</v>
      </c>
      <c r="I208" s="8" t="s">
        <v>83</v>
      </c>
      <c r="J208">
        <f t="shared" si="3"/>
        <v>3.106822779305527</v>
      </c>
    </row>
    <row r="209" spans="1:10" ht="27.6" customHeight="1" thickBot="1" x14ac:dyDescent="0.35">
      <c r="A209">
        <v>207</v>
      </c>
      <c r="B209" t="s">
        <v>82</v>
      </c>
      <c r="C209">
        <v>18.525970600000001</v>
      </c>
      <c r="D209">
        <v>73.839333499999995</v>
      </c>
      <c r="E209" s="10">
        <v>18.508106000000002</v>
      </c>
      <c r="F209" s="10">
        <v>73.795636999999999</v>
      </c>
      <c r="H209" s="9" t="s">
        <v>371</v>
      </c>
      <c r="I209" s="7" t="s">
        <v>83</v>
      </c>
      <c r="J209">
        <f t="shared" si="3"/>
        <v>5.0226426066155572</v>
      </c>
    </row>
    <row r="210" spans="1:10" ht="15" thickBot="1" x14ac:dyDescent="0.35">
      <c r="A210">
        <v>208</v>
      </c>
      <c r="B210" t="s">
        <v>235</v>
      </c>
      <c r="C210">
        <v>18.525970600000001</v>
      </c>
      <c r="D210">
        <v>73.839333499999995</v>
      </c>
      <c r="E210" s="10">
        <v>18.4678997</v>
      </c>
      <c r="F210" s="10">
        <v>73.818820099999996</v>
      </c>
      <c r="H210" s="9" t="s">
        <v>419</v>
      </c>
      <c r="I210" s="8" t="s">
        <v>83</v>
      </c>
      <c r="J210">
        <f t="shared" si="3"/>
        <v>6.8171678831825364</v>
      </c>
    </row>
    <row r="211" spans="1:10" ht="15" thickBot="1" x14ac:dyDescent="0.35">
      <c r="A211">
        <v>209</v>
      </c>
      <c r="B211" t="s">
        <v>150</v>
      </c>
      <c r="C211">
        <v>18.525970600000001</v>
      </c>
      <c r="D211">
        <v>73.839333499999995</v>
      </c>
      <c r="E211" s="10">
        <v>18.503213599999999</v>
      </c>
      <c r="F211" s="10">
        <v>73.819754500000002</v>
      </c>
      <c r="H211" s="9" t="s">
        <v>383</v>
      </c>
      <c r="I211" s="7" t="s">
        <v>83</v>
      </c>
      <c r="J211">
        <f t="shared" si="3"/>
        <v>3.2692262258205353</v>
      </c>
    </row>
    <row r="212" spans="1:10" ht="15" thickBot="1" x14ac:dyDescent="0.35">
      <c r="A212">
        <v>210</v>
      </c>
      <c r="B212" t="s">
        <v>70</v>
      </c>
      <c r="C212">
        <v>18.525970600000001</v>
      </c>
      <c r="D212">
        <v>73.839333499999995</v>
      </c>
      <c r="E212" s="10">
        <v>18.530263000000001</v>
      </c>
      <c r="F212" s="10">
        <v>73.849858800000007</v>
      </c>
      <c r="H212" s="9" t="s">
        <v>370</v>
      </c>
      <c r="I212" s="8" t="s">
        <v>83</v>
      </c>
      <c r="J212">
        <f t="shared" si="3"/>
        <v>1.2092811452000027</v>
      </c>
    </row>
    <row r="213" spans="1:10" ht="15" thickBot="1" x14ac:dyDescent="0.35">
      <c r="A213">
        <v>211</v>
      </c>
      <c r="B213" t="s">
        <v>70</v>
      </c>
      <c r="C213">
        <v>18.525970600000001</v>
      </c>
      <c r="D213">
        <v>73.839333499999995</v>
      </c>
      <c r="E213" s="10">
        <v>18.530263000000001</v>
      </c>
      <c r="F213" s="10">
        <v>73.849858800000007</v>
      </c>
      <c r="H213" s="9" t="s">
        <v>370</v>
      </c>
      <c r="I213" s="7" t="s">
        <v>83</v>
      </c>
      <c r="J213">
        <f t="shared" si="3"/>
        <v>1.2092811452000027</v>
      </c>
    </row>
    <row r="214" spans="1:10" ht="15" thickBot="1" x14ac:dyDescent="0.35">
      <c r="A214">
        <v>212</v>
      </c>
      <c r="B214" t="s">
        <v>120</v>
      </c>
      <c r="C214">
        <v>18.525970600000001</v>
      </c>
      <c r="D214">
        <v>73.839333499999995</v>
      </c>
      <c r="E214" s="10">
        <v>18.5063393</v>
      </c>
      <c r="F214" s="10">
        <v>73.818410900000003</v>
      </c>
      <c r="H214" s="9" t="s">
        <v>375</v>
      </c>
      <c r="I214" s="8" t="s">
        <v>83</v>
      </c>
      <c r="J214">
        <f t="shared" si="3"/>
        <v>3.106822779305527</v>
      </c>
    </row>
    <row r="215" spans="1:10" ht="15" thickBot="1" x14ac:dyDescent="0.35">
      <c r="A215">
        <v>213</v>
      </c>
      <c r="B215" t="s">
        <v>84</v>
      </c>
      <c r="C215">
        <v>18.525970600000001</v>
      </c>
      <c r="D215">
        <v>73.839333499999995</v>
      </c>
      <c r="E215" s="10">
        <v>18.507351400000001</v>
      </c>
      <c r="F215" s="10">
        <v>73.807654299999996</v>
      </c>
      <c r="H215" s="9" t="s">
        <v>502</v>
      </c>
      <c r="I215" s="7" t="s">
        <v>83</v>
      </c>
      <c r="J215">
        <f t="shared" si="3"/>
        <v>3.9340100505256275</v>
      </c>
    </row>
    <row r="216" spans="1:10" ht="15" thickBot="1" x14ac:dyDescent="0.35">
      <c r="A216">
        <v>214</v>
      </c>
      <c r="B216" t="s">
        <v>238</v>
      </c>
      <c r="C216">
        <v>18.525970600000001</v>
      </c>
      <c r="D216">
        <v>73.839333499999995</v>
      </c>
      <c r="E216" s="10">
        <v>18.452932199999999</v>
      </c>
      <c r="F216" s="10">
        <v>73.865238000000005</v>
      </c>
      <c r="H216" s="9" t="s">
        <v>504</v>
      </c>
      <c r="I216" s="8" t="s">
        <v>83</v>
      </c>
      <c r="J216">
        <f t="shared" si="3"/>
        <v>8.5777879569703739</v>
      </c>
    </row>
    <row r="217" spans="1:10" ht="15" thickBot="1" x14ac:dyDescent="0.35">
      <c r="A217">
        <v>215</v>
      </c>
      <c r="B217" t="s">
        <v>242</v>
      </c>
      <c r="C217">
        <v>18.525970600000001</v>
      </c>
      <c r="D217">
        <v>73.839333499999995</v>
      </c>
      <c r="E217" s="10">
        <v>18.570923499999999</v>
      </c>
      <c r="F217" s="10">
        <v>73.835083100000006</v>
      </c>
      <c r="H217" s="9" t="s">
        <v>505</v>
      </c>
      <c r="I217" s="7" t="s">
        <v>83</v>
      </c>
      <c r="J217">
        <f t="shared" si="3"/>
        <v>5.0239448892282876</v>
      </c>
    </row>
    <row r="218" spans="1:10" ht="15" thickBot="1" x14ac:dyDescent="0.35">
      <c r="A218">
        <v>216</v>
      </c>
      <c r="B218" t="s">
        <v>148</v>
      </c>
      <c r="C218">
        <v>18.525970600000001</v>
      </c>
      <c r="D218">
        <v>73.839333499999995</v>
      </c>
      <c r="E218" s="10">
        <v>18.516297999999999</v>
      </c>
      <c r="F218" s="10">
        <v>73.815456999999995</v>
      </c>
      <c r="H218" s="9" t="s">
        <v>382</v>
      </c>
      <c r="I218" s="8" t="s">
        <v>83</v>
      </c>
      <c r="J218">
        <f t="shared" si="3"/>
        <v>2.7404969789229812</v>
      </c>
    </row>
    <row r="219" spans="1:10" ht="15" thickBot="1" x14ac:dyDescent="0.35">
      <c r="A219">
        <v>217</v>
      </c>
      <c r="B219" t="s">
        <v>205</v>
      </c>
      <c r="C219">
        <v>18.525970600000001</v>
      </c>
      <c r="D219">
        <v>73.839333499999995</v>
      </c>
      <c r="E219" s="10">
        <v>18.452932199999999</v>
      </c>
      <c r="F219" s="10">
        <v>73.865238000000005</v>
      </c>
      <c r="H219" s="9" t="s">
        <v>412</v>
      </c>
      <c r="I219" s="7" t="s">
        <v>83</v>
      </c>
      <c r="J219">
        <f t="shared" si="3"/>
        <v>8.5777879569703739</v>
      </c>
    </row>
    <row r="220" spans="1:10" ht="15" thickBot="1" x14ac:dyDescent="0.35">
      <c r="A220">
        <v>218</v>
      </c>
      <c r="B220" t="s">
        <v>127</v>
      </c>
      <c r="C220">
        <v>18.525970600000001</v>
      </c>
      <c r="D220">
        <v>73.839333499999995</v>
      </c>
      <c r="E220" s="10">
        <v>18.524609099999999</v>
      </c>
      <c r="F220" s="10">
        <v>73.878623899999994</v>
      </c>
      <c r="H220" s="9" t="s">
        <v>495</v>
      </c>
      <c r="I220" s="8" t="s">
        <v>83</v>
      </c>
      <c r="J220">
        <f t="shared" si="3"/>
        <v>4.1497116616322893</v>
      </c>
    </row>
    <row r="221" spans="1:10" ht="15" thickBot="1" x14ac:dyDescent="0.35">
      <c r="A221">
        <v>219</v>
      </c>
      <c r="B221" t="s">
        <v>235</v>
      </c>
      <c r="C221">
        <v>18.525970600000001</v>
      </c>
      <c r="D221">
        <v>73.839333499999995</v>
      </c>
      <c r="E221" s="10">
        <v>18.4678997</v>
      </c>
      <c r="F221" s="10">
        <v>73.818820099999996</v>
      </c>
      <c r="H221" s="9" t="s">
        <v>419</v>
      </c>
      <c r="I221" s="7" t="s">
        <v>163</v>
      </c>
      <c r="J221">
        <f t="shared" si="3"/>
        <v>6.8171678831825364</v>
      </c>
    </row>
    <row r="222" spans="1:10" ht="15" thickBot="1" x14ac:dyDescent="0.35">
      <c r="A222">
        <v>220</v>
      </c>
      <c r="B222" t="s">
        <v>127</v>
      </c>
      <c r="C222">
        <v>18.525970600000001</v>
      </c>
      <c r="D222">
        <v>73.839333499999995</v>
      </c>
      <c r="E222" s="10">
        <v>18.524609099999999</v>
      </c>
      <c r="F222" s="10">
        <v>73.878623899999994</v>
      </c>
      <c r="H222" s="9" t="s">
        <v>495</v>
      </c>
      <c r="I222" s="8" t="s">
        <v>83</v>
      </c>
      <c r="J222">
        <f t="shared" si="3"/>
        <v>4.1497116616322893</v>
      </c>
    </row>
    <row r="223" spans="1:10" ht="27.6" customHeight="1" thickBot="1" x14ac:dyDescent="0.35">
      <c r="A223">
        <v>222</v>
      </c>
      <c r="B223" t="s">
        <v>82</v>
      </c>
      <c r="C223">
        <v>18.525970600000001</v>
      </c>
      <c r="D223">
        <v>73.839333499999995</v>
      </c>
      <c r="E223" s="10">
        <v>18.508106000000002</v>
      </c>
      <c r="F223" s="10">
        <v>73.795636999999999</v>
      </c>
      <c r="H223" s="9" t="s">
        <v>371</v>
      </c>
      <c r="I223" s="8" t="s">
        <v>83</v>
      </c>
      <c r="J223">
        <f t="shared" si="3"/>
        <v>5.0226426066155572</v>
      </c>
    </row>
    <row r="224" spans="1:10" ht="27.6" customHeight="1" thickBot="1" x14ac:dyDescent="0.35">
      <c r="A224">
        <v>223</v>
      </c>
      <c r="B224" t="s">
        <v>162</v>
      </c>
      <c r="C224">
        <v>18.525970600000001</v>
      </c>
      <c r="D224">
        <v>73.839333499999995</v>
      </c>
      <c r="E224" s="10">
        <v>18.497798899999999</v>
      </c>
      <c r="F224" s="10">
        <v>73.813655499999996</v>
      </c>
      <c r="H224" s="9" t="s">
        <v>389</v>
      </c>
      <c r="I224" s="7" t="s">
        <v>83</v>
      </c>
      <c r="J224">
        <f t="shared" si="3"/>
        <v>4.1449075888880689</v>
      </c>
    </row>
    <row r="225" spans="1:10" ht="27.6" customHeight="1" thickBot="1" x14ac:dyDescent="0.35">
      <c r="A225">
        <v>224</v>
      </c>
      <c r="B225" t="s">
        <v>162</v>
      </c>
      <c r="C225">
        <v>18.525970600000001</v>
      </c>
      <c r="D225">
        <v>73.839333499999995</v>
      </c>
      <c r="E225" s="10">
        <v>18.497798899999999</v>
      </c>
      <c r="F225" s="10">
        <v>73.813655499999996</v>
      </c>
      <c r="H225" s="9" t="s">
        <v>389</v>
      </c>
      <c r="I225" s="8" t="s">
        <v>83</v>
      </c>
      <c r="J225">
        <f t="shared" si="3"/>
        <v>4.1449075888880689</v>
      </c>
    </row>
    <row r="226" spans="1:10" ht="27.6" customHeight="1" thickBot="1" x14ac:dyDescent="0.35">
      <c r="A226">
        <v>225</v>
      </c>
      <c r="B226" t="s">
        <v>132</v>
      </c>
      <c r="C226">
        <v>18.525970600000001</v>
      </c>
      <c r="D226">
        <v>73.839333499999995</v>
      </c>
      <c r="E226" s="10">
        <v>18.516926000000002</v>
      </c>
      <c r="F226" s="10">
        <v>73.837770599999999</v>
      </c>
      <c r="H226" s="9" t="s">
        <v>496</v>
      </c>
      <c r="I226" s="7" t="s">
        <v>83</v>
      </c>
      <c r="J226">
        <f t="shared" si="3"/>
        <v>1.0202142361675413</v>
      </c>
    </row>
    <row r="227" spans="1:10" ht="15" thickBot="1" x14ac:dyDescent="0.35">
      <c r="A227">
        <v>226</v>
      </c>
      <c r="B227" t="s">
        <v>70</v>
      </c>
      <c r="C227">
        <v>18.525970600000001</v>
      </c>
      <c r="D227">
        <v>73.839333499999995</v>
      </c>
      <c r="E227" s="10">
        <v>18.530263000000001</v>
      </c>
      <c r="F227" s="10">
        <v>73.849858800000007</v>
      </c>
      <c r="H227" s="9" t="s">
        <v>370</v>
      </c>
      <c r="I227" s="8" t="s">
        <v>83</v>
      </c>
      <c r="J227">
        <f t="shared" si="3"/>
        <v>1.2092811452000027</v>
      </c>
    </row>
    <row r="228" spans="1:10" ht="15" thickBot="1" x14ac:dyDescent="0.35">
      <c r="A228">
        <v>227</v>
      </c>
      <c r="B228" t="s">
        <v>70</v>
      </c>
      <c r="C228">
        <v>18.525970600000001</v>
      </c>
      <c r="D228">
        <v>73.839333499999995</v>
      </c>
      <c r="E228" s="10">
        <v>18.530263000000001</v>
      </c>
      <c r="F228" s="10">
        <v>73.849858800000007</v>
      </c>
      <c r="H228" s="9" t="s">
        <v>370</v>
      </c>
      <c r="I228" s="7" t="s">
        <v>83</v>
      </c>
      <c r="J228">
        <f t="shared" si="3"/>
        <v>1.2092811452000027</v>
      </c>
    </row>
    <row r="229" spans="1:10" ht="27.6" customHeight="1" thickBot="1" x14ac:dyDescent="0.35">
      <c r="A229">
        <v>228</v>
      </c>
      <c r="B229" t="s">
        <v>132</v>
      </c>
      <c r="C229">
        <v>18.525970600000001</v>
      </c>
      <c r="D229">
        <v>73.839333499999995</v>
      </c>
      <c r="E229" s="10">
        <v>18.516926000000002</v>
      </c>
      <c r="F229" s="10">
        <v>73.837770599999999</v>
      </c>
      <c r="H229" s="9" t="s">
        <v>496</v>
      </c>
      <c r="I229" s="8" t="s">
        <v>83</v>
      </c>
      <c r="J229">
        <f t="shared" si="3"/>
        <v>1.0202142361675413</v>
      </c>
    </row>
    <row r="230" spans="1:10" ht="15" thickBot="1" x14ac:dyDescent="0.35">
      <c r="A230">
        <v>229</v>
      </c>
      <c r="B230" t="s">
        <v>297</v>
      </c>
      <c r="C230">
        <v>18.525970600000001</v>
      </c>
      <c r="D230">
        <v>73.839333499999995</v>
      </c>
      <c r="E230" s="10">
        <v>18.629781099999999</v>
      </c>
      <c r="F230" s="10">
        <v>73.799709399999998</v>
      </c>
      <c r="H230" s="9" t="s">
        <v>380</v>
      </c>
      <c r="I230" s="7" t="s">
        <v>83</v>
      </c>
      <c r="J230">
        <f t="shared" si="3"/>
        <v>12.288628747077906</v>
      </c>
    </row>
    <row r="231" spans="1:10" ht="15" thickBot="1" x14ac:dyDescent="0.35">
      <c r="A231">
        <v>230</v>
      </c>
      <c r="B231" t="s">
        <v>70</v>
      </c>
      <c r="C231">
        <v>18.525970600000001</v>
      </c>
      <c r="D231">
        <v>73.839333499999995</v>
      </c>
      <c r="E231" s="10">
        <v>18.530263000000001</v>
      </c>
      <c r="F231" s="10">
        <v>73.849858800000007</v>
      </c>
      <c r="H231" s="9" t="s">
        <v>370</v>
      </c>
      <c r="I231" s="8" t="s">
        <v>83</v>
      </c>
      <c r="J231">
        <f t="shared" si="3"/>
        <v>1.2092811452000027</v>
      </c>
    </row>
    <row r="232" spans="1:10" ht="15" thickBot="1" x14ac:dyDescent="0.35">
      <c r="A232">
        <v>231</v>
      </c>
      <c r="B232" t="s">
        <v>50</v>
      </c>
      <c r="C232">
        <v>18.525970600000001</v>
      </c>
      <c r="D232">
        <v>73.839333499999995</v>
      </c>
      <c r="E232" s="10">
        <v>18.524609099999999</v>
      </c>
      <c r="F232" s="10">
        <v>73.878623899999994</v>
      </c>
      <c r="H232" s="9" t="s">
        <v>232</v>
      </c>
      <c r="I232" s="7" t="s">
        <v>336</v>
      </c>
      <c r="J232">
        <f t="shared" si="3"/>
        <v>4.1497116616322893</v>
      </c>
    </row>
    <row r="233" spans="1:10" ht="15" thickBot="1" x14ac:dyDescent="0.35">
      <c r="A233">
        <v>232</v>
      </c>
      <c r="B233" t="s">
        <v>233</v>
      </c>
      <c r="C233">
        <v>18.525970600000001</v>
      </c>
      <c r="D233">
        <v>73.839333499999995</v>
      </c>
      <c r="E233" s="10">
        <v>18.515805700000001</v>
      </c>
      <c r="F233" s="10">
        <v>73.927164399999995</v>
      </c>
      <c r="H233" s="9" t="s">
        <v>426</v>
      </c>
      <c r="I233" s="8" t="s">
        <v>83</v>
      </c>
      <c r="J233">
        <f t="shared" si="3"/>
        <v>9.3392322255505693</v>
      </c>
    </row>
    <row r="234" spans="1:10" ht="15" thickBot="1" x14ac:dyDescent="0.35">
      <c r="A234">
        <v>233</v>
      </c>
      <c r="B234" t="s">
        <v>223</v>
      </c>
      <c r="C234">
        <v>18.525970600000001</v>
      </c>
      <c r="D234">
        <v>73.839333499999995</v>
      </c>
      <c r="E234" s="10">
        <v>18.598676300000001</v>
      </c>
      <c r="F234" s="10">
        <v>73.797834800000004</v>
      </c>
      <c r="H234" s="9" t="s">
        <v>503</v>
      </c>
      <c r="I234" s="7" t="s">
        <v>83</v>
      </c>
      <c r="J234">
        <f t="shared" si="3"/>
        <v>9.2019220768100443</v>
      </c>
    </row>
    <row r="235" spans="1:10" ht="15" thickBot="1" x14ac:dyDescent="0.35">
      <c r="A235">
        <v>234</v>
      </c>
      <c r="B235" t="s">
        <v>70</v>
      </c>
      <c r="C235">
        <v>18.525970600000001</v>
      </c>
      <c r="D235">
        <v>73.839333499999995</v>
      </c>
      <c r="E235" s="10">
        <v>18.530263000000001</v>
      </c>
      <c r="F235" s="10">
        <v>73.849858800000007</v>
      </c>
      <c r="H235" s="9" t="s">
        <v>370</v>
      </c>
      <c r="I235" s="8" t="s">
        <v>83</v>
      </c>
      <c r="J235">
        <f t="shared" si="3"/>
        <v>1.2092811452000027</v>
      </c>
    </row>
    <row r="236" spans="1:10" ht="15" thickBot="1" x14ac:dyDescent="0.35">
      <c r="A236">
        <v>235</v>
      </c>
      <c r="B236" t="s">
        <v>102</v>
      </c>
      <c r="C236">
        <v>18.525970600000001</v>
      </c>
      <c r="D236">
        <v>73.839333499999995</v>
      </c>
      <c r="E236" s="10">
        <v>18.517500399999999</v>
      </c>
      <c r="F236" s="10">
        <v>73.841577599999994</v>
      </c>
      <c r="H236" s="9" t="s">
        <v>372</v>
      </c>
      <c r="I236" s="7" t="s">
        <v>93</v>
      </c>
      <c r="J236">
        <f t="shared" si="3"/>
        <v>0.97214727229144604</v>
      </c>
    </row>
    <row r="237" spans="1:10" ht="27.6" customHeight="1" thickBot="1" x14ac:dyDescent="0.35">
      <c r="A237">
        <v>236</v>
      </c>
      <c r="B237" t="s">
        <v>183</v>
      </c>
      <c r="C237">
        <v>18.525970600000001</v>
      </c>
      <c r="D237">
        <v>73.839333499999995</v>
      </c>
      <c r="E237" s="10">
        <v>18.501633500000001</v>
      </c>
      <c r="F237" s="10">
        <v>73.831546099999997</v>
      </c>
      <c r="H237" s="9" t="s">
        <v>400</v>
      </c>
      <c r="I237" s="8" t="s">
        <v>83</v>
      </c>
      <c r="J237">
        <f t="shared" si="3"/>
        <v>2.8310148193870535</v>
      </c>
    </row>
    <row r="238" spans="1:10" ht="15" thickBot="1" x14ac:dyDescent="0.35">
      <c r="A238">
        <v>237</v>
      </c>
      <c r="B238" t="s">
        <v>84</v>
      </c>
      <c r="C238">
        <v>18.525970600000001</v>
      </c>
      <c r="D238">
        <v>73.839333499999995</v>
      </c>
      <c r="E238" s="10">
        <v>18.507351400000001</v>
      </c>
      <c r="F238" s="10">
        <v>73.807654299999996</v>
      </c>
      <c r="H238" s="9" t="s">
        <v>502</v>
      </c>
      <c r="I238" s="7" t="s">
        <v>163</v>
      </c>
      <c r="J238">
        <f t="shared" si="3"/>
        <v>3.9340100505256275</v>
      </c>
    </row>
    <row r="239" spans="1:10" ht="15" thickBot="1" x14ac:dyDescent="0.35">
      <c r="A239">
        <v>238</v>
      </c>
      <c r="B239" t="s">
        <v>271</v>
      </c>
      <c r="C239">
        <v>18.525970600000001</v>
      </c>
      <c r="D239">
        <v>73.839333499999995</v>
      </c>
      <c r="E239" s="10">
        <v>18.5601649</v>
      </c>
      <c r="F239" s="10">
        <v>73.803133500000001</v>
      </c>
      <c r="H239" s="9" t="s">
        <v>449</v>
      </c>
      <c r="I239" s="8" t="s">
        <v>93</v>
      </c>
      <c r="J239">
        <f t="shared" si="3"/>
        <v>5.3928764413511887</v>
      </c>
    </row>
    <row r="240" spans="1:10" ht="15" thickBot="1" x14ac:dyDescent="0.35">
      <c r="A240">
        <v>239</v>
      </c>
      <c r="B240" t="s">
        <v>227</v>
      </c>
      <c r="C240">
        <v>18.525970600000001</v>
      </c>
      <c r="D240">
        <v>73.839333499999995</v>
      </c>
      <c r="E240" s="10">
        <v>18.524609099999999</v>
      </c>
      <c r="F240" s="10">
        <v>73.878623899999994</v>
      </c>
      <c r="H240" s="9" t="s">
        <v>431</v>
      </c>
      <c r="I240" s="7" t="s">
        <v>166</v>
      </c>
      <c r="J240">
        <f t="shared" si="3"/>
        <v>4.1497116616322893</v>
      </c>
    </row>
    <row r="241" spans="1:10" ht="15" thickBot="1" x14ac:dyDescent="0.35">
      <c r="A241">
        <v>240</v>
      </c>
      <c r="B241" t="s">
        <v>165</v>
      </c>
      <c r="C241">
        <v>18.525970600000001</v>
      </c>
      <c r="D241">
        <v>73.839333499999995</v>
      </c>
      <c r="E241" s="10">
        <v>18.5336359</v>
      </c>
      <c r="F241" s="10">
        <v>73.829622000000001</v>
      </c>
      <c r="H241" s="9" t="s">
        <v>390</v>
      </c>
      <c r="I241" s="8" t="s">
        <v>166</v>
      </c>
      <c r="J241">
        <f t="shared" si="3"/>
        <v>1.3336536104744432</v>
      </c>
    </row>
    <row r="242" spans="1:10" ht="15" thickBot="1" x14ac:dyDescent="0.35">
      <c r="A242">
        <v>241</v>
      </c>
      <c r="B242" t="s">
        <v>246</v>
      </c>
      <c r="C242">
        <v>18.525970600000001</v>
      </c>
      <c r="D242">
        <v>73.839333499999995</v>
      </c>
      <c r="E242" s="10">
        <v>18.515805700000001</v>
      </c>
      <c r="F242" s="10">
        <v>73.927164399999995</v>
      </c>
      <c r="H242" s="9" t="s">
        <v>426</v>
      </c>
      <c r="I242" s="7" t="s">
        <v>83</v>
      </c>
      <c r="J242">
        <f t="shared" si="3"/>
        <v>9.3392322255505693</v>
      </c>
    </row>
    <row r="243" spans="1:10" ht="15" thickBot="1" x14ac:dyDescent="0.35">
      <c r="A243">
        <v>242</v>
      </c>
      <c r="B243" t="s">
        <v>221</v>
      </c>
      <c r="C243">
        <v>18.525970600000001</v>
      </c>
      <c r="D243">
        <v>73.839333499999995</v>
      </c>
      <c r="E243" s="10">
        <v>18.601092099999999</v>
      </c>
      <c r="F243" s="10">
        <v>73.764124499999994</v>
      </c>
      <c r="H243" s="9" t="s">
        <v>427</v>
      </c>
      <c r="I243" s="8" t="s">
        <v>83</v>
      </c>
      <c r="J243">
        <f t="shared" si="3"/>
        <v>11.528566409627359</v>
      </c>
    </row>
    <row r="244" spans="1:10" ht="15" thickBot="1" x14ac:dyDescent="0.35">
      <c r="A244">
        <v>243</v>
      </c>
      <c r="B244" t="s">
        <v>247</v>
      </c>
      <c r="C244">
        <v>18.525970600000001</v>
      </c>
      <c r="D244">
        <v>73.839333499999995</v>
      </c>
      <c r="E244" s="10">
        <v>18.5726054</v>
      </c>
      <c r="F244" s="10">
        <v>73.878207900000007</v>
      </c>
      <c r="H244" s="9" t="s">
        <v>434</v>
      </c>
      <c r="I244" s="7" t="s">
        <v>83</v>
      </c>
      <c r="J244">
        <f t="shared" si="3"/>
        <v>6.6164712220417128</v>
      </c>
    </row>
    <row r="245" spans="1:10" ht="15" thickBot="1" x14ac:dyDescent="0.35">
      <c r="A245">
        <v>244</v>
      </c>
      <c r="B245" t="s">
        <v>54</v>
      </c>
      <c r="C245">
        <v>18.525970600000001</v>
      </c>
      <c r="D245">
        <v>73.839333499999995</v>
      </c>
      <c r="E245" s="10">
        <v>18.516543599999999</v>
      </c>
      <c r="F245" s="10">
        <v>73.836602099999993</v>
      </c>
      <c r="H245" s="9" t="s">
        <v>369</v>
      </c>
      <c r="I245" s="8" t="s">
        <v>83</v>
      </c>
      <c r="J245">
        <f t="shared" si="3"/>
        <v>1.0882378244842448</v>
      </c>
    </row>
    <row r="246" spans="1:10" ht="15" thickBot="1" x14ac:dyDescent="0.35">
      <c r="A246">
        <v>245</v>
      </c>
      <c r="B246" t="s">
        <v>248</v>
      </c>
      <c r="C246">
        <v>18.525970600000001</v>
      </c>
      <c r="D246">
        <v>73.839333499999995</v>
      </c>
      <c r="E246" s="10">
        <v>18.530437800000001</v>
      </c>
      <c r="F246" s="10">
        <v>73.829915200000002</v>
      </c>
      <c r="H246" s="9" t="s">
        <v>506</v>
      </c>
      <c r="I246" s="7" t="s">
        <v>55</v>
      </c>
      <c r="J246">
        <f t="shared" si="3"/>
        <v>1.1114843645104628</v>
      </c>
    </row>
    <row r="247" spans="1:10" ht="27.6" customHeight="1" thickBot="1" x14ac:dyDescent="0.35">
      <c r="A247">
        <v>246</v>
      </c>
      <c r="B247" t="s">
        <v>132</v>
      </c>
      <c r="C247">
        <v>18.525970600000001</v>
      </c>
      <c r="D247">
        <v>73.839333499999995</v>
      </c>
      <c r="E247" s="10">
        <v>18.516926000000002</v>
      </c>
      <c r="F247" s="10">
        <v>73.837770599999999</v>
      </c>
      <c r="H247" s="9" t="s">
        <v>496</v>
      </c>
      <c r="I247" s="8" t="s">
        <v>83</v>
      </c>
      <c r="J247">
        <f t="shared" si="3"/>
        <v>1.0202142361675413</v>
      </c>
    </row>
    <row r="248" spans="1:10" ht="15" thickBot="1" x14ac:dyDescent="0.35">
      <c r="A248">
        <v>247</v>
      </c>
      <c r="B248" t="s">
        <v>148</v>
      </c>
      <c r="C248">
        <v>18.525970600000001</v>
      </c>
      <c r="D248">
        <v>73.839333499999995</v>
      </c>
      <c r="E248" s="10">
        <v>18.516297999999999</v>
      </c>
      <c r="F248" s="10">
        <v>73.815456999999995</v>
      </c>
      <c r="H248" s="9" t="s">
        <v>382</v>
      </c>
      <c r="I248" s="7" t="s">
        <v>83</v>
      </c>
      <c r="J248">
        <f t="shared" si="3"/>
        <v>2.7404969789229812</v>
      </c>
    </row>
    <row r="249" spans="1:10" ht="15" thickBot="1" x14ac:dyDescent="0.35">
      <c r="A249">
        <v>248</v>
      </c>
      <c r="B249" t="s">
        <v>165</v>
      </c>
      <c r="C249">
        <v>18.525970600000001</v>
      </c>
      <c r="D249">
        <v>73.839333499999995</v>
      </c>
      <c r="E249" s="10">
        <v>18.5336359</v>
      </c>
      <c r="F249" s="10">
        <v>73.829622000000001</v>
      </c>
      <c r="H249" s="9" t="s">
        <v>390</v>
      </c>
      <c r="I249" s="8" t="s">
        <v>166</v>
      </c>
      <c r="J249">
        <f t="shared" si="3"/>
        <v>1.3336536104744432</v>
      </c>
    </row>
    <row r="250" spans="1:10" ht="15" thickBot="1" x14ac:dyDescent="0.35">
      <c r="A250">
        <v>249</v>
      </c>
      <c r="B250" t="s">
        <v>127</v>
      </c>
      <c r="C250">
        <v>18.525970600000001</v>
      </c>
      <c r="D250">
        <v>73.839333499999995</v>
      </c>
      <c r="E250" s="10">
        <v>18.524609099999999</v>
      </c>
      <c r="F250" s="10">
        <v>73.878623899999994</v>
      </c>
      <c r="H250" s="9" t="s">
        <v>495</v>
      </c>
      <c r="I250" s="7" t="s">
        <v>83</v>
      </c>
      <c r="J250">
        <f t="shared" si="3"/>
        <v>4.1497116616322893</v>
      </c>
    </row>
    <row r="251" spans="1:10" ht="15" thickBot="1" x14ac:dyDescent="0.35">
      <c r="A251">
        <v>250</v>
      </c>
      <c r="B251" t="s">
        <v>120</v>
      </c>
      <c r="C251">
        <v>18.525970600000001</v>
      </c>
      <c r="D251">
        <v>73.839333499999995</v>
      </c>
      <c r="E251" s="10">
        <v>18.5063393</v>
      </c>
      <c r="F251" s="10">
        <v>73.818410900000003</v>
      </c>
      <c r="H251" s="9" t="s">
        <v>375</v>
      </c>
      <c r="I251" s="8" t="s">
        <v>83</v>
      </c>
      <c r="J251">
        <f t="shared" si="3"/>
        <v>3.106822779305527</v>
      </c>
    </row>
    <row r="252" spans="1:10" ht="15" thickBot="1" x14ac:dyDescent="0.35">
      <c r="A252">
        <v>251</v>
      </c>
      <c r="B252" t="s">
        <v>488</v>
      </c>
      <c r="C252">
        <v>18.525970600000001</v>
      </c>
      <c r="D252">
        <v>73.839333499999995</v>
      </c>
      <c r="E252" s="10">
        <v>18.452932199999999</v>
      </c>
      <c r="F252" s="10">
        <v>73.865238000000005</v>
      </c>
      <c r="H252" s="9" t="s">
        <v>412</v>
      </c>
      <c r="I252" s="7" t="s">
        <v>83</v>
      </c>
      <c r="J252">
        <f t="shared" si="3"/>
        <v>8.5777879569703739</v>
      </c>
    </row>
    <row r="253" spans="1:10" ht="27.6" customHeight="1" thickBot="1" x14ac:dyDescent="0.35">
      <c r="A253">
        <v>252</v>
      </c>
      <c r="B253" t="s">
        <v>82</v>
      </c>
      <c r="C253">
        <v>18.525970600000001</v>
      </c>
      <c r="D253">
        <v>73.839333499999995</v>
      </c>
      <c r="E253" s="10">
        <v>18.508106000000002</v>
      </c>
      <c r="F253" s="10">
        <v>73.795636999999999</v>
      </c>
      <c r="H253" s="9" t="s">
        <v>371</v>
      </c>
      <c r="I253" s="8" t="s">
        <v>83</v>
      </c>
      <c r="J253">
        <f t="shared" si="3"/>
        <v>5.0226426066155572</v>
      </c>
    </row>
    <row r="254" spans="1:10" ht="15" thickBot="1" x14ac:dyDescent="0.35">
      <c r="A254">
        <v>253</v>
      </c>
      <c r="B254" t="s">
        <v>165</v>
      </c>
      <c r="C254">
        <v>18.525970600000001</v>
      </c>
      <c r="D254">
        <v>73.839333499999995</v>
      </c>
      <c r="E254" s="10">
        <v>18.5336359</v>
      </c>
      <c r="F254" s="10">
        <v>73.829622000000001</v>
      </c>
      <c r="H254" s="9" t="s">
        <v>390</v>
      </c>
      <c r="I254" s="7" t="s">
        <v>166</v>
      </c>
      <c r="J254">
        <f t="shared" si="3"/>
        <v>1.3336536104744432</v>
      </c>
    </row>
    <row r="255" spans="1:10" ht="15" thickBot="1" x14ac:dyDescent="0.35">
      <c r="A255">
        <v>254</v>
      </c>
      <c r="B255" t="s">
        <v>70</v>
      </c>
      <c r="C255">
        <v>18.525970600000001</v>
      </c>
      <c r="D255">
        <v>73.839333499999995</v>
      </c>
      <c r="E255" s="10">
        <v>18.530263000000001</v>
      </c>
      <c r="F255" s="10">
        <v>73.849858800000007</v>
      </c>
      <c r="H255" s="9" t="s">
        <v>370</v>
      </c>
      <c r="I255" s="8" t="s">
        <v>83</v>
      </c>
      <c r="J255">
        <f t="shared" si="3"/>
        <v>1.2092811452000027</v>
      </c>
    </row>
    <row r="256" spans="1:10" ht="15" thickBot="1" x14ac:dyDescent="0.35">
      <c r="A256">
        <v>255</v>
      </c>
      <c r="B256" t="s">
        <v>247</v>
      </c>
      <c r="C256">
        <v>18.525970600000001</v>
      </c>
      <c r="D256">
        <v>73.839333499999995</v>
      </c>
      <c r="E256" s="10">
        <v>18.5726054</v>
      </c>
      <c r="F256" s="10">
        <v>73.878207900000007</v>
      </c>
      <c r="H256" s="9" t="s">
        <v>434</v>
      </c>
      <c r="I256" s="7" t="s">
        <v>83</v>
      </c>
      <c r="J256">
        <f t="shared" si="3"/>
        <v>6.6164712220417128</v>
      </c>
    </row>
    <row r="257" spans="1:10" ht="15" thickBot="1" x14ac:dyDescent="0.35">
      <c r="A257">
        <v>256</v>
      </c>
      <c r="B257" t="s">
        <v>70</v>
      </c>
      <c r="C257">
        <v>18.525970600000001</v>
      </c>
      <c r="D257">
        <v>73.839333499999995</v>
      </c>
      <c r="E257" s="10">
        <v>18.530263000000001</v>
      </c>
      <c r="F257" s="10">
        <v>73.849858800000007</v>
      </c>
      <c r="H257" s="9" t="s">
        <v>370</v>
      </c>
      <c r="I257" s="8" t="s">
        <v>83</v>
      </c>
      <c r="J257">
        <f t="shared" si="3"/>
        <v>1.2092811452000027</v>
      </c>
    </row>
    <row r="258" spans="1:10" ht="15" thickBot="1" x14ac:dyDescent="0.35">
      <c r="A258">
        <v>257</v>
      </c>
      <c r="B258" t="s">
        <v>165</v>
      </c>
      <c r="C258">
        <v>18.525970600000001</v>
      </c>
      <c r="D258">
        <v>73.839333499999995</v>
      </c>
      <c r="E258" s="10">
        <v>18.5336359</v>
      </c>
      <c r="F258" s="10">
        <v>73.829622000000001</v>
      </c>
      <c r="H258" s="9" t="s">
        <v>390</v>
      </c>
      <c r="I258" s="7" t="s">
        <v>166</v>
      </c>
      <c r="J258">
        <f t="shared" si="3"/>
        <v>1.3336536104744432</v>
      </c>
    </row>
    <row r="259" spans="1:10" ht="15" thickBot="1" x14ac:dyDescent="0.35">
      <c r="A259">
        <v>258</v>
      </c>
      <c r="B259" t="s">
        <v>70</v>
      </c>
      <c r="C259">
        <v>18.525970600000001</v>
      </c>
      <c r="D259">
        <v>73.839333499999995</v>
      </c>
      <c r="E259" s="10">
        <v>18.530263000000001</v>
      </c>
      <c r="F259" s="10">
        <v>73.849858800000007</v>
      </c>
      <c r="H259" s="9" t="s">
        <v>370</v>
      </c>
      <c r="I259" s="8" t="s">
        <v>163</v>
      </c>
      <c r="J259">
        <f t="shared" ref="J259:J321" si="4">3963*ACOS(COS(RADIANS(90-C259))*COS(RADIANS(90-E259))+SIN(RADIANS(90-C259))*SIN(RADIANS(90-E259))*COS(RADIANS(D259-F259)))*1.60934</f>
        <v>1.2092811452000027</v>
      </c>
    </row>
    <row r="260" spans="1:10" ht="27.6" customHeight="1" thickBot="1" x14ac:dyDescent="0.35">
      <c r="A260">
        <v>259</v>
      </c>
      <c r="B260" t="s">
        <v>162</v>
      </c>
      <c r="C260">
        <v>18.525970600000001</v>
      </c>
      <c r="D260">
        <v>73.839333499999995</v>
      </c>
      <c r="E260" s="10">
        <v>18.497798899999999</v>
      </c>
      <c r="F260" s="10">
        <v>73.813655499999996</v>
      </c>
      <c r="H260" s="9" t="s">
        <v>389</v>
      </c>
      <c r="I260" s="7" t="s">
        <v>83</v>
      </c>
      <c r="J260">
        <f t="shared" si="4"/>
        <v>4.1449075888880689</v>
      </c>
    </row>
    <row r="261" spans="1:10" ht="15" thickBot="1" x14ac:dyDescent="0.35">
      <c r="A261">
        <v>260</v>
      </c>
      <c r="B261" t="s">
        <v>120</v>
      </c>
      <c r="C261">
        <v>18.525970600000001</v>
      </c>
      <c r="D261">
        <v>73.839333499999995</v>
      </c>
      <c r="E261" s="10">
        <v>18.5063393</v>
      </c>
      <c r="F261" s="10">
        <v>73.818410900000003</v>
      </c>
      <c r="H261" s="9" t="s">
        <v>375</v>
      </c>
      <c r="I261" s="8" t="s">
        <v>83</v>
      </c>
      <c r="J261">
        <f t="shared" si="4"/>
        <v>3.106822779305527</v>
      </c>
    </row>
    <row r="262" spans="1:10" ht="27.6" customHeight="1" thickBot="1" x14ac:dyDescent="0.35">
      <c r="A262">
        <v>261</v>
      </c>
      <c r="B262" t="s">
        <v>82</v>
      </c>
      <c r="C262">
        <v>18.525970600000001</v>
      </c>
      <c r="D262">
        <v>73.839333499999995</v>
      </c>
      <c r="E262" s="10">
        <v>18.508106000000002</v>
      </c>
      <c r="F262" s="10">
        <v>73.795636999999999</v>
      </c>
      <c r="H262" s="9" t="s">
        <v>371</v>
      </c>
      <c r="I262" s="7" t="s">
        <v>83</v>
      </c>
      <c r="J262">
        <f t="shared" si="4"/>
        <v>5.0226426066155572</v>
      </c>
    </row>
    <row r="263" spans="1:10" ht="15" thickBot="1" x14ac:dyDescent="0.35">
      <c r="A263">
        <v>262</v>
      </c>
      <c r="B263" t="s">
        <v>157</v>
      </c>
      <c r="C263">
        <v>18.525970600000001</v>
      </c>
      <c r="D263">
        <v>73.839333499999995</v>
      </c>
      <c r="E263" s="10">
        <v>18.516421300000001</v>
      </c>
      <c r="F263" s="10">
        <v>73.842471200000006</v>
      </c>
      <c r="H263" s="9" t="s">
        <v>387</v>
      </c>
      <c r="I263" s="8" t="s">
        <v>166</v>
      </c>
      <c r="J263">
        <f t="shared" si="4"/>
        <v>1.1133660334471156</v>
      </c>
    </row>
    <row r="264" spans="1:10" ht="15" thickBot="1" x14ac:dyDescent="0.35">
      <c r="A264">
        <v>263</v>
      </c>
      <c r="B264" t="s">
        <v>252</v>
      </c>
      <c r="C264">
        <v>18.525970600000001</v>
      </c>
      <c r="D264">
        <v>73.839333499999995</v>
      </c>
      <c r="E264" s="10">
        <v>18.5142405</v>
      </c>
      <c r="F264" s="10">
        <v>73.828731300000001</v>
      </c>
      <c r="H264" s="9" t="s">
        <v>463</v>
      </c>
      <c r="I264" s="7" t="s">
        <v>166</v>
      </c>
      <c r="J264">
        <f t="shared" si="4"/>
        <v>1.719648877797864</v>
      </c>
    </row>
    <row r="265" spans="1:10" ht="15" thickBot="1" x14ac:dyDescent="0.35">
      <c r="A265">
        <v>264</v>
      </c>
      <c r="B265" t="s">
        <v>190</v>
      </c>
      <c r="C265">
        <v>18.525970600000001</v>
      </c>
      <c r="D265">
        <v>73.839333499999995</v>
      </c>
      <c r="E265" s="10">
        <v>18.508934</v>
      </c>
      <c r="F265" s="10">
        <v>73.925910200000004</v>
      </c>
      <c r="H265" s="9" t="s">
        <v>404</v>
      </c>
      <c r="I265" s="8" t="s">
        <v>83</v>
      </c>
      <c r="J265">
        <f t="shared" si="4"/>
        <v>9.3329418017809029</v>
      </c>
    </row>
    <row r="266" spans="1:10" ht="15" thickBot="1" x14ac:dyDescent="0.35">
      <c r="A266">
        <v>265</v>
      </c>
      <c r="B266" t="s">
        <v>487</v>
      </c>
      <c r="C266">
        <v>18.525970600000001</v>
      </c>
      <c r="D266">
        <v>73.839333499999995</v>
      </c>
      <c r="E266" s="10">
        <v>18.594470399999999</v>
      </c>
      <c r="F266" s="10">
        <v>73.927588900000003</v>
      </c>
      <c r="H266" s="9" t="s">
        <v>507</v>
      </c>
      <c r="I266" s="7" t="s">
        <v>83</v>
      </c>
      <c r="J266">
        <f t="shared" si="4"/>
        <v>12.036363022032777</v>
      </c>
    </row>
    <row r="267" spans="1:10" ht="15" thickBot="1" x14ac:dyDescent="0.35">
      <c r="A267">
        <v>266</v>
      </c>
      <c r="B267" t="s">
        <v>54</v>
      </c>
      <c r="C267">
        <v>18.525970600000001</v>
      </c>
      <c r="D267">
        <v>73.839333499999995</v>
      </c>
      <c r="E267" s="10">
        <v>18.516543599999999</v>
      </c>
      <c r="F267" s="10">
        <v>73.836602099999993</v>
      </c>
      <c r="H267" s="9" t="s">
        <v>369</v>
      </c>
      <c r="I267" s="8" t="s">
        <v>83</v>
      </c>
      <c r="J267">
        <f t="shared" si="4"/>
        <v>1.0882378244842448</v>
      </c>
    </row>
    <row r="268" spans="1:10" ht="15" thickBot="1" x14ac:dyDescent="0.35">
      <c r="A268">
        <v>267</v>
      </c>
      <c r="B268" t="s">
        <v>255</v>
      </c>
      <c r="C268">
        <v>18.525970600000001</v>
      </c>
      <c r="D268">
        <v>73.839333499999995</v>
      </c>
      <c r="E268" s="10">
        <v>18.5140064</v>
      </c>
      <c r="F268" s="10">
        <v>73.835347100000007</v>
      </c>
      <c r="H268" s="9" t="s">
        <v>508</v>
      </c>
      <c r="I268" s="7" t="s">
        <v>83</v>
      </c>
      <c r="J268">
        <f t="shared" si="4"/>
        <v>1.3966680492327121</v>
      </c>
    </row>
    <row r="269" spans="1:10" ht="15" thickBot="1" x14ac:dyDescent="0.35">
      <c r="A269">
        <v>268</v>
      </c>
      <c r="B269" t="s">
        <v>190</v>
      </c>
      <c r="C269">
        <v>18.525970600000001</v>
      </c>
      <c r="D269">
        <v>73.839333499999995</v>
      </c>
      <c r="E269" s="10">
        <v>18.508934</v>
      </c>
      <c r="F269" s="10">
        <v>73.925910200000004</v>
      </c>
      <c r="H269" s="9" t="s">
        <v>404</v>
      </c>
      <c r="I269" s="8" t="s">
        <v>83</v>
      </c>
      <c r="J269">
        <f t="shared" si="4"/>
        <v>9.3329418017809029</v>
      </c>
    </row>
    <row r="270" spans="1:10" ht="15" thickBot="1" x14ac:dyDescent="0.35">
      <c r="A270">
        <v>269</v>
      </c>
      <c r="B270" t="s">
        <v>102</v>
      </c>
      <c r="C270">
        <v>18.525970600000001</v>
      </c>
      <c r="D270">
        <v>73.839333499999995</v>
      </c>
      <c r="E270" s="10">
        <v>18.517500399999999</v>
      </c>
      <c r="F270" s="10">
        <v>73.841577599999994</v>
      </c>
      <c r="H270" s="9" t="s">
        <v>372</v>
      </c>
      <c r="I270" s="7" t="s">
        <v>93</v>
      </c>
      <c r="J270">
        <f t="shared" si="4"/>
        <v>0.97214727229144604</v>
      </c>
    </row>
    <row r="271" spans="1:10" ht="27.6" customHeight="1" thickBot="1" x14ac:dyDescent="0.35">
      <c r="A271">
        <v>270</v>
      </c>
      <c r="B271" t="s">
        <v>132</v>
      </c>
      <c r="C271">
        <v>18.525970600000001</v>
      </c>
      <c r="D271">
        <v>73.839333499999995</v>
      </c>
      <c r="E271" s="10">
        <v>18.516926000000002</v>
      </c>
      <c r="F271" s="10">
        <v>73.837770599999999</v>
      </c>
      <c r="H271" s="9" t="s">
        <v>496</v>
      </c>
      <c r="I271" s="8" t="s">
        <v>83</v>
      </c>
      <c r="J271">
        <f t="shared" si="4"/>
        <v>1.0202142361675413</v>
      </c>
    </row>
    <row r="272" spans="1:10" ht="15" thickBot="1" x14ac:dyDescent="0.35">
      <c r="A272">
        <v>271</v>
      </c>
      <c r="B272" t="s">
        <v>54</v>
      </c>
      <c r="C272">
        <v>18.525970600000001</v>
      </c>
      <c r="D272">
        <v>73.839333499999995</v>
      </c>
      <c r="E272" s="10">
        <v>18.516543599999999</v>
      </c>
      <c r="F272" s="10">
        <v>73.836602099999993</v>
      </c>
      <c r="H272" s="9" t="s">
        <v>369</v>
      </c>
      <c r="I272" s="7" t="s">
        <v>163</v>
      </c>
      <c r="J272">
        <f t="shared" si="4"/>
        <v>1.0882378244842448</v>
      </c>
    </row>
    <row r="273" spans="1:10" ht="27.6" customHeight="1" thickBot="1" x14ac:dyDescent="0.35">
      <c r="A273">
        <v>272</v>
      </c>
      <c r="B273" t="s">
        <v>162</v>
      </c>
      <c r="C273">
        <v>18.525970600000001</v>
      </c>
      <c r="D273">
        <v>73.839333499999995</v>
      </c>
      <c r="E273" s="10">
        <v>18.497798899999999</v>
      </c>
      <c r="F273" s="10">
        <v>73.813655499999996</v>
      </c>
      <c r="H273" s="9" t="s">
        <v>389</v>
      </c>
      <c r="I273" s="8" t="s">
        <v>83</v>
      </c>
      <c r="J273">
        <f t="shared" si="4"/>
        <v>4.1449075888880689</v>
      </c>
    </row>
    <row r="274" spans="1:10" ht="15" thickBot="1" x14ac:dyDescent="0.35">
      <c r="A274">
        <v>273</v>
      </c>
      <c r="B274" t="s">
        <v>297</v>
      </c>
      <c r="C274">
        <v>18.525970600000001</v>
      </c>
      <c r="D274">
        <v>73.839333499999995</v>
      </c>
      <c r="E274" s="10">
        <v>18.629781099999999</v>
      </c>
      <c r="F274" s="10">
        <v>73.799709399999998</v>
      </c>
      <c r="H274" s="9" t="s">
        <v>380</v>
      </c>
      <c r="I274" s="7" t="s">
        <v>83</v>
      </c>
      <c r="J274">
        <f t="shared" si="4"/>
        <v>12.288628747077906</v>
      </c>
    </row>
    <row r="275" spans="1:10" ht="15" thickBot="1" x14ac:dyDescent="0.35">
      <c r="A275">
        <v>274</v>
      </c>
      <c r="B275" t="s">
        <v>127</v>
      </c>
      <c r="C275">
        <v>18.525970600000001</v>
      </c>
      <c r="D275">
        <v>73.839333499999995</v>
      </c>
      <c r="E275" s="10">
        <v>18.524609099999999</v>
      </c>
      <c r="F275" s="10">
        <v>73.878623899999994</v>
      </c>
      <c r="H275" s="9" t="s">
        <v>495</v>
      </c>
      <c r="I275" s="8" t="s">
        <v>83</v>
      </c>
      <c r="J275">
        <f t="shared" si="4"/>
        <v>4.1497116616322893</v>
      </c>
    </row>
    <row r="276" spans="1:10" ht="15" thickBot="1" x14ac:dyDescent="0.35">
      <c r="A276">
        <v>275</v>
      </c>
      <c r="B276" t="s">
        <v>257</v>
      </c>
      <c r="C276">
        <v>18.525970600000001</v>
      </c>
      <c r="D276">
        <v>73.839333499999995</v>
      </c>
      <c r="E276" s="10">
        <v>18.4678997</v>
      </c>
      <c r="F276" s="10">
        <v>73.818820099999996</v>
      </c>
      <c r="H276" s="9" t="s">
        <v>419</v>
      </c>
      <c r="I276" s="7" t="s">
        <v>83</v>
      </c>
      <c r="J276">
        <f t="shared" si="4"/>
        <v>6.8171678831825364</v>
      </c>
    </row>
    <row r="277" spans="1:10" ht="27.6" customHeight="1" thickBot="1" x14ac:dyDescent="0.35">
      <c r="A277">
        <v>276</v>
      </c>
      <c r="B277" t="s">
        <v>82</v>
      </c>
      <c r="C277">
        <v>18.525970600000001</v>
      </c>
      <c r="D277">
        <v>73.839333499999995</v>
      </c>
      <c r="E277" s="10">
        <v>18.508106000000002</v>
      </c>
      <c r="F277" s="10">
        <v>73.795636999999999</v>
      </c>
      <c r="H277" s="9" t="s">
        <v>371</v>
      </c>
      <c r="I277" s="8" t="s">
        <v>83</v>
      </c>
      <c r="J277">
        <f t="shared" si="4"/>
        <v>5.0226426066155572</v>
      </c>
    </row>
    <row r="278" spans="1:10" ht="15" thickBot="1" x14ac:dyDescent="0.35">
      <c r="A278">
        <v>277</v>
      </c>
      <c r="B278" t="s">
        <v>177</v>
      </c>
      <c r="C278">
        <v>18.525970600000001</v>
      </c>
      <c r="D278">
        <v>73.839333499999995</v>
      </c>
      <c r="E278" s="10">
        <v>18.564245199999998</v>
      </c>
      <c r="F278" s="10">
        <v>73.776851100000002</v>
      </c>
      <c r="H278" s="9" t="s">
        <v>398</v>
      </c>
      <c r="I278" s="7" t="s">
        <v>83</v>
      </c>
      <c r="J278">
        <f t="shared" si="4"/>
        <v>7.8506461999342383</v>
      </c>
    </row>
    <row r="279" spans="1:10" ht="15" thickBot="1" x14ac:dyDescent="0.35">
      <c r="A279">
        <v>278</v>
      </c>
      <c r="B279" t="s">
        <v>54</v>
      </c>
      <c r="C279">
        <v>18.525970600000001</v>
      </c>
      <c r="D279">
        <v>73.839333499999995</v>
      </c>
      <c r="E279" s="10">
        <v>18.516543599999999</v>
      </c>
      <c r="F279" s="10">
        <v>73.836602099999993</v>
      </c>
      <c r="H279" s="9" t="s">
        <v>369</v>
      </c>
      <c r="I279" s="8" t="s">
        <v>93</v>
      </c>
      <c r="J279">
        <f t="shared" si="4"/>
        <v>1.0882378244842448</v>
      </c>
    </row>
    <row r="280" spans="1:10" ht="15" thickBot="1" x14ac:dyDescent="0.35">
      <c r="A280">
        <v>279</v>
      </c>
      <c r="B280" t="s">
        <v>70</v>
      </c>
      <c r="C280">
        <v>18.525970600000001</v>
      </c>
      <c r="D280">
        <v>73.839333499999995</v>
      </c>
      <c r="E280" s="10">
        <v>18.530263000000001</v>
      </c>
      <c r="F280" s="10">
        <v>73.849858800000007</v>
      </c>
      <c r="H280" s="9" t="s">
        <v>370</v>
      </c>
      <c r="I280" s="7" t="s">
        <v>83</v>
      </c>
      <c r="J280">
        <f t="shared" si="4"/>
        <v>1.2092811452000027</v>
      </c>
    </row>
    <row r="281" spans="1:10" ht="15" thickBot="1" x14ac:dyDescent="0.35">
      <c r="A281">
        <v>280</v>
      </c>
      <c r="B281" t="s">
        <v>54</v>
      </c>
      <c r="C281">
        <v>18.525970600000001</v>
      </c>
      <c r="D281">
        <v>73.839333499999995</v>
      </c>
      <c r="E281" s="10">
        <v>18.516543599999999</v>
      </c>
      <c r="F281" s="10">
        <v>73.836602099999993</v>
      </c>
      <c r="H281" s="9" t="s">
        <v>369</v>
      </c>
      <c r="I281" s="8" t="s">
        <v>83</v>
      </c>
      <c r="J281">
        <f t="shared" si="4"/>
        <v>1.0882378244842448</v>
      </c>
    </row>
    <row r="282" spans="1:10" ht="15" thickBot="1" x14ac:dyDescent="0.35">
      <c r="A282">
        <v>281</v>
      </c>
      <c r="B282" t="s">
        <v>127</v>
      </c>
      <c r="C282">
        <v>18.525970600000001</v>
      </c>
      <c r="D282">
        <v>73.839333499999995</v>
      </c>
      <c r="E282" s="10">
        <v>18.524609099999999</v>
      </c>
      <c r="F282" s="10">
        <v>73.878623899999994</v>
      </c>
      <c r="H282" s="9" t="s">
        <v>495</v>
      </c>
      <c r="I282" s="7" t="s">
        <v>83</v>
      </c>
      <c r="J282">
        <f t="shared" si="4"/>
        <v>4.1497116616322893</v>
      </c>
    </row>
    <row r="283" spans="1:10" ht="15" thickBot="1" x14ac:dyDescent="0.35">
      <c r="A283">
        <v>282</v>
      </c>
      <c r="B283" t="s">
        <v>165</v>
      </c>
      <c r="C283">
        <v>18.525970600000001</v>
      </c>
      <c r="D283">
        <v>73.839333499999995</v>
      </c>
      <c r="E283" s="10">
        <v>18.5336359</v>
      </c>
      <c r="F283" s="10">
        <v>73.829622000000001</v>
      </c>
      <c r="H283" s="9" t="s">
        <v>390</v>
      </c>
      <c r="I283" s="8" t="s">
        <v>166</v>
      </c>
      <c r="J283">
        <f t="shared" si="4"/>
        <v>1.3336536104744432</v>
      </c>
    </row>
    <row r="284" spans="1:10" ht="15" thickBot="1" x14ac:dyDescent="0.35">
      <c r="A284">
        <v>283</v>
      </c>
      <c r="B284" t="s">
        <v>148</v>
      </c>
      <c r="C284">
        <v>18.525970600000001</v>
      </c>
      <c r="D284">
        <v>73.839333499999995</v>
      </c>
      <c r="E284" s="10">
        <v>18.516297999999999</v>
      </c>
      <c r="F284" s="10">
        <v>73.815456999999995</v>
      </c>
      <c r="H284" s="9" t="s">
        <v>382</v>
      </c>
      <c r="I284" s="7" t="s">
        <v>83</v>
      </c>
      <c r="J284">
        <f t="shared" si="4"/>
        <v>2.7404969789229812</v>
      </c>
    </row>
    <row r="285" spans="1:10" ht="15" thickBot="1" x14ac:dyDescent="0.35">
      <c r="A285">
        <v>284</v>
      </c>
      <c r="B285" t="s">
        <v>260</v>
      </c>
      <c r="C285">
        <v>18.525970600000001</v>
      </c>
      <c r="D285">
        <v>73.839333499999995</v>
      </c>
      <c r="E285" s="10">
        <v>18.4981221</v>
      </c>
      <c r="F285" s="10">
        <v>73.798528099999999</v>
      </c>
      <c r="H285" s="9" t="s">
        <v>442</v>
      </c>
      <c r="I285" s="8" t="s">
        <v>83</v>
      </c>
      <c r="J285">
        <f t="shared" si="4"/>
        <v>5.3067238738507916</v>
      </c>
    </row>
    <row r="286" spans="1:10" ht="15" thickBot="1" x14ac:dyDescent="0.35">
      <c r="A286">
        <v>285</v>
      </c>
      <c r="B286" t="s">
        <v>261</v>
      </c>
      <c r="C286">
        <v>18.525970600000001</v>
      </c>
      <c r="D286">
        <v>73.839333499999995</v>
      </c>
      <c r="E286" s="10">
        <v>18.4989676</v>
      </c>
      <c r="F286" s="10">
        <v>73.895720499999996</v>
      </c>
      <c r="H286" s="9" t="s">
        <v>443</v>
      </c>
      <c r="I286" s="7" t="s">
        <v>83</v>
      </c>
      <c r="J286">
        <f t="shared" si="4"/>
        <v>6.6678029951207325</v>
      </c>
    </row>
    <row r="287" spans="1:10" ht="15" thickBot="1" x14ac:dyDescent="0.35">
      <c r="A287">
        <v>286</v>
      </c>
      <c r="B287" t="s">
        <v>70</v>
      </c>
      <c r="C287">
        <v>18.525970600000001</v>
      </c>
      <c r="D287">
        <v>73.839333499999995</v>
      </c>
      <c r="E287" s="10">
        <v>18.530263000000001</v>
      </c>
      <c r="F287" s="10">
        <v>73.849858800000007</v>
      </c>
      <c r="H287" s="9" t="s">
        <v>370</v>
      </c>
      <c r="I287" s="8" t="s">
        <v>83</v>
      </c>
      <c r="J287">
        <f t="shared" si="4"/>
        <v>1.2092811452000027</v>
      </c>
    </row>
    <row r="288" spans="1:10" ht="15" thickBot="1" x14ac:dyDescent="0.35">
      <c r="A288">
        <v>287</v>
      </c>
      <c r="B288" t="s">
        <v>120</v>
      </c>
      <c r="C288">
        <v>18.525970600000001</v>
      </c>
      <c r="D288">
        <v>73.839333499999995</v>
      </c>
      <c r="E288" s="10">
        <v>18.5063393</v>
      </c>
      <c r="F288" s="10">
        <v>73.818410900000003</v>
      </c>
      <c r="H288" s="9" t="s">
        <v>375</v>
      </c>
      <c r="I288" s="7" t="s">
        <v>83</v>
      </c>
      <c r="J288">
        <f t="shared" si="4"/>
        <v>3.106822779305527</v>
      </c>
    </row>
    <row r="289" spans="1:10" ht="15" thickBot="1" x14ac:dyDescent="0.35">
      <c r="A289">
        <v>288</v>
      </c>
      <c r="B289" t="s">
        <v>127</v>
      </c>
      <c r="C289">
        <v>18.525970600000001</v>
      </c>
      <c r="D289">
        <v>73.839333499999995</v>
      </c>
      <c r="E289" s="10">
        <v>18.524609099999999</v>
      </c>
      <c r="F289" s="10">
        <v>73.878623899999994</v>
      </c>
      <c r="H289" s="9" t="s">
        <v>495</v>
      </c>
      <c r="I289" s="8" t="s">
        <v>83</v>
      </c>
      <c r="J289">
        <f t="shared" si="4"/>
        <v>4.1497116616322893</v>
      </c>
    </row>
    <row r="290" spans="1:10" ht="27.6" customHeight="1" thickBot="1" x14ac:dyDescent="0.35">
      <c r="A290">
        <v>289</v>
      </c>
      <c r="B290" t="s">
        <v>162</v>
      </c>
      <c r="C290">
        <v>18.525970600000001</v>
      </c>
      <c r="D290">
        <v>73.839333499999995</v>
      </c>
      <c r="E290" s="10">
        <v>18.497798899999999</v>
      </c>
      <c r="F290" s="10">
        <v>73.813655499999996</v>
      </c>
      <c r="H290" s="9" t="s">
        <v>389</v>
      </c>
      <c r="I290" s="7" t="s">
        <v>83</v>
      </c>
      <c r="J290">
        <f t="shared" si="4"/>
        <v>4.1449075888880689</v>
      </c>
    </row>
    <row r="291" spans="1:10" ht="15" thickBot="1" x14ac:dyDescent="0.35">
      <c r="A291">
        <v>290</v>
      </c>
      <c r="B291" t="s">
        <v>127</v>
      </c>
      <c r="C291">
        <v>18.525970600000001</v>
      </c>
      <c r="D291">
        <v>73.839333499999995</v>
      </c>
      <c r="E291" s="10">
        <v>18.524609099999999</v>
      </c>
      <c r="F291" s="10">
        <v>73.878623899999994</v>
      </c>
      <c r="H291" s="9" t="s">
        <v>495</v>
      </c>
      <c r="I291" s="8" t="s">
        <v>83</v>
      </c>
      <c r="J291">
        <f t="shared" si="4"/>
        <v>4.1497116616322893</v>
      </c>
    </row>
    <row r="292" spans="1:10" ht="15" thickBot="1" x14ac:dyDescent="0.35">
      <c r="A292">
        <v>291</v>
      </c>
      <c r="B292" t="s">
        <v>120</v>
      </c>
      <c r="C292">
        <v>18.525970600000001</v>
      </c>
      <c r="D292">
        <v>73.839333499999995</v>
      </c>
      <c r="E292" s="10">
        <v>18.5063393</v>
      </c>
      <c r="F292" s="10">
        <v>73.818410900000003</v>
      </c>
      <c r="H292" s="9" t="s">
        <v>375</v>
      </c>
      <c r="I292" s="7" t="s">
        <v>83</v>
      </c>
      <c r="J292">
        <f t="shared" si="4"/>
        <v>3.106822779305527</v>
      </c>
    </row>
    <row r="293" spans="1:10" ht="15" thickBot="1" x14ac:dyDescent="0.35">
      <c r="A293">
        <v>292</v>
      </c>
      <c r="B293" t="s">
        <v>127</v>
      </c>
      <c r="C293">
        <v>18.525970600000001</v>
      </c>
      <c r="D293">
        <v>73.839333499999995</v>
      </c>
      <c r="E293" s="10">
        <v>18.524609099999999</v>
      </c>
      <c r="F293" s="10">
        <v>73.878623899999994</v>
      </c>
      <c r="H293" s="9" t="s">
        <v>495</v>
      </c>
      <c r="I293" s="8" t="s">
        <v>83</v>
      </c>
      <c r="J293">
        <f t="shared" si="4"/>
        <v>4.1497116616322893</v>
      </c>
    </row>
    <row r="294" spans="1:10" ht="15" thickBot="1" x14ac:dyDescent="0.35">
      <c r="A294">
        <v>293</v>
      </c>
      <c r="B294" t="s">
        <v>102</v>
      </c>
      <c r="C294">
        <v>18.525970600000001</v>
      </c>
      <c r="D294">
        <v>73.839333499999995</v>
      </c>
      <c r="E294" s="10">
        <v>18.517500399999999</v>
      </c>
      <c r="F294" s="10">
        <v>73.841577599999994</v>
      </c>
      <c r="H294" s="9" t="s">
        <v>372</v>
      </c>
      <c r="I294" s="7" t="s">
        <v>93</v>
      </c>
      <c r="J294">
        <f t="shared" si="4"/>
        <v>0.97214727229144604</v>
      </c>
    </row>
    <row r="295" spans="1:10" ht="15" thickBot="1" x14ac:dyDescent="0.35">
      <c r="A295">
        <v>294</v>
      </c>
      <c r="B295" t="s">
        <v>70</v>
      </c>
      <c r="C295">
        <v>18.525970600000001</v>
      </c>
      <c r="D295">
        <v>73.839333499999995</v>
      </c>
      <c r="E295" s="10">
        <v>18.530263000000001</v>
      </c>
      <c r="F295" s="10">
        <v>73.849858800000007</v>
      </c>
      <c r="H295" s="9" t="s">
        <v>370</v>
      </c>
      <c r="I295" s="8" t="s">
        <v>83</v>
      </c>
      <c r="J295">
        <f t="shared" si="4"/>
        <v>1.2092811452000027</v>
      </c>
    </row>
    <row r="296" spans="1:10" ht="15" thickBot="1" x14ac:dyDescent="0.35">
      <c r="A296">
        <v>295</v>
      </c>
      <c r="B296" t="s">
        <v>54</v>
      </c>
      <c r="C296">
        <v>18.525970600000001</v>
      </c>
      <c r="D296">
        <v>73.839333499999995</v>
      </c>
      <c r="E296" s="10">
        <v>18.516543599999999</v>
      </c>
      <c r="F296" s="10">
        <v>73.836602099999993</v>
      </c>
      <c r="H296" s="9" t="s">
        <v>369</v>
      </c>
      <c r="I296" s="7" t="s">
        <v>83</v>
      </c>
      <c r="J296">
        <f t="shared" si="4"/>
        <v>1.0882378244842448</v>
      </c>
    </row>
    <row r="297" spans="1:10" ht="15" thickBot="1" x14ac:dyDescent="0.35">
      <c r="A297">
        <v>296</v>
      </c>
      <c r="B297" t="s">
        <v>259</v>
      </c>
      <c r="C297">
        <v>18.525970600000001</v>
      </c>
      <c r="D297">
        <v>73.839333499999995</v>
      </c>
      <c r="E297" s="10">
        <v>18.469021300000001</v>
      </c>
      <c r="F297" s="10">
        <v>73.864094399999999</v>
      </c>
      <c r="H297" s="9" t="s">
        <v>441</v>
      </c>
      <c r="I297" s="8" t="s">
        <v>83</v>
      </c>
      <c r="J297">
        <f t="shared" si="4"/>
        <v>6.8569812538984047</v>
      </c>
    </row>
    <row r="298" spans="1:10" ht="15" thickBot="1" x14ac:dyDescent="0.35">
      <c r="A298">
        <v>297</v>
      </c>
      <c r="B298" t="s">
        <v>50</v>
      </c>
      <c r="C298">
        <v>18.525970600000001</v>
      </c>
      <c r="D298">
        <v>73.839333499999995</v>
      </c>
      <c r="E298" s="10">
        <v>18.524609099999999</v>
      </c>
      <c r="F298" s="10">
        <v>73.878623899999994</v>
      </c>
      <c r="H298" s="9" t="s">
        <v>232</v>
      </c>
      <c r="I298" s="7" t="s">
        <v>166</v>
      </c>
      <c r="J298">
        <f t="shared" si="4"/>
        <v>4.1497116616322893</v>
      </c>
    </row>
    <row r="299" spans="1:10" ht="15" thickBot="1" x14ac:dyDescent="0.35">
      <c r="A299">
        <v>298</v>
      </c>
      <c r="B299" t="s">
        <v>134</v>
      </c>
      <c r="C299">
        <v>18.525970600000001</v>
      </c>
      <c r="D299">
        <v>73.839333499999995</v>
      </c>
      <c r="E299" s="10">
        <v>18.515474099999999</v>
      </c>
      <c r="F299" s="10">
        <v>73.850071700000001</v>
      </c>
      <c r="H299" s="9" t="s">
        <v>378</v>
      </c>
      <c r="I299" s="8" t="s">
        <v>83</v>
      </c>
      <c r="J299">
        <f t="shared" si="4"/>
        <v>1.6278135675612542</v>
      </c>
    </row>
    <row r="300" spans="1:10" ht="15" thickBot="1" x14ac:dyDescent="0.35">
      <c r="A300">
        <v>299</v>
      </c>
      <c r="B300" t="s">
        <v>269</v>
      </c>
      <c r="C300">
        <v>18.525970600000001</v>
      </c>
      <c r="D300">
        <v>73.839333499999995</v>
      </c>
      <c r="E300" s="10">
        <v>18.575865</v>
      </c>
      <c r="F300" s="10">
        <v>73.893082699999994</v>
      </c>
      <c r="H300" s="9" t="s">
        <v>509</v>
      </c>
      <c r="I300" s="7" t="s">
        <v>83</v>
      </c>
      <c r="J300">
        <f t="shared" si="4"/>
        <v>7.9384905110778172</v>
      </c>
    </row>
    <row r="301" spans="1:10" ht="15" thickBot="1" x14ac:dyDescent="0.35">
      <c r="A301">
        <v>300</v>
      </c>
      <c r="B301" t="s">
        <v>271</v>
      </c>
      <c r="C301">
        <v>18.525970600000001</v>
      </c>
      <c r="D301">
        <v>73.839333499999995</v>
      </c>
      <c r="E301" s="10">
        <v>18.5601649</v>
      </c>
      <c r="F301" s="10">
        <v>73.803133500000001</v>
      </c>
      <c r="H301" s="9" t="s">
        <v>449</v>
      </c>
      <c r="I301" s="8" t="s">
        <v>83</v>
      </c>
      <c r="J301">
        <f t="shared" si="4"/>
        <v>5.3928764413511887</v>
      </c>
    </row>
    <row r="302" spans="1:10" ht="15" thickBot="1" x14ac:dyDescent="0.35">
      <c r="A302">
        <v>301</v>
      </c>
      <c r="B302" t="s">
        <v>272</v>
      </c>
      <c r="C302">
        <v>18.525970600000001</v>
      </c>
      <c r="D302">
        <v>73.839333499999995</v>
      </c>
      <c r="E302" s="10">
        <v>18.501116199999998</v>
      </c>
      <c r="F302" s="10">
        <v>73.750766900000002</v>
      </c>
      <c r="H302" s="9" t="s">
        <v>510</v>
      </c>
      <c r="I302" s="7" t="s">
        <v>83</v>
      </c>
      <c r="J302">
        <f t="shared" si="4"/>
        <v>9.7492842379437494</v>
      </c>
    </row>
    <row r="303" spans="1:10" ht="15" thickBot="1" x14ac:dyDescent="0.35">
      <c r="A303">
        <v>302</v>
      </c>
      <c r="B303" t="s">
        <v>273</v>
      </c>
      <c r="C303">
        <v>18.525970600000001</v>
      </c>
      <c r="D303">
        <v>73.839333499999995</v>
      </c>
      <c r="E303" s="10">
        <v>18.567855300000002</v>
      </c>
      <c r="F303" s="10">
        <v>73.914363699999996</v>
      </c>
      <c r="H303" s="9" t="s">
        <v>511</v>
      </c>
      <c r="I303" s="8" t="s">
        <v>83</v>
      </c>
      <c r="J303">
        <f t="shared" si="4"/>
        <v>9.1888144555186813</v>
      </c>
    </row>
    <row r="304" spans="1:10" ht="15" thickBot="1" x14ac:dyDescent="0.35">
      <c r="A304">
        <v>303</v>
      </c>
      <c r="B304" t="s">
        <v>226</v>
      </c>
      <c r="C304">
        <v>18.525970600000001</v>
      </c>
      <c r="D304">
        <v>73.839333499999995</v>
      </c>
      <c r="E304" s="10">
        <v>18.501832199999999</v>
      </c>
      <c r="F304" s="10">
        <v>73.863591200000002</v>
      </c>
      <c r="H304" s="9" t="s">
        <v>416</v>
      </c>
      <c r="I304" s="7" t="s">
        <v>83</v>
      </c>
      <c r="J304">
        <f t="shared" si="4"/>
        <v>3.7115575817670154</v>
      </c>
    </row>
    <row r="305" spans="1:10" ht="15" thickBot="1" x14ac:dyDescent="0.35">
      <c r="A305">
        <v>304</v>
      </c>
      <c r="B305" t="s">
        <v>70</v>
      </c>
      <c r="C305">
        <v>18.525970600000001</v>
      </c>
      <c r="D305">
        <v>73.839333499999995</v>
      </c>
      <c r="E305" s="10">
        <v>18.530263000000001</v>
      </c>
      <c r="F305" s="10">
        <v>73.849858800000007</v>
      </c>
      <c r="H305" s="9" t="s">
        <v>370</v>
      </c>
      <c r="I305" s="8" t="s">
        <v>83</v>
      </c>
      <c r="J305">
        <f t="shared" si="4"/>
        <v>1.2092811452000027</v>
      </c>
    </row>
    <row r="306" spans="1:10" ht="15" thickBot="1" x14ac:dyDescent="0.35">
      <c r="A306">
        <v>305</v>
      </c>
      <c r="B306" t="s">
        <v>274</v>
      </c>
      <c r="C306">
        <v>18.525970600000001</v>
      </c>
      <c r="D306">
        <v>73.839333499999995</v>
      </c>
      <c r="E306" s="10">
        <v>18.567855300000002</v>
      </c>
      <c r="F306" s="10">
        <v>73.914363699999996</v>
      </c>
      <c r="H306" s="9" t="s">
        <v>511</v>
      </c>
      <c r="I306" s="7" t="s">
        <v>55</v>
      </c>
      <c r="J306">
        <f t="shared" si="4"/>
        <v>9.1888144555186813</v>
      </c>
    </row>
    <row r="307" spans="1:10" ht="15" thickBot="1" x14ac:dyDescent="0.35">
      <c r="A307">
        <v>306</v>
      </c>
      <c r="B307" t="s">
        <v>70</v>
      </c>
      <c r="C307">
        <v>18.525970600000001</v>
      </c>
      <c r="D307">
        <v>73.839333499999995</v>
      </c>
      <c r="E307" s="10">
        <v>18.530263000000001</v>
      </c>
      <c r="F307" s="10">
        <v>73.849858800000007</v>
      </c>
      <c r="H307" s="9" t="s">
        <v>370</v>
      </c>
      <c r="I307" s="8" t="s">
        <v>55</v>
      </c>
      <c r="J307">
        <f t="shared" si="4"/>
        <v>1.2092811452000027</v>
      </c>
    </row>
    <row r="308" spans="1:10" ht="15" thickBot="1" x14ac:dyDescent="0.35">
      <c r="A308">
        <v>307</v>
      </c>
      <c r="B308" t="s">
        <v>165</v>
      </c>
      <c r="C308">
        <v>18.525970600000001</v>
      </c>
      <c r="D308">
        <v>73.839333499999995</v>
      </c>
      <c r="E308" s="10">
        <v>18.5336359</v>
      </c>
      <c r="F308" s="10">
        <v>73.829622000000001</v>
      </c>
      <c r="H308" s="9" t="s">
        <v>390</v>
      </c>
      <c r="I308" s="7" t="s">
        <v>166</v>
      </c>
      <c r="J308">
        <f t="shared" si="4"/>
        <v>1.3336536104744432</v>
      </c>
    </row>
    <row r="309" spans="1:10" ht="15" thickBot="1" x14ac:dyDescent="0.35">
      <c r="A309">
        <v>308</v>
      </c>
      <c r="B309" t="s">
        <v>102</v>
      </c>
      <c r="C309">
        <v>18.525970600000001</v>
      </c>
      <c r="D309">
        <v>73.839333499999995</v>
      </c>
      <c r="E309" s="10">
        <v>18.517500399999999</v>
      </c>
      <c r="F309" s="10">
        <v>73.841577599999994</v>
      </c>
      <c r="H309" s="9" t="s">
        <v>372</v>
      </c>
      <c r="I309" s="8" t="s">
        <v>93</v>
      </c>
      <c r="J309">
        <f t="shared" si="4"/>
        <v>0.97214727229144604</v>
      </c>
    </row>
    <row r="310" spans="1:10" ht="15" thickBot="1" x14ac:dyDescent="0.35">
      <c r="A310">
        <v>309</v>
      </c>
      <c r="B310" t="s">
        <v>70</v>
      </c>
      <c r="C310">
        <v>18.525970600000001</v>
      </c>
      <c r="D310">
        <v>73.839333499999995</v>
      </c>
      <c r="E310" s="10">
        <v>18.530263000000001</v>
      </c>
      <c r="F310" s="10">
        <v>73.849858800000007</v>
      </c>
      <c r="H310" s="9" t="s">
        <v>370</v>
      </c>
      <c r="I310" s="7" t="s">
        <v>83</v>
      </c>
      <c r="J310">
        <f t="shared" si="4"/>
        <v>1.2092811452000027</v>
      </c>
    </row>
    <row r="311" spans="1:10" ht="15" thickBot="1" x14ac:dyDescent="0.35">
      <c r="A311">
        <v>310</v>
      </c>
      <c r="B311" t="s">
        <v>70</v>
      </c>
      <c r="C311">
        <v>18.525970600000001</v>
      </c>
      <c r="D311">
        <v>73.839333499999995</v>
      </c>
      <c r="E311" s="10">
        <v>18.530263000000001</v>
      </c>
      <c r="F311" s="10">
        <v>73.849858800000007</v>
      </c>
      <c r="H311" s="9" t="s">
        <v>370</v>
      </c>
      <c r="I311" s="8" t="s">
        <v>83</v>
      </c>
      <c r="J311">
        <f t="shared" si="4"/>
        <v>1.2092811452000027</v>
      </c>
    </row>
    <row r="312" spans="1:10" ht="15" thickBot="1" x14ac:dyDescent="0.35">
      <c r="A312">
        <v>311</v>
      </c>
      <c r="B312" t="s">
        <v>70</v>
      </c>
      <c r="C312">
        <v>18.525970600000001</v>
      </c>
      <c r="D312">
        <v>73.839333499999995</v>
      </c>
      <c r="E312" s="10">
        <v>18.530263000000001</v>
      </c>
      <c r="F312" s="10">
        <v>73.849858800000007</v>
      </c>
      <c r="H312" s="9" t="s">
        <v>370</v>
      </c>
      <c r="I312" s="7" t="s">
        <v>55</v>
      </c>
      <c r="J312">
        <f t="shared" si="4"/>
        <v>1.2092811452000027</v>
      </c>
    </row>
    <row r="313" spans="1:10" ht="15" thickBot="1" x14ac:dyDescent="0.35">
      <c r="A313">
        <v>312</v>
      </c>
      <c r="B313" t="s">
        <v>50</v>
      </c>
      <c r="C313">
        <v>18.525970600000001</v>
      </c>
      <c r="D313">
        <v>73.839333499999995</v>
      </c>
      <c r="E313" s="10">
        <v>18.524609099999999</v>
      </c>
      <c r="F313" s="10">
        <v>73.878623899999994</v>
      </c>
      <c r="H313" s="9" t="s">
        <v>232</v>
      </c>
      <c r="I313" s="8" t="s">
        <v>336</v>
      </c>
      <c r="J313">
        <f t="shared" si="4"/>
        <v>4.1497116616322893</v>
      </c>
    </row>
    <row r="314" spans="1:10" ht="15" thickBot="1" x14ac:dyDescent="0.35">
      <c r="A314">
        <v>313</v>
      </c>
      <c r="B314" t="s">
        <v>161</v>
      </c>
      <c r="C314">
        <v>18.525970600000001</v>
      </c>
      <c r="D314">
        <v>73.839333499999995</v>
      </c>
      <c r="E314" s="10">
        <v>18.522844599999999</v>
      </c>
      <c r="F314" s="10">
        <v>73.838967800000006</v>
      </c>
      <c r="H314" s="9" t="s">
        <v>388</v>
      </c>
      <c r="I314" s="7" t="s">
        <v>142</v>
      </c>
      <c r="J314">
        <f t="shared" si="4"/>
        <v>0.35010135198927828</v>
      </c>
    </row>
    <row r="315" spans="1:10" ht="15" thickBot="1" x14ac:dyDescent="0.35">
      <c r="A315">
        <v>314</v>
      </c>
      <c r="B315" t="s">
        <v>165</v>
      </c>
      <c r="C315">
        <v>18.525970600000001</v>
      </c>
      <c r="D315">
        <v>73.839333499999995</v>
      </c>
      <c r="E315" s="10">
        <v>18.5336359</v>
      </c>
      <c r="F315" s="10">
        <v>73.829622000000001</v>
      </c>
      <c r="H315" s="9" t="s">
        <v>390</v>
      </c>
      <c r="I315" s="8" t="s">
        <v>93</v>
      </c>
      <c r="J315">
        <f t="shared" si="4"/>
        <v>1.3336536104744432</v>
      </c>
    </row>
    <row r="316" spans="1:10" ht="15" thickBot="1" x14ac:dyDescent="0.35">
      <c r="A316">
        <v>315</v>
      </c>
      <c r="B316" t="s">
        <v>70</v>
      </c>
      <c r="C316">
        <v>18.525970600000001</v>
      </c>
      <c r="D316">
        <v>73.839333499999995</v>
      </c>
      <c r="E316" s="10">
        <v>18.530263000000001</v>
      </c>
      <c r="F316" s="10">
        <v>73.849858800000007</v>
      </c>
      <c r="H316" s="9" t="s">
        <v>370</v>
      </c>
      <c r="I316" s="7" t="s">
        <v>83</v>
      </c>
      <c r="J316">
        <f t="shared" si="4"/>
        <v>1.2092811452000027</v>
      </c>
    </row>
    <row r="317" spans="1:10" ht="15" thickBot="1" x14ac:dyDescent="0.35">
      <c r="A317">
        <v>317</v>
      </c>
      <c r="B317" t="s">
        <v>165</v>
      </c>
      <c r="C317">
        <v>18.525970600000001</v>
      </c>
      <c r="D317">
        <v>73.839333499999995</v>
      </c>
      <c r="E317" s="10">
        <v>18.5336359</v>
      </c>
      <c r="F317" s="10">
        <v>73.829622000000001</v>
      </c>
      <c r="H317" s="9" t="s">
        <v>390</v>
      </c>
      <c r="I317" s="7" t="s">
        <v>166</v>
      </c>
      <c r="J317">
        <f t="shared" si="4"/>
        <v>1.3336536104744432</v>
      </c>
    </row>
    <row r="318" spans="1:10" ht="15" thickBot="1" x14ac:dyDescent="0.35">
      <c r="A318">
        <v>318</v>
      </c>
      <c r="B318" t="s">
        <v>127</v>
      </c>
      <c r="C318">
        <v>18.525970600000001</v>
      </c>
      <c r="D318">
        <v>73.839333499999995</v>
      </c>
      <c r="E318" s="10">
        <v>18.524609099999999</v>
      </c>
      <c r="F318" s="10">
        <v>73.878623899999994</v>
      </c>
      <c r="H318" s="9" t="s">
        <v>495</v>
      </c>
      <c r="I318" s="8" t="s">
        <v>83</v>
      </c>
      <c r="J318">
        <f t="shared" si="4"/>
        <v>4.1497116616322893</v>
      </c>
    </row>
    <row r="319" spans="1:10" ht="15" thickBot="1" x14ac:dyDescent="0.35">
      <c r="A319">
        <v>319</v>
      </c>
      <c r="B319" t="s">
        <v>246</v>
      </c>
      <c r="C319">
        <v>18.525970600000001</v>
      </c>
      <c r="D319">
        <v>73.839333499999995</v>
      </c>
      <c r="E319" s="10">
        <v>18.515805700000001</v>
      </c>
      <c r="F319" s="10">
        <v>73.927164399999995</v>
      </c>
      <c r="H319" s="9" t="s">
        <v>426</v>
      </c>
      <c r="I319" s="7" t="s">
        <v>83</v>
      </c>
      <c r="J319">
        <f t="shared" si="4"/>
        <v>9.3392322255505693</v>
      </c>
    </row>
    <row r="320" spans="1:10" ht="15" thickBot="1" x14ac:dyDescent="0.35">
      <c r="A320">
        <v>320</v>
      </c>
      <c r="B320" t="s">
        <v>148</v>
      </c>
      <c r="C320">
        <v>18.525970600000001</v>
      </c>
      <c r="D320">
        <v>73.839333499999995</v>
      </c>
      <c r="E320" s="10">
        <v>18.516297999999999</v>
      </c>
      <c r="F320" s="10">
        <v>73.815456999999995</v>
      </c>
      <c r="H320" s="9" t="s">
        <v>382</v>
      </c>
      <c r="I320" s="8" t="s">
        <v>83</v>
      </c>
      <c r="J320">
        <f t="shared" si="4"/>
        <v>2.7404969789229812</v>
      </c>
    </row>
    <row r="321" spans="1:10" ht="15" thickBot="1" x14ac:dyDescent="0.35">
      <c r="A321">
        <v>321</v>
      </c>
      <c r="B321" t="s">
        <v>227</v>
      </c>
      <c r="C321">
        <v>18.525970600000001</v>
      </c>
      <c r="D321">
        <v>73.839333499999995</v>
      </c>
      <c r="E321" s="10">
        <v>18.524609099999999</v>
      </c>
      <c r="F321" s="10">
        <v>73.878623899999994</v>
      </c>
      <c r="H321" s="9" t="s">
        <v>431</v>
      </c>
      <c r="I321" s="7" t="s">
        <v>166</v>
      </c>
      <c r="J321">
        <f t="shared" si="4"/>
        <v>4.1497116616322893</v>
      </c>
    </row>
    <row r="322" spans="1:10" ht="27.6" customHeight="1" thickBot="1" x14ac:dyDescent="0.35">
      <c r="A322">
        <v>322</v>
      </c>
      <c r="B322" t="s">
        <v>132</v>
      </c>
      <c r="C322">
        <v>18.525970600000001</v>
      </c>
      <c r="D322">
        <v>73.839333499999995</v>
      </c>
      <c r="E322" s="10">
        <v>18.516926000000002</v>
      </c>
      <c r="F322" s="10">
        <v>73.837770599999999</v>
      </c>
      <c r="H322" s="9" t="s">
        <v>496</v>
      </c>
      <c r="I322" s="8" t="s">
        <v>83</v>
      </c>
      <c r="J322">
        <f t="shared" ref="J322:J385" si="5">3963*ACOS(COS(RADIANS(90-C322))*COS(RADIANS(90-E322))+SIN(RADIANS(90-C322))*SIN(RADIANS(90-E322))*COS(RADIANS(D322-F322)))*1.60934</f>
        <v>1.0202142361675413</v>
      </c>
    </row>
    <row r="323" spans="1:10" ht="15" thickBot="1" x14ac:dyDescent="0.35">
      <c r="A323">
        <v>323</v>
      </c>
      <c r="B323" t="s">
        <v>271</v>
      </c>
      <c r="C323">
        <v>18.525970600000001</v>
      </c>
      <c r="D323">
        <v>73.839333499999995</v>
      </c>
      <c r="E323" s="10">
        <v>18.5601649</v>
      </c>
      <c r="F323" s="10">
        <v>73.803133500000001</v>
      </c>
      <c r="H323" s="9" t="s">
        <v>449</v>
      </c>
      <c r="I323" s="7" t="s">
        <v>83</v>
      </c>
      <c r="J323">
        <f t="shared" si="5"/>
        <v>5.3928764413511887</v>
      </c>
    </row>
    <row r="324" spans="1:10" ht="15" thickBot="1" x14ac:dyDescent="0.35">
      <c r="A324">
        <v>324</v>
      </c>
      <c r="B324" t="s">
        <v>175</v>
      </c>
      <c r="C324">
        <v>18.525970600000001</v>
      </c>
      <c r="D324">
        <v>73.839333499999995</v>
      </c>
      <c r="E324" s="10">
        <v>18.513463000000002</v>
      </c>
      <c r="F324" s="10">
        <v>73.769857900000005</v>
      </c>
      <c r="H324" s="9" t="s">
        <v>396</v>
      </c>
      <c r="I324" s="8" t="s">
        <v>83</v>
      </c>
      <c r="J324">
        <f t="shared" si="5"/>
        <v>7.4641068233924317</v>
      </c>
    </row>
    <row r="325" spans="1:10" ht="27.6" customHeight="1" thickBot="1" x14ac:dyDescent="0.35">
      <c r="A325">
        <v>325</v>
      </c>
      <c r="B325" t="s">
        <v>82</v>
      </c>
      <c r="C325">
        <v>18.525970600000001</v>
      </c>
      <c r="D325">
        <v>73.839333499999995</v>
      </c>
      <c r="E325" s="10">
        <v>18.508106000000002</v>
      </c>
      <c r="F325" s="10">
        <v>73.795636999999999</v>
      </c>
      <c r="H325" s="9" t="s">
        <v>371</v>
      </c>
      <c r="I325" s="7" t="s">
        <v>83</v>
      </c>
      <c r="J325">
        <f t="shared" si="5"/>
        <v>5.0226426066155572</v>
      </c>
    </row>
    <row r="326" spans="1:10" ht="15" thickBot="1" x14ac:dyDescent="0.35">
      <c r="A326">
        <v>326</v>
      </c>
      <c r="B326" t="s">
        <v>165</v>
      </c>
      <c r="C326">
        <v>18.525970600000001</v>
      </c>
      <c r="D326">
        <v>73.839333499999995</v>
      </c>
      <c r="E326" s="10">
        <v>18.5336359</v>
      </c>
      <c r="F326" s="10">
        <v>73.829622000000001</v>
      </c>
      <c r="H326" s="9" t="s">
        <v>390</v>
      </c>
      <c r="I326" s="8" t="s">
        <v>166</v>
      </c>
      <c r="J326">
        <f t="shared" si="5"/>
        <v>1.3336536104744432</v>
      </c>
    </row>
    <row r="327" spans="1:10" ht="15" thickBot="1" x14ac:dyDescent="0.35">
      <c r="A327">
        <v>327</v>
      </c>
      <c r="B327" t="s">
        <v>50</v>
      </c>
      <c r="C327">
        <v>18.525970600000001</v>
      </c>
      <c r="D327">
        <v>73.839333499999995</v>
      </c>
      <c r="E327" s="10">
        <v>18.524609099999999</v>
      </c>
      <c r="F327" s="10">
        <v>73.878623899999994</v>
      </c>
      <c r="H327" s="9" t="s">
        <v>232</v>
      </c>
      <c r="I327" s="7" t="s">
        <v>166</v>
      </c>
      <c r="J327">
        <f t="shared" si="5"/>
        <v>4.1497116616322893</v>
      </c>
    </row>
    <row r="328" spans="1:10" ht="15" thickBot="1" x14ac:dyDescent="0.35">
      <c r="A328">
        <v>328</v>
      </c>
      <c r="B328" t="s">
        <v>148</v>
      </c>
      <c r="C328">
        <v>18.525970600000001</v>
      </c>
      <c r="D328">
        <v>73.839333499999995</v>
      </c>
      <c r="E328" s="10">
        <v>18.516297999999999</v>
      </c>
      <c r="F328" s="10">
        <v>73.815456999999995</v>
      </c>
      <c r="H328" s="9" t="s">
        <v>382</v>
      </c>
      <c r="I328" s="8" t="s">
        <v>83</v>
      </c>
      <c r="J328">
        <f t="shared" si="5"/>
        <v>2.7404969789229812</v>
      </c>
    </row>
    <row r="329" spans="1:10" ht="15" thickBot="1" x14ac:dyDescent="0.35">
      <c r="A329">
        <v>329</v>
      </c>
      <c r="B329" t="s">
        <v>235</v>
      </c>
      <c r="C329">
        <v>18.525970600000001</v>
      </c>
      <c r="D329">
        <v>73.839333499999995</v>
      </c>
      <c r="E329" s="10">
        <v>18.4678997</v>
      </c>
      <c r="F329" s="10">
        <v>73.818820099999996</v>
      </c>
      <c r="H329" s="9" t="s">
        <v>419</v>
      </c>
      <c r="I329" s="7" t="s">
        <v>83</v>
      </c>
      <c r="J329">
        <f t="shared" si="5"/>
        <v>6.8171678831825364</v>
      </c>
    </row>
    <row r="330" spans="1:10" ht="15" thickBot="1" x14ac:dyDescent="0.35">
      <c r="A330">
        <v>330</v>
      </c>
      <c r="B330" t="s">
        <v>148</v>
      </c>
      <c r="C330">
        <v>18.525970600000001</v>
      </c>
      <c r="D330">
        <v>73.839333499999995</v>
      </c>
      <c r="E330" s="10">
        <v>18.516297999999999</v>
      </c>
      <c r="F330" s="10">
        <v>73.815456999999995</v>
      </c>
      <c r="H330" s="9" t="s">
        <v>382</v>
      </c>
      <c r="I330" s="8" t="s">
        <v>83</v>
      </c>
      <c r="J330">
        <f t="shared" si="5"/>
        <v>2.7404969789229812</v>
      </c>
    </row>
    <row r="331" spans="1:10" ht="15" thickBot="1" x14ac:dyDescent="0.35">
      <c r="A331">
        <v>331</v>
      </c>
      <c r="B331" t="s">
        <v>127</v>
      </c>
      <c r="C331">
        <v>18.525970600000001</v>
      </c>
      <c r="D331">
        <v>73.839333499999995</v>
      </c>
      <c r="E331" s="10">
        <v>18.524609099999999</v>
      </c>
      <c r="F331" s="10">
        <v>73.878623899999994</v>
      </c>
      <c r="H331" s="9" t="s">
        <v>495</v>
      </c>
      <c r="I331" s="7" t="s">
        <v>83</v>
      </c>
      <c r="J331">
        <f t="shared" si="5"/>
        <v>4.1497116616322893</v>
      </c>
    </row>
    <row r="332" spans="1:10" ht="15" thickBot="1" x14ac:dyDescent="0.35">
      <c r="A332">
        <v>332</v>
      </c>
      <c r="B332" t="s">
        <v>278</v>
      </c>
      <c r="C332">
        <v>18.525970600000001</v>
      </c>
      <c r="D332">
        <v>73.839333499999995</v>
      </c>
      <c r="E332" s="10">
        <v>18.5362084</v>
      </c>
      <c r="F332" s="10">
        <v>73.893974799999995</v>
      </c>
      <c r="H332" s="9" t="s">
        <v>512</v>
      </c>
      <c r="I332" s="8" t="s">
        <v>163</v>
      </c>
      <c r="J332">
        <f t="shared" si="5"/>
        <v>5.8784937053527582</v>
      </c>
    </row>
    <row r="333" spans="1:10" ht="15" thickBot="1" x14ac:dyDescent="0.35">
      <c r="A333">
        <v>333</v>
      </c>
      <c r="B333" t="s">
        <v>261</v>
      </c>
      <c r="C333">
        <v>18.525970600000001</v>
      </c>
      <c r="D333">
        <v>73.839333499999995</v>
      </c>
      <c r="E333" s="10">
        <v>18.4989676</v>
      </c>
      <c r="F333" s="10">
        <v>73.895720499999996</v>
      </c>
      <c r="H333" s="9" t="s">
        <v>443</v>
      </c>
      <c r="I333" s="7" t="s">
        <v>83</v>
      </c>
      <c r="J333">
        <f t="shared" si="5"/>
        <v>6.6678029951207325</v>
      </c>
    </row>
    <row r="334" spans="1:10" ht="15" thickBot="1" x14ac:dyDescent="0.35">
      <c r="A334">
        <v>334</v>
      </c>
      <c r="B334" t="s">
        <v>347</v>
      </c>
      <c r="C334">
        <v>18.525970600000001</v>
      </c>
      <c r="D334">
        <v>73.839333499999995</v>
      </c>
      <c r="E334" s="10">
        <v>18.651709799999999</v>
      </c>
      <c r="F334" s="10">
        <v>73.768378400000003</v>
      </c>
      <c r="H334" s="9" t="s">
        <v>513</v>
      </c>
      <c r="I334" s="8" t="s">
        <v>83</v>
      </c>
      <c r="J334">
        <f t="shared" si="5"/>
        <v>15.872812045399435</v>
      </c>
    </row>
    <row r="335" spans="1:10" ht="15" thickBot="1" x14ac:dyDescent="0.35">
      <c r="A335">
        <v>335</v>
      </c>
      <c r="B335" t="s">
        <v>217</v>
      </c>
      <c r="C335">
        <v>18.525970600000001</v>
      </c>
      <c r="D335">
        <v>73.839333499999995</v>
      </c>
      <c r="E335" s="10">
        <v>18.507351400000001</v>
      </c>
      <c r="F335" s="10">
        <v>73.807654299999996</v>
      </c>
      <c r="H335" s="9" t="s">
        <v>401</v>
      </c>
      <c r="I335" s="7" t="s">
        <v>142</v>
      </c>
      <c r="J335">
        <f t="shared" si="5"/>
        <v>3.9340100505256275</v>
      </c>
    </row>
    <row r="336" spans="1:10" ht="15" thickBot="1" x14ac:dyDescent="0.35">
      <c r="A336">
        <v>336</v>
      </c>
      <c r="B336" t="s">
        <v>277</v>
      </c>
      <c r="C336">
        <v>18.525970600000001</v>
      </c>
      <c r="D336">
        <v>73.839333499999995</v>
      </c>
      <c r="E336" s="10">
        <v>18.546231299999999</v>
      </c>
      <c r="F336" s="10">
        <v>73.903951000000006</v>
      </c>
      <c r="H336" s="9" t="s">
        <v>450</v>
      </c>
      <c r="I336" s="8" t="s">
        <v>83</v>
      </c>
      <c r="J336">
        <f t="shared" si="5"/>
        <v>7.1829289376714325</v>
      </c>
    </row>
    <row r="337" spans="1:10" ht="15" thickBot="1" x14ac:dyDescent="0.35">
      <c r="A337">
        <v>337</v>
      </c>
      <c r="B337" t="s">
        <v>70</v>
      </c>
      <c r="C337">
        <v>18.525970600000001</v>
      </c>
      <c r="D337">
        <v>73.839333499999995</v>
      </c>
      <c r="E337" s="10">
        <v>18.530263000000001</v>
      </c>
      <c r="F337" s="10">
        <v>73.849858800000007</v>
      </c>
      <c r="H337" s="9" t="s">
        <v>370</v>
      </c>
      <c r="I337" s="7" t="s">
        <v>55</v>
      </c>
      <c r="J337">
        <f t="shared" si="5"/>
        <v>1.2092811452000027</v>
      </c>
    </row>
    <row r="338" spans="1:10" ht="15" thickBot="1" x14ac:dyDescent="0.35">
      <c r="A338">
        <v>338</v>
      </c>
      <c r="B338" t="s">
        <v>280</v>
      </c>
      <c r="C338">
        <v>18.525970600000001</v>
      </c>
      <c r="D338">
        <v>73.839333499999995</v>
      </c>
      <c r="E338" s="10">
        <v>18.533032299999999</v>
      </c>
      <c r="F338" s="10">
        <v>73.933002999999999</v>
      </c>
      <c r="H338" s="9" t="s">
        <v>514</v>
      </c>
      <c r="I338" s="8" t="s">
        <v>83</v>
      </c>
      <c r="J338">
        <f t="shared" si="5"/>
        <v>9.9173956136954509</v>
      </c>
    </row>
    <row r="339" spans="1:10" ht="15" thickBot="1" x14ac:dyDescent="0.35">
      <c r="A339">
        <v>339</v>
      </c>
      <c r="B339" t="s">
        <v>148</v>
      </c>
      <c r="C339">
        <v>18.525970600000001</v>
      </c>
      <c r="D339">
        <v>73.839333499999995</v>
      </c>
      <c r="E339" s="10">
        <v>18.516297999999999</v>
      </c>
      <c r="F339" s="10">
        <v>73.815456999999995</v>
      </c>
      <c r="H339" s="9" t="s">
        <v>382</v>
      </c>
      <c r="I339" s="7" t="s">
        <v>163</v>
      </c>
      <c r="J339">
        <f t="shared" si="5"/>
        <v>2.7404969789229812</v>
      </c>
    </row>
    <row r="340" spans="1:10" ht="15" thickBot="1" x14ac:dyDescent="0.35">
      <c r="A340">
        <v>340</v>
      </c>
      <c r="B340" t="s">
        <v>157</v>
      </c>
      <c r="C340">
        <v>18.525970600000001</v>
      </c>
      <c r="D340">
        <v>73.839333499999995</v>
      </c>
      <c r="E340" s="10">
        <v>18.516421300000001</v>
      </c>
      <c r="F340" s="10">
        <v>73.842471200000006</v>
      </c>
      <c r="H340" s="9" t="s">
        <v>387</v>
      </c>
      <c r="I340" s="8" t="s">
        <v>166</v>
      </c>
      <c r="J340">
        <f t="shared" si="5"/>
        <v>1.1133660334471156</v>
      </c>
    </row>
    <row r="341" spans="1:10" ht="15" thickBot="1" x14ac:dyDescent="0.35">
      <c r="A341">
        <v>341</v>
      </c>
      <c r="B341" t="s">
        <v>161</v>
      </c>
      <c r="C341">
        <v>18.525970600000001</v>
      </c>
      <c r="D341">
        <v>73.839333499999995</v>
      </c>
      <c r="E341" s="10">
        <v>18.522844599999999</v>
      </c>
      <c r="F341" s="10">
        <v>73.838967800000006</v>
      </c>
      <c r="H341" s="9" t="s">
        <v>388</v>
      </c>
      <c r="I341" s="7" t="s">
        <v>142</v>
      </c>
      <c r="J341">
        <f t="shared" si="5"/>
        <v>0.35010135198927828</v>
      </c>
    </row>
    <row r="342" spans="1:10" ht="15" thickBot="1" x14ac:dyDescent="0.35">
      <c r="A342">
        <v>342</v>
      </c>
      <c r="B342" t="s">
        <v>161</v>
      </c>
      <c r="C342">
        <v>18.525970600000001</v>
      </c>
      <c r="D342">
        <v>73.839333499999995</v>
      </c>
      <c r="E342" s="10">
        <v>18.522844599999999</v>
      </c>
      <c r="F342" s="10">
        <v>73.838967800000006</v>
      </c>
      <c r="H342" s="9" t="s">
        <v>388</v>
      </c>
      <c r="I342" s="8" t="s">
        <v>142</v>
      </c>
      <c r="J342">
        <f t="shared" si="5"/>
        <v>0.35010135198927828</v>
      </c>
    </row>
    <row r="343" spans="1:10" ht="15" thickBot="1" x14ac:dyDescent="0.35">
      <c r="A343">
        <v>343</v>
      </c>
      <c r="B343" t="s">
        <v>102</v>
      </c>
      <c r="C343">
        <v>18.525970600000001</v>
      </c>
      <c r="D343">
        <v>73.839333499999995</v>
      </c>
      <c r="E343" s="10">
        <v>18.517500399999999</v>
      </c>
      <c r="F343" s="10">
        <v>73.841577599999994</v>
      </c>
      <c r="H343" s="9" t="s">
        <v>372</v>
      </c>
      <c r="I343" s="7" t="s">
        <v>93</v>
      </c>
      <c r="J343">
        <f t="shared" si="5"/>
        <v>0.97214727229144604</v>
      </c>
    </row>
    <row r="344" spans="1:10" ht="15" thickBot="1" x14ac:dyDescent="0.35">
      <c r="A344">
        <v>344</v>
      </c>
      <c r="B344" t="s">
        <v>219</v>
      </c>
      <c r="C344">
        <v>18.525970600000001</v>
      </c>
      <c r="D344">
        <v>73.839333499999995</v>
      </c>
      <c r="E344" s="10">
        <v>18.591271599999999</v>
      </c>
      <c r="F344" s="10">
        <v>73.738909000000007</v>
      </c>
      <c r="H344" s="9" t="s">
        <v>407</v>
      </c>
      <c r="I344" s="8" t="s">
        <v>83</v>
      </c>
      <c r="J344">
        <f t="shared" si="5"/>
        <v>12.850698334201999</v>
      </c>
    </row>
    <row r="345" spans="1:10" ht="15" thickBot="1" x14ac:dyDescent="0.35">
      <c r="A345">
        <v>345</v>
      </c>
      <c r="B345" t="s">
        <v>282</v>
      </c>
      <c r="C345">
        <v>18.525970600000001</v>
      </c>
      <c r="D345">
        <v>73.839333499999995</v>
      </c>
      <c r="E345" s="10">
        <v>18.660649500000002</v>
      </c>
      <c r="F345" s="10">
        <v>73.732158499999997</v>
      </c>
      <c r="H345" s="9" t="s">
        <v>515</v>
      </c>
      <c r="I345" s="7" t="s">
        <v>83</v>
      </c>
      <c r="J345">
        <f t="shared" si="5"/>
        <v>18.777798165207564</v>
      </c>
    </row>
    <row r="346" spans="1:10" ht="27.6" customHeight="1" thickBot="1" x14ac:dyDescent="0.35">
      <c r="A346">
        <v>346</v>
      </c>
      <c r="B346" t="s">
        <v>183</v>
      </c>
      <c r="C346">
        <v>18.525970600000001</v>
      </c>
      <c r="D346">
        <v>73.839333499999995</v>
      </c>
      <c r="E346" s="10">
        <v>18.501633500000001</v>
      </c>
      <c r="F346" s="10">
        <v>73.831546099999997</v>
      </c>
      <c r="H346" s="9" t="s">
        <v>400</v>
      </c>
      <c r="I346" s="8" t="s">
        <v>83</v>
      </c>
      <c r="J346">
        <f t="shared" si="5"/>
        <v>2.8310148193870535</v>
      </c>
    </row>
    <row r="347" spans="1:10" ht="15" thickBot="1" x14ac:dyDescent="0.35">
      <c r="A347">
        <v>347</v>
      </c>
      <c r="B347" t="s">
        <v>127</v>
      </c>
      <c r="C347">
        <v>18.525970600000001</v>
      </c>
      <c r="D347">
        <v>73.839333499999995</v>
      </c>
      <c r="E347" s="10">
        <v>18.524609099999999</v>
      </c>
      <c r="F347" s="10">
        <v>73.878623899999994</v>
      </c>
      <c r="H347" s="9" t="s">
        <v>495</v>
      </c>
      <c r="I347" s="7" t="s">
        <v>83</v>
      </c>
      <c r="J347">
        <f t="shared" si="5"/>
        <v>4.1497116616322893</v>
      </c>
    </row>
    <row r="348" spans="1:10" ht="15" thickBot="1" x14ac:dyDescent="0.35">
      <c r="A348">
        <v>348</v>
      </c>
      <c r="B348" t="s">
        <v>70</v>
      </c>
      <c r="C348">
        <v>18.525970600000001</v>
      </c>
      <c r="D348">
        <v>73.839333499999995</v>
      </c>
      <c r="E348" s="10">
        <v>18.530263000000001</v>
      </c>
      <c r="F348" s="10">
        <v>73.849858800000007</v>
      </c>
      <c r="H348" s="9" t="s">
        <v>370</v>
      </c>
      <c r="I348" s="8" t="s">
        <v>83</v>
      </c>
      <c r="J348">
        <f t="shared" si="5"/>
        <v>1.2092811452000027</v>
      </c>
    </row>
    <row r="349" spans="1:10" ht="15" thickBot="1" x14ac:dyDescent="0.35">
      <c r="A349">
        <v>349</v>
      </c>
      <c r="B349" t="s">
        <v>120</v>
      </c>
      <c r="C349">
        <v>18.525970600000001</v>
      </c>
      <c r="D349">
        <v>73.839333499999995</v>
      </c>
      <c r="E349" s="10">
        <v>18.5063393</v>
      </c>
      <c r="F349" s="10">
        <v>73.818410900000003</v>
      </c>
      <c r="H349" s="9" t="s">
        <v>375</v>
      </c>
      <c r="I349" s="7" t="s">
        <v>83</v>
      </c>
      <c r="J349">
        <f t="shared" si="5"/>
        <v>3.106822779305527</v>
      </c>
    </row>
    <row r="350" spans="1:10" ht="15" thickBot="1" x14ac:dyDescent="0.35">
      <c r="A350">
        <v>350</v>
      </c>
      <c r="B350" t="s">
        <v>262</v>
      </c>
      <c r="C350">
        <v>18.525970600000001</v>
      </c>
      <c r="D350">
        <v>73.839333499999995</v>
      </c>
      <c r="E350" s="10">
        <v>18.475639300000001</v>
      </c>
      <c r="F350" s="10">
        <v>73.854403399999995</v>
      </c>
      <c r="H350" s="9" t="s">
        <v>444</v>
      </c>
      <c r="I350" s="8" t="s">
        <v>83</v>
      </c>
      <c r="J350">
        <f t="shared" si="5"/>
        <v>5.8240392507721879</v>
      </c>
    </row>
    <row r="351" spans="1:10" ht="15" thickBot="1" x14ac:dyDescent="0.35">
      <c r="A351">
        <v>351</v>
      </c>
      <c r="B351" t="s">
        <v>70</v>
      </c>
      <c r="C351">
        <v>18.525970600000001</v>
      </c>
      <c r="D351">
        <v>73.839333499999995</v>
      </c>
      <c r="E351" s="10">
        <v>18.530263000000001</v>
      </c>
      <c r="F351" s="10">
        <v>73.849858800000007</v>
      </c>
      <c r="H351" s="9" t="s">
        <v>370</v>
      </c>
      <c r="I351" s="7" t="s">
        <v>83</v>
      </c>
      <c r="J351">
        <f t="shared" si="5"/>
        <v>1.2092811452000027</v>
      </c>
    </row>
    <row r="352" spans="1:10" ht="15" thickBot="1" x14ac:dyDescent="0.35">
      <c r="A352">
        <v>352</v>
      </c>
      <c r="B352" t="s">
        <v>181</v>
      </c>
      <c r="C352">
        <v>18.525970600000001</v>
      </c>
      <c r="D352">
        <v>73.839333499999995</v>
      </c>
      <c r="E352" s="10">
        <v>18.5142405</v>
      </c>
      <c r="F352" s="10">
        <v>73.828731300000001</v>
      </c>
      <c r="H352" s="9" t="s">
        <v>425</v>
      </c>
      <c r="I352" s="8" t="s">
        <v>83</v>
      </c>
      <c r="J352">
        <f t="shared" si="5"/>
        <v>1.719648877797864</v>
      </c>
    </row>
    <row r="353" spans="1:10" ht="15" thickBot="1" x14ac:dyDescent="0.35">
      <c r="A353">
        <v>353</v>
      </c>
      <c r="B353" t="s">
        <v>285</v>
      </c>
      <c r="C353">
        <v>18.525970600000001</v>
      </c>
      <c r="D353">
        <v>73.839333499999995</v>
      </c>
      <c r="E353" s="10">
        <v>18.475639300000001</v>
      </c>
      <c r="F353" s="10">
        <v>73.854403399999995</v>
      </c>
      <c r="H353" s="9" t="s">
        <v>444</v>
      </c>
      <c r="I353" s="7" t="s">
        <v>83</v>
      </c>
      <c r="J353">
        <f t="shared" si="5"/>
        <v>5.8240392507721879</v>
      </c>
    </row>
    <row r="354" spans="1:10" ht="15" thickBot="1" x14ac:dyDescent="0.35">
      <c r="A354">
        <v>354</v>
      </c>
      <c r="B354" t="s">
        <v>165</v>
      </c>
      <c r="C354">
        <v>18.525970600000001</v>
      </c>
      <c r="D354">
        <v>73.839333499999995</v>
      </c>
      <c r="E354" s="10">
        <v>18.5336359</v>
      </c>
      <c r="F354" s="10">
        <v>73.829622000000001</v>
      </c>
      <c r="H354" s="9" t="s">
        <v>390</v>
      </c>
      <c r="I354" s="8" t="s">
        <v>166</v>
      </c>
      <c r="J354">
        <f t="shared" si="5"/>
        <v>1.3336536104744432</v>
      </c>
    </row>
    <row r="355" spans="1:10" ht="15" thickBot="1" x14ac:dyDescent="0.35">
      <c r="A355">
        <v>355</v>
      </c>
      <c r="B355" t="s">
        <v>227</v>
      </c>
      <c r="C355">
        <v>18.525970600000001</v>
      </c>
      <c r="D355">
        <v>73.839333499999995</v>
      </c>
      <c r="E355" s="10">
        <v>18.524609099999999</v>
      </c>
      <c r="F355" s="10">
        <v>73.878623899999994</v>
      </c>
      <c r="H355" s="9" t="s">
        <v>431</v>
      </c>
      <c r="I355" s="7" t="s">
        <v>166</v>
      </c>
      <c r="J355">
        <f t="shared" si="5"/>
        <v>4.1497116616322893</v>
      </c>
    </row>
    <row r="356" spans="1:10" ht="15" thickBot="1" x14ac:dyDescent="0.35">
      <c r="A356">
        <v>356</v>
      </c>
      <c r="B356" t="s">
        <v>70</v>
      </c>
      <c r="C356">
        <v>18.525970600000001</v>
      </c>
      <c r="D356">
        <v>73.839333499999995</v>
      </c>
      <c r="E356" s="10">
        <v>18.530263000000001</v>
      </c>
      <c r="F356" s="10">
        <v>73.849858800000007</v>
      </c>
      <c r="H356" s="9" t="s">
        <v>370</v>
      </c>
      <c r="I356" s="8" t="s">
        <v>83</v>
      </c>
      <c r="J356">
        <f t="shared" si="5"/>
        <v>1.2092811452000027</v>
      </c>
    </row>
    <row r="357" spans="1:10" ht="15" thickBot="1" x14ac:dyDescent="0.35">
      <c r="A357">
        <v>357</v>
      </c>
      <c r="B357" t="s">
        <v>70</v>
      </c>
      <c r="C357">
        <v>18.525970600000001</v>
      </c>
      <c r="D357">
        <v>73.839333499999995</v>
      </c>
      <c r="E357" s="10">
        <v>18.530263000000001</v>
      </c>
      <c r="F357" s="10">
        <v>73.849858800000007</v>
      </c>
      <c r="H357" s="9" t="s">
        <v>370</v>
      </c>
      <c r="I357" s="7" t="s">
        <v>83</v>
      </c>
      <c r="J357">
        <f t="shared" si="5"/>
        <v>1.2092811452000027</v>
      </c>
    </row>
    <row r="358" spans="1:10" ht="15" thickBot="1" x14ac:dyDescent="0.35">
      <c r="A358">
        <v>358</v>
      </c>
      <c r="B358" t="s">
        <v>262</v>
      </c>
      <c r="C358">
        <v>18.525970600000001</v>
      </c>
      <c r="D358">
        <v>73.839333499999995</v>
      </c>
      <c r="E358" s="10">
        <v>18.475639300000001</v>
      </c>
      <c r="F358" s="10">
        <v>73.854403399999995</v>
      </c>
      <c r="H358" s="9" t="s">
        <v>444</v>
      </c>
      <c r="I358" s="8" t="s">
        <v>83</v>
      </c>
      <c r="J358">
        <f t="shared" si="5"/>
        <v>5.8240392507721879</v>
      </c>
    </row>
    <row r="359" spans="1:10" ht="15" thickBot="1" x14ac:dyDescent="0.35">
      <c r="A359">
        <v>359</v>
      </c>
      <c r="B359" t="s">
        <v>286</v>
      </c>
      <c r="C359">
        <v>18.525970600000001</v>
      </c>
      <c r="D359">
        <v>73.839333499999995</v>
      </c>
      <c r="E359" s="10">
        <v>18.586839699999999</v>
      </c>
      <c r="F359" s="10">
        <v>73.685995000000005</v>
      </c>
      <c r="H359" s="9" t="s">
        <v>455</v>
      </c>
      <c r="I359" s="7" t="s">
        <v>83</v>
      </c>
      <c r="J359">
        <f t="shared" si="5"/>
        <v>17.54261222230447</v>
      </c>
    </row>
    <row r="360" spans="1:10" ht="15" thickBot="1" x14ac:dyDescent="0.35">
      <c r="A360">
        <v>360</v>
      </c>
      <c r="B360" t="s">
        <v>120</v>
      </c>
      <c r="C360">
        <v>18.525970600000001</v>
      </c>
      <c r="D360">
        <v>73.839333499999995</v>
      </c>
      <c r="E360" s="10">
        <v>18.5063393</v>
      </c>
      <c r="F360" s="10">
        <v>73.818410900000003</v>
      </c>
      <c r="H360" s="9" t="s">
        <v>375</v>
      </c>
      <c r="I360" s="8" t="s">
        <v>83</v>
      </c>
      <c r="J360">
        <f t="shared" si="5"/>
        <v>3.106822779305527</v>
      </c>
    </row>
    <row r="361" spans="1:10" ht="15" thickBot="1" x14ac:dyDescent="0.35">
      <c r="A361">
        <v>361</v>
      </c>
      <c r="B361" t="s">
        <v>54</v>
      </c>
      <c r="C361">
        <v>18.525970600000001</v>
      </c>
      <c r="D361">
        <v>73.839333499999995</v>
      </c>
      <c r="E361" s="10">
        <v>18.516543599999999</v>
      </c>
      <c r="F361" s="10">
        <v>73.836602099999993</v>
      </c>
      <c r="H361" s="9" t="s">
        <v>369</v>
      </c>
      <c r="I361" s="7" t="s">
        <v>83</v>
      </c>
      <c r="J361">
        <f t="shared" si="5"/>
        <v>1.0882378244842448</v>
      </c>
    </row>
    <row r="362" spans="1:10" ht="15" thickBot="1" x14ac:dyDescent="0.35">
      <c r="A362">
        <v>362</v>
      </c>
      <c r="B362" t="s">
        <v>287</v>
      </c>
      <c r="C362">
        <v>18.525970600000001</v>
      </c>
      <c r="D362">
        <v>73.839333499999995</v>
      </c>
      <c r="E362" s="10">
        <v>18.460010799999999</v>
      </c>
      <c r="F362" s="10">
        <v>73.790098200000003</v>
      </c>
      <c r="H362" s="9" t="s">
        <v>516</v>
      </c>
      <c r="I362" s="8" t="s">
        <v>83</v>
      </c>
      <c r="J362">
        <f t="shared" si="5"/>
        <v>8.9957322347720332</v>
      </c>
    </row>
    <row r="363" spans="1:10" ht="15" thickBot="1" x14ac:dyDescent="0.35">
      <c r="A363">
        <v>363</v>
      </c>
      <c r="B363" t="s">
        <v>165</v>
      </c>
      <c r="C363">
        <v>18.525970600000001</v>
      </c>
      <c r="D363">
        <v>73.839333499999995</v>
      </c>
      <c r="E363" s="10">
        <v>18.5336359</v>
      </c>
      <c r="F363" s="10">
        <v>73.829622000000001</v>
      </c>
      <c r="H363" s="9" t="s">
        <v>390</v>
      </c>
      <c r="I363" s="7" t="s">
        <v>166</v>
      </c>
      <c r="J363">
        <f t="shared" si="5"/>
        <v>1.3336536104744432</v>
      </c>
    </row>
    <row r="364" spans="1:10" ht="27.6" customHeight="1" thickBot="1" x14ac:dyDescent="0.35">
      <c r="A364">
        <v>364</v>
      </c>
      <c r="B364" t="s">
        <v>132</v>
      </c>
      <c r="C364">
        <v>18.525970600000001</v>
      </c>
      <c r="D364">
        <v>73.839333499999995</v>
      </c>
      <c r="E364" s="10">
        <v>18.516926000000002</v>
      </c>
      <c r="F364" s="10">
        <v>73.837770599999999</v>
      </c>
      <c r="H364" s="9" t="s">
        <v>496</v>
      </c>
      <c r="I364" s="8" t="s">
        <v>83</v>
      </c>
      <c r="J364">
        <f t="shared" si="5"/>
        <v>1.0202142361675413</v>
      </c>
    </row>
    <row r="365" spans="1:10" ht="15" thickBot="1" x14ac:dyDescent="0.35">
      <c r="A365">
        <v>365</v>
      </c>
      <c r="B365" t="s">
        <v>70</v>
      </c>
      <c r="C365">
        <v>18.525970600000001</v>
      </c>
      <c r="D365">
        <v>73.839333499999995</v>
      </c>
      <c r="E365" s="10">
        <v>18.530263000000001</v>
      </c>
      <c r="F365" s="10">
        <v>73.849858800000007</v>
      </c>
      <c r="H365" s="9" t="s">
        <v>370</v>
      </c>
      <c r="I365" s="7" t="s">
        <v>55</v>
      </c>
      <c r="J365">
        <f t="shared" si="5"/>
        <v>1.2092811452000027</v>
      </c>
    </row>
    <row r="366" spans="1:10" ht="15" thickBot="1" x14ac:dyDescent="0.35">
      <c r="A366">
        <v>366</v>
      </c>
      <c r="B366" t="s">
        <v>288</v>
      </c>
      <c r="C366">
        <v>18.525970600000001</v>
      </c>
      <c r="D366">
        <v>73.839333499999995</v>
      </c>
      <c r="E366" s="10">
        <v>18.4897536</v>
      </c>
      <c r="F366" s="10">
        <v>73.857849099999996</v>
      </c>
      <c r="H366" s="9" t="s">
        <v>456</v>
      </c>
      <c r="I366" s="8" t="s">
        <v>83</v>
      </c>
      <c r="J366">
        <f t="shared" si="5"/>
        <v>4.4802322590744446</v>
      </c>
    </row>
    <row r="367" spans="1:10" ht="15" thickBot="1" x14ac:dyDescent="0.35">
      <c r="A367">
        <v>367</v>
      </c>
      <c r="B367" t="s">
        <v>290</v>
      </c>
      <c r="C367">
        <v>18.525970600000001</v>
      </c>
      <c r="D367">
        <v>73.839333499999995</v>
      </c>
      <c r="E367" s="10">
        <v>18.840499000000001</v>
      </c>
      <c r="F367" s="10">
        <v>73.907195000000002</v>
      </c>
      <c r="H367" s="9" t="s">
        <v>517</v>
      </c>
      <c r="I367" s="7" t="s">
        <v>83</v>
      </c>
      <c r="J367">
        <f t="shared" si="5"/>
        <v>35.735168743070872</v>
      </c>
    </row>
    <row r="368" spans="1:10" ht="15" thickBot="1" x14ac:dyDescent="0.35">
      <c r="A368">
        <v>368</v>
      </c>
      <c r="B368" t="s">
        <v>117</v>
      </c>
      <c r="C368">
        <v>18.525970600000001</v>
      </c>
      <c r="D368">
        <v>73.839333499999995</v>
      </c>
      <c r="E368" s="10">
        <v>18.476500300000001</v>
      </c>
      <c r="F368" s="10">
        <v>73.900640499999994</v>
      </c>
      <c r="H368" s="9" t="s">
        <v>374</v>
      </c>
      <c r="I368" s="8" t="s">
        <v>83</v>
      </c>
      <c r="J368">
        <f t="shared" si="5"/>
        <v>8.4974048980564341</v>
      </c>
    </row>
    <row r="369" spans="1:10" ht="15" thickBot="1" x14ac:dyDescent="0.35">
      <c r="A369">
        <v>369</v>
      </c>
      <c r="B369" t="s">
        <v>102</v>
      </c>
      <c r="C369">
        <v>18.525970600000001</v>
      </c>
      <c r="D369">
        <v>73.839333499999995</v>
      </c>
      <c r="E369" s="10">
        <v>18.517500399999999</v>
      </c>
      <c r="F369" s="10">
        <v>73.841577599999994</v>
      </c>
      <c r="H369" s="9" t="s">
        <v>372</v>
      </c>
      <c r="I369" s="7" t="s">
        <v>93</v>
      </c>
      <c r="J369">
        <f t="shared" si="5"/>
        <v>0.97214727229144604</v>
      </c>
    </row>
    <row r="370" spans="1:10" ht="15" thickBot="1" x14ac:dyDescent="0.35">
      <c r="A370">
        <v>370</v>
      </c>
      <c r="B370" t="s">
        <v>102</v>
      </c>
      <c r="C370">
        <v>18.525970600000001</v>
      </c>
      <c r="D370">
        <v>73.839333499999995</v>
      </c>
      <c r="E370" s="10">
        <v>18.517500399999999</v>
      </c>
      <c r="F370" s="10">
        <v>73.841577599999994</v>
      </c>
      <c r="H370" s="9" t="s">
        <v>372</v>
      </c>
      <c r="I370" s="8" t="s">
        <v>93</v>
      </c>
      <c r="J370">
        <f t="shared" si="5"/>
        <v>0.97214727229144604</v>
      </c>
    </row>
    <row r="371" spans="1:10" ht="15" thickBot="1" x14ac:dyDescent="0.35">
      <c r="A371">
        <v>371</v>
      </c>
      <c r="B371" t="s">
        <v>181</v>
      </c>
      <c r="C371">
        <v>18.525970600000001</v>
      </c>
      <c r="D371">
        <v>73.839333499999995</v>
      </c>
      <c r="E371" s="10">
        <v>18.5142405</v>
      </c>
      <c r="F371" s="10">
        <v>73.828731300000001</v>
      </c>
      <c r="H371" s="9" t="s">
        <v>425</v>
      </c>
      <c r="I371" s="7" t="s">
        <v>83</v>
      </c>
      <c r="J371">
        <f t="shared" si="5"/>
        <v>1.719648877797864</v>
      </c>
    </row>
    <row r="372" spans="1:10" ht="27.6" customHeight="1" thickBot="1" x14ac:dyDescent="0.35">
      <c r="A372">
        <v>372</v>
      </c>
      <c r="B372" t="s">
        <v>132</v>
      </c>
      <c r="C372">
        <v>18.525970600000001</v>
      </c>
      <c r="D372">
        <v>73.839333499999995</v>
      </c>
      <c r="E372" s="10">
        <v>18.516926000000002</v>
      </c>
      <c r="F372" s="10">
        <v>73.837770599999999</v>
      </c>
      <c r="H372" s="9" t="s">
        <v>496</v>
      </c>
      <c r="I372" s="8" t="s">
        <v>83</v>
      </c>
      <c r="J372">
        <f t="shared" si="5"/>
        <v>1.0202142361675413</v>
      </c>
    </row>
    <row r="373" spans="1:10" ht="15" thickBot="1" x14ac:dyDescent="0.35">
      <c r="A373">
        <v>373</v>
      </c>
      <c r="B373" t="s">
        <v>54</v>
      </c>
      <c r="C373">
        <v>18.525970600000001</v>
      </c>
      <c r="D373">
        <v>73.839333499999995</v>
      </c>
      <c r="E373" s="10">
        <v>18.516543599999999</v>
      </c>
      <c r="F373" s="10">
        <v>73.836602099999993</v>
      </c>
      <c r="H373" s="9" t="s">
        <v>369</v>
      </c>
      <c r="I373" s="7" t="s">
        <v>83</v>
      </c>
      <c r="J373">
        <f t="shared" si="5"/>
        <v>1.0882378244842448</v>
      </c>
    </row>
    <row r="374" spans="1:10" ht="15" thickBot="1" x14ac:dyDescent="0.35">
      <c r="A374">
        <v>374</v>
      </c>
      <c r="B374" t="s">
        <v>84</v>
      </c>
      <c r="C374">
        <v>18.525970600000001</v>
      </c>
      <c r="D374">
        <v>73.839333499999995</v>
      </c>
      <c r="E374" s="10">
        <v>18.507351400000001</v>
      </c>
      <c r="F374" s="10">
        <v>73.807654299999996</v>
      </c>
      <c r="H374" s="9" t="s">
        <v>502</v>
      </c>
      <c r="I374" s="8" t="s">
        <v>83</v>
      </c>
      <c r="J374">
        <f t="shared" si="5"/>
        <v>3.9340100505256275</v>
      </c>
    </row>
    <row r="375" spans="1:10" ht="15" thickBot="1" x14ac:dyDescent="0.35">
      <c r="A375">
        <v>375</v>
      </c>
      <c r="B375" t="s">
        <v>288</v>
      </c>
      <c r="C375">
        <v>18.525970600000001</v>
      </c>
      <c r="D375">
        <v>73.839333499999995</v>
      </c>
      <c r="E375" s="10">
        <v>18.4897536</v>
      </c>
      <c r="F375" s="10">
        <v>73.857849099999996</v>
      </c>
      <c r="H375" s="9" t="s">
        <v>456</v>
      </c>
      <c r="I375" s="7" t="s">
        <v>83</v>
      </c>
      <c r="J375">
        <f t="shared" si="5"/>
        <v>4.4802322590744446</v>
      </c>
    </row>
    <row r="376" spans="1:10" ht="15" thickBot="1" x14ac:dyDescent="0.35">
      <c r="A376">
        <v>376</v>
      </c>
      <c r="B376" t="s">
        <v>127</v>
      </c>
      <c r="C376">
        <v>18.525970600000001</v>
      </c>
      <c r="D376">
        <v>73.839333499999995</v>
      </c>
      <c r="E376" s="10">
        <v>18.524609099999999</v>
      </c>
      <c r="F376" s="10">
        <v>73.878623899999994</v>
      </c>
      <c r="H376" s="9" t="s">
        <v>495</v>
      </c>
      <c r="I376" s="8" t="s">
        <v>83</v>
      </c>
      <c r="J376">
        <f t="shared" si="5"/>
        <v>4.1497116616322893</v>
      </c>
    </row>
    <row r="377" spans="1:10" ht="15" thickBot="1" x14ac:dyDescent="0.35">
      <c r="A377">
        <v>377</v>
      </c>
      <c r="B377" t="s">
        <v>127</v>
      </c>
      <c r="C377">
        <v>18.525970600000001</v>
      </c>
      <c r="D377">
        <v>73.839333499999995</v>
      </c>
      <c r="E377" s="10">
        <v>18.524609099999999</v>
      </c>
      <c r="F377" s="10">
        <v>73.878623899999994</v>
      </c>
      <c r="H377" s="9" t="s">
        <v>495</v>
      </c>
      <c r="I377" s="7" t="s">
        <v>83</v>
      </c>
      <c r="J377">
        <f t="shared" si="5"/>
        <v>4.1497116616322893</v>
      </c>
    </row>
    <row r="378" spans="1:10" ht="15" thickBot="1" x14ac:dyDescent="0.35">
      <c r="A378">
        <v>378</v>
      </c>
      <c r="B378" t="s">
        <v>102</v>
      </c>
      <c r="C378">
        <v>18.525970600000001</v>
      </c>
      <c r="D378">
        <v>73.839333499999995</v>
      </c>
      <c r="E378" s="10">
        <v>18.517500399999999</v>
      </c>
      <c r="F378" s="10">
        <v>73.841577599999994</v>
      </c>
      <c r="H378" s="9" t="s">
        <v>372</v>
      </c>
      <c r="I378" s="8" t="s">
        <v>83</v>
      </c>
      <c r="J378">
        <f t="shared" si="5"/>
        <v>0.97214727229144604</v>
      </c>
    </row>
    <row r="379" spans="1:10" ht="15" thickBot="1" x14ac:dyDescent="0.35">
      <c r="A379">
        <v>379</v>
      </c>
      <c r="B379" t="s">
        <v>120</v>
      </c>
      <c r="C379">
        <v>18.525970600000001</v>
      </c>
      <c r="D379">
        <v>73.839333499999995</v>
      </c>
      <c r="E379" s="10">
        <v>18.5063393</v>
      </c>
      <c r="F379" s="10">
        <v>73.818410900000003</v>
      </c>
      <c r="H379" s="9" t="s">
        <v>375</v>
      </c>
      <c r="I379" s="7" t="s">
        <v>83</v>
      </c>
      <c r="J379">
        <f t="shared" si="5"/>
        <v>3.106822779305527</v>
      </c>
    </row>
    <row r="380" spans="1:10" ht="15" thickBot="1" x14ac:dyDescent="0.35">
      <c r="A380">
        <v>380</v>
      </c>
      <c r="B380" t="s">
        <v>164</v>
      </c>
      <c r="C380">
        <v>18.525970600000001</v>
      </c>
      <c r="D380">
        <v>73.839333499999995</v>
      </c>
      <c r="E380" s="10">
        <v>18.5209844</v>
      </c>
      <c r="F380" s="10">
        <v>73.843864100000005</v>
      </c>
      <c r="H380" s="9" t="s">
        <v>402</v>
      </c>
      <c r="I380" s="8" t="s">
        <v>83</v>
      </c>
      <c r="J380">
        <f t="shared" si="5"/>
        <v>0.73261794905212341</v>
      </c>
    </row>
    <row r="381" spans="1:10" ht="15" thickBot="1" x14ac:dyDescent="0.35">
      <c r="A381">
        <v>381</v>
      </c>
      <c r="B381" t="s">
        <v>70</v>
      </c>
      <c r="C381">
        <v>18.525970600000001</v>
      </c>
      <c r="D381">
        <v>73.839333499999995</v>
      </c>
      <c r="E381" s="10">
        <v>18.530263000000001</v>
      </c>
      <c r="F381" s="10">
        <v>73.849858800000007</v>
      </c>
      <c r="H381" s="9" t="s">
        <v>370</v>
      </c>
      <c r="I381" s="7" t="s">
        <v>83</v>
      </c>
      <c r="J381">
        <f t="shared" si="5"/>
        <v>1.2092811452000027</v>
      </c>
    </row>
    <row r="382" spans="1:10" ht="15" thickBot="1" x14ac:dyDescent="0.35">
      <c r="A382">
        <v>382</v>
      </c>
      <c r="B382" t="s">
        <v>148</v>
      </c>
      <c r="C382">
        <v>18.525970600000001</v>
      </c>
      <c r="D382">
        <v>73.839333499999995</v>
      </c>
      <c r="E382" s="10">
        <v>18.516297999999999</v>
      </c>
      <c r="F382" s="10">
        <v>73.815456999999995</v>
      </c>
      <c r="H382" s="9" t="s">
        <v>382</v>
      </c>
      <c r="I382" s="8" t="s">
        <v>83</v>
      </c>
      <c r="J382">
        <f t="shared" si="5"/>
        <v>2.7404969789229812</v>
      </c>
    </row>
    <row r="383" spans="1:10" ht="15" thickBot="1" x14ac:dyDescent="0.35">
      <c r="A383">
        <v>383</v>
      </c>
      <c r="B383" t="s">
        <v>293</v>
      </c>
      <c r="C383">
        <v>18.525970600000001</v>
      </c>
      <c r="D383">
        <v>73.839333499999995</v>
      </c>
      <c r="E383" s="10">
        <v>18.580771899999998</v>
      </c>
      <c r="F383" s="10">
        <v>73.978706299999999</v>
      </c>
      <c r="H383" s="9" t="s">
        <v>518</v>
      </c>
      <c r="I383" s="7" t="s">
        <v>83</v>
      </c>
      <c r="J383">
        <f t="shared" si="5"/>
        <v>15.92267803792849</v>
      </c>
    </row>
    <row r="384" spans="1:10" ht="15" thickBot="1" x14ac:dyDescent="0.35">
      <c r="A384">
        <v>384</v>
      </c>
      <c r="B384" t="s">
        <v>54</v>
      </c>
      <c r="C384">
        <v>18.525970600000001</v>
      </c>
      <c r="D384">
        <v>73.839333499999995</v>
      </c>
      <c r="E384" s="10">
        <v>18.516543599999999</v>
      </c>
      <c r="F384" s="10">
        <v>73.836602099999993</v>
      </c>
      <c r="H384" s="9" t="s">
        <v>369</v>
      </c>
      <c r="I384" s="8" t="s">
        <v>83</v>
      </c>
      <c r="J384">
        <f t="shared" si="5"/>
        <v>1.0882378244842448</v>
      </c>
    </row>
    <row r="385" spans="1:10" ht="15" thickBot="1" x14ac:dyDescent="0.35">
      <c r="A385">
        <v>385</v>
      </c>
      <c r="B385" t="s">
        <v>135</v>
      </c>
      <c r="C385">
        <v>18.525970600000001</v>
      </c>
      <c r="D385">
        <v>73.839333499999995</v>
      </c>
      <c r="E385" s="10">
        <v>18.508642900000002</v>
      </c>
      <c r="F385" s="10">
        <v>73.831409100000002</v>
      </c>
      <c r="H385" s="9" t="s">
        <v>458</v>
      </c>
      <c r="I385" s="7" t="s">
        <v>83</v>
      </c>
      <c r="J385">
        <f t="shared" si="5"/>
        <v>2.1023632553319835</v>
      </c>
    </row>
    <row r="386" spans="1:10" ht="15" thickBot="1" x14ac:dyDescent="0.35">
      <c r="A386">
        <v>386</v>
      </c>
      <c r="B386" t="s">
        <v>227</v>
      </c>
      <c r="C386">
        <v>18.525970600000001</v>
      </c>
      <c r="D386">
        <v>73.839333499999995</v>
      </c>
      <c r="E386" s="10">
        <v>18.524609099999999</v>
      </c>
      <c r="F386" s="10">
        <v>73.878623899999994</v>
      </c>
      <c r="H386" s="9" t="s">
        <v>431</v>
      </c>
      <c r="I386" s="8" t="s">
        <v>166</v>
      </c>
      <c r="J386">
        <f t="shared" ref="J386:J448" si="6">3963*ACOS(COS(RADIANS(90-C386))*COS(RADIANS(90-E386))+SIN(RADIANS(90-C386))*SIN(RADIANS(90-E386))*COS(RADIANS(D386-F386)))*1.60934</f>
        <v>4.1497116616322893</v>
      </c>
    </row>
    <row r="387" spans="1:10" ht="15" thickBot="1" x14ac:dyDescent="0.35">
      <c r="A387">
        <v>387</v>
      </c>
      <c r="B387" t="s">
        <v>50</v>
      </c>
      <c r="C387">
        <v>18.525970600000001</v>
      </c>
      <c r="D387">
        <v>73.839333499999995</v>
      </c>
      <c r="E387" s="10">
        <v>18.524609099999999</v>
      </c>
      <c r="F387" s="10">
        <v>73.878623899999994</v>
      </c>
      <c r="H387" s="9" t="s">
        <v>232</v>
      </c>
      <c r="I387" s="7" t="s">
        <v>83</v>
      </c>
      <c r="J387">
        <f t="shared" si="6"/>
        <v>4.1497116616322893</v>
      </c>
    </row>
    <row r="388" spans="1:10" ht="27.6" customHeight="1" thickBot="1" x14ac:dyDescent="0.35">
      <c r="A388">
        <v>388</v>
      </c>
      <c r="B388" t="s">
        <v>132</v>
      </c>
      <c r="C388">
        <v>18.525970600000001</v>
      </c>
      <c r="D388">
        <v>73.839333499999995</v>
      </c>
      <c r="E388" s="10">
        <v>18.516926000000002</v>
      </c>
      <c r="F388" s="10">
        <v>73.837770599999999</v>
      </c>
      <c r="H388" s="9" t="s">
        <v>496</v>
      </c>
      <c r="I388" s="8" t="s">
        <v>83</v>
      </c>
      <c r="J388">
        <f t="shared" si="6"/>
        <v>1.0202142361675413</v>
      </c>
    </row>
    <row r="389" spans="1:10" ht="15" thickBot="1" x14ac:dyDescent="0.35">
      <c r="A389">
        <v>389</v>
      </c>
      <c r="B389" t="s">
        <v>70</v>
      </c>
      <c r="C389">
        <v>18.525970600000001</v>
      </c>
      <c r="D389">
        <v>73.839333499999995</v>
      </c>
      <c r="E389" s="10">
        <v>18.530263000000001</v>
      </c>
      <c r="F389" s="10">
        <v>73.849858800000007</v>
      </c>
      <c r="H389" s="9" t="s">
        <v>370</v>
      </c>
      <c r="I389" s="7" t="s">
        <v>83</v>
      </c>
      <c r="J389">
        <f t="shared" si="6"/>
        <v>1.2092811452000027</v>
      </c>
    </row>
    <row r="390" spans="1:10" ht="15" thickBot="1" x14ac:dyDescent="0.35">
      <c r="A390">
        <v>390</v>
      </c>
      <c r="B390" t="s">
        <v>148</v>
      </c>
      <c r="C390">
        <v>18.525970600000001</v>
      </c>
      <c r="D390">
        <v>73.839333499999995</v>
      </c>
      <c r="E390" s="10">
        <v>18.516297999999999</v>
      </c>
      <c r="F390" s="10">
        <v>73.815456999999995</v>
      </c>
      <c r="H390" s="9" t="s">
        <v>382</v>
      </c>
      <c r="I390" s="8" t="s">
        <v>83</v>
      </c>
      <c r="J390">
        <f t="shared" si="6"/>
        <v>2.7404969789229812</v>
      </c>
    </row>
    <row r="391" spans="1:10" ht="15" thickBot="1" x14ac:dyDescent="0.35">
      <c r="A391">
        <v>391</v>
      </c>
      <c r="B391" t="s">
        <v>221</v>
      </c>
      <c r="C391">
        <v>18.525970600000001</v>
      </c>
      <c r="D391">
        <v>73.839333499999995</v>
      </c>
      <c r="E391" s="10">
        <v>18.601092099999999</v>
      </c>
      <c r="F391" s="10">
        <v>73.764124499999994</v>
      </c>
      <c r="H391" s="9" t="s">
        <v>427</v>
      </c>
      <c r="I391" s="7" t="s">
        <v>83</v>
      </c>
      <c r="J391">
        <f t="shared" si="6"/>
        <v>11.528566409627359</v>
      </c>
    </row>
    <row r="392" spans="1:10" ht="15" thickBot="1" x14ac:dyDescent="0.35">
      <c r="A392">
        <v>392</v>
      </c>
      <c r="B392" t="s">
        <v>70</v>
      </c>
      <c r="C392">
        <v>18.525970600000001</v>
      </c>
      <c r="D392">
        <v>73.839333499999995</v>
      </c>
      <c r="E392" s="10">
        <v>18.530263000000001</v>
      </c>
      <c r="F392" s="10">
        <v>73.849858800000007</v>
      </c>
      <c r="H392" s="9" t="s">
        <v>370</v>
      </c>
      <c r="I392" s="8" t="s">
        <v>83</v>
      </c>
      <c r="J392">
        <f t="shared" si="6"/>
        <v>1.2092811452000027</v>
      </c>
    </row>
    <row r="393" spans="1:10" ht="15" thickBot="1" x14ac:dyDescent="0.35">
      <c r="A393">
        <v>393</v>
      </c>
      <c r="B393" t="s">
        <v>181</v>
      </c>
      <c r="C393">
        <v>18.525970600000001</v>
      </c>
      <c r="D393">
        <v>73.839333499999995</v>
      </c>
      <c r="E393" s="10">
        <v>18.5142405</v>
      </c>
      <c r="F393" s="10">
        <v>73.828731300000001</v>
      </c>
      <c r="H393" s="9" t="s">
        <v>425</v>
      </c>
      <c r="I393" s="7" t="s">
        <v>83</v>
      </c>
      <c r="J393">
        <f t="shared" si="6"/>
        <v>1.719648877797864</v>
      </c>
    </row>
    <row r="394" spans="1:10" ht="15" thickBot="1" x14ac:dyDescent="0.35">
      <c r="A394">
        <v>394</v>
      </c>
      <c r="B394" t="s">
        <v>285</v>
      </c>
      <c r="C394">
        <v>18.525970600000001</v>
      </c>
      <c r="D394">
        <v>73.839333499999995</v>
      </c>
      <c r="E394" s="10">
        <v>18.475639300000001</v>
      </c>
      <c r="F394" s="10">
        <v>73.854403399999995</v>
      </c>
      <c r="H394" s="9" t="s">
        <v>444</v>
      </c>
      <c r="I394" s="8" t="s">
        <v>83</v>
      </c>
      <c r="J394">
        <f t="shared" si="6"/>
        <v>5.8240392507721879</v>
      </c>
    </row>
    <row r="395" spans="1:10" ht="15" thickBot="1" x14ac:dyDescent="0.35">
      <c r="A395">
        <v>395</v>
      </c>
      <c r="B395" t="s">
        <v>70</v>
      </c>
      <c r="C395">
        <v>18.525970600000001</v>
      </c>
      <c r="D395">
        <v>73.839333499999995</v>
      </c>
      <c r="E395" s="10">
        <v>18.530263000000001</v>
      </c>
      <c r="F395" s="10">
        <v>73.849858800000007</v>
      </c>
      <c r="H395" s="9" t="s">
        <v>370</v>
      </c>
      <c r="I395" s="7" t="s">
        <v>83</v>
      </c>
      <c r="J395">
        <f t="shared" si="6"/>
        <v>1.2092811452000027</v>
      </c>
    </row>
    <row r="396" spans="1:10" ht="15" thickBot="1" x14ac:dyDescent="0.35">
      <c r="A396">
        <v>396</v>
      </c>
      <c r="B396" t="s">
        <v>54</v>
      </c>
      <c r="C396">
        <v>18.525970600000001</v>
      </c>
      <c r="D396">
        <v>73.839333499999995</v>
      </c>
      <c r="E396" s="10">
        <v>18.516543599999999</v>
      </c>
      <c r="F396" s="10">
        <v>73.836602099999993</v>
      </c>
      <c r="H396" s="9" t="s">
        <v>369</v>
      </c>
      <c r="I396" s="8" t="s">
        <v>55</v>
      </c>
      <c r="J396">
        <f t="shared" si="6"/>
        <v>1.0882378244842448</v>
      </c>
    </row>
    <row r="397" spans="1:10" ht="15" thickBot="1" x14ac:dyDescent="0.35">
      <c r="A397">
        <v>397</v>
      </c>
      <c r="B397" t="s">
        <v>146</v>
      </c>
      <c r="C397">
        <v>18.525970600000001</v>
      </c>
      <c r="D397">
        <v>73.839333499999995</v>
      </c>
      <c r="E397" s="10">
        <v>18.5324846</v>
      </c>
      <c r="F397" s="10">
        <v>73.837495399999995</v>
      </c>
      <c r="H397" s="9" t="s">
        <v>381</v>
      </c>
      <c r="I397" s="7" t="s">
        <v>55</v>
      </c>
      <c r="J397">
        <f t="shared" si="6"/>
        <v>0.75060219593995303</v>
      </c>
    </row>
    <row r="398" spans="1:10" ht="15" thickBot="1" x14ac:dyDescent="0.35">
      <c r="A398">
        <v>398</v>
      </c>
      <c r="B398" t="s">
        <v>297</v>
      </c>
      <c r="C398">
        <v>18.525970600000001</v>
      </c>
      <c r="D398">
        <v>73.839333499999995</v>
      </c>
      <c r="E398" s="10">
        <v>18.629781099999999</v>
      </c>
      <c r="F398" s="10">
        <v>73.799709399999998</v>
      </c>
      <c r="H398" s="9" t="s">
        <v>380</v>
      </c>
      <c r="I398" s="8" t="s">
        <v>55</v>
      </c>
      <c r="J398">
        <f t="shared" si="6"/>
        <v>12.288628747077906</v>
      </c>
    </row>
    <row r="399" spans="1:10" ht="15" thickBot="1" x14ac:dyDescent="0.35">
      <c r="A399">
        <v>399</v>
      </c>
      <c r="B399" t="s">
        <v>54</v>
      </c>
      <c r="C399">
        <v>18.525970600000001</v>
      </c>
      <c r="D399">
        <v>73.839333499999995</v>
      </c>
      <c r="E399" s="10">
        <v>18.516543599999999</v>
      </c>
      <c r="F399" s="10">
        <v>73.836602099999993</v>
      </c>
      <c r="H399" s="9" t="s">
        <v>369</v>
      </c>
      <c r="I399" s="7" t="s">
        <v>55</v>
      </c>
      <c r="J399">
        <f t="shared" si="6"/>
        <v>1.0882378244842448</v>
      </c>
    </row>
    <row r="400" spans="1:10" ht="15" thickBot="1" x14ac:dyDescent="0.35">
      <c r="A400">
        <v>400</v>
      </c>
      <c r="B400" t="s">
        <v>298</v>
      </c>
      <c r="C400">
        <v>18.525970600000001</v>
      </c>
      <c r="D400">
        <v>73.839333499999995</v>
      </c>
      <c r="E400" s="10">
        <v>18.517755900000001</v>
      </c>
      <c r="F400" s="10">
        <v>73.815111200000004</v>
      </c>
      <c r="H400" s="9" t="s">
        <v>519</v>
      </c>
      <c r="I400" s="8" t="s">
        <v>142</v>
      </c>
      <c r="J400">
        <f t="shared" si="6"/>
        <v>2.7152233040555012</v>
      </c>
    </row>
    <row r="401" spans="1:10" ht="15" thickBot="1" x14ac:dyDescent="0.35">
      <c r="A401">
        <v>401</v>
      </c>
      <c r="B401" t="s">
        <v>102</v>
      </c>
      <c r="C401">
        <v>18.525970600000001</v>
      </c>
      <c r="D401">
        <v>73.839333499999995</v>
      </c>
      <c r="E401" s="10">
        <v>18.517500399999999</v>
      </c>
      <c r="F401" s="10">
        <v>73.841577599999994</v>
      </c>
      <c r="H401" s="9" t="s">
        <v>372</v>
      </c>
      <c r="I401" s="7" t="s">
        <v>93</v>
      </c>
      <c r="J401">
        <f t="shared" si="6"/>
        <v>0.97214727229144604</v>
      </c>
    </row>
    <row r="402" spans="1:10" ht="15" thickBot="1" x14ac:dyDescent="0.35">
      <c r="A402">
        <v>402</v>
      </c>
      <c r="B402" t="s">
        <v>299</v>
      </c>
      <c r="C402">
        <v>18.525970600000001</v>
      </c>
      <c r="D402">
        <v>73.839333499999995</v>
      </c>
      <c r="E402" s="10">
        <v>18.557241399999999</v>
      </c>
      <c r="F402" s="10">
        <v>73.925253400000003</v>
      </c>
      <c r="H402" s="9" t="s">
        <v>520</v>
      </c>
      <c r="I402" s="8" t="s">
        <v>83</v>
      </c>
      <c r="J402">
        <f t="shared" si="6"/>
        <v>9.712798150266428</v>
      </c>
    </row>
    <row r="403" spans="1:10" ht="27.6" customHeight="1" thickBot="1" x14ac:dyDescent="0.35">
      <c r="A403">
        <v>403</v>
      </c>
      <c r="B403" t="s">
        <v>132</v>
      </c>
      <c r="C403">
        <v>18.525970600000001</v>
      </c>
      <c r="D403">
        <v>73.839333499999995</v>
      </c>
      <c r="E403" s="10">
        <v>18.516926000000002</v>
      </c>
      <c r="F403" s="10">
        <v>73.837770599999999</v>
      </c>
      <c r="H403" s="9" t="s">
        <v>496</v>
      </c>
      <c r="I403" s="7" t="s">
        <v>163</v>
      </c>
      <c r="J403">
        <f t="shared" si="6"/>
        <v>1.0202142361675413</v>
      </c>
    </row>
    <row r="404" spans="1:10" ht="15" thickBot="1" x14ac:dyDescent="0.35">
      <c r="A404">
        <v>404</v>
      </c>
      <c r="B404" t="s">
        <v>161</v>
      </c>
      <c r="C404">
        <v>18.525970600000001</v>
      </c>
      <c r="D404">
        <v>73.839333499999995</v>
      </c>
      <c r="E404" s="10">
        <v>18.522844599999999</v>
      </c>
      <c r="F404" s="10">
        <v>73.838967800000006</v>
      </c>
      <c r="H404" s="9" t="s">
        <v>388</v>
      </c>
      <c r="I404" s="8" t="s">
        <v>142</v>
      </c>
      <c r="J404">
        <f t="shared" si="6"/>
        <v>0.35010135198927828</v>
      </c>
    </row>
    <row r="405" spans="1:10" ht="15" thickBot="1" x14ac:dyDescent="0.35">
      <c r="A405">
        <v>405</v>
      </c>
      <c r="B405" t="s">
        <v>248</v>
      </c>
      <c r="C405">
        <v>18.525970600000001</v>
      </c>
      <c r="D405">
        <v>73.839333499999995</v>
      </c>
      <c r="E405" s="10">
        <v>18.530437800000001</v>
      </c>
      <c r="F405" s="10">
        <v>73.829915200000002</v>
      </c>
      <c r="H405" s="9" t="s">
        <v>506</v>
      </c>
      <c r="I405" s="7" t="s">
        <v>55</v>
      </c>
      <c r="J405">
        <f t="shared" si="6"/>
        <v>1.1114843645104628</v>
      </c>
    </row>
    <row r="406" spans="1:10" ht="15" thickBot="1" x14ac:dyDescent="0.35">
      <c r="A406">
        <v>406</v>
      </c>
      <c r="B406" t="s">
        <v>273</v>
      </c>
      <c r="C406">
        <v>18.525970600000001</v>
      </c>
      <c r="D406">
        <v>73.839333499999995</v>
      </c>
      <c r="E406" s="10">
        <v>18.567855300000002</v>
      </c>
      <c r="F406" s="10">
        <v>73.914363699999996</v>
      </c>
      <c r="H406" s="9" t="s">
        <v>511</v>
      </c>
      <c r="I406" s="8" t="s">
        <v>83</v>
      </c>
      <c r="J406">
        <f t="shared" si="6"/>
        <v>9.1888144555186813</v>
      </c>
    </row>
    <row r="407" spans="1:10" ht="15" thickBot="1" x14ac:dyDescent="0.35">
      <c r="A407">
        <v>407</v>
      </c>
      <c r="B407" t="s">
        <v>70</v>
      </c>
      <c r="C407">
        <v>18.525970600000001</v>
      </c>
      <c r="D407">
        <v>73.839333499999995</v>
      </c>
      <c r="E407" s="10">
        <v>18.530263000000001</v>
      </c>
      <c r="F407" s="10">
        <v>73.849858800000007</v>
      </c>
      <c r="H407" s="9" t="s">
        <v>370</v>
      </c>
      <c r="I407" s="7" t="s">
        <v>83</v>
      </c>
      <c r="J407">
        <f t="shared" si="6"/>
        <v>1.2092811452000027</v>
      </c>
    </row>
    <row r="408" spans="1:10" ht="15" thickBot="1" x14ac:dyDescent="0.35">
      <c r="A408">
        <v>408</v>
      </c>
      <c r="B408" t="s">
        <v>70</v>
      </c>
      <c r="C408">
        <v>18.525970600000001</v>
      </c>
      <c r="D408">
        <v>73.839333499999995</v>
      </c>
      <c r="E408" s="10">
        <v>18.530263000000001</v>
      </c>
      <c r="F408" s="10">
        <v>73.849858800000007</v>
      </c>
      <c r="H408" s="9" t="s">
        <v>370</v>
      </c>
      <c r="I408" s="8" t="s">
        <v>83</v>
      </c>
      <c r="J408">
        <f t="shared" si="6"/>
        <v>1.2092811452000027</v>
      </c>
    </row>
    <row r="409" spans="1:10" ht="15" thickBot="1" x14ac:dyDescent="0.35">
      <c r="A409">
        <v>409</v>
      </c>
      <c r="B409" t="s">
        <v>54</v>
      </c>
      <c r="C409">
        <v>18.525970600000001</v>
      </c>
      <c r="D409">
        <v>73.839333499999995</v>
      </c>
      <c r="E409" s="10">
        <v>18.516543599999999</v>
      </c>
      <c r="F409" s="10">
        <v>73.836602099999993</v>
      </c>
      <c r="H409" s="9" t="s">
        <v>369</v>
      </c>
      <c r="I409" s="7" t="s">
        <v>83</v>
      </c>
      <c r="J409">
        <f t="shared" si="6"/>
        <v>1.0882378244842448</v>
      </c>
    </row>
    <row r="410" spans="1:10" ht="15" thickBot="1" x14ac:dyDescent="0.35">
      <c r="A410">
        <v>411</v>
      </c>
      <c r="B410" t="s">
        <v>127</v>
      </c>
      <c r="C410">
        <v>18.525970600000001</v>
      </c>
      <c r="D410">
        <v>73.839333499999995</v>
      </c>
      <c r="E410" s="10">
        <v>18.524609099999999</v>
      </c>
      <c r="F410" s="10">
        <v>73.878623899999994</v>
      </c>
      <c r="H410" s="9" t="s">
        <v>495</v>
      </c>
      <c r="I410" s="7" t="s">
        <v>83</v>
      </c>
      <c r="J410">
        <f t="shared" si="6"/>
        <v>4.1497116616322893</v>
      </c>
    </row>
    <row r="411" spans="1:10" ht="15" thickBot="1" x14ac:dyDescent="0.35">
      <c r="A411">
        <v>412</v>
      </c>
      <c r="B411" t="s">
        <v>120</v>
      </c>
      <c r="C411">
        <v>18.525970600000001</v>
      </c>
      <c r="D411">
        <v>73.839333499999995</v>
      </c>
      <c r="E411" s="10">
        <v>18.5063393</v>
      </c>
      <c r="F411" s="10">
        <v>73.818410900000003</v>
      </c>
      <c r="H411" s="9" t="s">
        <v>375</v>
      </c>
      <c r="I411" s="8" t="s">
        <v>83</v>
      </c>
      <c r="J411">
        <f t="shared" si="6"/>
        <v>3.106822779305527</v>
      </c>
    </row>
    <row r="412" spans="1:10" ht="15" thickBot="1" x14ac:dyDescent="0.35">
      <c r="A412">
        <v>413</v>
      </c>
      <c r="B412" t="s">
        <v>70</v>
      </c>
      <c r="C412">
        <v>18.525970600000001</v>
      </c>
      <c r="D412">
        <v>73.839333499999995</v>
      </c>
      <c r="E412" s="10">
        <v>18.530263000000001</v>
      </c>
      <c r="F412" s="10">
        <v>73.849858800000007</v>
      </c>
      <c r="H412" s="9" t="s">
        <v>370</v>
      </c>
      <c r="I412" s="7" t="s">
        <v>83</v>
      </c>
      <c r="J412">
        <f t="shared" si="6"/>
        <v>1.2092811452000027</v>
      </c>
    </row>
    <row r="413" spans="1:10" ht="15" thickBot="1" x14ac:dyDescent="0.35">
      <c r="A413">
        <v>414</v>
      </c>
      <c r="B413" t="s">
        <v>102</v>
      </c>
      <c r="C413">
        <v>18.525970600000001</v>
      </c>
      <c r="D413">
        <v>73.839333499999995</v>
      </c>
      <c r="E413" s="10">
        <v>18.517500399999999</v>
      </c>
      <c r="F413" s="10">
        <v>73.841577599999994</v>
      </c>
      <c r="H413" s="9" t="s">
        <v>372</v>
      </c>
      <c r="I413" s="8" t="s">
        <v>93</v>
      </c>
      <c r="J413">
        <f t="shared" si="6"/>
        <v>0.97214727229144604</v>
      </c>
    </row>
    <row r="414" spans="1:10" ht="15" thickBot="1" x14ac:dyDescent="0.35">
      <c r="A414">
        <v>415</v>
      </c>
      <c r="B414" t="s">
        <v>120</v>
      </c>
      <c r="C414">
        <v>18.525970600000001</v>
      </c>
      <c r="D414">
        <v>73.839333499999995</v>
      </c>
      <c r="E414" s="10">
        <v>18.5063393</v>
      </c>
      <c r="F414" s="10">
        <v>73.818410900000003</v>
      </c>
      <c r="H414" s="9" t="s">
        <v>375</v>
      </c>
      <c r="I414" s="7" t="s">
        <v>83</v>
      </c>
      <c r="J414">
        <f t="shared" si="6"/>
        <v>3.106822779305527</v>
      </c>
    </row>
    <row r="415" spans="1:10" ht="15" thickBot="1" x14ac:dyDescent="0.35">
      <c r="A415">
        <v>416</v>
      </c>
      <c r="B415" t="s">
        <v>233</v>
      </c>
      <c r="C415">
        <v>18.525970600000001</v>
      </c>
      <c r="D415">
        <v>73.839333499999995</v>
      </c>
      <c r="E415" s="10">
        <v>18.515805700000001</v>
      </c>
      <c r="F415" s="10">
        <v>73.927164399999995</v>
      </c>
      <c r="H415" s="9" t="s">
        <v>426</v>
      </c>
      <c r="I415" s="8" t="s">
        <v>83</v>
      </c>
      <c r="J415">
        <f t="shared" si="6"/>
        <v>9.3392322255505693</v>
      </c>
    </row>
    <row r="416" spans="1:10" ht="15" thickBot="1" x14ac:dyDescent="0.35">
      <c r="A416">
        <v>417</v>
      </c>
      <c r="B416" t="s">
        <v>148</v>
      </c>
      <c r="C416">
        <v>18.525970600000001</v>
      </c>
      <c r="D416">
        <v>73.839333499999995</v>
      </c>
      <c r="E416" s="10">
        <v>18.516297999999999</v>
      </c>
      <c r="F416" s="10">
        <v>73.815456999999995</v>
      </c>
      <c r="H416" s="9" t="s">
        <v>382</v>
      </c>
      <c r="I416" s="7" t="s">
        <v>83</v>
      </c>
      <c r="J416">
        <f t="shared" si="6"/>
        <v>2.7404969789229812</v>
      </c>
    </row>
    <row r="417" spans="1:10" ht="15" thickBot="1" x14ac:dyDescent="0.35">
      <c r="A417">
        <v>418</v>
      </c>
      <c r="B417" t="s">
        <v>70</v>
      </c>
      <c r="C417">
        <v>18.525970600000001</v>
      </c>
      <c r="D417">
        <v>73.839333499999995</v>
      </c>
      <c r="E417" s="10">
        <v>18.530263000000001</v>
      </c>
      <c r="F417" s="10">
        <v>73.849858800000007</v>
      </c>
      <c r="H417" s="9" t="s">
        <v>370</v>
      </c>
      <c r="I417" s="8" t="s">
        <v>83</v>
      </c>
      <c r="J417">
        <f t="shared" si="6"/>
        <v>1.2092811452000027</v>
      </c>
    </row>
    <row r="418" spans="1:10" ht="27.6" customHeight="1" thickBot="1" x14ac:dyDescent="0.35">
      <c r="A418">
        <v>419</v>
      </c>
      <c r="B418" t="s">
        <v>82</v>
      </c>
      <c r="C418">
        <v>18.525970600000001</v>
      </c>
      <c r="D418">
        <v>73.839333499999995</v>
      </c>
      <c r="E418" s="10">
        <v>18.508106000000002</v>
      </c>
      <c r="F418" s="10">
        <v>73.795636999999999</v>
      </c>
      <c r="H418" s="9" t="s">
        <v>371</v>
      </c>
      <c r="I418" s="7" t="s">
        <v>83</v>
      </c>
      <c r="J418">
        <f t="shared" si="6"/>
        <v>5.0226426066155572</v>
      </c>
    </row>
    <row r="419" spans="1:10" ht="27.6" customHeight="1" thickBot="1" x14ac:dyDescent="0.35">
      <c r="A419">
        <v>420</v>
      </c>
      <c r="B419" t="s">
        <v>82</v>
      </c>
      <c r="C419">
        <v>18.525970600000001</v>
      </c>
      <c r="D419">
        <v>73.839333499999995</v>
      </c>
      <c r="E419" s="10">
        <v>18.508106000000002</v>
      </c>
      <c r="F419" s="10">
        <v>73.795636999999999</v>
      </c>
      <c r="H419" s="9" t="s">
        <v>371</v>
      </c>
      <c r="I419" s="8" t="s">
        <v>83</v>
      </c>
      <c r="J419">
        <f t="shared" si="6"/>
        <v>5.0226426066155572</v>
      </c>
    </row>
    <row r="420" spans="1:10" ht="15" thickBot="1" x14ac:dyDescent="0.35">
      <c r="A420">
        <v>421</v>
      </c>
      <c r="B420" t="s">
        <v>50</v>
      </c>
      <c r="C420">
        <v>18.525970600000001</v>
      </c>
      <c r="D420">
        <v>73.839333499999995</v>
      </c>
      <c r="E420" s="10">
        <v>18.524609099999999</v>
      </c>
      <c r="F420" s="10">
        <v>73.878623899999994</v>
      </c>
      <c r="H420" s="9" t="s">
        <v>232</v>
      </c>
      <c r="I420" s="7" t="s">
        <v>83</v>
      </c>
      <c r="J420">
        <f t="shared" si="6"/>
        <v>4.1497116616322893</v>
      </c>
    </row>
    <row r="421" spans="1:10" ht="15" thickBot="1" x14ac:dyDescent="0.35">
      <c r="A421">
        <v>422</v>
      </c>
      <c r="B421" t="s">
        <v>54</v>
      </c>
      <c r="C421">
        <v>18.525970600000001</v>
      </c>
      <c r="D421">
        <v>73.839333499999995</v>
      </c>
      <c r="E421" s="10">
        <v>18.516543599999999</v>
      </c>
      <c r="F421" s="10">
        <v>73.836602099999993</v>
      </c>
      <c r="H421" s="9" t="s">
        <v>369</v>
      </c>
      <c r="I421" s="8" t="s">
        <v>83</v>
      </c>
      <c r="J421">
        <f t="shared" si="6"/>
        <v>1.0882378244842448</v>
      </c>
    </row>
    <row r="422" spans="1:10" ht="15" thickBot="1" x14ac:dyDescent="0.35">
      <c r="A422">
        <v>423</v>
      </c>
      <c r="B422" t="s">
        <v>301</v>
      </c>
      <c r="C422">
        <v>18.525970600000001</v>
      </c>
      <c r="D422">
        <v>73.839333499999995</v>
      </c>
      <c r="E422" s="10">
        <v>18.5539311</v>
      </c>
      <c r="F422" s="10">
        <v>73.947625700000003</v>
      </c>
      <c r="H422" s="9" t="s">
        <v>453</v>
      </c>
      <c r="I422" s="7" t="s">
        <v>83</v>
      </c>
      <c r="J422">
        <f t="shared" si="6"/>
        <v>11.845041254349336</v>
      </c>
    </row>
    <row r="423" spans="1:10" ht="27.6" customHeight="1" thickBot="1" x14ac:dyDescent="0.35">
      <c r="A423">
        <v>424</v>
      </c>
      <c r="B423" t="s">
        <v>162</v>
      </c>
      <c r="C423">
        <v>18.525970600000001</v>
      </c>
      <c r="D423">
        <v>73.839333499999995</v>
      </c>
      <c r="E423" s="10">
        <v>18.497798899999999</v>
      </c>
      <c r="F423" s="10">
        <v>73.813655499999996</v>
      </c>
      <c r="H423" s="9" t="s">
        <v>389</v>
      </c>
      <c r="I423" s="8" t="s">
        <v>83</v>
      </c>
      <c r="J423">
        <f t="shared" si="6"/>
        <v>4.1449075888880689</v>
      </c>
    </row>
    <row r="424" spans="1:10" ht="15" thickBot="1" x14ac:dyDescent="0.35">
      <c r="A424">
        <v>425</v>
      </c>
      <c r="B424" t="s">
        <v>120</v>
      </c>
      <c r="C424">
        <v>18.525970600000001</v>
      </c>
      <c r="D424">
        <v>73.839333499999995</v>
      </c>
      <c r="E424" s="10">
        <v>18.5063393</v>
      </c>
      <c r="F424" s="10">
        <v>73.818410900000003</v>
      </c>
      <c r="H424" s="9" t="s">
        <v>375</v>
      </c>
      <c r="I424" s="7" t="s">
        <v>83</v>
      </c>
      <c r="J424">
        <f t="shared" si="6"/>
        <v>3.106822779305527</v>
      </c>
    </row>
    <row r="425" spans="1:10" ht="15" thickBot="1" x14ac:dyDescent="0.35">
      <c r="A425">
        <v>426</v>
      </c>
      <c r="B425" t="s">
        <v>135</v>
      </c>
      <c r="C425">
        <v>18.525970600000001</v>
      </c>
      <c r="D425">
        <v>73.839333499999995</v>
      </c>
      <c r="E425" s="10">
        <v>18.508642900000002</v>
      </c>
      <c r="F425" s="10">
        <v>73.831409100000002</v>
      </c>
      <c r="H425" s="9" t="s">
        <v>458</v>
      </c>
      <c r="I425" s="8" t="s">
        <v>83</v>
      </c>
      <c r="J425">
        <f t="shared" si="6"/>
        <v>2.1023632553319835</v>
      </c>
    </row>
    <row r="426" spans="1:10" ht="15" thickBot="1" x14ac:dyDescent="0.35">
      <c r="A426">
        <v>427</v>
      </c>
      <c r="B426" t="s">
        <v>205</v>
      </c>
      <c r="C426">
        <v>18.525970600000001</v>
      </c>
      <c r="D426">
        <v>73.839333499999995</v>
      </c>
      <c r="E426" s="10">
        <v>18.452932199999999</v>
      </c>
      <c r="F426" s="10">
        <v>73.865238000000005</v>
      </c>
      <c r="H426" s="9" t="s">
        <v>412</v>
      </c>
      <c r="I426" s="7" t="s">
        <v>163</v>
      </c>
      <c r="J426">
        <f t="shared" si="6"/>
        <v>8.5777879569703739</v>
      </c>
    </row>
    <row r="427" spans="1:10" ht="15" thickBot="1" x14ac:dyDescent="0.35">
      <c r="A427">
        <v>428</v>
      </c>
      <c r="B427" t="s">
        <v>70</v>
      </c>
      <c r="C427">
        <v>18.525970600000001</v>
      </c>
      <c r="D427">
        <v>73.839333499999995</v>
      </c>
      <c r="E427" s="10">
        <v>18.530263000000001</v>
      </c>
      <c r="F427" s="10">
        <v>73.849858800000007</v>
      </c>
      <c r="H427" s="9" t="s">
        <v>370</v>
      </c>
      <c r="I427" s="8" t="s">
        <v>83</v>
      </c>
      <c r="J427">
        <f t="shared" si="6"/>
        <v>1.2092811452000027</v>
      </c>
    </row>
    <row r="428" spans="1:10" ht="15" thickBot="1" x14ac:dyDescent="0.35">
      <c r="A428">
        <v>429</v>
      </c>
      <c r="B428" t="s">
        <v>70</v>
      </c>
      <c r="C428">
        <v>18.525970600000001</v>
      </c>
      <c r="D428">
        <v>73.839333499999995</v>
      </c>
      <c r="E428" s="10">
        <v>18.530263000000001</v>
      </c>
      <c r="F428" s="10">
        <v>73.849858800000007</v>
      </c>
      <c r="H428" s="9" t="s">
        <v>370</v>
      </c>
      <c r="I428" s="7" t="s">
        <v>83</v>
      </c>
      <c r="J428">
        <f t="shared" si="6"/>
        <v>1.2092811452000027</v>
      </c>
    </row>
    <row r="429" spans="1:10" ht="15" thickBot="1" x14ac:dyDescent="0.35">
      <c r="A429">
        <v>430</v>
      </c>
      <c r="B429" t="s">
        <v>148</v>
      </c>
      <c r="C429">
        <v>18.525970600000001</v>
      </c>
      <c r="D429">
        <v>73.839333499999995</v>
      </c>
      <c r="E429" s="10">
        <v>18.516297999999999</v>
      </c>
      <c r="F429" s="10">
        <v>73.815456999999995</v>
      </c>
      <c r="H429" s="9" t="s">
        <v>382</v>
      </c>
      <c r="I429" s="8" t="s">
        <v>83</v>
      </c>
      <c r="J429">
        <f t="shared" si="6"/>
        <v>2.7404969789229812</v>
      </c>
    </row>
    <row r="430" spans="1:10" ht="15" thickBot="1" x14ac:dyDescent="0.35">
      <c r="A430">
        <v>431</v>
      </c>
      <c r="B430" t="s">
        <v>127</v>
      </c>
      <c r="C430">
        <v>18.525970600000001</v>
      </c>
      <c r="D430">
        <v>73.839333499999995</v>
      </c>
      <c r="E430" s="10">
        <v>18.524609099999999</v>
      </c>
      <c r="F430" s="10">
        <v>73.878623899999994</v>
      </c>
      <c r="H430" s="9" t="s">
        <v>495</v>
      </c>
      <c r="I430" s="7" t="s">
        <v>83</v>
      </c>
      <c r="J430">
        <f t="shared" si="6"/>
        <v>4.1497116616322893</v>
      </c>
    </row>
    <row r="431" spans="1:10" ht="15" thickBot="1" x14ac:dyDescent="0.35">
      <c r="A431">
        <v>432</v>
      </c>
      <c r="B431" t="s">
        <v>102</v>
      </c>
      <c r="C431">
        <v>18.525970600000001</v>
      </c>
      <c r="D431">
        <v>73.839333499999995</v>
      </c>
      <c r="E431" s="10">
        <v>18.517500399999999</v>
      </c>
      <c r="F431" s="10">
        <v>73.841577599999994</v>
      </c>
      <c r="H431" s="9" t="s">
        <v>372</v>
      </c>
      <c r="I431" s="8" t="s">
        <v>93</v>
      </c>
      <c r="J431">
        <f t="shared" si="6"/>
        <v>0.97214727229144604</v>
      </c>
    </row>
    <row r="432" spans="1:10" ht="15" thickBot="1" x14ac:dyDescent="0.35">
      <c r="A432">
        <v>433</v>
      </c>
      <c r="B432" t="s">
        <v>220</v>
      </c>
      <c r="C432">
        <v>18.525970600000001</v>
      </c>
      <c r="D432">
        <v>73.839333499999995</v>
      </c>
      <c r="E432" s="10">
        <v>18.456665099999999</v>
      </c>
      <c r="F432" s="10">
        <v>73.9095279</v>
      </c>
      <c r="H432" s="9" t="s">
        <v>420</v>
      </c>
      <c r="I432" s="7" t="s">
        <v>83</v>
      </c>
      <c r="J432">
        <f t="shared" si="6"/>
        <v>10.697063719779038</v>
      </c>
    </row>
    <row r="433" spans="1:10" ht="15" thickBot="1" x14ac:dyDescent="0.35">
      <c r="A433">
        <v>434</v>
      </c>
      <c r="B433" t="s">
        <v>205</v>
      </c>
      <c r="C433">
        <v>18.525970600000001</v>
      </c>
      <c r="D433">
        <v>73.839333499999995</v>
      </c>
      <c r="E433" s="10">
        <v>18.452932199999999</v>
      </c>
      <c r="F433" s="10">
        <v>73.865238000000005</v>
      </c>
      <c r="H433" s="9" t="s">
        <v>412</v>
      </c>
      <c r="I433" s="8" t="s">
        <v>83</v>
      </c>
      <c r="J433">
        <f t="shared" si="6"/>
        <v>8.5777879569703739</v>
      </c>
    </row>
    <row r="434" spans="1:10" ht="15" thickBot="1" x14ac:dyDescent="0.35">
      <c r="A434">
        <v>435</v>
      </c>
      <c r="B434" t="s">
        <v>54</v>
      </c>
      <c r="C434">
        <v>18.525970600000001</v>
      </c>
      <c r="D434">
        <v>73.839333499999995</v>
      </c>
      <c r="E434" s="10">
        <v>18.516543599999999</v>
      </c>
      <c r="F434" s="10">
        <v>73.836602099999993</v>
      </c>
      <c r="H434" s="9" t="s">
        <v>369</v>
      </c>
      <c r="I434" s="7" t="s">
        <v>83</v>
      </c>
      <c r="J434">
        <f t="shared" si="6"/>
        <v>1.0882378244842448</v>
      </c>
    </row>
    <row r="435" spans="1:10" ht="27.6" customHeight="1" thickBot="1" x14ac:dyDescent="0.35">
      <c r="A435">
        <v>436</v>
      </c>
      <c r="B435" t="s">
        <v>82</v>
      </c>
      <c r="C435">
        <v>18.525970600000001</v>
      </c>
      <c r="D435">
        <v>73.839333499999995</v>
      </c>
      <c r="E435" s="10">
        <v>18.508106000000002</v>
      </c>
      <c r="F435" s="10">
        <v>73.795636999999999</v>
      </c>
      <c r="H435" s="9" t="s">
        <v>371</v>
      </c>
      <c r="I435" s="8" t="s">
        <v>83</v>
      </c>
      <c r="J435">
        <f t="shared" si="6"/>
        <v>5.0226426066155572</v>
      </c>
    </row>
    <row r="436" spans="1:10" ht="15" thickBot="1" x14ac:dyDescent="0.35">
      <c r="A436">
        <v>437</v>
      </c>
      <c r="B436" t="s">
        <v>204</v>
      </c>
      <c r="C436">
        <v>18.525970600000001</v>
      </c>
      <c r="D436">
        <v>73.839333499999995</v>
      </c>
      <c r="E436" s="10">
        <v>18.5211595</v>
      </c>
      <c r="F436" s="10">
        <v>73.846750799999995</v>
      </c>
      <c r="H436" s="9" t="s">
        <v>411</v>
      </c>
      <c r="I436" s="7" t="s">
        <v>93</v>
      </c>
      <c r="J436">
        <f t="shared" si="6"/>
        <v>0.94852362057423922</v>
      </c>
    </row>
    <row r="437" spans="1:10" ht="15" thickBot="1" x14ac:dyDescent="0.35">
      <c r="A437">
        <v>438</v>
      </c>
      <c r="B437" t="s">
        <v>217</v>
      </c>
      <c r="C437">
        <v>18.525970600000001</v>
      </c>
      <c r="D437">
        <v>73.839333499999995</v>
      </c>
      <c r="E437" s="10">
        <v>18.507351400000001</v>
      </c>
      <c r="F437" s="10">
        <v>73.807654299999996</v>
      </c>
      <c r="H437" s="9" t="s">
        <v>401</v>
      </c>
      <c r="I437" s="8" t="s">
        <v>142</v>
      </c>
      <c r="J437">
        <f t="shared" si="6"/>
        <v>3.9340100505256275</v>
      </c>
    </row>
    <row r="438" spans="1:10" ht="15" thickBot="1" x14ac:dyDescent="0.35">
      <c r="A438">
        <v>439</v>
      </c>
      <c r="B438" t="s">
        <v>176</v>
      </c>
      <c r="C438">
        <v>18.525970600000001</v>
      </c>
      <c r="D438">
        <v>73.839333499999995</v>
      </c>
      <c r="E438" s="10">
        <v>18.513463000000002</v>
      </c>
      <c r="F438" s="10">
        <v>73.769857900000005</v>
      </c>
      <c r="H438" s="9" t="s">
        <v>396</v>
      </c>
      <c r="I438" s="7" t="s">
        <v>163</v>
      </c>
      <c r="J438">
        <f t="shared" si="6"/>
        <v>7.4641068233924317</v>
      </c>
    </row>
    <row r="439" spans="1:10" ht="15" thickBot="1" x14ac:dyDescent="0.35">
      <c r="A439">
        <v>440</v>
      </c>
      <c r="B439" t="s">
        <v>165</v>
      </c>
      <c r="C439">
        <v>18.525970600000001</v>
      </c>
      <c r="D439">
        <v>73.839333499999995</v>
      </c>
      <c r="E439" s="10">
        <v>18.5336359</v>
      </c>
      <c r="F439" s="10">
        <v>73.829622000000001</v>
      </c>
      <c r="H439" s="9" t="s">
        <v>390</v>
      </c>
      <c r="I439" s="8" t="s">
        <v>166</v>
      </c>
      <c r="J439">
        <f t="shared" si="6"/>
        <v>1.3336536104744432</v>
      </c>
    </row>
    <row r="440" spans="1:10" ht="15" thickBot="1" x14ac:dyDescent="0.35">
      <c r="A440">
        <v>441</v>
      </c>
      <c r="B440" t="s">
        <v>303</v>
      </c>
      <c r="C440">
        <v>18.525970600000001</v>
      </c>
      <c r="D440">
        <v>73.839333499999995</v>
      </c>
      <c r="E440" s="10">
        <v>18.5362084</v>
      </c>
      <c r="F440" s="10">
        <v>73.893974799999995</v>
      </c>
      <c r="H440" s="9" t="s">
        <v>415</v>
      </c>
      <c r="I440" s="7" t="s">
        <v>163</v>
      </c>
      <c r="J440">
        <f t="shared" si="6"/>
        <v>5.8784937053527582</v>
      </c>
    </row>
    <row r="441" spans="1:10" ht="15" thickBot="1" x14ac:dyDescent="0.35">
      <c r="A441">
        <v>442</v>
      </c>
      <c r="B441" t="s">
        <v>287</v>
      </c>
      <c r="C441">
        <v>18.525970600000001</v>
      </c>
      <c r="D441">
        <v>73.839333499999995</v>
      </c>
      <c r="E441" s="10">
        <v>18.460010799999999</v>
      </c>
      <c r="F441" s="10">
        <v>73.790098200000003</v>
      </c>
      <c r="H441" s="9" t="s">
        <v>516</v>
      </c>
      <c r="I441" s="8" t="s">
        <v>83</v>
      </c>
      <c r="J441">
        <f t="shared" si="6"/>
        <v>8.9957322347720332</v>
      </c>
    </row>
    <row r="442" spans="1:10" ht="15" thickBot="1" x14ac:dyDescent="0.35">
      <c r="A442">
        <v>443</v>
      </c>
      <c r="B442" t="s">
        <v>146</v>
      </c>
      <c r="C442">
        <v>18.525970600000001</v>
      </c>
      <c r="D442">
        <v>73.839333499999995</v>
      </c>
      <c r="E442" s="10">
        <v>18.5324846</v>
      </c>
      <c r="F442" s="10">
        <v>73.837495399999995</v>
      </c>
      <c r="H442" s="9" t="s">
        <v>381</v>
      </c>
      <c r="I442" s="7" t="s">
        <v>55</v>
      </c>
      <c r="J442">
        <f t="shared" si="6"/>
        <v>0.75060219593995303</v>
      </c>
    </row>
    <row r="443" spans="1:10" ht="15" thickBot="1" x14ac:dyDescent="0.35">
      <c r="A443">
        <v>444</v>
      </c>
      <c r="B443" t="s">
        <v>70</v>
      </c>
      <c r="C443">
        <v>18.525970600000001</v>
      </c>
      <c r="D443">
        <v>73.839333499999995</v>
      </c>
      <c r="E443" s="10">
        <v>18.530263000000001</v>
      </c>
      <c r="F443" s="10">
        <v>73.849858800000007</v>
      </c>
      <c r="H443" s="9" t="s">
        <v>370</v>
      </c>
      <c r="I443" s="8" t="s">
        <v>55</v>
      </c>
      <c r="J443">
        <f t="shared" si="6"/>
        <v>1.2092811452000027</v>
      </c>
    </row>
    <row r="444" spans="1:10" ht="15" thickBot="1" x14ac:dyDescent="0.35">
      <c r="A444">
        <v>445</v>
      </c>
      <c r="B444" t="s">
        <v>181</v>
      </c>
      <c r="C444">
        <v>18.525970600000001</v>
      </c>
      <c r="D444">
        <v>73.839333499999995</v>
      </c>
      <c r="E444" s="10">
        <v>18.5142405</v>
      </c>
      <c r="F444" s="10">
        <v>73.828731300000001</v>
      </c>
      <c r="H444" s="9" t="s">
        <v>425</v>
      </c>
      <c r="I444" s="7" t="s">
        <v>83</v>
      </c>
      <c r="J444">
        <f t="shared" si="6"/>
        <v>1.719648877797864</v>
      </c>
    </row>
    <row r="445" spans="1:10" ht="15" thickBot="1" x14ac:dyDescent="0.35">
      <c r="A445">
        <v>446</v>
      </c>
      <c r="B445" t="s">
        <v>54</v>
      </c>
      <c r="C445">
        <v>18.525970600000001</v>
      </c>
      <c r="D445">
        <v>73.839333499999995</v>
      </c>
      <c r="E445" s="10">
        <v>18.516543599999999</v>
      </c>
      <c r="F445" s="10">
        <v>73.836602099999993</v>
      </c>
      <c r="H445" s="9" t="s">
        <v>369</v>
      </c>
      <c r="I445" s="8" t="s">
        <v>83</v>
      </c>
      <c r="J445">
        <f t="shared" si="6"/>
        <v>1.0882378244842448</v>
      </c>
    </row>
    <row r="446" spans="1:10" ht="15" thickBot="1" x14ac:dyDescent="0.35">
      <c r="A446">
        <v>447</v>
      </c>
      <c r="B446" t="s">
        <v>102</v>
      </c>
      <c r="C446">
        <v>18.525970600000001</v>
      </c>
      <c r="D446">
        <v>73.839333499999995</v>
      </c>
      <c r="E446" s="10">
        <v>18.517500399999999</v>
      </c>
      <c r="F446" s="10">
        <v>73.841577599999994</v>
      </c>
      <c r="H446" s="9" t="s">
        <v>372</v>
      </c>
      <c r="I446" s="7" t="s">
        <v>93</v>
      </c>
      <c r="J446">
        <f t="shared" si="6"/>
        <v>0.97214727229144604</v>
      </c>
    </row>
    <row r="447" spans="1:10" ht="15" thickBot="1" x14ac:dyDescent="0.35">
      <c r="A447">
        <v>448</v>
      </c>
      <c r="B447" t="s">
        <v>204</v>
      </c>
      <c r="C447">
        <v>18.525970600000001</v>
      </c>
      <c r="D447">
        <v>73.839333499999995</v>
      </c>
      <c r="E447" s="10">
        <v>18.5211595</v>
      </c>
      <c r="F447" s="10">
        <v>73.846750799999995</v>
      </c>
      <c r="H447" s="9" t="s">
        <v>411</v>
      </c>
      <c r="I447" s="8" t="s">
        <v>93</v>
      </c>
      <c r="J447">
        <f t="shared" si="6"/>
        <v>0.94852362057423922</v>
      </c>
    </row>
    <row r="448" spans="1:10" ht="15" thickBot="1" x14ac:dyDescent="0.35">
      <c r="A448">
        <v>449</v>
      </c>
      <c r="B448" t="s">
        <v>305</v>
      </c>
      <c r="C448">
        <v>18.525970600000001</v>
      </c>
      <c r="D448">
        <v>73.839333499999995</v>
      </c>
      <c r="E448" s="10">
        <v>18.5454191</v>
      </c>
      <c r="F448" s="10">
        <v>73.7777885</v>
      </c>
      <c r="H448" s="9" t="s">
        <v>464</v>
      </c>
      <c r="I448" s="7" t="s">
        <v>83</v>
      </c>
      <c r="J448">
        <f t="shared" si="6"/>
        <v>6.8467045453095876</v>
      </c>
    </row>
    <row r="449" spans="1:10" ht="15" thickBot="1" x14ac:dyDescent="0.35">
      <c r="A449">
        <v>450</v>
      </c>
      <c r="B449" t="s">
        <v>164</v>
      </c>
      <c r="C449">
        <v>18.525970600000001</v>
      </c>
      <c r="D449">
        <v>73.839333499999995</v>
      </c>
      <c r="E449" s="10">
        <v>18.5209844</v>
      </c>
      <c r="F449" s="10">
        <v>73.843864100000005</v>
      </c>
      <c r="H449" s="9" t="s">
        <v>402</v>
      </c>
      <c r="I449" s="8" t="s">
        <v>83</v>
      </c>
      <c r="J449">
        <f t="shared" ref="J449:J512" si="7">3963*ACOS(COS(RADIANS(90-C449))*COS(RADIANS(90-E449))+SIN(RADIANS(90-C449))*SIN(RADIANS(90-E449))*COS(RADIANS(D449-F449)))*1.60934</f>
        <v>0.73261794905212341</v>
      </c>
    </row>
    <row r="450" spans="1:10" ht="15" thickBot="1" x14ac:dyDescent="0.35">
      <c r="A450">
        <v>451</v>
      </c>
      <c r="B450" t="s">
        <v>70</v>
      </c>
      <c r="C450">
        <v>18.525970600000001</v>
      </c>
      <c r="D450">
        <v>73.839333499999995</v>
      </c>
      <c r="E450" s="10">
        <v>18.530263000000001</v>
      </c>
      <c r="F450" s="10">
        <v>73.849858800000007</v>
      </c>
      <c r="H450" s="9" t="s">
        <v>370</v>
      </c>
      <c r="I450" s="7" t="s">
        <v>83</v>
      </c>
      <c r="J450">
        <f t="shared" si="7"/>
        <v>1.2092811452000027</v>
      </c>
    </row>
    <row r="451" spans="1:10" ht="15" thickBot="1" x14ac:dyDescent="0.35">
      <c r="A451">
        <v>452</v>
      </c>
      <c r="B451" t="s">
        <v>70</v>
      </c>
      <c r="C451">
        <v>18.525970600000001</v>
      </c>
      <c r="D451">
        <v>73.839333499999995</v>
      </c>
      <c r="E451" s="10">
        <v>18.530263000000001</v>
      </c>
      <c r="F451" s="10">
        <v>73.849858800000007</v>
      </c>
      <c r="H451" s="9" t="s">
        <v>370</v>
      </c>
      <c r="I451" s="8" t="s">
        <v>83</v>
      </c>
      <c r="J451">
        <f t="shared" si="7"/>
        <v>1.2092811452000027</v>
      </c>
    </row>
    <row r="452" spans="1:10" ht="15" thickBot="1" x14ac:dyDescent="0.35">
      <c r="A452">
        <v>453</v>
      </c>
      <c r="B452" t="s">
        <v>177</v>
      </c>
      <c r="C452">
        <v>18.525970600000001</v>
      </c>
      <c r="D452">
        <v>73.839333499999995</v>
      </c>
      <c r="E452" s="10">
        <v>18.564245199999998</v>
      </c>
      <c r="F452" s="10">
        <v>73.776851100000002</v>
      </c>
      <c r="H452" s="9" t="s">
        <v>398</v>
      </c>
      <c r="I452" s="7" t="s">
        <v>83</v>
      </c>
      <c r="J452">
        <f t="shared" si="7"/>
        <v>7.8506461999342383</v>
      </c>
    </row>
    <row r="453" spans="1:10" ht="15" thickBot="1" x14ac:dyDescent="0.35">
      <c r="A453">
        <v>454</v>
      </c>
      <c r="B453" t="s">
        <v>257</v>
      </c>
      <c r="C453">
        <v>18.525970600000001</v>
      </c>
      <c r="D453">
        <v>73.839333499999995</v>
      </c>
      <c r="E453" s="10">
        <v>18.4678997</v>
      </c>
      <c r="F453" s="10">
        <v>73.818820099999996</v>
      </c>
      <c r="H453" s="9" t="s">
        <v>419</v>
      </c>
      <c r="I453" s="8" t="s">
        <v>83</v>
      </c>
      <c r="J453">
        <f t="shared" si="7"/>
        <v>6.8171678831825364</v>
      </c>
    </row>
    <row r="454" spans="1:10" ht="15" thickBot="1" x14ac:dyDescent="0.35">
      <c r="A454">
        <v>455</v>
      </c>
      <c r="B454" t="s">
        <v>70</v>
      </c>
      <c r="C454">
        <v>18.525970600000001</v>
      </c>
      <c r="D454">
        <v>73.839333499999995</v>
      </c>
      <c r="E454" s="10">
        <v>18.530263000000001</v>
      </c>
      <c r="F454" s="10">
        <v>73.849858800000007</v>
      </c>
      <c r="H454" s="9" t="s">
        <v>370</v>
      </c>
      <c r="I454" s="7" t="s">
        <v>83</v>
      </c>
      <c r="J454">
        <f t="shared" si="7"/>
        <v>1.2092811452000027</v>
      </c>
    </row>
    <row r="455" spans="1:10" ht="15" thickBot="1" x14ac:dyDescent="0.35">
      <c r="A455">
        <v>456</v>
      </c>
      <c r="B455" t="s">
        <v>177</v>
      </c>
      <c r="C455">
        <v>18.525970600000001</v>
      </c>
      <c r="D455">
        <v>73.839333499999995</v>
      </c>
      <c r="E455" s="10">
        <v>18.564245199999998</v>
      </c>
      <c r="F455" s="10">
        <v>73.776851100000002</v>
      </c>
      <c r="H455" s="9" t="s">
        <v>398</v>
      </c>
      <c r="I455" s="8" t="s">
        <v>83</v>
      </c>
      <c r="J455">
        <f t="shared" si="7"/>
        <v>7.8506461999342383</v>
      </c>
    </row>
    <row r="456" spans="1:10" ht="15" thickBot="1" x14ac:dyDescent="0.35">
      <c r="A456">
        <v>457</v>
      </c>
      <c r="B456" t="s">
        <v>70</v>
      </c>
      <c r="C456">
        <v>18.525970600000001</v>
      </c>
      <c r="D456">
        <v>73.839333499999995</v>
      </c>
      <c r="E456" s="10">
        <v>18.530263000000001</v>
      </c>
      <c r="F456" s="10">
        <v>73.849858800000007</v>
      </c>
      <c r="H456" s="9" t="s">
        <v>370</v>
      </c>
      <c r="I456" s="7" t="s">
        <v>83</v>
      </c>
      <c r="J456">
        <f t="shared" si="7"/>
        <v>1.2092811452000027</v>
      </c>
    </row>
    <row r="457" spans="1:10" ht="15" thickBot="1" x14ac:dyDescent="0.35">
      <c r="A457">
        <v>458</v>
      </c>
      <c r="B457" t="s">
        <v>54</v>
      </c>
      <c r="C457">
        <v>18.525970600000001</v>
      </c>
      <c r="D457">
        <v>73.839333499999995</v>
      </c>
      <c r="E457" s="10">
        <v>18.516543599999999</v>
      </c>
      <c r="F457" s="10">
        <v>73.836602099999993</v>
      </c>
      <c r="H457" s="9" t="s">
        <v>369</v>
      </c>
      <c r="I457" s="8" t="s">
        <v>83</v>
      </c>
      <c r="J457">
        <f t="shared" si="7"/>
        <v>1.0882378244842448</v>
      </c>
    </row>
    <row r="458" spans="1:10" ht="15" thickBot="1" x14ac:dyDescent="0.35">
      <c r="A458">
        <v>459</v>
      </c>
      <c r="B458" t="s">
        <v>54</v>
      </c>
      <c r="C458">
        <v>18.525970600000001</v>
      </c>
      <c r="D458">
        <v>73.839333499999995</v>
      </c>
      <c r="E458" s="10">
        <v>18.516543599999999</v>
      </c>
      <c r="F458" s="10">
        <v>73.836602099999993</v>
      </c>
      <c r="H458" s="9" t="s">
        <v>369</v>
      </c>
      <c r="I458" s="7" t="s">
        <v>83</v>
      </c>
      <c r="J458">
        <f t="shared" si="7"/>
        <v>1.0882378244842448</v>
      </c>
    </row>
    <row r="459" spans="1:10" ht="15" thickBot="1" x14ac:dyDescent="0.35">
      <c r="A459">
        <v>460</v>
      </c>
      <c r="B459" t="s">
        <v>102</v>
      </c>
      <c r="C459">
        <v>18.525970600000001</v>
      </c>
      <c r="D459">
        <v>73.839333499999995</v>
      </c>
      <c r="E459" s="10">
        <v>18.517500399999999</v>
      </c>
      <c r="F459" s="10">
        <v>73.841577599999994</v>
      </c>
      <c r="H459" s="9" t="s">
        <v>372</v>
      </c>
      <c r="I459" s="8" t="s">
        <v>166</v>
      </c>
      <c r="J459">
        <f t="shared" si="7"/>
        <v>0.97214727229144604</v>
      </c>
    </row>
    <row r="460" spans="1:10" ht="15" thickBot="1" x14ac:dyDescent="0.35">
      <c r="A460">
        <v>461</v>
      </c>
      <c r="B460" t="s">
        <v>301</v>
      </c>
      <c r="C460">
        <v>18.525970600000001</v>
      </c>
      <c r="D460">
        <v>73.839333499999995</v>
      </c>
      <c r="E460" s="10">
        <v>18.5539311</v>
      </c>
      <c r="F460" s="10">
        <v>73.947625700000003</v>
      </c>
      <c r="H460" s="9" t="s">
        <v>453</v>
      </c>
      <c r="I460" s="7" t="s">
        <v>83</v>
      </c>
      <c r="J460">
        <f t="shared" si="7"/>
        <v>11.845041254349336</v>
      </c>
    </row>
    <row r="461" spans="1:10" ht="15" thickBot="1" x14ac:dyDescent="0.35">
      <c r="A461">
        <v>462</v>
      </c>
      <c r="B461" t="s">
        <v>116</v>
      </c>
      <c r="C461">
        <v>18.525970600000001</v>
      </c>
      <c r="D461">
        <v>73.839333499999995</v>
      </c>
      <c r="E461" s="10">
        <v>18.4864727</v>
      </c>
      <c r="F461" s="10">
        <v>73.796834000000004</v>
      </c>
      <c r="H461" s="9" t="s">
        <v>373</v>
      </c>
      <c r="I461" s="8" t="s">
        <v>83</v>
      </c>
      <c r="J461">
        <f t="shared" si="7"/>
        <v>6.2814170273895744</v>
      </c>
    </row>
    <row r="462" spans="1:10" ht="15" thickBot="1" x14ac:dyDescent="0.35">
      <c r="A462">
        <v>463</v>
      </c>
      <c r="B462" t="s">
        <v>70</v>
      </c>
      <c r="C462">
        <v>18.525970600000001</v>
      </c>
      <c r="D462">
        <v>73.839333499999995</v>
      </c>
      <c r="E462" s="10">
        <v>18.530263000000001</v>
      </c>
      <c r="F462" s="10">
        <v>73.849858800000007</v>
      </c>
      <c r="H462" s="9" t="s">
        <v>370</v>
      </c>
      <c r="I462" s="7" t="s">
        <v>83</v>
      </c>
      <c r="J462">
        <f t="shared" si="7"/>
        <v>1.2092811452000027</v>
      </c>
    </row>
    <row r="463" spans="1:10" ht="15" thickBot="1" x14ac:dyDescent="0.35">
      <c r="A463">
        <v>464</v>
      </c>
      <c r="B463" t="s">
        <v>165</v>
      </c>
      <c r="C463">
        <v>18.525970600000001</v>
      </c>
      <c r="D463">
        <v>73.839333499999995</v>
      </c>
      <c r="E463" s="10">
        <v>18.5336359</v>
      </c>
      <c r="F463" s="10">
        <v>73.829622000000001</v>
      </c>
      <c r="H463" s="9" t="s">
        <v>390</v>
      </c>
      <c r="I463" s="8" t="s">
        <v>166</v>
      </c>
      <c r="J463">
        <f t="shared" si="7"/>
        <v>1.3336536104744432</v>
      </c>
    </row>
    <row r="464" spans="1:10" ht="15" thickBot="1" x14ac:dyDescent="0.35">
      <c r="A464">
        <v>465</v>
      </c>
      <c r="B464" t="s">
        <v>70</v>
      </c>
      <c r="C464">
        <v>18.525970600000001</v>
      </c>
      <c r="D464">
        <v>73.839333499999995</v>
      </c>
      <c r="E464" s="10">
        <v>18.530263000000001</v>
      </c>
      <c r="F464" s="10">
        <v>73.849858800000007</v>
      </c>
      <c r="H464" s="9" t="s">
        <v>370</v>
      </c>
      <c r="I464" s="7" t="s">
        <v>83</v>
      </c>
      <c r="J464">
        <f t="shared" si="7"/>
        <v>1.2092811452000027</v>
      </c>
    </row>
    <row r="465" spans="1:10" ht="15" thickBot="1" x14ac:dyDescent="0.35">
      <c r="A465">
        <v>466</v>
      </c>
      <c r="B465" t="s">
        <v>120</v>
      </c>
      <c r="C465">
        <v>18.525970600000001</v>
      </c>
      <c r="D465">
        <v>73.839333499999995</v>
      </c>
      <c r="E465" s="10">
        <v>18.5063393</v>
      </c>
      <c r="F465" s="10">
        <v>73.818410900000003</v>
      </c>
      <c r="H465" s="9" t="s">
        <v>375</v>
      </c>
      <c r="I465" s="8" t="s">
        <v>83</v>
      </c>
      <c r="J465">
        <f t="shared" si="7"/>
        <v>3.106822779305527</v>
      </c>
    </row>
    <row r="466" spans="1:10" ht="15" thickBot="1" x14ac:dyDescent="0.35">
      <c r="A466">
        <v>467</v>
      </c>
      <c r="B466" t="s">
        <v>70</v>
      </c>
      <c r="C466">
        <v>18.525970600000001</v>
      </c>
      <c r="D466">
        <v>73.839333499999995</v>
      </c>
      <c r="E466" s="10">
        <v>18.530263000000001</v>
      </c>
      <c r="F466" s="10">
        <v>73.849858800000007</v>
      </c>
      <c r="H466" s="9" t="s">
        <v>370</v>
      </c>
      <c r="I466" s="7" t="s">
        <v>83</v>
      </c>
      <c r="J466">
        <f t="shared" si="7"/>
        <v>1.2092811452000027</v>
      </c>
    </row>
    <row r="467" spans="1:10" ht="15" thickBot="1" x14ac:dyDescent="0.35">
      <c r="A467">
        <v>468</v>
      </c>
      <c r="B467" t="s">
        <v>202</v>
      </c>
      <c r="C467">
        <v>18.525970600000001</v>
      </c>
      <c r="D467">
        <v>73.839333499999995</v>
      </c>
      <c r="E467" s="10">
        <v>18.578891299999999</v>
      </c>
      <c r="F467" s="10">
        <v>73.7706807</v>
      </c>
      <c r="H467" s="9" t="s">
        <v>410</v>
      </c>
      <c r="I467" s="8" t="s">
        <v>83</v>
      </c>
      <c r="J467">
        <f t="shared" si="7"/>
        <v>9.3375490792390412</v>
      </c>
    </row>
    <row r="468" spans="1:10" ht="27.6" customHeight="1" thickBot="1" x14ac:dyDescent="0.35">
      <c r="A468">
        <v>469</v>
      </c>
      <c r="B468" t="s">
        <v>183</v>
      </c>
      <c r="C468">
        <v>18.525970600000001</v>
      </c>
      <c r="D468">
        <v>73.839333499999995</v>
      </c>
      <c r="E468" s="10">
        <v>18.501633500000001</v>
      </c>
      <c r="F468" s="10">
        <v>73.831546099999997</v>
      </c>
      <c r="H468" s="9" t="s">
        <v>400</v>
      </c>
      <c r="I468" s="7" t="s">
        <v>83</v>
      </c>
      <c r="J468">
        <f t="shared" si="7"/>
        <v>2.8310148193870535</v>
      </c>
    </row>
    <row r="469" spans="1:10" ht="15" thickBot="1" x14ac:dyDescent="0.35">
      <c r="A469">
        <v>470</v>
      </c>
      <c r="B469" t="s">
        <v>127</v>
      </c>
      <c r="C469">
        <v>18.525970600000001</v>
      </c>
      <c r="D469">
        <v>73.839333499999995</v>
      </c>
      <c r="E469" s="10">
        <v>18.524609099999999</v>
      </c>
      <c r="F469" s="10">
        <v>73.878623899999994</v>
      </c>
      <c r="H469" s="9" t="s">
        <v>495</v>
      </c>
      <c r="I469" s="8" t="s">
        <v>83</v>
      </c>
      <c r="J469">
        <f t="shared" si="7"/>
        <v>4.1497116616322893</v>
      </c>
    </row>
    <row r="470" spans="1:10" ht="15" thickBot="1" x14ac:dyDescent="0.35">
      <c r="A470">
        <v>471</v>
      </c>
      <c r="B470" t="s">
        <v>157</v>
      </c>
      <c r="C470">
        <v>18.525970600000001</v>
      </c>
      <c r="D470">
        <v>73.839333499999995</v>
      </c>
      <c r="E470" s="10">
        <v>18.516421300000001</v>
      </c>
      <c r="F470" s="10">
        <v>73.842471200000006</v>
      </c>
      <c r="H470" s="9" t="s">
        <v>387</v>
      </c>
      <c r="I470" s="7" t="s">
        <v>166</v>
      </c>
      <c r="J470">
        <f t="shared" si="7"/>
        <v>1.1133660334471156</v>
      </c>
    </row>
    <row r="471" spans="1:10" ht="15" thickBot="1" x14ac:dyDescent="0.35">
      <c r="A471">
        <v>472</v>
      </c>
      <c r="B471" t="s">
        <v>50</v>
      </c>
      <c r="C471">
        <v>18.525970600000001</v>
      </c>
      <c r="D471">
        <v>73.839333499999995</v>
      </c>
      <c r="E471" s="10">
        <v>18.524609099999999</v>
      </c>
      <c r="F471" s="10">
        <v>73.878623899999994</v>
      </c>
      <c r="H471" s="9" t="s">
        <v>232</v>
      </c>
      <c r="I471" s="8" t="s">
        <v>166</v>
      </c>
      <c r="J471">
        <f t="shared" si="7"/>
        <v>4.1497116616322893</v>
      </c>
    </row>
    <row r="472" spans="1:10" ht="15" thickBot="1" x14ac:dyDescent="0.35">
      <c r="A472">
        <v>473</v>
      </c>
      <c r="B472" t="s">
        <v>127</v>
      </c>
      <c r="C472">
        <v>18.525970600000001</v>
      </c>
      <c r="D472">
        <v>73.839333499999995</v>
      </c>
      <c r="E472" s="10">
        <v>18.524609099999999</v>
      </c>
      <c r="F472" s="10">
        <v>73.878623899999994</v>
      </c>
      <c r="H472" s="9" t="s">
        <v>495</v>
      </c>
      <c r="I472" s="7" t="s">
        <v>83</v>
      </c>
      <c r="J472">
        <f t="shared" si="7"/>
        <v>4.1497116616322893</v>
      </c>
    </row>
    <row r="473" spans="1:10" ht="27.6" customHeight="1" thickBot="1" x14ac:dyDescent="0.35">
      <c r="A473">
        <v>474</v>
      </c>
      <c r="B473" t="s">
        <v>162</v>
      </c>
      <c r="C473">
        <v>18.525970600000001</v>
      </c>
      <c r="D473">
        <v>73.839333499999995</v>
      </c>
      <c r="E473" s="10">
        <v>18.497798899999999</v>
      </c>
      <c r="F473" s="10">
        <v>73.813655499999996</v>
      </c>
      <c r="H473" s="9" t="s">
        <v>389</v>
      </c>
      <c r="I473" s="8" t="s">
        <v>83</v>
      </c>
      <c r="J473">
        <f t="shared" si="7"/>
        <v>4.1449075888880689</v>
      </c>
    </row>
    <row r="474" spans="1:10" ht="15" thickBot="1" x14ac:dyDescent="0.35">
      <c r="A474">
        <v>475</v>
      </c>
      <c r="B474" t="s">
        <v>120</v>
      </c>
      <c r="C474">
        <v>18.525970600000001</v>
      </c>
      <c r="D474">
        <v>73.839333499999995</v>
      </c>
      <c r="E474" s="10">
        <v>18.5063393</v>
      </c>
      <c r="F474" s="10">
        <v>73.818410900000003</v>
      </c>
      <c r="H474" s="9" t="s">
        <v>375</v>
      </c>
      <c r="I474" s="7" t="s">
        <v>83</v>
      </c>
      <c r="J474">
        <f t="shared" si="7"/>
        <v>3.106822779305527</v>
      </c>
    </row>
    <row r="475" spans="1:10" ht="15" thickBot="1" x14ac:dyDescent="0.35">
      <c r="A475">
        <v>476</v>
      </c>
      <c r="B475" t="s">
        <v>164</v>
      </c>
      <c r="C475">
        <v>18.525970600000001</v>
      </c>
      <c r="D475">
        <v>73.839333499999995</v>
      </c>
      <c r="E475" s="10">
        <v>18.5209844</v>
      </c>
      <c r="F475" s="10">
        <v>73.843864100000005</v>
      </c>
      <c r="H475" s="9" t="s">
        <v>402</v>
      </c>
      <c r="I475" s="8" t="s">
        <v>83</v>
      </c>
      <c r="J475">
        <f t="shared" si="7"/>
        <v>0.73261794905212341</v>
      </c>
    </row>
    <row r="476" spans="1:10" ht="15" thickBot="1" x14ac:dyDescent="0.35">
      <c r="A476">
        <v>477</v>
      </c>
      <c r="B476" t="s">
        <v>161</v>
      </c>
      <c r="C476">
        <v>18.525970600000001</v>
      </c>
      <c r="D476">
        <v>73.839333499999995</v>
      </c>
      <c r="E476" s="10">
        <v>18.522844599999999</v>
      </c>
      <c r="F476" s="10">
        <v>73.838967800000006</v>
      </c>
      <c r="H476" s="9" t="s">
        <v>388</v>
      </c>
      <c r="I476" s="7" t="s">
        <v>142</v>
      </c>
      <c r="J476">
        <f t="shared" si="7"/>
        <v>0.35010135198927828</v>
      </c>
    </row>
    <row r="477" spans="1:10" ht="15" thickBot="1" x14ac:dyDescent="0.35">
      <c r="A477">
        <v>478</v>
      </c>
      <c r="B477" t="s">
        <v>102</v>
      </c>
      <c r="C477">
        <v>18.525970600000001</v>
      </c>
      <c r="D477">
        <v>73.839333499999995</v>
      </c>
      <c r="E477" s="10">
        <v>18.517500399999999</v>
      </c>
      <c r="F477" s="10">
        <v>73.841577599999994</v>
      </c>
      <c r="H477" s="9" t="s">
        <v>372</v>
      </c>
      <c r="I477" s="8" t="s">
        <v>93</v>
      </c>
      <c r="J477">
        <f t="shared" si="7"/>
        <v>0.97214727229144604</v>
      </c>
    </row>
    <row r="478" spans="1:10" ht="15" thickBot="1" x14ac:dyDescent="0.35">
      <c r="A478">
        <v>479</v>
      </c>
      <c r="B478" t="s">
        <v>84</v>
      </c>
      <c r="C478">
        <v>18.525970600000001</v>
      </c>
      <c r="D478">
        <v>73.839333499999995</v>
      </c>
      <c r="E478" s="10">
        <v>18.507351400000001</v>
      </c>
      <c r="F478" s="10">
        <v>73.807654299999996</v>
      </c>
      <c r="H478" s="9" t="s">
        <v>502</v>
      </c>
      <c r="I478" s="7" t="s">
        <v>83</v>
      </c>
      <c r="J478">
        <f t="shared" si="7"/>
        <v>3.9340100505256275</v>
      </c>
    </row>
    <row r="479" spans="1:10" ht="15" thickBot="1" x14ac:dyDescent="0.35">
      <c r="A479">
        <v>480</v>
      </c>
      <c r="B479" t="s">
        <v>127</v>
      </c>
      <c r="C479">
        <v>18.525970600000001</v>
      </c>
      <c r="D479">
        <v>73.839333499999995</v>
      </c>
      <c r="E479" s="10">
        <v>18.524609099999999</v>
      </c>
      <c r="F479" s="10">
        <v>73.878623899999994</v>
      </c>
      <c r="H479" s="9" t="s">
        <v>495</v>
      </c>
      <c r="I479" s="8" t="s">
        <v>163</v>
      </c>
      <c r="J479">
        <f t="shared" si="7"/>
        <v>4.1497116616322893</v>
      </c>
    </row>
    <row r="480" spans="1:10" ht="15" thickBot="1" x14ac:dyDescent="0.35">
      <c r="A480">
        <v>481</v>
      </c>
      <c r="B480" t="s">
        <v>54</v>
      </c>
      <c r="C480">
        <v>18.525970600000001</v>
      </c>
      <c r="D480">
        <v>73.839333499999995</v>
      </c>
      <c r="E480" s="10">
        <v>18.516543599999999</v>
      </c>
      <c r="F480" s="10">
        <v>73.836602099999993</v>
      </c>
      <c r="H480" s="9" t="s">
        <v>369</v>
      </c>
      <c r="I480" s="7" t="s">
        <v>83</v>
      </c>
      <c r="J480">
        <f t="shared" si="7"/>
        <v>1.0882378244842448</v>
      </c>
    </row>
    <row r="481" spans="1:10" ht="15" thickBot="1" x14ac:dyDescent="0.35">
      <c r="A481">
        <v>482</v>
      </c>
      <c r="B481" t="s">
        <v>50</v>
      </c>
      <c r="C481">
        <v>18.525970600000001</v>
      </c>
      <c r="D481">
        <v>73.839333499999995</v>
      </c>
      <c r="E481" s="10">
        <v>18.524609099999999</v>
      </c>
      <c r="F481" s="10">
        <v>73.878623899999994</v>
      </c>
      <c r="H481" s="9" t="s">
        <v>232</v>
      </c>
      <c r="I481" s="8" t="s">
        <v>166</v>
      </c>
      <c r="J481">
        <f t="shared" si="7"/>
        <v>4.1497116616322893</v>
      </c>
    </row>
    <row r="482" spans="1:10" ht="15" thickBot="1" x14ac:dyDescent="0.35">
      <c r="A482">
        <v>483</v>
      </c>
      <c r="B482" t="s">
        <v>102</v>
      </c>
      <c r="C482">
        <v>18.525970600000001</v>
      </c>
      <c r="D482">
        <v>73.839333499999995</v>
      </c>
      <c r="E482" s="10">
        <v>18.517500399999999</v>
      </c>
      <c r="F482" s="10">
        <v>73.841577599999994</v>
      </c>
      <c r="H482" s="9" t="s">
        <v>372</v>
      </c>
      <c r="I482" s="7" t="s">
        <v>93</v>
      </c>
      <c r="J482">
        <f t="shared" si="7"/>
        <v>0.97214727229144604</v>
      </c>
    </row>
    <row r="483" spans="1:10" ht="15" thickBot="1" x14ac:dyDescent="0.35">
      <c r="A483">
        <v>484</v>
      </c>
      <c r="B483" t="s">
        <v>102</v>
      </c>
      <c r="C483">
        <v>18.525970600000001</v>
      </c>
      <c r="D483">
        <v>73.839333499999995</v>
      </c>
      <c r="E483" s="10">
        <v>18.517500399999999</v>
      </c>
      <c r="F483" s="10">
        <v>73.841577599999994</v>
      </c>
      <c r="H483" s="9" t="s">
        <v>372</v>
      </c>
      <c r="I483" s="8" t="s">
        <v>93</v>
      </c>
      <c r="J483">
        <f t="shared" si="7"/>
        <v>0.97214727229144604</v>
      </c>
    </row>
    <row r="484" spans="1:10" ht="15" thickBot="1" x14ac:dyDescent="0.35">
      <c r="A484">
        <v>485</v>
      </c>
      <c r="B484" t="s">
        <v>81</v>
      </c>
      <c r="C484">
        <v>18.525970600000001</v>
      </c>
      <c r="D484">
        <v>73.839333499999995</v>
      </c>
      <c r="E484" s="10">
        <v>18.507351400000001</v>
      </c>
      <c r="F484" s="10">
        <v>73.807654299999996</v>
      </c>
      <c r="H484" s="9" t="s">
        <v>401</v>
      </c>
      <c r="I484" s="7" t="s">
        <v>83</v>
      </c>
      <c r="J484">
        <f t="shared" si="7"/>
        <v>3.9340100505256275</v>
      </c>
    </row>
    <row r="485" spans="1:10" ht="15" thickBot="1" x14ac:dyDescent="0.35">
      <c r="A485">
        <v>486</v>
      </c>
      <c r="B485" t="s">
        <v>54</v>
      </c>
      <c r="C485">
        <v>18.525970600000001</v>
      </c>
      <c r="D485">
        <v>73.839333499999995</v>
      </c>
      <c r="E485" s="10">
        <v>18.516543599999999</v>
      </c>
      <c r="F485" s="10">
        <v>73.836602099999993</v>
      </c>
      <c r="H485" s="9" t="s">
        <v>369</v>
      </c>
      <c r="I485" s="8" t="s">
        <v>83</v>
      </c>
      <c r="J485">
        <f t="shared" si="7"/>
        <v>1.0882378244842448</v>
      </c>
    </row>
    <row r="486" spans="1:10" ht="15" thickBot="1" x14ac:dyDescent="0.35">
      <c r="A486">
        <v>487</v>
      </c>
      <c r="B486" t="s">
        <v>297</v>
      </c>
      <c r="C486">
        <v>18.525970600000001</v>
      </c>
      <c r="D486">
        <v>73.839333499999995</v>
      </c>
      <c r="E486" s="10">
        <v>18.629781099999999</v>
      </c>
      <c r="F486" s="10">
        <v>73.799709399999998</v>
      </c>
      <c r="H486" s="9" t="s">
        <v>380</v>
      </c>
      <c r="I486" s="7" t="s">
        <v>83</v>
      </c>
      <c r="J486">
        <f t="shared" si="7"/>
        <v>12.288628747077906</v>
      </c>
    </row>
    <row r="487" spans="1:10" ht="15" thickBot="1" x14ac:dyDescent="0.35">
      <c r="A487">
        <v>488</v>
      </c>
      <c r="B487" t="s">
        <v>165</v>
      </c>
      <c r="C487">
        <v>18.525970600000001</v>
      </c>
      <c r="D487">
        <v>73.839333499999995</v>
      </c>
      <c r="E487" s="10">
        <v>18.5336359</v>
      </c>
      <c r="F487" s="10">
        <v>73.829622000000001</v>
      </c>
      <c r="H487" s="9" t="s">
        <v>390</v>
      </c>
      <c r="I487" s="8" t="s">
        <v>93</v>
      </c>
      <c r="J487">
        <f t="shared" si="7"/>
        <v>1.3336536104744432</v>
      </c>
    </row>
    <row r="488" spans="1:10" ht="15" thickBot="1" x14ac:dyDescent="0.35">
      <c r="A488">
        <v>489</v>
      </c>
      <c r="B488" t="s">
        <v>120</v>
      </c>
      <c r="C488">
        <v>18.525970600000001</v>
      </c>
      <c r="D488">
        <v>73.839333499999995</v>
      </c>
      <c r="E488" s="10">
        <v>18.5063393</v>
      </c>
      <c r="F488" s="10">
        <v>73.818410900000003</v>
      </c>
      <c r="H488" s="9" t="s">
        <v>375</v>
      </c>
      <c r="I488" s="7" t="s">
        <v>83</v>
      </c>
      <c r="J488">
        <f t="shared" si="7"/>
        <v>3.106822779305527</v>
      </c>
    </row>
    <row r="489" spans="1:10" ht="15" thickBot="1" x14ac:dyDescent="0.35">
      <c r="A489">
        <v>490</v>
      </c>
      <c r="B489" t="s">
        <v>177</v>
      </c>
      <c r="C489">
        <v>18.525970600000001</v>
      </c>
      <c r="D489">
        <v>73.839333499999995</v>
      </c>
      <c r="E489" s="10">
        <v>18.564245199999998</v>
      </c>
      <c r="F489" s="10">
        <v>73.776851100000002</v>
      </c>
      <c r="H489" s="9" t="s">
        <v>398</v>
      </c>
      <c r="I489" s="8" t="s">
        <v>93</v>
      </c>
      <c r="J489">
        <f t="shared" si="7"/>
        <v>7.8506461999342383</v>
      </c>
    </row>
    <row r="490" spans="1:10" ht="15" thickBot="1" x14ac:dyDescent="0.35">
      <c r="A490">
        <v>491</v>
      </c>
      <c r="B490" t="s">
        <v>257</v>
      </c>
      <c r="C490">
        <v>18.525970600000001</v>
      </c>
      <c r="D490">
        <v>73.839333499999995</v>
      </c>
      <c r="E490" s="10">
        <v>18.4678997</v>
      </c>
      <c r="F490" s="10">
        <v>73.818820099999996</v>
      </c>
      <c r="H490" s="9" t="s">
        <v>419</v>
      </c>
      <c r="I490" s="7" t="s">
        <v>83</v>
      </c>
      <c r="J490">
        <f t="shared" si="7"/>
        <v>6.8171678831825364</v>
      </c>
    </row>
    <row r="491" spans="1:10" ht="15" thickBot="1" x14ac:dyDescent="0.35">
      <c r="A491">
        <v>492</v>
      </c>
      <c r="B491" t="s">
        <v>165</v>
      </c>
      <c r="C491">
        <v>18.525970600000001</v>
      </c>
      <c r="D491">
        <v>73.839333499999995</v>
      </c>
      <c r="E491" s="10">
        <v>18.5336359</v>
      </c>
      <c r="F491" s="10">
        <v>73.829622000000001</v>
      </c>
      <c r="H491" s="9" t="s">
        <v>390</v>
      </c>
      <c r="I491" s="8" t="s">
        <v>93</v>
      </c>
      <c r="J491">
        <f t="shared" si="7"/>
        <v>1.3336536104744432</v>
      </c>
    </row>
    <row r="492" spans="1:10" ht="15" thickBot="1" x14ac:dyDescent="0.35">
      <c r="A492">
        <v>493</v>
      </c>
      <c r="B492" t="s">
        <v>259</v>
      </c>
      <c r="C492">
        <v>18.525970600000001</v>
      </c>
      <c r="D492">
        <v>73.839333499999995</v>
      </c>
      <c r="E492" s="10">
        <v>18.469021300000001</v>
      </c>
      <c r="F492" s="10">
        <v>73.864094399999999</v>
      </c>
      <c r="H492" s="9" t="s">
        <v>441</v>
      </c>
      <c r="I492" s="7" t="s">
        <v>83</v>
      </c>
      <c r="J492">
        <f t="shared" si="7"/>
        <v>6.8569812538984047</v>
      </c>
    </row>
    <row r="493" spans="1:10" ht="15" thickBot="1" x14ac:dyDescent="0.35">
      <c r="A493">
        <v>494</v>
      </c>
      <c r="B493" t="s">
        <v>102</v>
      </c>
      <c r="C493">
        <v>18.525970600000001</v>
      </c>
      <c r="D493">
        <v>73.839333499999995</v>
      </c>
      <c r="E493" s="10">
        <v>18.517500399999999</v>
      </c>
      <c r="F493" s="10">
        <v>73.841577599999994</v>
      </c>
      <c r="H493" s="9" t="s">
        <v>372</v>
      </c>
      <c r="I493" s="8" t="s">
        <v>93</v>
      </c>
      <c r="J493">
        <f t="shared" si="7"/>
        <v>0.97214727229144604</v>
      </c>
    </row>
    <row r="494" spans="1:10" ht="15" thickBot="1" x14ac:dyDescent="0.35">
      <c r="A494">
        <v>495</v>
      </c>
      <c r="B494" t="s">
        <v>148</v>
      </c>
      <c r="C494">
        <v>18.525970600000001</v>
      </c>
      <c r="D494">
        <v>73.839333499999995</v>
      </c>
      <c r="E494" s="10">
        <v>18.516297999999999</v>
      </c>
      <c r="F494" s="10">
        <v>73.815456999999995</v>
      </c>
      <c r="H494" s="9" t="s">
        <v>382</v>
      </c>
      <c r="I494" s="7" t="s">
        <v>83</v>
      </c>
      <c r="J494">
        <f t="shared" si="7"/>
        <v>2.7404969789229812</v>
      </c>
    </row>
    <row r="495" spans="1:10" ht="15" thickBot="1" x14ac:dyDescent="0.35">
      <c r="A495">
        <v>496</v>
      </c>
      <c r="B495" t="s">
        <v>127</v>
      </c>
      <c r="C495">
        <v>18.525970600000001</v>
      </c>
      <c r="D495">
        <v>73.839333499999995</v>
      </c>
      <c r="E495" s="10">
        <v>18.524609099999999</v>
      </c>
      <c r="F495" s="10">
        <v>73.878623899999994</v>
      </c>
      <c r="H495" s="9" t="s">
        <v>495</v>
      </c>
      <c r="I495" s="8" t="s">
        <v>83</v>
      </c>
      <c r="J495">
        <f t="shared" si="7"/>
        <v>4.1497116616322893</v>
      </c>
    </row>
    <row r="496" spans="1:10" ht="15" thickBot="1" x14ac:dyDescent="0.35">
      <c r="A496">
        <v>497</v>
      </c>
      <c r="B496" t="s">
        <v>102</v>
      </c>
      <c r="C496">
        <v>18.525970600000001</v>
      </c>
      <c r="D496">
        <v>73.839333499999995</v>
      </c>
      <c r="E496" s="10">
        <v>18.517500399999999</v>
      </c>
      <c r="F496" s="10">
        <v>73.841577599999994</v>
      </c>
      <c r="H496" s="9" t="s">
        <v>372</v>
      </c>
      <c r="I496" s="7" t="s">
        <v>93</v>
      </c>
      <c r="J496">
        <f t="shared" si="7"/>
        <v>0.97214727229144604</v>
      </c>
    </row>
    <row r="497" spans="1:10" ht="15" thickBot="1" x14ac:dyDescent="0.35">
      <c r="A497">
        <v>498</v>
      </c>
      <c r="B497" t="s">
        <v>165</v>
      </c>
      <c r="C497">
        <v>18.525970600000001</v>
      </c>
      <c r="D497">
        <v>73.839333499999995</v>
      </c>
      <c r="E497" s="10">
        <v>18.5336359</v>
      </c>
      <c r="F497" s="10">
        <v>73.829622000000001</v>
      </c>
      <c r="H497" s="9" t="s">
        <v>390</v>
      </c>
      <c r="I497" s="8" t="s">
        <v>166</v>
      </c>
      <c r="J497">
        <f t="shared" si="7"/>
        <v>1.3336536104744432</v>
      </c>
    </row>
    <row r="498" spans="1:10" ht="15" thickBot="1" x14ac:dyDescent="0.35">
      <c r="A498">
        <v>499</v>
      </c>
      <c r="B498" t="s">
        <v>195</v>
      </c>
      <c r="C498">
        <v>18.525970600000001</v>
      </c>
      <c r="D498">
        <v>73.839333499999995</v>
      </c>
      <c r="E498" s="10">
        <v>18.958193399999999</v>
      </c>
      <c r="F498" s="10">
        <v>72.8320729</v>
      </c>
      <c r="H498" s="9" t="s">
        <v>195</v>
      </c>
      <c r="I498" s="7" t="s">
        <v>83</v>
      </c>
      <c r="J498">
        <f t="shared" si="7"/>
        <v>116.56843746676221</v>
      </c>
    </row>
    <row r="499" spans="1:10" ht="15" thickBot="1" x14ac:dyDescent="0.35">
      <c r="A499">
        <v>500</v>
      </c>
      <c r="B499" t="s">
        <v>165</v>
      </c>
      <c r="C499">
        <v>18.525970600000001</v>
      </c>
      <c r="D499">
        <v>73.839333499999995</v>
      </c>
      <c r="E499" s="10">
        <v>18.5336359</v>
      </c>
      <c r="F499" s="10">
        <v>73.829622000000001</v>
      </c>
      <c r="H499" s="9" t="s">
        <v>390</v>
      </c>
      <c r="I499" s="8" t="s">
        <v>166</v>
      </c>
      <c r="J499">
        <f t="shared" si="7"/>
        <v>1.3336536104744432</v>
      </c>
    </row>
    <row r="500" spans="1:10" ht="15" thickBot="1" x14ac:dyDescent="0.35">
      <c r="A500">
        <v>501</v>
      </c>
      <c r="B500" t="s">
        <v>217</v>
      </c>
      <c r="C500">
        <v>18.525970600000001</v>
      </c>
      <c r="D500">
        <v>73.839333499999995</v>
      </c>
      <c r="E500" s="10">
        <v>18.507351400000001</v>
      </c>
      <c r="F500" s="10">
        <v>73.807654299999996</v>
      </c>
      <c r="H500" s="9" t="s">
        <v>401</v>
      </c>
      <c r="I500" s="7" t="s">
        <v>142</v>
      </c>
      <c r="J500">
        <f t="shared" si="7"/>
        <v>3.9340100505256275</v>
      </c>
    </row>
    <row r="501" spans="1:10" ht="15" thickBot="1" x14ac:dyDescent="0.35">
      <c r="A501">
        <v>502</v>
      </c>
      <c r="B501" t="s">
        <v>50</v>
      </c>
      <c r="C501">
        <v>18.525970600000001</v>
      </c>
      <c r="D501">
        <v>73.839333499999995</v>
      </c>
      <c r="E501" s="10">
        <v>18.524609099999999</v>
      </c>
      <c r="F501" s="10">
        <v>73.878623899999994</v>
      </c>
      <c r="H501" s="9" t="s">
        <v>232</v>
      </c>
      <c r="I501" s="8" t="s">
        <v>163</v>
      </c>
      <c r="J501">
        <f t="shared" si="7"/>
        <v>4.1497116616322893</v>
      </c>
    </row>
    <row r="502" spans="1:10" ht="15" thickBot="1" x14ac:dyDescent="0.35">
      <c r="A502">
        <v>503</v>
      </c>
      <c r="B502" t="s">
        <v>165</v>
      </c>
      <c r="C502">
        <v>18.525970600000001</v>
      </c>
      <c r="D502">
        <v>73.839333499999995</v>
      </c>
      <c r="E502" s="10">
        <v>18.5336359</v>
      </c>
      <c r="F502" s="10">
        <v>73.829622000000001</v>
      </c>
      <c r="H502" s="9" t="s">
        <v>390</v>
      </c>
      <c r="I502" s="7" t="s">
        <v>166</v>
      </c>
      <c r="J502">
        <f t="shared" si="7"/>
        <v>1.3336536104744432</v>
      </c>
    </row>
    <row r="503" spans="1:10" ht="15" thickBot="1" x14ac:dyDescent="0.35">
      <c r="A503">
        <v>504</v>
      </c>
      <c r="B503" t="s">
        <v>148</v>
      </c>
      <c r="C503">
        <v>18.525970600000001</v>
      </c>
      <c r="D503">
        <v>73.839333499999995</v>
      </c>
      <c r="E503" s="10">
        <v>18.516297999999999</v>
      </c>
      <c r="F503" s="10">
        <v>73.815456999999995</v>
      </c>
      <c r="H503" s="9" t="s">
        <v>382</v>
      </c>
      <c r="I503" s="8" t="s">
        <v>163</v>
      </c>
      <c r="J503">
        <f t="shared" si="7"/>
        <v>2.7404969789229812</v>
      </c>
    </row>
    <row r="504" spans="1:10" ht="15" thickBot="1" x14ac:dyDescent="0.35">
      <c r="A504">
        <v>505</v>
      </c>
      <c r="B504" t="s">
        <v>248</v>
      </c>
      <c r="C504">
        <v>18.525970600000001</v>
      </c>
      <c r="D504">
        <v>73.839333499999995</v>
      </c>
      <c r="E504" s="10">
        <v>18.530437800000001</v>
      </c>
      <c r="F504" s="10">
        <v>73.829915200000002</v>
      </c>
      <c r="H504" s="9" t="s">
        <v>506</v>
      </c>
      <c r="I504" s="7" t="s">
        <v>55</v>
      </c>
      <c r="J504">
        <f t="shared" si="7"/>
        <v>1.1114843645104628</v>
      </c>
    </row>
    <row r="505" spans="1:10" ht="15" thickBot="1" x14ac:dyDescent="0.35">
      <c r="A505">
        <v>506</v>
      </c>
      <c r="B505" t="s">
        <v>54</v>
      </c>
      <c r="C505">
        <v>18.525970600000001</v>
      </c>
      <c r="D505">
        <v>73.839333499999995</v>
      </c>
      <c r="E505" s="10">
        <v>18.516543599999999</v>
      </c>
      <c r="F505" s="10">
        <v>73.836602099999993</v>
      </c>
      <c r="H505" s="9" t="s">
        <v>369</v>
      </c>
      <c r="I505" s="8" t="s">
        <v>83</v>
      </c>
      <c r="J505">
        <f t="shared" si="7"/>
        <v>1.0882378244842448</v>
      </c>
    </row>
    <row r="506" spans="1:10" ht="15" thickBot="1" x14ac:dyDescent="0.35">
      <c r="A506">
        <v>507</v>
      </c>
      <c r="B506" t="s">
        <v>284</v>
      </c>
      <c r="C506">
        <v>18.525970600000001</v>
      </c>
      <c r="D506">
        <v>73.839333499999995</v>
      </c>
      <c r="E506" s="10">
        <v>18.508248600000002</v>
      </c>
      <c r="F506" s="10">
        <v>73.844054799999995</v>
      </c>
      <c r="H506" s="9" t="s">
        <v>454</v>
      </c>
      <c r="I506" s="7" t="s">
        <v>83</v>
      </c>
      <c r="J506">
        <f t="shared" si="7"/>
        <v>2.0346751073300133</v>
      </c>
    </row>
    <row r="507" spans="1:10" ht="15" thickBot="1" x14ac:dyDescent="0.35">
      <c r="A507">
        <v>508</v>
      </c>
      <c r="B507" t="s">
        <v>317</v>
      </c>
      <c r="C507">
        <v>18.525970600000001</v>
      </c>
      <c r="D507">
        <v>73.839333499999995</v>
      </c>
      <c r="E507" s="10">
        <v>18.4651952</v>
      </c>
      <c r="F507" s="10">
        <v>73.835493799999995</v>
      </c>
      <c r="H507" s="9" t="s">
        <v>521</v>
      </c>
      <c r="I507" s="8" t="s">
        <v>142</v>
      </c>
      <c r="J507">
        <f t="shared" si="7"/>
        <v>6.7772764078635905</v>
      </c>
    </row>
    <row r="508" spans="1:10" ht="15" thickBot="1" x14ac:dyDescent="0.35">
      <c r="A508">
        <v>509</v>
      </c>
      <c r="B508" t="s">
        <v>50</v>
      </c>
      <c r="C508">
        <v>18.525970600000001</v>
      </c>
      <c r="D508">
        <v>73.839333499999995</v>
      </c>
      <c r="E508" s="10">
        <v>18.524609099999999</v>
      </c>
      <c r="F508" s="10">
        <v>73.878623899999994</v>
      </c>
      <c r="H508" s="9" t="s">
        <v>232</v>
      </c>
      <c r="I508" s="7" t="s">
        <v>336</v>
      </c>
      <c r="J508">
        <f t="shared" si="7"/>
        <v>4.1497116616322893</v>
      </c>
    </row>
    <row r="509" spans="1:10" ht="15" thickBot="1" x14ac:dyDescent="0.35">
      <c r="A509">
        <v>510</v>
      </c>
      <c r="B509" t="s">
        <v>84</v>
      </c>
      <c r="C509">
        <v>18.525970600000001</v>
      </c>
      <c r="D509">
        <v>73.839333499999995</v>
      </c>
      <c r="E509" s="10">
        <v>18.507351400000001</v>
      </c>
      <c r="F509" s="10">
        <v>73.807654299999996</v>
      </c>
      <c r="H509" s="9" t="s">
        <v>502</v>
      </c>
      <c r="I509" s="8" t="s">
        <v>83</v>
      </c>
      <c r="J509">
        <f t="shared" si="7"/>
        <v>3.9340100505256275</v>
      </c>
    </row>
    <row r="510" spans="1:10" ht="15" thickBot="1" x14ac:dyDescent="0.35">
      <c r="A510">
        <v>511</v>
      </c>
      <c r="B510" t="s">
        <v>165</v>
      </c>
      <c r="C510">
        <v>18.525970600000001</v>
      </c>
      <c r="D510">
        <v>73.839333499999995</v>
      </c>
      <c r="E510" s="10">
        <v>18.5336359</v>
      </c>
      <c r="F510" s="10">
        <v>73.829622000000001</v>
      </c>
      <c r="H510" s="9" t="s">
        <v>390</v>
      </c>
      <c r="I510" s="7" t="s">
        <v>166</v>
      </c>
      <c r="J510">
        <f t="shared" si="7"/>
        <v>1.3336536104744432</v>
      </c>
    </row>
    <row r="511" spans="1:10" ht="15" thickBot="1" x14ac:dyDescent="0.35">
      <c r="A511">
        <v>512</v>
      </c>
      <c r="B511" t="s">
        <v>70</v>
      </c>
      <c r="C511">
        <v>18.525970600000001</v>
      </c>
      <c r="D511">
        <v>73.839333499999995</v>
      </c>
      <c r="E511" s="10">
        <v>18.530263000000001</v>
      </c>
      <c r="F511" s="10">
        <v>73.849858800000007</v>
      </c>
      <c r="H511" s="9" t="s">
        <v>370</v>
      </c>
      <c r="I511" s="8" t="s">
        <v>83</v>
      </c>
      <c r="J511">
        <f t="shared" si="7"/>
        <v>1.2092811452000027</v>
      </c>
    </row>
    <row r="512" spans="1:10" ht="15" thickBot="1" x14ac:dyDescent="0.35">
      <c r="A512">
        <v>513</v>
      </c>
      <c r="B512" t="s">
        <v>273</v>
      </c>
      <c r="C512">
        <v>18.525970600000001</v>
      </c>
      <c r="D512">
        <v>73.839333499999995</v>
      </c>
      <c r="E512" s="10">
        <v>18.567855300000002</v>
      </c>
      <c r="F512" s="10">
        <v>73.914363699999996</v>
      </c>
      <c r="H512" s="9" t="s">
        <v>511</v>
      </c>
      <c r="I512" s="7" t="s">
        <v>166</v>
      </c>
      <c r="J512">
        <f t="shared" si="7"/>
        <v>9.1888144555186813</v>
      </c>
    </row>
    <row r="513" spans="1:10" ht="15" thickBot="1" x14ac:dyDescent="0.35">
      <c r="A513">
        <v>514</v>
      </c>
      <c r="B513" t="s">
        <v>148</v>
      </c>
      <c r="C513">
        <v>18.525970600000001</v>
      </c>
      <c r="D513">
        <v>73.839333499999995</v>
      </c>
      <c r="E513" s="10">
        <v>18.516297999999999</v>
      </c>
      <c r="F513" s="10">
        <v>73.815456999999995</v>
      </c>
      <c r="H513" s="9" t="s">
        <v>382</v>
      </c>
      <c r="I513" s="8" t="s">
        <v>83</v>
      </c>
      <c r="J513">
        <f t="shared" ref="J513:J553" si="8">3963*ACOS(COS(RADIANS(90-C513))*COS(RADIANS(90-E513))+SIN(RADIANS(90-C513))*SIN(RADIANS(90-E513))*COS(RADIANS(D513-F513)))*1.60934</f>
        <v>2.7404969789229812</v>
      </c>
    </row>
    <row r="514" spans="1:10" ht="15" thickBot="1" x14ac:dyDescent="0.35">
      <c r="A514">
        <v>515</v>
      </c>
      <c r="B514" t="s">
        <v>70</v>
      </c>
      <c r="C514">
        <v>18.525970600000001</v>
      </c>
      <c r="D514">
        <v>73.839333499999995</v>
      </c>
      <c r="E514" s="10">
        <v>18.530263000000001</v>
      </c>
      <c r="F514" s="10">
        <v>73.849858800000007</v>
      </c>
      <c r="H514" s="9" t="s">
        <v>370</v>
      </c>
      <c r="I514" s="7" t="s">
        <v>163</v>
      </c>
      <c r="J514">
        <f t="shared" si="8"/>
        <v>1.2092811452000027</v>
      </c>
    </row>
    <row r="515" spans="1:10" ht="15" thickBot="1" x14ac:dyDescent="0.35">
      <c r="A515">
        <v>516</v>
      </c>
      <c r="B515" t="s">
        <v>50</v>
      </c>
      <c r="C515">
        <v>18.525970600000001</v>
      </c>
      <c r="D515">
        <v>73.839333499999995</v>
      </c>
      <c r="E515" s="10">
        <v>18.524609099999999</v>
      </c>
      <c r="F515" s="10">
        <v>73.878623899999994</v>
      </c>
      <c r="H515" s="9" t="s">
        <v>232</v>
      </c>
      <c r="I515" s="8" t="s">
        <v>166</v>
      </c>
      <c r="J515">
        <f t="shared" si="8"/>
        <v>4.1497116616322893</v>
      </c>
    </row>
    <row r="516" spans="1:10" ht="15" thickBot="1" x14ac:dyDescent="0.35">
      <c r="A516">
        <v>517</v>
      </c>
      <c r="B516" t="s">
        <v>50</v>
      </c>
      <c r="C516">
        <v>18.525970600000001</v>
      </c>
      <c r="D516">
        <v>73.839333499999995</v>
      </c>
      <c r="E516" s="10">
        <v>18.524609099999999</v>
      </c>
      <c r="F516" s="10">
        <v>73.878623899999994</v>
      </c>
      <c r="H516" s="9" t="s">
        <v>232</v>
      </c>
      <c r="I516" s="7" t="s">
        <v>336</v>
      </c>
      <c r="J516">
        <f t="shared" si="8"/>
        <v>4.1497116616322893</v>
      </c>
    </row>
    <row r="517" spans="1:10" ht="15" thickBot="1" x14ac:dyDescent="0.35">
      <c r="A517">
        <v>518</v>
      </c>
      <c r="B517" t="s">
        <v>54</v>
      </c>
      <c r="C517">
        <v>18.525970600000001</v>
      </c>
      <c r="D517">
        <v>73.839333499999995</v>
      </c>
      <c r="E517" s="10">
        <v>18.516543599999999</v>
      </c>
      <c r="F517" s="10">
        <v>73.836602099999993</v>
      </c>
      <c r="H517" s="9" t="s">
        <v>369</v>
      </c>
      <c r="I517" s="8" t="s">
        <v>163</v>
      </c>
      <c r="J517">
        <f t="shared" si="8"/>
        <v>1.0882378244842448</v>
      </c>
    </row>
    <row r="518" spans="1:10" ht="15" thickBot="1" x14ac:dyDescent="0.35">
      <c r="A518">
        <v>519</v>
      </c>
      <c r="B518" t="s">
        <v>70</v>
      </c>
      <c r="C518">
        <v>18.525970600000001</v>
      </c>
      <c r="D518">
        <v>73.839333499999995</v>
      </c>
      <c r="E518" s="10">
        <v>18.530263000000001</v>
      </c>
      <c r="F518" s="10">
        <v>73.849858800000007</v>
      </c>
      <c r="H518" s="9" t="s">
        <v>370</v>
      </c>
      <c r="I518" s="7" t="s">
        <v>83</v>
      </c>
      <c r="J518">
        <f t="shared" si="8"/>
        <v>1.2092811452000027</v>
      </c>
    </row>
    <row r="519" spans="1:10" ht="27.6" customHeight="1" thickBot="1" x14ac:dyDescent="0.35">
      <c r="A519">
        <v>520</v>
      </c>
      <c r="B519" t="s">
        <v>162</v>
      </c>
      <c r="C519">
        <v>18.525970600000001</v>
      </c>
      <c r="D519">
        <v>73.839333499999995</v>
      </c>
      <c r="E519" s="10">
        <v>18.497798899999999</v>
      </c>
      <c r="F519" s="10">
        <v>73.813655499999996</v>
      </c>
      <c r="H519" s="9" t="s">
        <v>389</v>
      </c>
      <c r="I519" s="8" t="s">
        <v>83</v>
      </c>
      <c r="J519">
        <f t="shared" si="8"/>
        <v>4.1449075888880689</v>
      </c>
    </row>
    <row r="520" spans="1:10" ht="15" thickBot="1" x14ac:dyDescent="0.35">
      <c r="A520">
        <v>521</v>
      </c>
      <c r="B520" t="s">
        <v>102</v>
      </c>
      <c r="C520">
        <v>18.525970600000001</v>
      </c>
      <c r="D520">
        <v>73.839333499999995</v>
      </c>
      <c r="E520" s="10">
        <v>18.517500399999999</v>
      </c>
      <c r="F520" s="10">
        <v>73.841577599999994</v>
      </c>
      <c r="H520" s="9" t="s">
        <v>372</v>
      </c>
      <c r="I520" s="7" t="s">
        <v>93</v>
      </c>
      <c r="J520">
        <f t="shared" si="8"/>
        <v>0.97214727229144604</v>
      </c>
    </row>
    <row r="521" spans="1:10" ht="15" thickBot="1" x14ac:dyDescent="0.35">
      <c r="A521">
        <v>522</v>
      </c>
      <c r="B521" t="s">
        <v>127</v>
      </c>
      <c r="C521">
        <v>18.525970600000001</v>
      </c>
      <c r="D521">
        <v>73.839333499999995</v>
      </c>
      <c r="E521" s="10">
        <v>18.524609099999999</v>
      </c>
      <c r="F521" s="10">
        <v>73.878623899999994</v>
      </c>
      <c r="H521" s="9" t="s">
        <v>495</v>
      </c>
      <c r="I521" s="8" t="s">
        <v>83</v>
      </c>
      <c r="J521">
        <f t="shared" si="8"/>
        <v>4.1497116616322893</v>
      </c>
    </row>
    <row r="522" spans="1:10" ht="27.6" customHeight="1" thickBot="1" x14ac:dyDescent="0.35">
      <c r="A522">
        <v>524</v>
      </c>
      <c r="B522" t="s">
        <v>162</v>
      </c>
      <c r="C522">
        <v>18.525970600000001</v>
      </c>
      <c r="D522">
        <v>73.839333499999995</v>
      </c>
      <c r="E522" s="10">
        <v>18.497798899999999</v>
      </c>
      <c r="F522" s="10">
        <v>73.813655499999996</v>
      </c>
      <c r="H522" s="9" t="s">
        <v>389</v>
      </c>
      <c r="I522" s="8" t="s">
        <v>83</v>
      </c>
      <c r="J522">
        <f t="shared" si="8"/>
        <v>4.1449075888880689</v>
      </c>
    </row>
    <row r="523" spans="1:10" ht="15" thickBot="1" x14ac:dyDescent="0.35">
      <c r="A523">
        <v>525</v>
      </c>
      <c r="B523" t="s">
        <v>54</v>
      </c>
      <c r="C523">
        <v>18.525970600000001</v>
      </c>
      <c r="D523">
        <v>73.839333499999995</v>
      </c>
      <c r="E523" s="10">
        <v>18.516543599999999</v>
      </c>
      <c r="F523" s="10">
        <v>73.836602099999993</v>
      </c>
      <c r="H523" s="9" t="s">
        <v>369</v>
      </c>
      <c r="I523" s="7" t="s">
        <v>83</v>
      </c>
      <c r="J523">
        <f t="shared" si="8"/>
        <v>1.0882378244842448</v>
      </c>
    </row>
    <row r="524" spans="1:10" ht="15" thickBot="1" x14ac:dyDescent="0.35">
      <c r="A524">
        <v>526</v>
      </c>
      <c r="B524" t="s">
        <v>191</v>
      </c>
      <c r="C524">
        <v>18.525970600000001</v>
      </c>
      <c r="D524">
        <v>73.839333499999995</v>
      </c>
      <c r="E524" s="10">
        <v>18.4695088</v>
      </c>
      <c r="F524" s="10">
        <v>73.8889779</v>
      </c>
      <c r="H524" s="9" t="s">
        <v>405</v>
      </c>
      <c r="I524" s="8" t="s">
        <v>83</v>
      </c>
      <c r="J524">
        <f t="shared" si="8"/>
        <v>8.1832129240918867</v>
      </c>
    </row>
    <row r="525" spans="1:10" ht="27.6" customHeight="1" thickBot="1" x14ac:dyDescent="0.35">
      <c r="A525">
        <v>527</v>
      </c>
      <c r="B525" t="s">
        <v>132</v>
      </c>
      <c r="C525">
        <v>18.525970600000001</v>
      </c>
      <c r="D525">
        <v>73.839333499999995</v>
      </c>
      <c r="E525" s="10">
        <v>18.516926000000002</v>
      </c>
      <c r="F525" s="10">
        <v>73.837770599999999</v>
      </c>
      <c r="H525" s="9" t="s">
        <v>496</v>
      </c>
      <c r="I525" s="7" t="s">
        <v>163</v>
      </c>
      <c r="J525">
        <f t="shared" si="8"/>
        <v>1.0202142361675413</v>
      </c>
    </row>
    <row r="526" spans="1:10" ht="15" thickBot="1" x14ac:dyDescent="0.35">
      <c r="A526">
        <v>528</v>
      </c>
      <c r="B526" t="s">
        <v>70</v>
      </c>
      <c r="C526">
        <v>18.525970600000001</v>
      </c>
      <c r="D526">
        <v>73.839333499999995</v>
      </c>
      <c r="E526" s="10">
        <v>18.530263000000001</v>
      </c>
      <c r="F526" s="10">
        <v>73.849858800000007</v>
      </c>
      <c r="H526" s="9" t="s">
        <v>370</v>
      </c>
      <c r="I526" s="8" t="s">
        <v>163</v>
      </c>
      <c r="J526">
        <f t="shared" si="8"/>
        <v>1.2092811452000027</v>
      </c>
    </row>
    <row r="527" spans="1:10" ht="15" thickBot="1" x14ac:dyDescent="0.35">
      <c r="A527">
        <v>529</v>
      </c>
      <c r="B527" t="s">
        <v>70</v>
      </c>
      <c r="C527">
        <v>18.525970600000001</v>
      </c>
      <c r="D527">
        <v>73.839333499999995</v>
      </c>
      <c r="E527" s="10">
        <v>18.530263000000001</v>
      </c>
      <c r="F527" s="10">
        <v>73.849858800000007</v>
      </c>
      <c r="H527" s="9" t="s">
        <v>370</v>
      </c>
      <c r="I527" s="7" t="s">
        <v>83</v>
      </c>
      <c r="J527">
        <f t="shared" si="8"/>
        <v>1.2092811452000027</v>
      </c>
    </row>
    <row r="528" spans="1:10" ht="15" thickBot="1" x14ac:dyDescent="0.35">
      <c r="A528">
        <v>530</v>
      </c>
      <c r="B528" t="s">
        <v>127</v>
      </c>
      <c r="C528">
        <v>18.525970600000001</v>
      </c>
      <c r="D528">
        <v>73.839333499999995</v>
      </c>
      <c r="E528" s="10">
        <v>18.524609099999999</v>
      </c>
      <c r="F528" s="10">
        <v>73.878623899999994</v>
      </c>
      <c r="H528" s="9" t="s">
        <v>495</v>
      </c>
      <c r="I528" s="8" t="s">
        <v>83</v>
      </c>
      <c r="J528">
        <f t="shared" si="8"/>
        <v>4.1497116616322893</v>
      </c>
    </row>
    <row r="529" spans="1:10" ht="15" thickBot="1" x14ac:dyDescent="0.35">
      <c r="A529">
        <v>531</v>
      </c>
      <c r="B529" t="s">
        <v>127</v>
      </c>
      <c r="C529">
        <v>18.525970600000001</v>
      </c>
      <c r="D529">
        <v>73.839333499999995</v>
      </c>
      <c r="E529" s="10">
        <v>18.524609099999999</v>
      </c>
      <c r="F529" s="10">
        <v>73.878623899999994</v>
      </c>
      <c r="H529" s="9" t="s">
        <v>495</v>
      </c>
      <c r="I529" s="7" t="s">
        <v>83</v>
      </c>
      <c r="J529">
        <f t="shared" si="8"/>
        <v>4.1497116616322893</v>
      </c>
    </row>
    <row r="530" spans="1:10" ht="15" thickBot="1" x14ac:dyDescent="0.35">
      <c r="A530">
        <v>532</v>
      </c>
      <c r="B530" t="s">
        <v>309</v>
      </c>
      <c r="C530">
        <v>18.525970600000001</v>
      </c>
      <c r="D530">
        <v>73.839333499999995</v>
      </c>
      <c r="E530" s="10">
        <v>18.4914883</v>
      </c>
      <c r="F530" s="10">
        <v>73.821729000000005</v>
      </c>
      <c r="H530" s="9" t="s">
        <v>468</v>
      </c>
      <c r="I530" s="8" t="s">
        <v>83</v>
      </c>
      <c r="J530">
        <f t="shared" si="8"/>
        <v>4.2645206148757859</v>
      </c>
    </row>
    <row r="531" spans="1:10" ht="27.6" customHeight="1" thickBot="1" x14ac:dyDescent="0.35">
      <c r="A531">
        <v>533</v>
      </c>
      <c r="B531" t="s">
        <v>183</v>
      </c>
      <c r="C531">
        <v>18.525970600000001</v>
      </c>
      <c r="D531">
        <v>73.839333499999995</v>
      </c>
      <c r="E531" s="10">
        <v>18.501633500000001</v>
      </c>
      <c r="F531" s="10">
        <v>73.831546099999997</v>
      </c>
      <c r="H531" s="9" t="s">
        <v>400</v>
      </c>
      <c r="I531" s="7" t="s">
        <v>83</v>
      </c>
      <c r="J531">
        <f t="shared" si="8"/>
        <v>2.8310148193870535</v>
      </c>
    </row>
    <row r="532" spans="1:10" ht="15" thickBot="1" x14ac:dyDescent="0.35">
      <c r="A532">
        <v>534</v>
      </c>
      <c r="B532" t="s">
        <v>54</v>
      </c>
      <c r="C532">
        <v>18.525970600000001</v>
      </c>
      <c r="D532">
        <v>73.839333499999995</v>
      </c>
      <c r="E532" s="10">
        <v>18.516543599999999</v>
      </c>
      <c r="F532" s="10">
        <v>73.836602099999993</v>
      </c>
      <c r="H532" s="9" t="s">
        <v>369</v>
      </c>
      <c r="I532" s="8" t="s">
        <v>83</v>
      </c>
      <c r="J532">
        <f t="shared" si="8"/>
        <v>1.0882378244842448</v>
      </c>
    </row>
    <row r="533" spans="1:10" ht="15" thickBot="1" x14ac:dyDescent="0.35">
      <c r="A533">
        <v>535</v>
      </c>
      <c r="B533" t="s">
        <v>288</v>
      </c>
      <c r="C533">
        <v>18.525970600000001</v>
      </c>
      <c r="D533">
        <v>73.839333499999995</v>
      </c>
      <c r="E533" s="10">
        <v>18.4897536</v>
      </c>
      <c r="F533" s="10">
        <v>73.857849099999996</v>
      </c>
      <c r="H533" s="9" t="s">
        <v>456</v>
      </c>
      <c r="I533" s="7" t="s">
        <v>83</v>
      </c>
      <c r="J533">
        <f t="shared" si="8"/>
        <v>4.4802322590744446</v>
      </c>
    </row>
    <row r="534" spans="1:10" ht="15" thickBot="1" x14ac:dyDescent="0.35">
      <c r="A534">
        <v>536</v>
      </c>
      <c r="B534" t="s">
        <v>165</v>
      </c>
      <c r="C534">
        <v>18.525970600000001</v>
      </c>
      <c r="D534">
        <v>73.839333499999995</v>
      </c>
      <c r="E534" s="10">
        <v>18.5336359</v>
      </c>
      <c r="F534" s="10">
        <v>73.829622000000001</v>
      </c>
      <c r="H534" s="9" t="s">
        <v>390</v>
      </c>
      <c r="I534" s="8" t="s">
        <v>166</v>
      </c>
      <c r="J534">
        <f t="shared" si="8"/>
        <v>1.3336536104744432</v>
      </c>
    </row>
    <row r="535" spans="1:10" ht="15" thickBot="1" x14ac:dyDescent="0.35">
      <c r="A535">
        <v>537</v>
      </c>
      <c r="B535" t="s">
        <v>257</v>
      </c>
      <c r="C535">
        <v>18.525970600000001</v>
      </c>
      <c r="D535">
        <v>73.839333499999995</v>
      </c>
      <c r="E535" s="10">
        <v>18.4678997</v>
      </c>
      <c r="F535" s="10">
        <v>73.818820099999996</v>
      </c>
      <c r="H535" s="9" t="s">
        <v>419</v>
      </c>
      <c r="I535" s="7" t="s">
        <v>83</v>
      </c>
      <c r="J535">
        <f t="shared" si="8"/>
        <v>6.8171678831825364</v>
      </c>
    </row>
    <row r="536" spans="1:10" ht="27.6" customHeight="1" thickBot="1" x14ac:dyDescent="0.35">
      <c r="A536">
        <v>538</v>
      </c>
      <c r="B536" t="s">
        <v>183</v>
      </c>
      <c r="C536">
        <v>18.525970600000001</v>
      </c>
      <c r="D536">
        <v>73.839333499999995</v>
      </c>
      <c r="E536" s="10">
        <v>18.501633500000001</v>
      </c>
      <c r="F536" s="10">
        <v>73.831546099999997</v>
      </c>
      <c r="H536" s="9" t="s">
        <v>400</v>
      </c>
      <c r="I536" s="8" t="s">
        <v>83</v>
      </c>
      <c r="J536">
        <f t="shared" si="8"/>
        <v>2.8310148193870535</v>
      </c>
    </row>
    <row r="537" spans="1:10" ht="15" thickBot="1" x14ac:dyDescent="0.35">
      <c r="A537">
        <v>539</v>
      </c>
      <c r="B537" t="s">
        <v>192</v>
      </c>
      <c r="C537">
        <v>18.525970600000001</v>
      </c>
      <c r="D537">
        <v>73.839333499999995</v>
      </c>
      <c r="E537" s="10">
        <v>18.5379863</v>
      </c>
      <c r="F537" s="10">
        <v>73.835565599999995</v>
      </c>
      <c r="H537" s="9" t="s">
        <v>472</v>
      </c>
      <c r="I537" s="7" t="s">
        <v>166</v>
      </c>
      <c r="J537">
        <f t="shared" si="8"/>
        <v>1.3953801961104972</v>
      </c>
    </row>
    <row r="538" spans="1:10" ht="15" thickBot="1" x14ac:dyDescent="0.35">
      <c r="A538">
        <v>540</v>
      </c>
      <c r="B538" t="s">
        <v>235</v>
      </c>
      <c r="C538">
        <v>18.525970600000001</v>
      </c>
      <c r="D538">
        <v>73.839333499999995</v>
      </c>
      <c r="E538" s="10">
        <v>18.4678997</v>
      </c>
      <c r="F538" s="10">
        <v>73.818820099999996</v>
      </c>
      <c r="H538" s="9" t="s">
        <v>419</v>
      </c>
      <c r="I538" s="8" t="s">
        <v>83</v>
      </c>
      <c r="J538">
        <f t="shared" si="8"/>
        <v>6.8171678831825364</v>
      </c>
    </row>
    <row r="539" spans="1:10" ht="27.6" customHeight="1" thickBot="1" x14ac:dyDescent="0.35">
      <c r="A539">
        <v>541</v>
      </c>
      <c r="B539" t="s">
        <v>82</v>
      </c>
      <c r="C539">
        <v>18.525970600000001</v>
      </c>
      <c r="D539">
        <v>73.839333499999995</v>
      </c>
      <c r="E539" s="10">
        <v>18.508106000000002</v>
      </c>
      <c r="F539" s="10">
        <v>73.795636999999999</v>
      </c>
      <c r="H539" s="9" t="s">
        <v>371</v>
      </c>
      <c r="I539" s="7" t="s">
        <v>83</v>
      </c>
      <c r="J539">
        <f t="shared" si="8"/>
        <v>5.0226426066155572</v>
      </c>
    </row>
    <row r="540" spans="1:10" ht="15" thickBot="1" x14ac:dyDescent="0.35">
      <c r="A540">
        <v>542</v>
      </c>
      <c r="B540" t="s">
        <v>148</v>
      </c>
      <c r="C540">
        <v>18.525970600000001</v>
      </c>
      <c r="D540">
        <v>73.839333499999995</v>
      </c>
      <c r="E540" s="10">
        <v>18.516297999999999</v>
      </c>
      <c r="F540" s="10">
        <v>73.815456999999995</v>
      </c>
      <c r="H540" s="9" t="s">
        <v>382</v>
      </c>
      <c r="I540" s="8" t="s">
        <v>83</v>
      </c>
      <c r="J540">
        <f t="shared" si="8"/>
        <v>2.7404969789229812</v>
      </c>
    </row>
    <row r="541" spans="1:10" ht="15" thickBot="1" x14ac:dyDescent="0.35">
      <c r="A541">
        <v>543</v>
      </c>
      <c r="B541" t="s">
        <v>120</v>
      </c>
      <c r="C541">
        <v>18.525970600000001</v>
      </c>
      <c r="D541">
        <v>73.839333499999995</v>
      </c>
      <c r="E541" s="10">
        <v>18.5063393</v>
      </c>
      <c r="F541" s="10">
        <v>73.818410900000003</v>
      </c>
      <c r="H541" s="9" t="s">
        <v>375</v>
      </c>
      <c r="I541" s="7" t="s">
        <v>83</v>
      </c>
      <c r="J541">
        <f t="shared" si="8"/>
        <v>3.106822779305527</v>
      </c>
    </row>
    <row r="542" spans="1:10" ht="15" thickBot="1" x14ac:dyDescent="0.35">
      <c r="A542">
        <v>544</v>
      </c>
      <c r="B542" t="s">
        <v>181</v>
      </c>
      <c r="C542">
        <v>18.525970600000001</v>
      </c>
      <c r="D542">
        <v>73.839333499999995</v>
      </c>
      <c r="E542" s="10">
        <v>18.5142405</v>
      </c>
      <c r="F542" s="10">
        <v>73.828731300000001</v>
      </c>
      <c r="H542" s="9" t="s">
        <v>425</v>
      </c>
      <c r="I542" s="8" t="s">
        <v>163</v>
      </c>
      <c r="J542">
        <f t="shared" si="8"/>
        <v>1.719648877797864</v>
      </c>
    </row>
    <row r="543" spans="1:10" ht="15" thickBot="1" x14ac:dyDescent="0.35">
      <c r="A543">
        <v>545</v>
      </c>
      <c r="B543" t="s">
        <v>120</v>
      </c>
      <c r="C543">
        <v>18.525970600000001</v>
      </c>
      <c r="D543">
        <v>73.839333499999995</v>
      </c>
      <c r="E543" s="10">
        <v>18.5063393</v>
      </c>
      <c r="F543" s="10">
        <v>73.818410900000003</v>
      </c>
      <c r="H543" s="9" t="s">
        <v>375</v>
      </c>
      <c r="I543" s="7" t="s">
        <v>83</v>
      </c>
      <c r="J543">
        <f t="shared" si="8"/>
        <v>3.106822779305527</v>
      </c>
    </row>
    <row r="544" spans="1:10" ht="27.6" customHeight="1" thickBot="1" x14ac:dyDescent="0.35">
      <c r="A544">
        <v>546</v>
      </c>
      <c r="B544" t="s">
        <v>162</v>
      </c>
      <c r="C544">
        <v>18.525970600000001</v>
      </c>
      <c r="D544">
        <v>73.839333499999995</v>
      </c>
      <c r="E544" s="10">
        <v>18.497798899999999</v>
      </c>
      <c r="F544" s="10">
        <v>73.813655499999996</v>
      </c>
      <c r="H544" s="9" t="s">
        <v>389</v>
      </c>
      <c r="I544" s="8" t="s">
        <v>83</v>
      </c>
      <c r="J544">
        <f t="shared" si="8"/>
        <v>4.1449075888880689</v>
      </c>
    </row>
    <row r="545" spans="1:10" ht="15" thickBot="1" x14ac:dyDescent="0.35">
      <c r="A545">
        <v>547</v>
      </c>
      <c r="B545" t="s">
        <v>70</v>
      </c>
      <c r="C545">
        <v>18.525970600000001</v>
      </c>
      <c r="D545">
        <v>73.839333499999995</v>
      </c>
      <c r="E545" s="10">
        <v>18.530263000000001</v>
      </c>
      <c r="F545" s="10">
        <v>73.849858800000007</v>
      </c>
      <c r="H545" s="9" t="s">
        <v>370</v>
      </c>
      <c r="I545" s="7" t="s">
        <v>83</v>
      </c>
      <c r="J545">
        <f t="shared" si="8"/>
        <v>1.2092811452000027</v>
      </c>
    </row>
    <row r="546" spans="1:10" ht="27.6" customHeight="1" thickBot="1" x14ac:dyDescent="0.35">
      <c r="A546">
        <v>548</v>
      </c>
      <c r="B546" t="s">
        <v>82</v>
      </c>
      <c r="C546">
        <v>18.525970600000001</v>
      </c>
      <c r="D546">
        <v>73.839333499999995</v>
      </c>
      <c r="E546" s="10">
        <v>18.508106000000002</v>
      </c>
      <c r="F546" s="10">
        <v>73.795636999999999</v>
      </c>
      <c r="H546" s="9" t="s">
        <v>371</v>
      </c>
      <c r="I546" s="8" t="s">
        <v>83</v>
      </c>
      <c r="J546">
        <f t="shared" si="8"/>
        <v>5.0226426066155572</v>
      </c>
    </row>
    <row r="547" spans="1:10" ht="15" thickBot="1" x14ac:dyDescent="0.35">
      <c r="A547">
        <v>549</v>
      </c>
      <c r="B547" t="s">
        <v>70</v>
      </c>
      <c r="C547">
        <v>18.525970600000001</v>
      </c>
      <c r="D547">
        <v>73.839333499999995</v>
      </c>
      <c r="E547" s="10">
        <v>18.530263000000001</v>
      </c>
      <c r="F547" s="10">
        <v>73.849858800000007</v>
      </c>
      <c r="H547" s="9" t="s">
        <v>370</v>
      </c>
      <c r="I547" s="7" t="s">
        <v>83</v>
      </c>
      <c r="J547">
        <f t="shared" si="8"/>
        <v>1.2092811452000027</v>
      </c>
    </row>
    <row r="548" spans="1:10" ht="15" thickBot="1" x14ac:dyDescent="0.35">
      <c r="A548">
        <v>550</v>
      </c>
      <c r="B548" t="s">
        <v>297</v>
      </c>
      <c r="C548">
        <v>18.525970600000001</v>
      </c>
      <c r="D548">
        <v>73.839333499999995</v>
      </c>
      <c r="E548" s="10">
        <v>18.629781099999999</v>
      </c>
      <c r="F548" s="10">
        <v>73.799709399999998</v>
      </c>
      <c r="H548" s="9" t="s">
        <v>380</v>
      </c>
      <c r="I548" s="8" t="s">
        <v>83</v>
      </c>
      <c r="J548">
        <f t="shared" si="8"/>
        <v>12.288628747077906</v>
      </c>
    </row>
    <row r="549" spans="1:10" ht="15" thickBot="1" x14ac:dyDescent="0.35">
      <c r="A549">
        <v>551</v>
      </c>
      <c r="B549" t="s">
        <v>347</v>
      </c>
      <c r="C549">
        <v>18.525970600000001</v>
      </c>
      <c r="D549">
        <v>73.839333499999995</v>
      </c>
      <c r="E549" s="10">
        <v>18.651709799999999</v>
      </c>
      <c r="F549" s="10">
        <v>73.768378400000003</v>
      </c>
      <c r="H549" s="9" t="s">
        <v>513</v>
      </c>
      <c r="I549" s="7" t="s">
        <v>163</v>
      </c>
      <c r="J549">
        <f t="shared" si="8"/>
        <v>15.872812045399435</v>
      </c>
    </row>
    <row r="550" spans="1:10" ht="15" thickBot="1" x14ac:dyDescent="0.35">
      <c r="A550">
        <v>552</v>
      </c>
      <c r="B550" t="s">
        <v>70</v>
      </c>
      <c r="C550">
        <v>18.525970600000001</v>
      </c>
      <c r="D550">
        <v>73.839333499999995</v>
      </c>
      <c r="E550" s="10">
        <v>18.530263000000001</v>
      </c>
      <c r="F550" s="10">
        <v>73.849858800000007</v>
      </c>
      <c r="H550" s="9" t="s">
        <v>370</v>
      </c>
      <c r="I550" s="8" t="s">
        <v>163</v>
      </c>
      <c r="J550">
        <f t="shared" si="8"/>
        <v>1.2092811452000027</v>
      </c>
    </row>
    <row r="551" spans="1:10" ht="15" thickBot="1" x14ac:dyDescent="0.35">
      <c r="A551">
        <v>553</v>
      </c>
      <c r="B551" t="s">
        <v>127</v>
      </c>
      <c r="C551">
        <v>18.525970600000001</v>
      </c>
      <c r="D551">
        <v>73.839333499999995</v>
      </c>
      <c r="E551" s="10">
        <v>18.524609099999999</v>
      </c>
      <c r="F551" s="10">
        <v>73.878623899999994</v>
      </c>
      <c r="H551" s="9" t="s">
        <v>495</v>
      </c>
      <c r="I551" s="7" t="s">
        <v>83</v>
      </c>
      <c r="J551">
        <f t="shared" si="8"/>
        <v>4.1497116616322893</v>
      </c>
    </row>
    <row r="552" spans="1:10" ht="15" thickBot="1" x14ac:dyDescent="0.35">
      <c r="A552">
        <v>554</v>
      </c>
      <c r="B552" t="s">
        <v>277</v>
      </c>
      <c r="C552">
        <v>18.525970600000001</v>
      </c>
      <c r="D552">
        <v>73.839333499999995</v>
      </c>
      <c r="E552" s="10">
        <v>18.546231299999999</v>
      </c>
      <c r="F552" s="10">
        <v>73.903951000000006</v>
      </c>
      <c r="H552" s="9" t="s">
        <v>450</v>
      </c>
      <c r="I552" s="8" t="s">
        <v>83</v>
      </c>
      <c r="J552">
        <f t="shared" si="8"/>
        <v>7.1829289376714325</v>
      </c>
    </row>
    <row r="553" spans="1:10" ht="15" thickBot="1" x14ac:dyDescent="0.35">
      <c r="A553">
        <v>555</v>
      </c>
      <c r="B553" t="s">
        <v>70</v>
      </c>
      <c r="C553">
        <v>18.525970600000001</v>
      </c>
      <c r="D553">
        <v>73.839333499999995</v>
      </c>
      <c r="E553" s="10">
        <v>18.530263000000001</v>
      </c>
      <c r="F553" s="10">
        <v>73.849858800000007</v>
      </c>
      <c r="H553" s="13" t="s">
        <v>370</v>
      </c>
      <c r="I553" s="7" t="s">
        <v>83</v>
      </c>
      <c r="J553">
        <f t="shared" si="8"/>
        <v>1.2092811452000027</v>
      </c>
    </row>
  </sheetData>
  <autoFilter ref="A2:J553" xr:uid="{369BD5B1-A8B7-4450-ABBD-0780D5B69BEC}"/>
  <mergeCells count="2">
    <mergeCell ref="C1:D1"/>
    <mergeCell ref="E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C80A-8076-4C9D-BEFD-4CF8678D921A}">
  <sheetPr filterMode="1"/>
  <dimension ref="A1:K537"/>
  <sheetViews>
    <sheetView zoomScale="76" zoomScaleNormal="76" workbookViewId="0">
      <selection activeCell="A19" sqref="A19:XFD19"/>
    </sheetView>
  </sheetViews>
  <sheetFormatPr defaultRowHeight="14.4" x14ac:dyDescent="0.3"/>
  <cols>
    <col min="1" max="1" width="15.109375" customWidth="1"/>
    <col min="2" max="2" width="46.6640625" customWidth="1"/>
    <col min="3" max="3" width="32.21875" customWidth="1"/>
    <col min="4" max="4" width="26.33203125" customWidth="1"/>
    <col min="5" max="5" width="48.6640625" customWidth="1"/>
    <col min="6" max="6" width="28.109375" customWidth="1"/>
    <col min="7" max="7" width="32.44140625" customWidth="1"/>
    <col min="8" max="8" width="24.33203125" customWidth="1"/>
    <col min="9" max="9" width="35.88671875" customWidth="1"/>
    <col min="10" max="10" width="48" customWidth="1"/>
    <col min="11" max="11" width="18.21875" customWidth="1"/>
    <col min="12" max="13" width="8.88671875" customWidth="1"/>
  </cols>
  <sheetData>
    <row r="1" spans="1:11" x14ac:dyDescent="0.3">
      <c r="A1" s="12" t="s">
        <v>368</v>
      </c>
      <c r="B1" s="12" t="s">
        <v>484</v>
      </c>
      <c r="C1" s="12" t="s">
        <v>485</v>
      </c>
      <c r="D1" s="12" t="s">
        <v>486</v>
      </c>
      <c r="E1" s="12" t="s">
        <v>490</v>
      </c>
      <c r="F1" s="12" t="s">
        <v>491</v>
      </c>
      <c r="G1" s="12" t="s">
        <v>492</v>
      </c>
      <c r="H1" s="12" t="s">
        <v>522</v>
      </c>
      <c r="I1" s="12" t="s">
        <v>523</v>
      </c>
      <c r="J1" s="12" t="s">
        <v>524</v>
      </c>
      <c r="K1" s="12"/>
    </row>
    <row r="2" spans="1:11" hidden="1" x14ac:dyDescent="0.3">
      <c r="A2">
        <v>1</v>
      </c>
      <c r="B2" t="s">
        <v>369</v>
      </c>
      <c r="C2" t="s">
        <v>53</v>
      </c>
      <c r="D2">
        <v>1.0882378244842448</v>
      </c>
      <c r="E2" t="s">
        <v>369</v>
      </c>
      <c r="F2" t="s">
        <v>55</v>
      </c>
      <c r="G2">
        <v>1.0882378244842448</v>
      </c>
      <c r="H2">
        <f t="shared" ref="H2:H65" si="0">IF(D2&lt;G2,D2,G2)</f>
        <v>1.0882378244842448</v>
      </c>
      <c r="I2" t="str">
        <f t="shared" ref="I2:I65" si="1">IF(D2&lt;G2,C2,F2)</f>
        <v>To Work/ Office</v>
      </c>
      <c r="J2" t="str">
        <f t="shared" ref="J2:J65" si="2">IF(D2&lt;G2,B2,E2)</f>
        <v>Deccan,Pune</v>
      </c>
    </row>
    <row r="3" spans="1:11" hidden="1" x14ac:dyDescent="0.3">
      <c r="A3">
        <v>2</v>
      </c>
      <c r="B3" t="s">
        <v>370</v>
      </c>
      <c r="C3" t="s">
        <v>53</v>
      </c>
      <c r="D3">
        <v>1.2092811452000027</v>
      </c>
      <c r="E3" t="s">
        <v>370</v>
      </c>
      <c r="F3" t="s">
        <v>55</v>
      </c>
      <c r="G3">
        <v>1.2092811452000027</v>
      </c>
      <c r="H3">
        <f t="shared" si="0"/>
        <v>1.2092811452000027</v>
      </c>
      <c r="I3" t="str">
        <f t="shared" si="1"/>
        <v>To Work/ Office</v>
      </c>
      <c r="J3" t="str">
        <f t="shared" si="2"/>
        <v>Shivajinagar,Pune</v>
      </c>
    </row>
    <row r="4" spans="1:11" x14ac:dyDescent="0.3">
      <c r="A4">
        <v>3</v>
      </c>
      <c r="B4" t="s">
        <v>371</v>
      </c>
      <c r="C4" t="s">
        <v>80</v>
      </c>
      <c r="D4">
        <v>5.0226426066155572</v>
      </c>
      <c r="E4" t="s">
        <v>371</v>
      </c>
      <c r="F4" t="s">
        <v>83</v>
      </c>
      <c r="G4">
        <v>5.0226426066155572</v>
      </c>
      <c r="H4">
        <f t="shared" si="0"/>
        <v>5.0226426066155572</v>
      </c>
      <c r="I4" t="str">
        <f t="shared" si="1"/>
        <v>To Home</v>
      </c>
      <c r="J4" t="str">
        <f t="shared" si="2"/>
        <v>Bhusari Colony / Kothrud Depot,Pune</v>
      </c>
    </row>
    <row r="5" spans="1:11" hidden="1" x14ac:dyDescent="0.3">
      <c r="A5">
        <v>4</v>
      </c>
      <c r="B5" t="s">
        <v>370</v>
      </c>
      <c r="C5" t="s">
        <v>93</v>
      </c>
      <c r="D5">
        <v>1.2092811452000027</v>
      </c>
      <c r="E5" t="s">
        <v>370</v>
      </c>
      <c r="F5" t="s">
        <v>55</v>
      </c>
      <c r="G5">
        <v>1.2092811452000027</v>
      </c>
      <c r="H5">
        <f t="shared" si="0"/>
        <v>1.2092811452000027</v>
      </c>
      <c r="I5" t="str">
        <f t="shared" si="1"/>
        <v>To Work/ Office</v>
      </c>
      <c r="J5" t="str">
        <f t="shared" si="2"/>
        <v>Shivajinagar,Pune</v>
      </c>
    </row>
    <row r="6" spans="1:11" hidden="1" x14ac:dyDescent="0.3">
      <c r="A6">
        <v>5</v>
      </c>
      <c r="B6" t="s">
        <v>372</v>
      </c>
      <c r="C6" t="s">
        <v>93</v>
      </c>
      <c r="D6">
        <v>0.97214727229144604</v>
      </c>
      <c r="E6" t="s">
        <v>370</v>
      </c>
      <c r="F6" t="s">
        <v>83</v>
      </c>
      <c r="G6">
        <v>1.2092811452000027</v>
      </c>
      <c r="H6">
        <f t="shared" si="0"/>
        <v>0.97214727229144604</v>
      </c>
      <c r="I6" t="str">
        <f t="shared" si="1"/>
        <v>Shopping</v>
      </c>
      <c r="J6" t="str">
        <f t="shared" si="2"/>
        <v>FC Road,Pune</v>
      </c>
    </row>
    <row r="7" spans="1:11" hidden="1" x14ac:dyDescent="0.3">
      <c r="A7">
        <v>6</v>
      </c>
      <c r="B7" t="s">
        <v>369</v>
      </c>
      <c r="C7" t="s">
        <v>80</v>
      </c>
      <c r="D7">
        <v>1.0882378244842448</v>
      </c>
      <c r="E7" t="s">
        <v>369</v>
      </c>
      <c r="F7" t="s">
        <v>55</v>
      </c>
      <c r="G7">
        <v>1.0882378244842448</v>
      </c>
      <c r="H7">
        <f t="shared" si="0"/>
        <v>1.0882378244842448</v>
      </c>
      <c r="I7" t="str">
        <f t="shared" si="1"/>
        <v>To Work/ Office</v>
      </c>
      <c r="J7" t="str">
        <f t="shared" si="2"/>
        <v>Deccan,Pune</v>
      </c>
    </row>
    <row r="8" spans="1:11" hidden="1" x14ac:dyDescent="0.3">
      <c r="A8">
        <v>7</v>
      </c>
      <c r="B8" t="s">
        <v>372</v>
      </c>
      <c r="C8" t="s">
        <v>93</v>
      </c>
      <c r="D8">
        <v>0.97214727229144604</v>
      </c>
      <c r="E8" t="s">
        <v>372</v>
      </c>
      <c r="F8" t="s">
        <v>93</v>
      </c>
      <c r="G8">
        <v>0.97214727229144604</v>
      </c>
      <c r="H8">
        <f t="shared" si="0"/>
        <v>0.97214727229144604</v>
      </c>
      <c r="I8" t="str">
        <f t="shared" si="1"/>
        <v>Shopping</v>
      </c>
      <c r="J8" t="str">
        <f t="shared" si="2"/>
        <v>FC Road,Pune</v>
      </c>
    </row>
    <row r="9" spans="1:11" hidden="1" x14ac:dyDescent="0.3">
      <c r="A9">
        <v>8</v>
      </c>
      <c r="B9" t="s">
        <v>372</v>
      </c>
      <c r="C9" t="s">
        <v>93</v>
      </c>
      <c r="D9">
        <v>0.97214727229144604</v>
      </c>
      <c r="E9" t="s">
        <v>370</v>
      </c>
      <c r="F9" t="s">
        <v>83</v>
      </c>
      <c r="G9">
        <v>1.2092811452000027</v>
      </c>
      <c r="H9">
        <f t="shared" si="0"/>
        <v>0.97214727229144604</v>
      </c>
      <c r="I9" t="str">
        <f t="shared" si="1"/>
        <v>Shopping</v>
      </c>
      <c r="J9" t="str">
        <f t="shared" si="2"/>
        <v>FC Road,Pune</v>
      </c>
    </row>
    <row r="10" spans="1:11" hidden="1" x14ac:dyDescent="0.3">
      <c r="A10">
        <v>9</v>
      </c>
      <c r="B10" t="s">
        <v>373</v>
      </c>
      <c r="C10" t="s">
        <v>80</v>
      </c>
      <c r="D10">
        <v>6.2814170273895744</v>
      </c>
      <c r="E10" t="s">
        <v>373</v>
      </c>
      <c r="F10" t="s">
        <v>55</v>
      </c>
      <c r="G10">
        <v>6.2814170273895744</v>
      </c>
      <c r="H10">
        <f t="shared" si="0"/>
        <v>6.2814170273895744</v>
      </c>
      <c r="I10" t="str">
        <f t="shared" si="1"/>
        <v>To Work/ Office</v>
      </c>
      <c r="J10" t="str">
        <f t="shared" si="2"/>
        <v>Warje,Pune</v>
      </c>
    </row>
    <row r="11" spans="1:11" hidden="1" x14ac:dyDescent="0.3">
      <c r="A11">
        <v>10</v>
      </c>
      <c r="B11" t="s">
        <v>374</v>
      </c>
      <c r="C11" t="s">
        <v>53</v>
      </c>
      <c r="D11">
        <v>8.4974048980564341</v>
      </c>
      <c r="E11" t="s">
        <v>369</v>
      </c>
      <c r="F11" t="s">
        <v>55</v>
      </c>
      <c r="G11">
        <v>1.0882378244842448</v>
      </c>
      <c r="H11">
        <f t="shared" si="0"/>
        <v>1.0882378244842448</v>
      </c>
      <c r="I11" t="str">
        <f t="shared" si="1"/>
        <v>To Work/ Office</v>
      </c>
      <c r="J11" t="str">
        <f t="shared" si="2"/>
        <v>Deccan,Pune</v>
      </c>
    </row>
    <row r="12" spans="1:11" hidden="1" x14ac:dyDescent="0.3">
      <c r="A12">
        <v>11</v>
      </c>
      <c r="B12" t="s">
        <v>375</v>
      </c>
      <c r="C12" t="s">
        <v>119</v>
      </c>
      <c r="D12">
        <v>3.106822779305527</v>
      </c>
      <c r="E12" t="s">
        <v>375</v>
      </c>
      <c r="F12" t="s">
        <v>83</v>
      </c>
      <c r="G12">
        <v>3.106822779305527</v>
      </c>
      <c r="H12">
        <f t="shared" si="0"/>
        <v>3.106822779305527</v>
      </c>
      <c r="I12" t="str">
        <f t="shared" si="1"/>
        <v>To Home</v>
      </c>
      <c r="J12" t="str">
        <f t="shared" si="2"/>
        <v>Mayur Colony / Ideal Colony,Pune</v>
      </c>
    </row>
    <row r="13" spans="1:11" x14ac:dyDescent="0.3">
      <c r="A13">
        <v>12</v>
      </c>
      <c r="B13" t="s">
        <v>376</v>
      </c>
      <c r="C13" t="s">
        <v>80</v>
      </c>
      <c r="D13">
        <v>3.2944961461254554</v>
      </c>
      <c r="E13" t="s">
        <v>376</v>
      </c>
      <c r="F13" t="s">
        <v>83</v>
      </c>
      <c r="G13">
        <v>3.2944961461254554</v>
      </c>
      <c r="H13">
        <f t="shared" si="0"/>
        <v>3.2944961461254554</v>
      </c>
      <c r="I13" t="str">
        <f t="shared" si="1"/>
        <v>To Home</v>
      </c>
      <c r="J13" t="str">
        <f t="shared" si="2"/>
        <v>Pune University,Pune</v>
      </c>
    </row>
    <row r="14" spans="1:11" hidden="1" x14ac:dyDescent="0.3">
      <c r="A14">
        <v>13</v>
      </c>
      <c r="B14" t="s">
        <v>370</v>
      </c>
      <c r="C14" t="s">
        <v>53</v>
      </c>
      <c r="D14">
        <v>1.2092811452000027</v>
      </c>
      <c r="E14" t="s">
        <v>370</v>
      </c>
      <c r="F14" t="s">
        <v>83</v>
      </c>
      <c r="G14">
        <v>1.2092811452000027</v>
      </c>
      <c r="H14">
        <f t="shared" si="0"/>
        <v>1.2092811452000027</v>
      </c>
      <c r="I14" t="str">
        <f t="shared" si="1"/>
        <v>To Home</v>
      </c>
      <c r="J14" t="str">
        <f t="shared" si="2"/>
        <v>Shivajinagar,Pune</v>
      </c>
    </row>
    <row r="15" spans="1:11" hidden="1" x14ac:dyDescent="0.3">
      <c r="A15">
        <v>14</v>
      </c>
      <c r="B15" t="s">
        <v>377</v>
      </c>
      <c r="C15" t="s">
        <v>53</v>
      </c>
      <c r="D15">
        <v>1.1114843645104628</v>
      </c>
      <c r="E15" t="s">
        <v>495</v>
      </c>
      <c r="F15" t="s">
        <v>83</v>
      </c>
      <c r="G15">
        <v>4.1497116616322893</v>
      </c>
      <c r="H15">
        <f t="shared" si="0"/>
        <v>1.1114843645104628</v>
      </c>
      <c r="I15" t="str">
        <f t="shared" si="1"/>
        <v>Came from Work/ Office</v>
      </c>
      <c r="J15" t="str">
        <f t="shared" si="2"/>
        <v>ICC/ Senapati Bapat Road,Pune</v>
      </c>
    </row>
    <row r="16" spans="1:11" x14ac:dyDescent="0.3">
      <c r="A16">
        <v>15</v>
      </c>
      <c r="B16" t="s">
        <v>369</v>
      </c>
      <c r="C16" t="s">
        <v>80</v>
      </c>
      <c r="D16">
        <v>1.0882378244842448</v>
      </c>
      <c r="E16" t="s">
        <v>369</v>
      </c>
      <c r="F16" t="s">
        <v>83</v>
      </c>
      <c r="G16">
        <v>1.0882378244842448</v>
      </c>
      <c r="H16">
        <f t="shared" si="0"/>
        <v>1.0882378244842448</v>
      </c>
      <c r="I16" t="str">
        <f t="shared" si="1"/>
        <v>To Home</v>
      </c>
      <c r="J16" t="str">
        <f t="shared" si="2"/>
        <v>Deccan,Pune</v>
      </c>
    </row>
    <row r="17" spans="1:10" hidden="1" x14ac:dyDescent="0.3">
      <c r="A17">
        <v>16</v>
      </c>
      <c r="B17" t="s">
        <v>369</v>
      </c>
      <c r="C17" t="s">
        <v>53</v>
      </c>
      <c r="D17">
        <v>1.0882378244842448</v>
      </c>
      <c r="E17" t="s">
        <v>496</v>
      </c>
      <c r="F17" t="s">
        <v>83</v>
      </c>
      <c r="G17">
        <v>1.0202142361675413</v>
      </c>
      <c r="H17">
        <f t="shared" si="0"/>
        <v>1.0202142361675413</v>
      </c>
      <c r="I17" t="str">
        <f t="shared" si="1"/>
        <v>To Home</v>
      </c>
      <c r="J17" t="str">
        <f t="shared" si="2"/>
        <v>Prabhat Road/Bhandarkar Road,Pune</v>
      </c>
    </row>
    <row r="18" spans="1:10" x14ac:dyDescent="0.3">
      <c r="A18">
        <v>17</v>
      </c>
      <c r="B18" t="s">
        <v>378</v>
      </c>
      <c r="C18" t="s">
        <v>80</v>
      </c>
      <c r="D18">
        <v>1.6278135675612542</v>
      </c>
      <c r="E18" t="s">
        <v>378</v>
      </c>
      <c r="F18" t="s">
        <v>83</v>
      </c>
      <c r="G18">
        <v>4.1497116616322893</v>
      </c>
      <c r="H18">
        <f t="shared" si="0"/>
        <v>1.6278135675612542</v>
      </c>
      <c r="I18" t="str">
        <f t="shared" si="1"/>
        <v>At Home</v>
      </c>
      <c r="J18" t="str">
        <f t="shared" si="2"/>
        <v>Narayan Peth,Pune</v>
      </c>
    </row>
    <row r="19" spans="1:10" x14ac:dyDescent="0.3">
      <c r="A19">
        <v>18</v>
      </c>
      <c r="B19" t="s">
        <v>379</v>
      </c>
      <c r="C19" t="s">
        <v>80</v>
      </c>
      <c r="D19">
        <v>6.1703302915390035</v>
      </c>
      <c r="E19" t="s">
        <v>458</v>
      </c>
      <c r="F19" t="s">
        <v>83</v>
      </c>
      <c r="G19">
        <v>2.1023632553319835</v>
      </c>
      <c r="H19">
        <f t="shared" si="0"/>
        <v>2.1023632553319835</v>
      </c>
      <c r="I19" t="str">
        <f t="shared" si="1"/>
        <v>To Home</v>
      </c>
      <c r="J19" t="str">
        <f t="shared" si="2"/>
        <v>Erandawne,Pune</v>
      </c>
    </row>
    <row r="20" spans="1:10" hidden="1" x14ac:dyDescent="0.3">
      <c r="A20">
        <v>19</v>
      </c>
      <c r="B20" t="s">
        <v>372</v>
      </c>
      <c r="C20" t="s">
        <v>93</v>
      </c>
      <c r="D20">
        <v>0.97214727229144604</v>
      </c>
      <c r="E20" t="s">
        <v>497</v>
      </c>
      <c r="F20" t="s">
        <v>83</v>
      </c>
      <c r="G20">
        <v>9.9462523499401136</v>
      </c>
      <c r="H20">
        <f t="shared" si="0"/>
        <v>0.97214727229144604</v>
      </c>
      <c r="I20" t="str">
        <f t="shared" si="1"/>
        <v>Shopping</v>
      </c>
      <c r="J20" t="str">
        <f t="shared" si="2"/>
        <v>FC Road,Pune</v>
      </c>
    </row>
    <row r="21" spans="1:10" hidden="1" x14ac:dyDescent="0.3">
      <c r="A21">
        <v>20</v>
      </c>
      <c r="B21" t="s">
        <v>380</v>
      </c>
      <c r="C21" t="s">
        <v>119</v>
      </c>
      <c r="D21">
        <v>12.288628747077906</v>
      </c>
      <c r="E21" t="s">
        <v>498</v>
      </c>
      <c r="F21" t="s">
        <v>142</v>
      </c>
      <c r="G21">
        <v>11.122071592041456</v>
      </c>
      <c r="H21">
        <f t="shared" si="0"/>
        <v>11.122071592041456</v>
      </c>
      <c r="I21" t="str">
        <f t="shared" si="1"/>
        <v>To College</v>
      </c>
      <c r="J21" t="str">
        <f t="shared" si="2"/>
        <v>Dy patil,Pune</v>
      </c>
    </row>
    <row r="22" spans="1:10" hidden="1" x14ac:dyDescent="0.3">
      <c r="A22">
        <v>21</v>
      </c>
      <c r="B22" t="s">
        <v>372</v>
      </c>
      <c r="C22" t="s">
        <v>93</v>
      </c>
      <c r="D22">
        <v>0.97214727229144604</v>
      </c>
      <c r="E22" t="s">
        <v>495</v>
      </c>
      <c r="F22" t="s">
        <v>83</v>
      </c>
      <c r="G22">
        <v>4.1497116616322893</v>
      </c>
      <c r="H22">
        <f t="shared" si="0"/>
        <v>0.97214727229144604</v>
      </c>
      <c r="I22" t="str">
        <f t="shared" si="1"/>
        <v>Shopping</v>
      </c>
      <c r="J22" t="str">
        <f t="shared" si="2"/>
        <v>FC Road,Pune</v>
      </c>
    </row>
    <row r="23" spans="1:10" hidden="1" x14ac:dyDescent="0.3">
      <c r="A23">
        <v>22</v>
      </c>
      <c r="B23" t="s">
        <v>372</v>
      </c>
      <c r="C23" t="s">
        <v>93</v>
      </c>
      <c r="D23">
        <v>0.97214727229144604</v>
      </c>
      <c r="E23" t="s">
        <v>495</v>
      </c>
      <c r="F23" t="s">
        <v>83</v>
      </c>
      <c r="G23">
        <v>4.1497116616322893</v>
      </c>
      <c r="H23">
        <f t="shared" si="0"/>
        <v>0.97214727229144604</v>
      </c>
      <c r="I23" t="str">
        <f t="shared" si="1"/>
        <v>Shopping</v>
      </c>
      <c r="J23" t="str">
        <f t="shared" si="2"/>
        <v>FC Road,Pune</v>
      </c>
    </row>
    <row r="24" spans="1:10" x14ac:dyDescent="0.3">
      <c r="A24">
        <v>23</v>
      </c>
      <c r="B24" t="s">
        <v>381</v>
      </c>
      <c r="C24" t="s">
        <v>80</v>
      </c>
      <c r="D24">
        <v>0.75060219593995303</v>
      </c>
      <c r="E24" t="s">
        <v>370</v>
      </c>
      <c r="F24" t="s">
        <v>83</v>
      </c>
      <c r="G24">
        <v>1.2092811452000027</v>
      </c>
      <c r="H24">
        <f t="shared" si="0"/>
        <v>0.75060219593995303</v>
      </c>
      <c r="I24" t="str">
        <f t="shared" si="1"/>
        <v>At Home</v>
      </c>
      <c r="J24" t="str">
        <f t="shared" si="2"/>
        <v>Model Colony,Pune</v>
      </c>
    </row>
    <row r="25" spans="1:10" hidden="1" x14ac:dyDescent="0.3">
      <c r="A25">
        <v>24</v>
      </c>
      <c r="B25" t="s">
        <v>382</v>
      </c>
      <c r="C25" t="s">
        <v>119</v>
      </c>
      <c r="D25">
        <v>2.7404969789229812</v>
      </c>
      <c r="E25" t="s">
        <v>382</v>
      </c>
      <c r="F25" t="s">
        <v>83</v>
      </c>
      <c r="G25">
        <v>2.7404969789229812</v>
      </c>
      <c r="H25">
        <f t="shared" si="0"/>
        <v>2.7404969789229812</v>
      </c>
      <c r="I25" t="str">
        <f t="shared" si="1"/>
        <v>To Home</v>
      </c>
      <c r="J25" t="str">
        <f t="shared" si="2"/>
        <v>MIT College / Anand Nagar,Pune</v>
      </c>
    </row>
    <row r="26" spans="1:10" x14ac:dyDescent="0.3">
      <c r="A26">
        <v>25</v>
      </c>
      <c r="B26" t="s">
        <v>496</v>
      </c>
      <c r="C26" t="s">
        <v>80</v>
      </c>
      <c r="D26">
        <v>1.0202142361675413</v>
      </c>
      <c r="E26" t="s">
        <v>496</v>
      </c>
      <c r="F26" t="s">
        <v>83</v>
      </c>
      <c r="G26">
        <v>1.0202142361675413</v>
      </c>
      <c r="H26">
        <f t="shared" si="0"/>
        <v>1.0202142361675413</v>
      </c>
      <c r="I26" t="str">
        <f t="shared" si="1"/>
        <v>To Home</v>
      </c>
      <c r="J26" t="str">
        <f t="shared" si="2"/>
        <v>Prabhat Road/Bhandarkar Road,Pune</v>
      </c>
    </row>
    <row r="27" spans="1:10" x14ac:dyDescent="0.3">
      <c r="A27">
        <v>26</v>
      </c>
      <c r="B27" t="s">
        <v>383</v>
      </c>
      <c r="C27" t="s">
        <v>80</v>
      </c>
      <c r="D27">
        <v>3.2692262258205353</v>
      </c>
      <c r="E27" t="s">
        <v>496</v>
      </c>
      <c r="F27" t="s">
        <v>83</v>
      </c>
      <c r="G27">
        <v>1.0202142361675413</v>
      </c>
      <c r="H27">
        <f t="shared" si="0"/>
        <v>1.0202142361675413</v>
      </c>
      <c r="I27" t="str">
        <f t="shared" si="1"/>
        <v>To Home</v>
      </c>
      <c r="J27" t="str">
        <f t="shared" si="2"/>
        <v>Prabhat Road/Bhandarkar Road,Pune</v>
      </c>
    </row>
    <row r="28" spans="1:10" hidden="1" x14ac:dyDescent="0.3">
      <c r="A28">
        <v>27</v>
      </c>
      <c r="B28" t="s">
        <v>384</v>
      </c>
      <c r="C28" t="s">
        <v>53</v>
      </c>
      <c r="D28">
        <v>3.7033897586379023</v>
      </c>
      <c r="E28" t="s">
        <v>495</v>
      </c>
      <c r="F28" t="s">
        <v>83</v>
      </c>
      <c r="G28">
        <v>4.1497116616322893</v>
      </c>
      <c r="H28">
        <f t="shared" si="0"/>
        <v>3.7033897586379023</v>
      </c>
      <c r="I28" t="str">
        <f t="shared" si="1"/>
        <v>Came from Work/ Office</v>
      </c>
      <c r="J28" t="str">
        <f t="shared" si="2"/>
        <v>Pune Railway Station,Pune</v>
      </c>
    </row>
    <row r="29" spans="1:10" x14ac:dyDescent="0.3">
      <c r="A29">
        <v>29</v>
      </c>
      <c r="B29" t="s">
        <v>373</v>
      </c>
      <c r="C29" t="s">
        <v>80</v>
      </c>
      <c r="D29">
        <v>6.2814170273895744</v>
      </c>
      <c r="E29" t="s">
        <v>373</v>
      </c>
      <c r="F29" t="s">
        <v>83</v>
      </c>
      <c r="G29">
        <v>6.2814170273895744</v>
      </c>
      <c r="H29">
        <f t="shared" si="0"/>
        <v>6.2814170273895744</v>
      </c>
      <c r="I29" t="str">
        <f t="shared" si="1"/>
        <v>To Home</v>
      </c>
      <c r="J29" t="str">
        <f t="shared" si="2"/>
        <v>Warje,Pune</v>
      </c>
    </row>
    <row r="30" spans="1:10" x14ac:dyDescent="0.3">
      <c r="A30">
        <v>30</v>
      </c>
      <c r="B30" t="s">
        <v>386</v>
      </c>
      <c r="C30" t="s">
        <v>80</v>
      </c>
      <c r="D30">
        <v>4.0817650065949085</v>
      </c>
      <c r="E30" t="s">
        <v>386</v>
      </c>
      <c r="F30" t="s">
        <v>83</v>
      </c>
      <c r="G30">
        <v>4.0817650065949085</v>
      </c>
      <c r="H30">
        <f t="shared" si="0"/>
        <v>4.0817650065949085</v>
      </c>
      <c r="I30" t="str">
        <f t="shared" si="1"/>
        <v>To Home</v>
      </c>
      <c r="J30" t="str">
        <f t="shared" si="2"/>
        <v>Parvati,Pune</v>
      </c>
    </row>
    <row r="31" spans="1:10" hidden="1" x14ac:dyDescent="0.3">
      <c r="A31">
        <v>31</v>
      </c>
      <c r="B31" t="s">
        <v>387</v>
      </c>
      <c r="C31" t="s">
        <v>156</v>
      </c>
      <c r="D31">
        <v>1.1133660334471156</v>
      </c>
      <c r="E31" t="s">
        <v>477</v>
      </c>
      <c r="F31" t="s">
        <v>83</v>
      </c>
      <c r="G31">
        <v>10.513557214558213</v>
      </c>
      <c r="H31">
        <f t="shared" si="0"/>
        <v>1.1133660334471156</v>
      </c>
      <c r="I31" t="str">
        <f t="shared" si="1"/>
        <v>Watching a movie/ Out for fun</v>
      </c>
      <c r="J31" t="str">
        <f t="shared" si="2"/>
        <v>R Deccan,Pune</v>
      </c>
    </row>
    <row r="32" spans="1:10" hidden="1" x14ac:dyDescent="0.3">
      <c r="A32">
        <v>32</v>
      </c>
      <c r="B32" t="s">
        <v>388</v>
      </c>
      <c r="C32" t="s">
        <v>160</v>
      </c>
      <c r="D32">
        <v>0.35010135198927828</v>
      </c>
      <c r="E32" t="s">
        <v>495</v>
      </c>
      <c r="F32" t="s">
        <v>83</v>
      </c>
      <c r="G32">
        <v>4.1497116616322893</v>
      </c>
      <c r="H32">
        <f t="shared" si="0"/>
        <v>0.35010135198927828</v>
      </c>
      <c r="I32" t="str">
        <f t="shared" si="1"/>
        <v>At College</v>
      </c>
      <c r="J32" t="str">
        <f t="shared" si="2"/>
        <v>Fergusson / BMCC,Pune</v>
      </c>
    </row>
    <row r="33" spans="1:10" hidden="1" x14ac:dyDescent="0.3">
      <c r="A33">
        <v>33</v>
      </c>
      <c r="B33" t="s">
        <v>370</v>
      </c>
      <c r="C33" t="s">
        <v>53</v>
      </c>
      <c r="D33">
        <v>1.2092811452000027</v>
      </c>
      <c r="E33" t="s">
        <v>370</v>
      </c>
      <c r="F33" t="s">
        <v>55</v>
      </c>
      <c r="G33">
        <v>1.2092811452000027</v>
      </c>
      <c r="H33">
        <f t="shared" si="0"/>
        <v>1.2092811452000027</v>
      </c>
      <c r="I33" t="str">
        <f t="shared" si="1"/>
        <v>To Work/ Office</v>
      </c>
      <c r="J33" t="str">
        <f t="shared" si="2"/>
        <v>Shivajinagar,Pune</v>
      </c>
    </row>
    <row r="34" spans="1:10" hidden="1" x14ac:dyDescent="0.3">
      <c r="A34">
        <v>34</v>
      </c>
      <c r="B34" t="s">
        <v>389</v>
      </c>
      <c r="C34" t="s">
        <v>80</v>
      </c>
      <c r="D34">
        <v>4.1449075888880689</v>
      </c>
      <c r="E34" t="s">
        <v>402</v>
      </c>
      <c r="F34" t="s">
        <v>163</v>
      </c>
      <c r="G34">
        <v>0.73261794905212341</v>
      </c>
      <c r="H34">
        <f t="shared" si="0"/>
        <v>0.73261794905212341</v>
      </c>
      <c r="I34" t="str">
        <f t="shared" si="1"/>
        <v>To visit Friends/ Relatives</v>
      </c>
      <c r="J34" t="str">
        <f t="shared" si="2"/>
        <v>Apte Road / JM Road,Pune</v>
      </c>
    </row>
    <row r="35" spans="1:10" hidden="1" x14ac:dyDescent="0.3">
      <c r="A35">
        <v>35</v>
      </c>
      <c r="B35" t="s">
        <v>390</v>
      </c>
      <c r="C35" t="s">
        <v>156</v>
      </c>
      <c r="D35">
        <v>1.3336536104744432</v>
      </c>
      <c r="E35" t="s">
        <v>390</v>
      </c>
      <c r="F35" t="s">
        <v>166</v>
      </c>
      <c r="G35">
        <v>1.3336536104744432</v>
      </c>
      <c r="H35">
        <f t="shared" si="0"/>
        <v>1.3336536104744432</v>
      </c>
      <c r="I35" t="str">
        <f t="shared" si="1"/>
        <v>To watch Movie/ Out for fun</v>
      </c>
      <c r="J35" t="str">
        <f t="shared" si="2"/>
        <v>Pavillion Mall,Pune</v>
      </c>
    </row>
    <row r="36" spans="1:10" hidden="1" x14ac:dyDescent="0.3">
      <c r="A36">
        <v>36</v>
      </c>
      <c r="B36" t="s">
        <v>391</v>
      </c>
      <c r="C36" t="s">
        <v>80</v>
      </c>
      <c r="D36">
        <v>2.0346751073300133</v>
      </c>
      <c r="E36" t="s">
        <v>390</v>
      </c>
      <c r="F36" t="s">
        <v>93</v>
      </c>
      <c r="G36">
        <v>1.3336536104744432</v>
      </c>
      <c r="H36">
        <f t="shared" si="0"/>
        <v>1.3336536104744432</v>
      </c>
      <c r="I36" t="str">
        <f t="shared" si="1"/>
        <v>Shopping</v>
      </c>
      <c r="J36" t="str">
        <f t="shared" si="2"/>
        <v>Pavillion Mall,Pune</v>
      </c>
    </row>
    <row r="37" spans="1:10" hidden="1" x14ac:dyDescent="0.3">
      <c r="A37">
        <v>37</v>
      </c>
      <c r="B37" t="s">
        <v>372</v>
      </c>
      <c r="C37" t="s">
        <v>93</v>
      </c>
      <c r="D37">
        <v>0.97214727229144604</v>
      </c>
      <c r="E37" t="s">
        <v>370</v>
      </c>
      <c r="F37" t="s">
        <v>83</v>
      </c>
      <c r="G37">
        <v>1.2092811452000027</v>
      </c>
      <c r="H37">
        <f t="shared" si="0"/>
        <v>0.97214727229144604</v>
      </c>
      <c r="I37" t="str">
        <f t="shared" si="1"/>
        <v>Shopping</v>
      </c>
      <c r="J37" t="str">
        <f t="shared" si="2"/>
        <v>FC Road,Pune</v>
      </c>
    </row>
    <row r="38" spans="1:10" hidden="1" x14ac:dyDescent="0.3">
      <c r="A38">
        <v>38</v>
      </c>
      <c r="B38" t="s">
        <v>392</v>
      </c>
      <c r="C38" t="s">
        <v>93</v>
      </c>
      <c r="D38">
        <v>3.1814061212008773</v>
      </c>
      <c r="E38" t="s">
        <v>419</v>
      </c>
      <c r="F38" t="s">
        <v>83</v>
      </c>
      <c r="G38">
        <v>6.8171678831825364</v>
      </c>
      <c r="H38">
        <f t="shared" si="0"/>
        <v>3.1814061212008773</v>
      </c>
      <c r="I38" t="str">
        <f t="shared" si="1"/>
        <v>Shopping</v>
      </c>
      <c r="J38" t="str">
        <f t="shared" si="2"/>
        <v>Peth,Pune</v>
      </c>
    </row>
    <row r="39" spans="1:10" hidden="1" x14ac:dyDescent="0.3">
      <c r="A39">
        <v>39</v>
      </c>
      <c r="B39" t="s">
        <v>393</v>
      </c>
      <c r="C39" t="s">
        <v>156</v>
      </c>
      <c r="D39">
        <v>9.1086099372209652</v>
      </c>
      <c r="E39" t="s">
        <v>372</v>
      </c>
      <c r="F39" t="s">
        <v>93</v>
      </c>
      <c r="G39">
        <v>0.97214727229144604</v>
      </c>
      <c r="H39">
        <f t="shared" si="0"/>
        <v>0.97214727229144604</v>
      </c>
      <c r="I39" t="str">
        <f t="shared" si="1"/>
        <v>Shopping</v>
      </c>
      <c r="J39" t="str">
        <f t="shared" si="2"/>
        <v>FC Road,Pune</v>
      </c>
    </row>
    <row r="40" spans="1:10" hidden="1" x14ac:dyDescent="0.3">
      <c r="A40">
        <v>40</v>
      </c>
      <c r="B40" t="s">
        <v>390</v>
      </c>
      <c r="C40" t="s">
        <v>93</v>
      </c>
      <c r="D40">
        <v>1.3336536104744432</v>
      </c>
      <c r="E40" t="s">
        <v>370</v>
      </c>
      <c r="F40" t="s">
        <v>83</v>
      </c>
      <c r="G40">
        <v>1.2092811452000027</v>
      </c>
      <c r="H40">
        <f t="shared" si="0"/>
        <v>1.2092811452000027</v>
      </c>
      <c r="I40" t="str">
        <f t="shared" si="1"/>
        <v>To Home</v>
      </c>
      <c r="J40" t="str">
        <f t="shared" si="2"/>
        <v>Shivajinagar,Pune</v>
      </c>
    </row>
    <row r="41" spans="1:10" hidden="1" x14ac:dyDescent="0.3">
      <c r="A41">
        <v>41</v>
      </c>
      <c r="B41" t="s">
        <v>390</v>
      </c>
      <c r="C41" t="s">
        <v>156</v>
      </c>
      <c r="D41">
        <v>1.3336536104744432</v>
      </c>
      <c r="E41" t="s">
        <v>375</v>
      </c>
      <c r="F41" t="s">
        <v>83</v>
      </c>
      <c r="G41">
        <v>3.106822779305527</v>
      </c>
      <c r="H41">
        <f t="shared" si="0"/>
        <v>1.3336536104744432</v>
      </c>
      <c r="I41" t="str">
        <f t="shared" si="1"/>
        <v>Watching a movie/ Out for fun</v>
      </c>
      <c r="J41" t="str">
        <f t="shared" si="2"/>
        <v>Pavillion Mall,Pune</v>
      </c>
    </row>
    <row r="42" spans="1:10" hidden="1" x14ac:dyDescent="0.3">
      <c r="A42">
        <v>42</v>
      </c>
      <c r="B42" t="s">
        <v>369</v>
      </c>
      <c r="C42" t="s">
        <v>53</v>
      </c>
      <c r="D42">
        <v>1.0882378244842448</v>
      </c>
      <c r="E42" t="s">
        <v>375</v>
      </c>
      <c r="F42" t="s">
        <v>83</v>
      </c>
      <c r="G42">
        <v>3.106822779305527</v>
      </c>
      <c r="H42">
        <f t="shared" si="0"/>
        <v>1.0882378244842448</v>
      </c>
      <c r="I42" t="str">
        <f t="shared" si="1"/>
        <v>Came from Work/ Office</v>
      </c>
      <c r="J42" t="str">
        <f t="shared" si="2"/>
        <v>Deccan,Pune</v>
      </c>
    </row>
    <row r="43" spans="1:10" hidden="1" x14ac:dyDescent="0.3">
      <c r="A43">
        <v>43</v>
      </c>
      <c r="B43" t="s">
        <v>377</v>
      </c>
      <c r="C43" t="s">
        <v>80</v>
      </c>
      <c r="D43">
        <v>1.1114843645104628</v>
      </c>
      <c r="E43" t="s">
        <v>370</v>
      </c>
      <c r="F43" t="s">
        <v>163</v>
      </c>
      <c r="G43">
        <v>1.2092811452000027</v>
      </c>
      <c r="H43">
        <f t="shared" si="0"/>
        <v>1.1114843645104628</v>
      </c>
      <c r="I43" t="str">
        <f t="shared" si="1"/>
        <v>At Home</v>
      </c>
      <c r="J43" t="str">
        <f t="shared" si="2"/>
        <v>ICC/ Senapati Bapat Road,Pune</v>
      </c>
    </row>
    <row r="44" spans="1:10" x14ac:dyDescent="0.3">
      <c r="A44">
        <v>44</v>
      </c>
      <c r="B44" t="s">
        <v>380</v>
      </c>
      <c r="C44" t="s">
        <v>80</v>
      </c>
      <c r="D44">
        <v>12.288628747077906</v>
      </c>
      <c r="E44" t="s">
        <v>380</v>
      </c>
      <c r="F44" t="s">
        <v>83</v>
      </c>
      <c r="G44">
        <v>12.288628747077906</v>
      </c>
      <c r="H44">
        <f t="shared" si="0"/>
        <v>12.288628747077906</v>
      </c>
      <c r="I44" t="str">
        <f t="shared" si="1"/>
        <v>To Home</v>
      </c>
      <c r="J44" t="str">
        <f t="shared" si="2"/>
        <v>Pimpri,Pune</v>
      </c>
    </row>
    <row r="45" spans="1:10" hidden="1" x14ac:dyDescent="0.3">
      <c r="A45">
        <v>45</v>
      </c>
      <c r="B45" t="s">
        <v>369</v>
      </c>
      <c r="C45" t="s">
        <v>53</v>
      </c>
      <c r="D45">
        <v>1.0882378244842448</v>
      </c>
      <c r="E45" t="s">
        <v>495</v>
      </c>
      <c r="F45" t="s">
        <v>83</v>
      </c>
      <c r="G45">
        <v>4.1497116616322893</v>
      </c>
      <c r="H45">
        <f t="shared" si="0"/>
        <v>1.0882378244842448</v>
      </c>
      <c r="I45" t="str">
        <f t="shared" si="1"/>
        <v>Came from Work/ Office</v>
      </c>
      <c r="J45" t="str">
        <f t="shared" si="2"/>
        <v>Deccan,Pune</v>
      </c>
    </row>
    <row r="46" spans="1:10" hidden="1" x14ac:dyDescent="0.3">
      <c r="A46">
        <v>46</v>
      </c>
      <c r="B46" t="s">
        <v>370</v>
      </c>
      <c r="C46" t="s">
        <v>53</v>
      </c>
      <c r="D46">
        <v>1.2092811452000027</v>
      </c>
      <c r="E46" t="s">
        <v>369</v>
      </c>
      <c r="F46" t="s">
        <v>83</v>
      </c>
      <c r="G46">
        <v>1.0882378244842448</v>
      </c>
      <c r="H46">
        <f t="shared" si="0"/>
        <v>1.0882378244842448</v>
      </c>
      <c r="I46" t="str">
        <f t="shared" si="1"/>
        <v>To Home</v>
      </c>
      <c r="J46" t="str">
        <f t="shared" si="2"/>
        <v>Deccan,Pune</v>
      </c>
    </row>
    <row r="47" spans="1:10" hidden="1" x14ac:dyDescent="0.3">
      <c r="A47">
        <v>47</v>
      </c>
      <c r="B47" t="s">
        <v>395</v>
      </c>
      <c r="C47" t="s">
        <v>80</v>
      </c>
      <c r="D47">
        <v>2.1347900299870495</v>
      </c>
      <c r="E47" t="s">
        <v>495</v>
      </c>
      <c r="F47" t="s">
        <v>163</v>
      </c>
      <c r="G47">
        <v>4.1497116616322893</v>
      </c>
      <c r="H47">
        <f t="shared" si="0"/>
        <v>2.1347900299870495</v>
      </c>
      <c r="I47" t="str">
        <f t="shared" si="1"/>
        <v>At Home</v>
      </c>
      <c r="J47" t="str">
        <f t="shared" si="2"/>
        <v>Navi Peth,Pune</v>
      </c>
    </row>
    <row r="48" spans="1:10" x14ac:dyDescent="0.3">
      <c r="A48">
        <v>48</v>
      </c>
      <c r="B48" t="s">
        <v>396</v>
      </c>
      <c r="C48" t="s">
        <v>80</v>
      </c>
      <c r="D48">
        <v>7.4641068233924317</v>
      </c>
      <c r="E48" t="s">
        <v>396</v>
      </c>
      <c r="F48" t="s">
        <v>83</v>
      </c>
      <c r="G48">
        <v>7.4641068233924317</v>
      </c>
      <c r="H48">
        <f t="shared" si="0"/>
        <v>7.4641068233924317</v>
      </c>
      <c r="I48" t="str">
        <f t="shared" si="1"/>
        <v>To Home</v>
      </c>
      <c r="J48" t="str">
        <f t="shared" si="2"/>
        <v>Bavdhan,Pune</v>
      </c>
    </row>
    <row r="49" spans="1:10" hidden="1" x14ac:dyDescent="0.3">
      <c r="A49">
        <v>49</v>
      </c>
      <c r="B49" t="s">
        <v>372</v>
      </c>
      <c r="C49" t="s">
        <v>93</v>
      </c>
      <c r="D49">
        <v>0.97214727229144604</v>
      </c>
      <c r="E49" t="s">
        <v>398</v>
      </c>
      <c r="F49" t="s">
        <v>83</v>
      </c>
      <c r="G49">
        <v>7.8506461999342383</v>
      </c>
      <c r="H49">
        <f t="shared" si="0"/>
        <v>0.97214727229144604</v>
      </c>
      <c r="I49" t="str">
        <f t="shared" si="1"/>
        <v>Shopping</v>
      </c>
      <c r="J49" t="str">
        <f t="shared" si="2"/>
        <v>FC Road,Pune</v>
      </c>
    </row>
    <row r="50" spans="1:10" hidden="1" x14ac:dyDescent="0.3">
      <c r="A50">
        <v>50</v>
      </c>
      <c r="B50" t="s">
        <v>375</v>
      </c>
      <c r="C50" t="s">
        <v>80</v>
      </c>
      <c r="D50">
        <v>3.106822779305527</v>
      </c>
      <c r="E50" t="s">
        <v>372</v>
      </c>
      <c r="F50" t="s">
        <v>93</v>
      </c>
      <c r="G50">
        <v>0.97214727229144604</v>
      </c>
      <c r="H50">
        <f t="shared" si="0"/>
        <v>0.97214727229144604</v>
      </c>
      <c r="I50" t="str">
        <f t="shared" si="1"/>
        <v>Shopping</v>
      </c>
      <c r="J50" t="str">
        <f t="shared" si="2"/>
        <v>FC Road,Pune</v>
      </c>
    </row>
    <row r="51" spans="1:10" hidden="1" x14ac:dyDescent="0.3">
      <c r="A51">
        <v>51</v>
      </c>
      <c r="B51" t="s">
        <v>397</v>
      </c>
      <c r="C51" t="s">
        <v>156</v>
      </c>
      <c r="D51">
        <v>3.4279124273936663</v>
      </c>
      <c r="E51" t="s">
        <v>396</v>
      </c>
      <c r="F51" t="s">
        <v>83</v>
      </c>
      <c r="G51">
        <v>7.4641068233924317</v>
      </c>
      <c r="H51">
        <f t="shared" si="0"/>
        <v>3.4279124273936663</v>
      </c>
      <c r="I51" t="str">
        <f t="shared" si="1"/>
        <v>Watching a movie/ Out for fun</v>
      </c>
      <c r="J51" t="str">
        <f t="shared" si="2"/>
        <v>The mills,Pune</v>
      </c>
    </row>
    <row r="52" spans="1:10" hidden="1" x14ac:dyDescent="0.3">
      <c r="A52">
        <v>52</v>
      </c>
      <c r="B52" t="s">
        <v>375</v>
      </c>
      <c r="C52" t="s">
        <v>119</v>
      </c>
      <c r="D52">
        <v>3.106822779305527</v>
      </c>
      <c r="E52" t="s">
        <v>370</v>
      </c>
      <c r="F52" t="s">
        <v>163</v>
      </c>
      <c r="G52">
        <v>1.2092811452000027</v>
      </c>
      <c r="H52">
        <f t="shared" si="0"/>
        <v>1.2092811452000027</v>
      </c>
      <c r="I52" t="str">
        <f t="shared" si="1"/>
        <v>To visit Friends/ Relatives</v>
      </c>
      <c r="J52" t="str">
        <f t="shared" si="2"/>
        <v>Shivajinagar,Pune</v>
      </c>
    </row>
    <row r="53" spans="1:10" hidden="1" x14ac:dyDescent="0.3">
      <c r="A53">
        <v>53</v>
      </c>
      <c r="B53" t="s">
        <v>398</v>
      </c>
      <c r="C53" t="s">
        <v>53</v>
      </c>
      <c r="D53">
        <v>7.8506461999342383</v>
      </c>
      <c r="E53" t="s">
        <v>425</v>
      </c>
      <c r="F53" t="s">
        <v>83</v>
      </c>
      <c r="G53">
        <v>1.719648877797864</v>
      </c>
      <c r="H53">
        <f t="shared" si="0"/>
        <v>1.719648877797864</v>
      </c>
      <c r="I53" t="str">
        <f t="shared" si="1"/>
        <v>To Home</v>
      </c>
      <c r="J53" t="str">
        <f t="shared" si="2"/>
        <v>Law College Road,Pune</v>
      </c>
    </row>
    <row r="54" spans="1:10" x14ac:dyDescent="0.3">
      <c r="A54">
        <v>54</v>
      </c>
      <c r="B54" t="s">
        <v>399</v>
      </c>
      <c r="C54" t="s">
        <v>80</v>
      </c>
      <c r="D54">
        <v>2.865042880869376</v>
      </c>
      <c r="E54" t="s">
        <v>389</v>
      </c>
      <c r="F54" t="s">
        <v>83</v>
      </c>
      <c r="G54">
        <v>4.1449075888880689</v>
      </c>
      <c r="H54">
        <f t="shared" si="0"/>
        <v>2.865042880869376</v>
      </c>
      <c r="I54" t="str">
        <f t="shared" si="1"/>
        <v>At Home</v>
      </c>
      <c r="J54" t="str">
        <f t="shared" si="2"/>
        <v>Paud phata,Pune</v>
      </c>
    </row>
    <row r="55" spans="1:10" hidden="1" x14ac:dyDescent="0.3">
      <c r="A55">
        <v>55</v>
      </c>
      <c r="B55" t="s">
        <v>398</v>
      </c>
      <c r="C55" t="s">
        <v>119</v>
      </c>
      <c r="D55">
        <v>7.8506461999342383</v>
      </c>
      <c r="E55" t="s">
        <v>398</v>
      </c>
      <c r="F55" t="s">
        <v>83</v>
      </c>
      <c r="G55">
        <v>7.8506461999342383</v>
      </c>
      <c r="H55">
        <f t="shared" si="0"/>
        <v>7.8506461999342383</v>
      </c>
      <c r="I55" t="str">
        <f t="shared" si="1"/>
        <v>To Home</v>
      </c>
      <c r="J55" t="str">
        <f t="shared" si="2"/>
        <v>Baner,Pune</v>
      </c>
    </row>
    <row r="56" spans="1:10" x14ac:dyDescent="0.3">
      <c r="A56">
        <v>56</v>
      </c>
      <c r="B56" t="s">
        <v>400</v>
      </c>
      <c r="C56" t="s">
        <v>80</v>
      </c>
      <c r="D56">
        <v>2.8310148193870535</v>
      </c>
      <c r="E56" t="s">
        <v>400</v>
      </c>
      <c r="F56" t="s">
        <v>83</v>
      </c>
      <c r="G56">
        <v>2.8310148193870535</v>
      </c>
      <c r="H56">
        <f t="shared" si="0"/>
        <v>2.8310148193870535</v>
      </c>
      <c r="I56" t="str">
        <f t="shared" si="1"/>
        <v>To Home</v>
      </c>
      <c r="J56" t="str">
        <f t="shared" si="2"/>
        <v>Deenanath Mangeshkar Hospital / Patwardhan Bag,Pune</v>
      </c>
    </row>
    <row r="57" spans="1:10" hidden="1" x14ac:dyDescent="0.3">
      <c r="A57">
        <v>57</v>
      </c>
      <c r="B57" t="s">
        <v>382</v>
      </c>
      <c r="C57" t="s">
        <v>80</v>
      </c>
      <c r="D57">
        <v>2.7404969789229812</v>
      </c>
      <c r="E57" t="s">
        <v>232</v>
      </c>
      <c r="F57" t="s">
        <v>336</v>
      </c>
      <c r="G57">
        <v>4.1497116616322893</v>
      </c>
      <c r="H57">
        <f t="shared" si="0"/>
        <v>2.7404969789229812</v>
      </c>
      <c r="I57" t="str">
        <f t="shared" si="1"/>
        <v>At Home</v>
      </c>
      <c r="J57" t="str">
        <f t="shared" si="2"/>
        <v>MIT College / Anand Nagar,Pune</v>
      </c>
    </row>
    <row r="58" spans="1:10" hidden="1" x14ac:dyDescent="0.3">
      <c r="A58">
        <v>58</v>
      </c>
      <c r="B58" t="s">
        <v>401</v>
      </c>
      <c r="C58" t="s">
        <v>93</v>
      </c>
      <c r="D58">
        <v>3.9340100505256275</v>
      </c>
      <c r="E58" t="s">
        <v>232</v>
      </c>
      <c r="F58" t="s">
        <v>55</v>
      </c>
      <c r="G58">
        <v>4.1497116616322893</v>
      </c>
      <c r="H58">
        <f t="shared" si="0"/>
        <v>3.9340100505256275</v>
      </c>
      <c r="I58" t="str">
        <f t="shared" si="1"/>
        <v>Shopping</v>
      </c>
      <c r="J58" t="str">
        <f t="shared" si="2"/>
        <v>Kothrud,Pune</v>
      </c>
    </row>
    <row r="59" spans="1:10" hidden="1" x14ac:dyDescent="0.3">
      <c r="A59">
        <v>59</v>
      </c>
      <c r="B59" t="s">
        <v>389</v>
      </c>
      <c r="C59" t="s">
        <v>119</v>
      </c>
      <c r="D59">
        <v>4.1449075888880689</v>
      </c>
      <c r="E59" t="s">
        <v>389</v>
      </c>
      <c r="F59" t="s">
        <v>83</v>
      </c>
      <c r="G59">
        <v>4.1449075888880689</v>
      </c>
      <c r="H59">
        <f t="shared" si="0"/>
        <v>4.1449075888880689</v>
      </c>
      <c r="I59" t="str">
        <f t="shared" si="1"/>
        <v>To Home</v>
      </c>
      <c r="J59" t="str">
        <f t="shared" si="2"/>
        <v>Dahanukar Colony / Kothrud Bus Stand,Pune</v>
      </c>
    </row>
    <row r="60" spans="1:10" hidden="1" x14ac:dyDescent="0.3">
      <c r="A60">
        <v>60</v>
      </c>
      <c r="B60" t="s">
        <v>372</v>
      </c>
      <c r="C60" t="s">
        <v>93</v>
      </c>
      <c r="D60">
        <v>0.97214727229144604</v>
      </c>
      <c r="E60" t="s">
        <v>496</v>
      </c>
      <c r="F60" t="s">
        <v>83</v>
      </c>
      <c r="G60">
        <v>1.0202142361675413</v>
      </c>
      <c r="H60">
        <f t="shared" si="0"/>
        <v>0.97214727229144604</v>
      </c>
      <c r="I60" t="str">
        <f t="shared" si="1"/>
        <v>Shopping</v>
      </c>
      <c r="J60" t="str">
        <f t="shared" si="2"/>
        <v>FC Road,Pune</v>
      </c>
    </row>
    <row r="61" spans="1:10" x14ac:dyDescent="0.3">
      <c r="A61">
        <v>61</v>
      </c>
      <c r="B61" t="s">
        <v>402</v>
      </c>
      <c r="C61" t="s">
        <v>80</v>
      </c>
      <c r="D61">
        <v>0.73261794905212341</v>
      </c>
      <c r="E61" t="s">
        <v>382</v>
      </c>
      <c r="F61" t="s">
        <v>83</v>
      </c>
      <c r="G61">
        <v>2.7404969789229812</v>
      </c>
      <c r="H61">
        <f t="shared" si="0"/>
        <v>0.73261794905212341</v>
      </c>
      <c r="I61" t="str">
        <f t="shared" si="1"/>
        <v>At Home</v>
      </c>
      <c r="J61" t="str">
        <f t="shared" si="2"/>
        <v>Apte Road / JM Road,Pune</v>
      </c>
    </row>
    <row r="62" spans="1:10" hidden="1" x14ac:dyDescent="0.3">
      <c r="A62">
        <v>62</v>
      </c>
      <c r="B62" t="s">
        <v>369</v>
      </c>
      <c r="C62" t="s">
        <v>53</v>
      </c>
      <c r="D62">
        <v>1.0882378244842448</v>
      </c>
      <c r="E62" t="s">
        <v>369</v>
      </c>
      <c r="F62" t="s">
        <v>55</v>
      </c>
      <c r="G62">
        <v>1.0882378244842448</v>
      </c>
      <c r="H62">
        <f t="shared" si="0"/>
        <v>1.0882378244842448</v>
      </c>
      <c r="I62" t="str">
        <f t="shared" si="1"/>
        <v>To Work/ Office</v>
      </c>
      <c r="J62" t="str">
        <f t="shared" si="2"/>
        <v>Deccan,Pune</v>
      </c>
    </row>
    <row r="63" spans="1:10" hidden="1" x14ac:dyDescent="0.3">
      <c r="A63">
        <v>63</v>
      </c>
      <c r="B63" t="s">
        <v>391</v>
      </c>
      <c r="C63" t="s">
        <v>119</v>
      </c>
      <c r="D63">
        <v>2.0346751073300133</v>
      </c>
      <c r="E63" t="s">
        <v>370</v>
      </c>
      <c r="F63" t="s">
        <v>83</v>
      </c>
      <c r="G63">
        <v>1.2092811452000027</v>
      </c>
      <c r="H63">
        <f t="shared" si="0"/>
        <v>1.2092811452000027</v>
      </c>
      <c r="I63" t="str">
        <f t="shared" si="1"/>
        <v>To Home</v>
      </c>
      <c r="J63" t="str">
        <f t="shared" si="2"/>
        <v>Shivajinagar,Pune</v>
      </c>
    </row>
    <row r="64" spans="1:10" hidden="1" x14ac:dyDescent="0.3">
      <c r="A64">
        <v>64</v>
      </c>
      <c r="B64" t="s">
        <v>403</v>
      </c>
      <c r="C64" t="s">
        <v>119</v>
      </c>
      <c r="D64">
        <v>0.70035063511341977</v>
      </c>
      <c r="E64" t="s">
        <v>370</v>
      </c>
      <c r="F64" t="s">
        <v>83</v>
      </c>
      <c r="G64">
        <v>1.2092811452000027</v>
      </c>
      <c r="H64">
        <f t="shared" si="0"/>
        <v>0.70035063511341977</v>
      </c>
      <c r="I64" t="str">
        <f t="shared" si="1"/>
        <v>Visiting Friends/ Relatives</v>
      </c>
      <c r="J64" t="str">
        <f t="shared" si="2"/>
        <v>Modern College,Pune</v>
      </c>
    </row>
    <row r="65" spans="1:10" hidden="1" x14ac:dyDescent="0.3">
      <c r="A65">
        <v>65</v>
      </c>
      <c r="B65" t="s">
        <v>496</v>
      </c>
      <c r="C65" t="s">
        <v>80</v>
      </c>
      <c r="D65">
        <v>1.0202142361675413</v>
      </c>
      <c r="E65" t="s">
        <v>372</v>
      </c>
      <c r="F65" t="s">
        <v>93</v>
      </c>
      <c r="G65">
        <v>0.97214727229144604</v>
      </c>
      <c r="H65">
        <f t="shared" si="0"/>
        <v>0.97214727229144604</v>
      </c>
      <c r="I65" t="str">
        <f t="shared" si="1"/>
        <v>Shopping</v>
      </c>
      <c r="J65" t="str">
        <f t="shared" si="2"/>
        <v>FC Road,Pune</v>
      </c>
    </row>
    <row r="66" spans="1:10" hidden="1" x14ac:dyDescent="0.3">
      <c r="A66">
        <v>66</v>
      </c>
      <c r="B66" t="s">
        <v>232</v>
      </c>
      <c r="C66" t="s">
        <v>336</v>
      </c>
      <c r="D66">
        <v>4.1497116616322893</v>
      </c>
      <c r="E66" t="s">
        <v>370</v>
      </c>
      <c r="F66" t="s">
        <v>55</v>
      </c>
      <c r="G66">
        <v>1.2092811452000027</v>
      </c>
      <c r="H66">
        <f t="shared" ref="H66:H129" si="3">IF(D66&lt;G66,D66,G66)</f>
        <v>1.2092811452000027</v>
      </c>
      <c r="I66" t="str">
        <f t="shared" ref="I66:I129" si="4">IF(D66&lt;G66,C66,F66)</f>
        <v>To Work/ Office</v>
      </c>
      <c r="J66" t="str">
        <f t="shared" ref="J66:J129" si="5">IF(D66&lt;G66,B66,E66)</f>
        <v>Shivajinagar,Pune</v>
      </c>
    </row>
    <row r="67" spans="1:10" hidden="1" x14ac:dyDescent="0.3">
      <c r="A67">
        <v>67</v>
      </c>
      <c r="B67" t="s">
        <v>375</v>
      </c>
      <c r="C67" t="s">
        <v>119</v>
      </c>
      <c r="D67">
        <v>3.106822779305527</v>
      </c>
      <c r="E67" t="s">
        <v>369</v>
      </c>
      <c r="F67" t="s">
        <v>55</v>
      </c>
      <c r="G67">
        <v>1.0882378244842448</v>
      </c>
      <c r="H67">
        <f t="shared" si="3"/>
        <v>1.0882378244842448</v>
      </c>
      <c r="I67" t="str">
        <f t="shared" si="4"/>
        <v>To Work/ Office</v>
      </c>
      <c r="J67" t="str">
        <f t="shared" si="5"/>
        <v>Deccan,Pune</v>
      </c>
    </row>
    <row r="68" spans="1:10" hidden="1" x14ac:dyDescent="0.3">
      <c r="A68">
        <v>68</v>
      </c>
      <c r="B68" t="s">
        <v>370</v>
      </c>
      <c r="C68" t="s">
        <v>53</v>
      </c>
      <c r="D68">
        <v>1.2092811452000027</v>
      </c>
      <c r="E68" t="s">
        <v>370</v>
      </c>
      <c r="F68" t="s">
        <v>55</v>
      </c>
      <c r="G68">
        <v>1.2092811452000027</v>
      </c>
      <c r="H68">
        <f t="shared" si="3"/>
        <v>1.2092811452000027</v>
      </c>
      <c r="I68" t="str">
        <f t="shared" si="4"/>
        <v>To Work/ Office</v>
      </c>
      <c r="J68" t="str">
        <f t="shared" si="5"/>
        <v>Shivajinagar,Pune</v>
      </c>
    </row>
    <row r="69" spans="1:10" hidden="1" x14ac:dyDescent="0.3">
      <c r="A69">
        <v>69</v>
      </c>
      <c r="B69" t="s">
        <v>369</v>
      </c>
      <c r="C69" t="s">
        <v>53</v>
      </c>
      <c r="D69">
        <v>1.0882378244842448</v>
      </c>
      <c r="E69" t="s">
        <v>390</v>
      </c>
      <c r="F69" t="s">
        <v>93</v>
      </c>
      <c r="G69">
        <v>1.3336536104744432</v>
      </c>
      <c r="H69">
        <f t="shared" si="3"/>
        <v>1.0882378244842448</v>
      </c>
      <c r="I69" t="str">
        <f t="shared" si="4"/>
        <v>Came from Work/ Office</v>
      </c>
      <c r="J69" t="str">
        <f t="shared" si="5"/>
        <v>Deccan,Pune</v>
      </c>
    </row>
    <row r="70" spans="1:10" hidden="1" x14ac:dyDescent="0.3">
      <c r="A70">
        <v>70</v>
      </c>
      <c r="B70" t="s">
        <v>382</v>
      </c>
      <c r="C70" t="s">
        <v>80</v>
      </c>
      <c r="D70">
        <v>2.7404969789229812</v>
      </c>
      <c r="E70" t="s">
        <v>401</v>
      </c>
      <c r="F70" t="s">
        <v>142</v>
      </c>
      <c r="G70">
        <v>3.9340100505256275</v>
      </c>
      <c r="H70">
        <f t="shared" si="3"/>
        <v>2.7404969789229812</v>
      </c>
      <c r="I70" t="str">
        <f t="shared" si="4"/>
        <v>At Home</v>
      </c>
      <c r="J70" t="str">
        <f t="shared" si="5"/>
        <v>MIT College / Anand Nagar,Pune</v>
      </c>
    </row>
    <row r="71" spans="1:10" hidden="1" x14ac:dyDescent="0.3">
      <c r="A71">
        <v>71</v>
      </c>
      <c r="B71" t="s">
        <v>390</v>
      </c>
      <c r="C71" t="s">
        <v>93</v>
      </c>
      <c r="D71">
        <v>1.3336536104744432</v>
      </c>
      <c r="E71" t="s">
        <v>495</v>
      </c>
      <c r="F71" t="s">
        <v>83</v>
      </c>
      <c r="G71">
        <v>4.1497116616322893</v>
      </c>
      <c r="H71">
        <f t="shared" si="3"/>
        <v>1.3336536104744432</v>
      </c>
      <c r="I71" t="str">
        <f t="shared" si="4"/>
        <v>Shopping</v>
      </c>
      <c r="J71" t="str">
        <f t="shared" si="5"/>
        <v>Pavillion Mall,Pune</v>
      </c>
    </row>
    <row r="72" spans="1:10" hidden="1" x14ac:dyDescent="0.3">
      <c r="A72">
        <v>72</v>
      </c>
      <c r="B72" t="s">
        <v>372</v>
      </c>
      <c r="C72" t="s">
        <v>93</v>
      </c>
      <c r="D72">
        <v>0.97214727229144604</v>
      </c>
      <c r="E72" t="s">
        <v>370</v>
      </c>
      <c r="F72" t="s">
        <v>83</v>
      </c>
      <c r="G72">
        <v>1.2092811452000027</v>
      </c>
      <c r="H72">
        <f t="shared" si="3"/>
        <v>0.97214727229144604</v>
      </c>
      <c r="I72" t="str">
        <f t="shared" si="4"/>
        <v>Shopping</v>
      </c>
      <c r="J72" t="str">
        <f t="shared" si="5"/>
        <v>FC Road,Pune</v>
      </c>
    </row>
    <row r="73" spans="1:10" hidden="1" x14ac:dyDescent="0.3">
      <c r="A73">
        <v>73</v>
      </c>
      <c r="B73" t="s">
        <v>372</v>
      </c>
      <c r="C73" t="s">
        <v>93</v>
      </c>
      <c r="D73">
        <v>0.97214727229144604</v>
      </c>
      <c r="E73" t="s">
        <v>369</v>
      </c>
      <c r="F73" t="s">
        <v>83</v>
      </c>
      <c r="G73">
        <v>1.0882378244842448</v>
      </c>
      <c r="H73">
        <f t="shared" si="3"/>
        <v>0.97214727229144604</v>
      </c>
      <c r="I73" t="str">
        <f t="shared" si="4"/>
        <v>Shopping</v>
      </c>
      <c r="J73" t="str">
        <f t="shared" si="5"/>
        <v>FC Road,Pune</v>
      </c>
    </row>
    <row r="74" spans="1:10" hidden="1" x14ac:dyDescent="0.3">
      <c r="A74">
        <v>74</v>
      </c>
      <c r="B74" t="s">
        <v>372</v>
      </c>
      <c r="C74" t="s">
        <v>93</v>
      </c>
      <c r="D74">
        <v>0.97214727229144604</v>
      </c>
      <c r="E74" t="s">
        <v>495</v>
      </c>
      <c r="F74" t="s">
        <v>83</v>
      </c>
      <c r="G74">
        <v>4.1497116616322893</v>
      </c>
      <c r="H74">
        <f t="shared" si="3"/>
        <v>0.97214727229144604</v>
      </c>
      <c r="I74" t="str">
        <f t="shared" si="4"/>
        <v>Shopping</v>
      </c>
      <c r="J74" t="str">
        <f t="shared" si="5"/>
        <v>FC Road,Pune</v>
      </c>
    </row>
    <row r="75" spans="1:10" x14ac:dyDescent="0.3">
      <c r="A75">
        <v>75</v>
      </c>
      <c r="B75" t="s">
        <v>403</v>
      </c>
      <c r="C75" t="s">
        <v>80</v>
      </c>
      <c r="D75">
        <v>0.70035063511341977</v>
      </c>
      <c r="E75" t="s">
        <v>383</v>
      </c>
      <c r="F75" t="s">
        <v>83</v>
      </c>
      <c r="G75">
        <v>3.2692262258205353</v>
      </c>
      <c r="H75">
        <f t="shared" si="3"/>
        <v>0.70035063511341977</v>
      </c>
      <c r="I75" t="str">
        <f t="shared" si="4"/>
        <v>At Home</v>
      </c>
      <c r="J75" t="str">
        <f t="shared" si="5"/>
        <v>Modern College,Pune</v>
      </c>
    </row>
    <row r="76" spans="1:10" hidden="1" x14ac:dyDescent="0.3">
      <c r="A76">
        <v>76</v>
      </c>
      <c r="B76" t="s">
        <v>369</v>
      </c>
      <c r="C76" t="s">
        <v>53</v>
      </c>
      <c r="D76">
        <v>1.0882378244842448</v>
      </c>
      <c r="E76" t="s">
        <v>389</v>
      </c>
      <c r="F76" t="s">
        <v>83</v>
      </c>
      <c r="G76">
        <v>4.1449075888880689</v>
      </c>
      <c r="H76">
        <f t="shared" si="3"/>
        <v>1.0882378244842448</v>
      </c>
      <c r="I76" t="str">
        <f t="shared" si="4"/>
        <v>Came from Work/ Office</v>
      </c>
      <c r="J76" t="str">
        <f t="shared" si="5"/>
        <v>Deccan,Pune</v>
      </c>
    </row>
    <row r="77" spans="1:10" x14ac:dyDescent="0.3">
      <c r="A77">
        <v>77</v>
      </c>
      <c r="B77" t="s">
        <v>496</v>
      </c>
      <c r="C77" t="s">
        <v>80</v>
      </c>
      <c r="D77">
        <v>1.0202142361675413</v>
      </c>
      <c r="E77" t="s">
        <v>496</v>
      </c>
      <c r="F77" t="s">
        <v>83</v>
      </c>
      <c r="G77">
        <v>1.0202142361675413</v>
      </c>
      <c r="H77">
        <f t="shared" si="3"/>
        <v>1.0202142361675413</v>
      </c>
      <c r="I77" t="str">
        <f t="shared" si="4"/>
        <v>To Home</v>
      </c>
      <c r="J77" t="str">
        <f t="shared" si="5"/>
        <v>Prabhat Road/Bhandarkar Road,Pune</v>
      </c>
    </row>
    <row r="78" spans="1:10" hidden="1" x14ac:dyDescent="0.3">
      <c r="A78">
        <v>78</v>
      </c>
      <c r="B78" t="s">
        <v>404</v>
      </c>
      <c r="C78" t="s">
        <v>53</v>
      </c>
      <c r="D78">
        <v>9.3329418017809029</v>
      </c>
      <c r="E78" t="s">
        <v>382</v>
      </c>
      <c r="F78" t="s">
        <v>83</v>
      </c>
      <c r="G78">
        <v>2.7404969789229812</v>
      </c>
      <c r="H78">
        <f t="shared" si="3"/>
        <v>2.7404969789229812</v>
      </c>
      <c r="I78" t="str">
        <f t="shared" si="4"/>
        <v>To Home</v>
      </c>
      <c r="J78" t="str">
        <f t="shared" si="5"/>
        <v>MIT College / Anand Nagar,Pune</v>
      </c>
    </row>
    <row r="79" spans="1:10" hidden="1" x14ac:dyDescent="0.3">
      <c r="A79">
        <v>79</v>
      </c>
      <c r="B79" t="s">
        <v>372</v>
      </c>
      <c r="C79" t="s">
        <v>93</v>
      </c>
      <c r="D79">
        <v>0.97214727229144604</v>
      </c>
      <c r="E79" t="s">
        <v>372</v>
      </c>
      <c r="F79" t="s">
        <v>93</v>
      </c>
      <c r="G79">
        <v>0.97214727229144604</v>
      </c>
      <c r="H79">
        <f t="shared" si="3"/>
        <v>0.97214727229144604</v>
      </c>
      <c r="I79" t="str">
        <f t="shared" si="4"/>
        <v>Shopping</v>
      </c>
      <c r="J79" t="str">
        <f t="shared" si="5"/>
        <v>FC Road,Pune</v>
      </c>
    </row>
    <row r="80" spans="1:10" hidden="1" x14ac:dyDescent="0.3">
      <c r="A80">
        <v>80</v>
      </c>
      <c r="B80" t="s">
        <v>405</v>
      </c>
      <c r="C80" t="s">
        <v>80</v>
      </c>
      <c r="D80">
        <v>8.1832129240918867</v>
      </c>
      <c r="E80" t="s">
        <v>472</v>
      </c>
      <c r="F80" t="s">
        <v>166</v>
      </c>
      <c r="G80">
        <v>1.3953801961104972</v>
      </c>
      <c r="H80">
        <f t="shared" si="3"/>
        <v>1.3953801961104972</v>
      </c>
      <c r="I80" t="str">
        <f t="shared" si="4"/>
        <v>To watch Movie/ Out for fun</v>
      </c>
      <c r="J80" t="str">
        <f t="shared" si="5"/>
        <v>E square,Pune</v>
      </c>
    </row>
    <row r="81" spans="1:10" x14ac:dyDescent="0.3">
      <c r="A81">
        <v>81</v>
      </c>
      <c r="B81" t="s">
        <v>377</v>
      </c>
      <c r="C81" t="s">
        <v>80</v>
      </c>
      <c r="D81">
        <v>1.1114843645104628</v>
      </c>
      <c r="E81" t="s">
        <v>370</v>
      </c>
      <c r="F81" t="s">
        <v>83</v>
      </c>
      <c r="G81">
        <v>1.2092811452000027</v>
      </c>
      <c r="H81">
        <f t="shared" si="3"/>
        <v>1.1114843645104628</v>
      </c>
      <c r="I81" t="str">
        <f t="shared" si="4"/>
        <v>At Home</v>
      </c>
      <c r="J81" t="str">
        <f t="shared" si="5"/>
        <v>ICC/ Senapati Bapat Road,Pune</v>
      </c>
    </row>
    <row r="82" spans="1:10" x14ac:dyDescent="0.3">
      <c r="A82">
        <v>82</v>
      </c>
      <c r="B82" t="s">
        <v>375</v>
      </c>
      <c r="C82" t="s">
        <v>80</v>
      </c>
      <c r="D82">
        <v>3.106822779305527</v>
      </c>
      <c r="E82" t="s">
        <v>375</v>
      </c>
      <c r="F82" t="s">
        <v>83</v>
      </c>
      <c r="G82">
        <v>3.106822779305527</v>
      </c>
      <c r="H82">
        <f t="shared" si="3"/>
        <v>3.106822779305527</v>
      </c>
      <c r="I82" t="str">
        <f t="shared" si="4"/>
        <v>To Home</v>
      </c>
      <c r="J82" t="str">
        <f t="shared" si="5"/>
        <v>Mayur Colony / Ideal Colony,Pune</v>
      </c>
    </row>
    <row r="83" spans="1:10" hidden="1" x14ac:dyDescent="0.3">
      <c r="A83">
        <v>83</v>
      </c>
      <c r="B83" t="s">
        <v>390</v>
      </c>
      <c r="C83" t="s">
        <v>156</v>
      </c>
      <c r="D83">
        <v>1.3336536104744432</v>
      </c>
      <c r="E83" t="s">
        <v>370</v>
      </c>
      <c r="F83" t="s">
        <v>83</v>
      </c>
      <c r="G83">
        <v>1.2092811452000027</v>
      </c>
      <c r="H83">
        <f t="shared" si="3"/>
        <v>1.2092811452000027</v>
      </c>
      <c r="I83" t="str">
        <f t="shared" si="4"/>
        <v>To Home</v>
      </c>
      <c r="J83" t="str">
        <f t="shared" si="5"/>
        <v>Shivajinagar,Pune</v>
      </c>
    </row>
    <row r="84" spans="1:10" hidden="1" x14ac:dyDescent="0.3">
      <c r="A84">
        <v>84</v>
      </c>
      <c r="B84" t="s">
        <v>369</v>
      </c>
      <c r="C84" t="s">
        <v>53</v>
      </c>
      <c r="D84">
        <v>1.0882378244842448</v>
      </c>
      <c r="E84" t="s">
        <v>425</v>
      </c>
      <c r="F84" t="s">
        <v>83</v>
      </c>
      <c r="G84">
        <v>1.719648877797864</v>
      </c>
      <c r="H84">
        <f t="shared" si="3"/>
        <v>1.0882378244842448</v>
      </c>
      <c r="I84" t="str">
        <f t="shared" si="4"/>
        <v>Came from Work/ Office</v>
      </c>
      <c r="J84" t="str">
        <f t="shared" si="5"/>
        <v>Deccan,Pune</v>
      </c>
    </row>
    <row r="85" spans="1:10" hidden="1" x14ac:dyDescent="0.3">
      <c r="A85">
        <v>85</v>
      </c>
      <c r="B85" t="s">
        <v>406</v>
      </c>
      <c r="C85" t="s">
        <v>53</v>
      </c>
      <c r="D85">
        <v>5.211498248263438</v>
      </c>
      <c r="E85" t="s">
        <v>195</v>
      </c>
      <c r="F85" t="s">
        <v>83</v>
      </c>
      <c r="G85">
        <v>116.56843746676221</v>
      </c>
      <c r="H85">
        <f t="shared" si="3"/>
        <v>5.211498248263438</v>
      </c>
      <c r="I85" t="str">
        <f t="shared" si="4"/>
        <v>Came from Work/ Office</v>
      </c>
      <c r="J85" t="str">
        <f t="shared" si="5"/>
        <v>Yerwada,Pune</v>
      </c>
    </row>
    <row r="86" spans="1:10" hidden="1" x14ac:dyDescent="0.3">
      <c r="A86">
        <v>86</v>
      </c>
      <c r="B86" t="s">
        <v>378</v>
      </c>
      <c r="C86" t="s">
        <v>119</v>
      </c>
      <c r="D86">
        <v>1.6278135675612542</v>
      </c>
      <c r="E86" t="s">
        <v>390</v>
      </c>
      <c r="F86" t="s">
        <v>166</v>
      </c>
      <c r="G86">
        <v>1.3336536104744432</v>
      </c>
      <c r="H86">
        <f t="shared" si="3"/>
        <v>1.3336536104744432</v>
      </c>
      <c r="I86" t="str">
        <f t="shared" si="4"/>
        <v>To watch Movie/ Out for fun</v>
      </c>
      <c r="J86" t="str">
        <f t="shared" si="5"/>
        <v>Pavillion Mall,Pune</v>
      </c>
    </row>
    <row r="87" spans="1:10" hidden="1" x14ac:dyDescent="0.3">
      <c r="A87">
        <v>87</v>
      </c>
      <c r="B87" t="s">
        <v>407</v>
      </c>
      <c r="C87" t="s">
        <v>53</v>
      </c>
      <c r="D87">
        <v>12.850698334201999</v>
      </c>
      <c r="E87" t="s">
        <v>407</v>
      </c>
      <c r="F87" t="s">
        <v>83</v>
      </c>
      <c r="G87">
        <v>12.850698334201999</v>
      </c>
      <c r="H87">
        <f t="shared" si="3"/>
        <v>12.850698334201999</v>
      </c>
      <c r="I87" t="str">
        <f t="shared" si="4"/>
        <v>To Home</v>
      </c>
      <c r="J87" t="str">
        <f t="shared" si="5"/>
        <v>Hinjewadi,Pune</v>
      </c>
    </row>
    <row r="88" spans="1:10" hidden="1" x14ac:dyDescent="0.3">
      <c r="A88">
        <v>88</v>
      </c>
      <c r="B88" t="s">
        <v>381</v>
      </c>
      <c r="C88" t="s">
        <v>80</v>
      </c>
      <c r="D88">
        <v>0.75060219593995303</v>
      </c>
      <c r="E88" t="s">
        <v>390</v>
      </c>
      <c r="F88" t="s">
        <v>166</v>
      </c>
      <c r="G88">
        <v>1.3336536104744432</v>
      </c>
      <c r="H88">
        <f t="shared" si="3"/>
        <v>0.75060219593995303</v>
      </c>
      <c r="I88" t="str">
        <f t="shared" si="4"/>
        <v>At Home</v>
      </c>
      <c r="J88" t="str">
        <f t="shared" si="5"/>
        <v>Model Colony,Pune</v>
      </c>
    </row>
    <row r="89" spans="1:10" hidden="1" x14ac:dyDescent="0.3">
      <c r="A89">
        <v>89</v>
      </c>
      <c r="B89" t="s">
        <v>375</v>
      </c>
      <c r="C89" t="s">
        <v>80</v>
      </c>
      <c r="D89">
        <v>3.106822779305527</v>
      </c>
      <c r="E89" t="s">
        <v>371</v>
      </c>
      <c r="F89" t="s">
        <v>163</v>
      </c>
      <c r="G89">
        <v>5.0226426066155572</v>
      </c>
      <c r="H89">
        <f t="shared" si="3"/>
        <v>3.106822779305527</v>
      </c>
      <c r="I89" t="str">
        <f t="shared" si="4"/>
        <v>At Home</v>
      </c>
      <c r="J89" t="str">
        <f t="shared" si="5"/>
        <v>Mayur Colony / Ideal Colony,Pune</v>
      </c>
    </row>
    <row r="90" spans="1:10" hidden="1" x14ac:dyDescent="0.3">
      <c r="A90">
        <v>90</v>
      </c>
      <c r="B90" t="s">
        <v>377</v>
      </c>
      <c r="C90" t="s">
        <v>53</v>
      </c>
      <c r="D90">
        <v>1.1114843645104628</v>
      </c>
      <c r="E90" t="s">
        <v>495</v>
      </c>
      <c r="F90" t="s">
        <v>83</v>
      </c>
      <c r="G90">
        <v>4.1497116616322893</v>
      </c>
      <c r="H90">
        <f t="shared" si="3"/>
        <v>1.1114843645104628</v>
      </c>
      <c r="I90" t="str">
        <f t="shared" si="4"/>
        <v>Came from Work/ Office</v>
      </c>
      <c r="J90" t="str">
        <f t="shared" si="5"/>
        <v>ICC/ Senapati Bapat Road,Pune</v>
      </c>
    </row>
    <row r="91" spans="1:10" x14ac:dyDescent="0.3">
      <c r="A91">
        <v>91</v>
      </c>
      <c r="B91" t="s">
        <v>375</v>
      </c>
      <c r="C91" t="s">
        <v>80</v>
      </c>
      <c r="D91">
        <v>3.106822779305527</v>
      </c>
      <c r="E91" t="s">
        <v>375</v>
      </c>
      <c r="F91" t="s">
        <v>83</v>
      </c>
      <c r="G91">
        <v>3.106822779305527</v>
      </c>
      <c r="H91">
        <f t="shared" si="3"/>
        <v>3.106822779305527</v>
      </c>
      <c r="I91" t="str">
        <f t="shared" si="4"/>
        <v>To Home</v>
      </c>
      <c r="J91" t="str">
        <f t="shared" si="5"/>
        <v>Mayur Colony / Ideal Colony,Pune</v>
      </c>
    </row>
    <row r="92" spans="1:10" hidden="1" x14ac:dyDescent="0.3">
      <c r="A92">
        <v>92</v>
      </c>
      <c r="B92" t="s">
        <v>369</v>
      </c>
      <c r="C92" t="s">
        <v>53</v>
      </c>
      <c r="D92">
        <v>1.0882378244842448</v>
      </c>
      <c r="E92" t="s">
        <v>371</v>
      </c>
      <c r="F92" t="s">
        <v>83</v>
      </c>
      <c r="G92">
        <v>5.0226426066155572</v>
      </c>
      <c r="H92">
        <f t="shared" si="3"/>
        <v>1.0882378244842448</v>
      </c>
      <c r="I92" t="str">
        <f t="shared" si="4"/>
        <v>Came from Work/ Office</v>
      </c>
      <c r="J92" t="str">
        <f t="shared" si="5"/>
        <v>Deccan,Pune</v>
      </c>
    </row>
    <row r="93" spans="1:10" hidden="1" x14ac:dyDescent="0.3">
      <c r="A93">
        <v>93</v>
      </c>
      <c r="B93" t="s">
        <v>390</v>
      </c>
      <c r="C93" t="s">
        <v>156</v>
      </c>
      <c r="D93">
        <v>1.3336536104744432</v>
      </c>
      <c r="E93" t="s">
        <v>375</v>
      </c>
      <c r="F93" t="s">
        <v>83</v>
      </c>
      <c r="G93">
        <v>3.106822779305527</v>
      </c>
      <c r="H93">
        <f t="shared" si="3"/>
        <v>1.3336536104744432</v>
      </c>
      <c r="I93" t="str">
        <f t="shared" si="4"/>
        <v>Watching a movie/ Out for fun</v>
      </c>
      <c r="J93" t="str">
        <f t="shared" si="5"/>
        <v>Pavillion Mall,Pune</v>
      </c>
    </row>
    <row r="94" spans="1:10" hidden="1" x14ac:dyDescent="0.3">
      <c r="A94">
        <v>94</v>
      </c>
      <c r="B94" t="s">
        <v>388</v>
      </c>
      <c r="C94" t="s">
        <v>160</v>
      </c>
      <c r="D94">
        <v>0.35010135198927828</v>
      </c>
      <c r="E94" t="s">
        <v>372</v>
      </c>
      <c r="F94" t="s">
        <v>93</v>
      </c>
      <c r="G94">
        <v>0.97214727229144604</v>
      </c>
      <c r="H94">
        <f t="shared" si="3"/>
        <v>0.35010135198927828</v>
      </c>
      <c r="I94" t="str">
        <f t="shared" si="4"/>
        <v>At College</v>
      </c>
      <c r="J94" t="str">
        <f t="shared" si="5"/>
        <v>Fergusson / BMCC,Pune</v>
      </c>
    </row>
    <row r="95" spans="1:10" hidden="1" x14ac:dyDescent="0.3">
      <c r="A95">
        <v>95</v>
      </c>
      <c r="B95" t="s">
        <v>372</v>
      </c>
      <c r="C95" t="s">
        <v>93</v>
      </c>
      <c r="D95">
        <v>0.97214727229144604</v>
      </c>
      <c r="E95" t="s">
        <v>371</v>
      </c>
      <c r="F95" t="s">
        <v>83</v>
      </c>
      <c r="G95">
        <v>5.0226426066155572</v>
      </c>
      <c r="H95">
        <f t="shared" si="3"/>
        <v>0.97214727229144604</v>
      </c>
      <c r="I95" t="str">
        <f t="shared" si="4"/>
        <v>Shopping</v>
      </c>
      <c r="J95" t="str">
        <f t="shared" si="5"/>
        <v>FC Road,Pune</v>
      </c>
    </row>
    <row r="96" spans="1:10" hidden="1" x14ac:dyDescent="0.3">
      <c r="A96">
        <v>96</v>
      </c>
      <c r="B96" t="s">
        <v>408</v>
      </c>
      <c r="C96" t="s">
        <v>156</v>
      </c>
      <c r="D96">
        <v>2.0659023430057188</v>
      </c>
      <c r="E96" t="s">
        <v>372</v>
      </c>
      <c r="F96" t="s">
        <v>93</v>
      </c>
      <c r="G96">
        <v>0.97214727229144604</v>
      </c>
      <c r="H96">
        <f t="shared" si="3"/>
        <v>0.97214727229144604</v>
      </c>
      <c r="I96" t="str">
        <f t="shared" si="4"/>
        <v>Shopping</v>
      </c>
      <c r="J96" t="str">
        <f t="shared" si="5"/>
        <v>FC Road,Pune</v>
      </c>
    </row>
    <row r="97" spans="1:10" hidden="1" x14ac:dyDescent="0.3">
      <c r="A97">
        <v>97</v>
      </c>
      <c r="B97" t="s">
        <v>370</v>
      </c>
      <c r="C97" t="s">
        <v>53</v>
      </c>
      <c r="D97">
        <v>1.2092811452000027</v>
      </c>
      <c r="E97" t="s">
        <v>370</v>
      </c>
      <c r="F97" t="s">
        <v>55</v>
      </c>
      <c r="G97">
        <v>1.2092811452000027</v>
      </c>
      <c r="H97">
        <f t="shared" si="3"/>
        <v>1.2092811452000027</v>
      </c>
      <c r="I97" t="str">
        <f t="shared" si="4"/>
        <v>To Work/ Office</v>
      </c>
      <c r="J97" t="str">
        <f t="shared" si="5"/>
        <v>Shivajinagar,Pune</v>
      </c>
    </row>
    <row r="98" spans="1:10" hidden="1" x14ac:dyDescent="0.3">
      <c r="A98">
        <v>98</v>
      </c>
      <c r="B98" t="s">
        <v>370</v>
      </c>
      <c r="C98" t="s">
        <v>53</v>
      </c>
      <c r="D98">
        <v>1.2092811452000027</v>
      </c>
      <c r="E98" t="s">
        <v>499</v>
      </c>
      <c r="F98" t="s">
        <v>83</v>
      </c>
      <c r="G98">
        <v>94.849885417494704</v>
      </c>
      <c r="H98">
        <f t="shared" si="3"/>
        <v>1.2092811452000027</v>
      </c>
      <c r="I98" t="str">
        <f t="shared" si="4"/>
        <v>Came from Work/ Office</v>
      </c>
      <c r="J98" t="str">
        <f t="shared" si="5"/>
        <v>Shivajinagar,Pune</v>
      </c>
    </row>
    <row r="99" spans="1:10" hidden="1" x14ac:dyDescent="0.3">
      <c r="A99">
        <v>99</v>
      </c>
      <c r="B99" t="s">
        <v>388</v>
      </c>
      <c r="C99" t="s">
        <v>160</v>
      </c>
      <c r="D99">
        <v>0.35010135198927828</v>
      </c>
      <c r="E99" t="s">
        <v>371</v>
      </c>
      <c r="F99" t="s">
        <v>83</v>
      </c>
      <c r="G99">
        <v>5.0226426066155572</v>
      </c>
      <c r="H99">
        <f t="shared" si="3"/>
        <v>0.35010135198927828</v>
      </c>
      <c r="I99" t="str">
        <f t="shared" si="4"/>
        <v>At College</v>
      </c>
      <c r="J99" t="str">
        <f t="shared" si="5"/>
        <v>Fergusson / BMCC,Pune</v>
      </c>
    </row>
    <row r="100" spans="1:10" hidden="1" x14ac:dyDescent="0.3">
      <c r="A100">
        <v>100</v>
      </c>
      <c r="B100" t="s">
        <v>511</v>
      </c>
      <c r="C100" t="s">
        <v>119</v>
      </c>
      <c r="D100">
        <v>9.1888144555186813</v>
      </c>
      <c r="E100" t="s">
        <v>404</v>
      </c>
      <c r="F100" t="s">
        <v>83</v>
      </c>
      <c r="G100">
        <v>9.3329418017809029</v>
      </c>
      <c r="H100">
        <f t="shared" si="3"/>
        <v>9.1888144555186813</v>
      </c>
      <c r="I100" t="str">
        <f t="shared" si="4"/>
        <v>Visiting Friends/ Relatives</v>
      </c>
      <c r="J100" t="str">
        <f t="shared" si="5"/>
        <v>Viman Nagar,Pune</v>
      </c>
    </row>
    <row r="101" spans="1:10" hidden="1" x14ac:dyDescent="0.3">
      <c r="A101">
        <v>101</v>
      </c>
      <c r="B101" t="s">
        <v>410</v>
      </c>
      <c r="C101" t="s">
        <v>53</v>
      </c>
      <c r="D101">
        <v>9.3375490792390412</v>
      </c>
      <c r="E101" t="s">
        <v>410</v>
      </c>
      <c r="F101" t="s">
        <v>55</v>
      </c>
      <c r="G101">
        <v>9.3375490792390412</v>
      </c>
      <c r="H101">
        <f t="shared" si="3"/>
        <v>9.3375490792390412</v>
      </c>
      <c r="I101" t="str">
        <f t="shared" si="4"/>
        <v>To Work/ Office</v>
      </c>
      <c r="J101" t="str">
        <f t="shared" si="5"/>
        <v>Balewadi,Pune</v>
      </c>
    </row>
    <row r="102" spans="1:10" hidden="1" x14ac:dyDescent="0.3">
      <c r="A102">
        <v>102</v>
      </c>
      <c r="B102" t="s">
        <v>380</v>
      </c>
      <c r="C102" t="s">
        <v>80</v>
      </c>
      <c r="D102">
        <v>12.288628747077906</v>
      </c>
      <c r="E102" t="s">
        <v>387</v>
      </c>
      <c r="F102" t="s">
        <v>166</v>
      </c>
      <c r="G102">
        <v>1.1133660334471156</v>
      </c>
      <c r="H102">
        <f t="shared" si="3"/>
        <v>1.1133660334471156</v>
      </c>
      <c r="I102" t="str">
        <f t="shared" si="4"/>
        <v>To watch Movie/ Out for fun</v>
      </c>
      <c r="J102" t="str">
        <f t="shared" si="5"/>
        <v>R Deccan,Pune</v>
      </c>
    </row>
    <row r="103" spans="1:10" hidden="1" x14ac:dyDescent="0.3">
      <c r="A103">
        <v>103</v>
      </c>
      <c r="B103" t="s">
        <v>390</v>
      </c>
      <c r="C103" t="s">
        <v>93</v>
      </c>
      <c r="D103">
        <v>1.3336536104744432</v>
      </c>
      <c r="E103" t="s">
        <v>370</v>
      </c>
      <c r="F103" t="s">
        <v>83</v>
      </c>
      <c r="G103">
        <v>1.2092811452000027</v>
      </c>
      <c r="H103">
        <f t="shared" si="3"/>
        <v>1.2092811452000027</v>
      </c>
      <c r="I103" t="str">
        <f t="shared" si="4"/>
        <v>To Home</v>
      </c>
      <c r="J103" t="str">
        <f t="shared" si="5"/>
        <v>Shivajinagar,Pune</v>
      </c>
    </row>
    <row r="104" spans="1:10" hidden="1" x14ac:dyDescent="0.3">
      <c r="A104">
        <v>104</v>
      </c>
      <c r="B104" t="s">
        <v>369</v>
      </c>
      <c r="C104" t="s">
        <v>53</v>
      </c>
      <c r="D104">
        <v>1.0882378244842448</v>
      </c>
      <c r="E104" t="s">
        <v>371</v>
      </c>
      <c r="F104" t="s">
        <v>83</v>
      </c>
      <c r="G104">
        <v>5.0226426066155572</v>
      </c>
      <c r="H104">
        <f t="shared" si="3"/>
        <v>1.0882378244842448</v>
      </c>
      <c r="I104" t="str">
        <f t="shared" si="4"/>
        <v>Came from Work/ Office</v>
      </c>
      <c r="J104" t="str">
        <f t="shared" si="5"/>
        <v>Deccan,Pune</v>
      </c>
    </row>
    <row r="105" spans="1:10" hidden="1" x14ac:dyDescent="0.3">
      <c r="A105">
        <v>105</v>
      </c>
      <c r="B105" t="s">
        <v>411</v>
      </c>
      <c r="C105" t="s">
        <v>93</v>
      </c>
      <c r="D105">
        <v>0.94852362057423922</v>
      </c>
      <c r="E105" t="s">
        <v>389</v>
      </c>
      <c r="F105" t="s">
        <v>83</v>
      </c>
      <c r="G105">
        <v>4.1449075888880689</v>
      </c>
      <c r="H105">
        <f t="shared" si="3"/>
        <v>0.94852362057423922</v>
      </c>
      <c r="I105" t="str">
        <f t="shared" si="4"/>
        <v>Shopping</v>
      </c>
      <c r="J105" t="str">
        <f t="shared" si="5"/>
        <v>JM Road,Pune</v>
      </c>
    </row>
    <row r="106" spans="1:10" x14ac:dyDescent="0.3">
      <c r="A106">
        <v>106</v>
      </c>
      <c r="B106" t="s">
        <v>412</v>
      </c>
      <c r="C106" t="s">
        <v>80</v>
      </c>
      <c r="D106">
        <v>8.5777879569703739</v>
      </c>
      <c r="E106" t="s">
        <v>412</v>
      </c>
      <c r="F106" t="s">
        <v>83</v>
      </c>
      <c r="G106">
        <v>8.5777879569703739</v>
      </c>
      <c r="H106">
        <f t="shared" si="3"/>
        <v>8.5777879569703739</v>
      </c>
      <c r="I106" t="str">
        <f t="shared" si="4"/>
        <v>To Home</v>
      </c>
      <c r="J106" t="str">
        <f t="shared" si="5"/>
        <v>Katraj,Pune</v>
      </c>
    </row>
    <row r="107" spans="1:10" hidden="1" x14ac:dyDescent="0.3">
      <c r="A107">
        <v>107</v>
      </c>
      <c r="B107" t="s">
        <v>372</v>
      </c>
      <c r="C107" t="s">
        <v>93</v>
      </c>
      <c r="D107">
        <v>0.97214727229144604</v>
      </c>
      <c r="E107" t="s">
        <v>369</v>
      </c>
      <c r="F107" t="s">
        <v>83</v>
      </c>
      <c r="G107">
        <v>1.0882378244842448</v>
      </c>
      <c r="H107">
        <f t="shared" si="3"/>
        <v>0.97214727229144604</v>
      </c>
      <c r="I107" t="str">
        <f t="shared" si="4"/>
        <v>Shopping</v>
      </c>
      <c r="J107" t="str">
        <f t="shared" si="5"/>
        <v>FC Road,Pune</v>
      </c>
    </row>
    <row r="108" spans="1:10" hidden="1" x14ac:dyDescent="0.3">
      <c r="A108">
        <v>108</v>
      </c>
      <c r="B108" t="s">
        <v>372</v>
      </c>
      <c r="C108" t="s">
        <v>53</v>
      </c>
      <c r="D108">
        <v>0.97214727229144604</v>
      </c>
      <c r="E108" t="s">
        <v>500</v>
      </c>
      <c r="F108" t="s">
        <v>83</v>
      </c>
      <c r="G108">
        <v>11.076820496842149</v>
      </c>
      <c r="H108">
        <f t="shared" si="3"/>
        <v>0.97214727229144604</v>
      </c>
      <c r="I108" t="str">
        <f t="shared" si="4"/>
        <v>Came from Work/ Office</v>
      </c>
      <c r="J108" t="str">
        <f t="shared" si="5"/>
        <v>FC Road,Pune</v>
      </c>
    </row>
    <row r="109" spans="1:10" hidden="1" x14ac:dyDescent="0.3">
      <c r="A109">
        <v>109</v>
      </c>
      <c r="B109" t="s">
        <v>372</v>
      </c>
      <c r="C109" t="s">
        <v>93</v>
      </c>
      <c r="D109">
        <v>0.97214727229144604</v>
      </c>
      <c r="E109" t="s">
        <v>370</v>
      </c>
      <c r="F109" t="s">
        <v>83</v>
      </c>
      <c r="G109">
        <v>1.2092811452000027</v>
      </c>
      <c r="H109">
        <f t="shared" si="3"/>
        <v>0.97214727229144604</v>
      </c>
      <c r="I109" t="str">
        <f t="shared" si="4"/>
        <v>Shopping</v>
      </c>
      <c r="J109" t="str">
        <f t="shared" si="5"/>
        <v>FC Road,Pune</v>
      </c>
    </row>
    <row r="110" spans="1:10" hidden="1" x14ac:dyDescent="0.3">
      <c r="A110">
        <v>110</v>
      </c>
      <c r="B110" t="s">
        <v>401</v>
      </c>
      <c r="C110" t="s">
        <v>53</v>
      </c>
      <c r="D110">
        <v>3.9340100505256275</v>
      </c>
      <c r="E110" t="s">
        <v>382</v>
      </c>
      <c r="F110" t="s">
        <v>83</v>
      </c>
      <c r="G110">
        <v>2.7404969789229812</v>
      </c>
      <c r="H110">
        <f t="shared" si="3"/>
        <v>2.7404969789229812</v>
      </c>
      <c r="I110" t="str">
        <f t="shared" si="4"/>
        <v>To Home</v>
      </c>
      <c r="J110" t="str">
        <f t="shared" si="5"/>
        <v>MIT College / Anand Nagar,Pune</v>
      </c>
    </row>
    <row r="111" spans="1:10" x14ac:dyDescent="0.3">
      <c r="A111">
        <v>112</v>
      </c>
      <c r="B111" t="s">
        <v>381</v>
      </c>
      <c r="C111" t="s">
        <v>80</v>
      </c>
      <c r="D111">
        <v>0.75060219593995303</v>
      </c>
      <c r="E111" t="s">
        <v>370</v>
      </c>
      <c r="F111" t="s">
        <v>83</v>
      </c>
      <c r="G111">
        <v>1.2092811452000027</v>
      </c>
      <c r="H111">
        <f t="shared" si="3"/>
        <v>0.75060219593995303</v>
      </c>
      <c r="I111" t="str">
        <f t="shared" si="4"/>
        <v>At Home</v>
      </c>
      <c r="J111" t="str">
        <f t="shared" si="5"/>
        <v>Model Colony,Pune</v>
      </c>
    </row>
    <row r="112" spans="1:10" hidden="1" x14ac:dyDescent="0.3">
      <c r="A112">
        <v>113</v>
      </c>
      <c r="B112" t="s">
        <v>414</v>
      </c>
      <c r="C112" t="s">
        <v>160</v>
      </c>
      <c r="D112">
        <v>4.7249868194268059</v>
      </c>
      <c r="E112" t="s">
        <v>501</v>
      </c>
      <c r="F112" t="s">
        <v>142</v>
      </c>
      <c r="G112">
        <v>1.2926060930950016</v>
      </c>
      <c r="H112">
        <f t="shared" si="3"/>
        <v>1.2926060930950016</v>
      </c>
      <c r="I112" t="str">
        <f t="shared" si="4"/>
        <v>To College</v>
      </c>
      <c r="J112" t="str">
        <f t="shared" si="5"/>
        <v>Agriculture College,Pune</v>
      </c>
    </row>
    <row r="113" spans="1:10" x14ac:dyDescent="0.3">
      <c r="A113">
        <v>114</v>
      </c>
      <c r="B113" t="s">
        <v>389</v>
      </c>
      <c r="C113" t="s">
        <v>80</v>
      </c>
      <c r="D113">
        <v>4.1449075888880689</v>
      </c>
      <c r="E113" t="s">
        <v>389</v>
      </c>
      <c r="F113" t="s">
        <v>83</v>
      </c>
      <c r="G113">
        <v>4.1449075888880689</v>
      </c>
      <c r="H113">
        <f t="shared" si="3"/>
        <v>4.1449075888880689</v>
      </c>
      <c r="I113" t="str">
        <f t="shared" si="4"/>
        <v>To Home</v>
      </c>
      <c r="J113" t="str">
        <f t="shared" si="5"/>
        <v>Dahanukar Colony / Kothrud Bus Stand,Pune</v>
      </c>
    </row>
    <row r="114" spans="1:10" hidden="1" x14ac:dyDescent="0.3">
      <c r="A114">
        <v>115</v>
      </c>
      <c r="B114" t="s">
        <v>370</v>
      </c>
      <c r="C114" t="s">
        <v>53</v>
      </c>
      <c r="D114">
        <v>1.2092811452000027</v>
      </c>
      <c r="E114" t="s">
        <v>370</v>
      </c>
      <c r="F114" t="s">
        <v>83</v>
      </c>
      <c r="G114">
        <v>1.2092811452000027</v>
      </c>
      <c r="H114">
        <f t="shared" si="3"/>
        <v>1.2092811452000027</v>
      </c>
      <c r="I114" t="str">
        <f t="shared" si="4"/>
        <v>To Home</v>
      </c>
      <c r="J114" t="str">
        <f t="shared" si="5"/>
        <v>Shivajinagar,Pune</v>
      </c>
    </row>
    <row r="115" spans="1:10" hidden="1" x14ac:dyDescent="0.3">
      <c r="A115">
        <v>116</v>
      </c>
      <c r="B115" t="s">
        <v>411</v>
      </c>
      <c r="C115" t="s">
        <v>93</v>
      </c>
      <c r="D115">
        <v>0.94852362057423922</v>
      </c>
      <c r="E115" t="s">
        <v>375</v>
      </c>
      <c r="F115" t="s">
        <v>83</v>
      </c>
      <c r="G115">
        <v>3.106822779305527</v>
      </c>
      <c r="H115">
        <f t="shared" si="3"/>
        <v>0.94852362057423922</v>
      </c>
      <c r="I115" t="str">
        <f t="shared" si="4"/>
        <v>Shopping</v>
      </c>
      <c r="J115" t="str">
        <f t="shared" si="5"/>
        <v>JM Road,Pune</v>
      </c>
    </row>
    <row r="116" spans="1:10" hidden="1" x14ac:dyDescent="0.3">
      <c r="A116">
        <v>117</v>
      </c>
      <c r="B116" t="s">
        <v>370</v>
      </c>
      <c r="C116" t="s">
        <v>53</v>
      </c>
      <c r="D116">
        <v>1.2092811452000027</v>
      </c>
      <c r="E116" t="s">
        <v>232</v>
      </c>
      <c r="F116" t="s">
        <v>83</v>
      </c>
      <c r="G116">
        <v>4.1497116616322893</v>
      </c>
      <c r="H116">
        <f t="shared" si="3"/>
        <v>1.2092811452000027</v>
      </c>
      <c r="I116" t="str">
        <f t="shared" si="4"/>
        <v>Came from Work/ Office</v>
      </c>
      <c r="J116" t="str">
        <f t="shared" si="5"/>
        <v>Shivajinagar,Pune</v>
      </c>
    </row>
    <row r="117" spans="1:10" x14ac:dyDescent="0.3">
      <c r="A117">
        <v>118</v>
      </c>
      <c r="B117" t="s">
        <v>371</v>
      </c>
      <c r="C117" t="s">
        <v>80</v>
      </c>
      <c r="D117">
        <v>5.0226426066155572</v>
      </c>
      <c r="E117" t="s">
        <v>371</v>
      </c>
      <c r="F117" t="s">
        <v>83</v>
      </c>
      <c r="G117">
        <v>5.0226426066155572</v>
      </c>
      <c r="H117">
        <f t="shared" si="3"/>
        <v>5.0226426066155572</v>
      </c>
      <c r="I117" t="str">
        <f t="shared" si="4"/>
        <v>To Home</v>
      </c>
      <c r="J117" t="str">
        <f t="shared" si="5"/>
        <v>Bhusari Colony / Kothrud Depot,Pune</v>
      </c>
    </row>
    <row r="118" spans="1:10" x14ac:dyDescent="0.3">
      <c r="A118">
        <v>119</v>
      </c>
      <c r="B118" t="s">
        <v>415</v>
      </c>
      <c r="C118" t="s">
        <v>80</v>
      </c>
      <c r="D118">
        <v>5.8784937053527582</v>
      </c>
      <c r="E118" t="s">
        <v>415</v>
      </c>
      <c r="F118" t="s">
        <v>83</v>
      </c>
      <c r="G118">
        <v>5.8784937053527582</v>
      </c>
      <c r="H118">
        <f t="shared" si="3"/>
        <v>5.8784937053527582</v>
      </c>
      <c r="I118" t="str">
        <f t="shared" si="4"/>
        <v>To Home</v>
      </c>
      <c r="J118" t="str">
        <f t="shared" si="5"/>
        <v>Koregaon park,Pune</v>
      </c>
    </row>
    <row r="119" spans="1:10" x14ac:dyDescent="0.3">
      <c r="A119">
        <v>120</v>
      </c>
      <c r="B119" t="s">
        <v>402</v>
      </c>
      <c r="C119" t="s">
        <v>80</v>
      </c>
      <c r="D119">
        <v>0.73261794905212341</v>
      </c>
      <c r="E119" t="s">
        <v>402</v>
      </c>
      <c r="F119" t="s">
        <v>83</v>
      </c>
      <c r="G119">
        <v>0.73261794905212341</v>
      </c>
      <c r="H119">
        <f t="shared" si="3"/>
        <v>0.73261794905212341</v>
      </c>
      <c r="I119" t="str">
        <f t="shared" si="4"/>
        <v>To Home</v>
      </c>
      <c r="J119" t="str">
        <f t="shared" si="5"/>
        <v>Apte Road / JM Road,Pune</v>
      </c>
    </row>
    <row r="120" spans="1:10" hidden="1" x14ac:dyDescent="0.3">
      <c r="A120">
        <v>121</v>
      </c>
      <c r="B120" t="s">
        <v>372</v>
      </c>
      <c r="C120" t="s">
        <v>93</v>
      </c>
      <c r="D120">
        <v>0.97214727229144604</v>
      </c>
      <c r="E120" t="s">
        <v>369</v>
      </c>
      <c r="F120" t="s">
        <v>83</v>
      </c>
      <c r="G120">
        <v>1.0882378244842448</v>
      </c>
      <c r="H120">
        <f t="shared" si="3"/>
        <v>0.97214727229144604</v>
      </c>
      <c r="I120" t="str">
        <f t="shared" si="4"/>
        <v>Shopping</v>
      </c>
      <c r="J120" t="str">
        <f t="shared" si="5"/>
        <v>FC Road,Pune</v>
      </c>
    </row>
    <row r="121" spans="1:10" x14ac:dyDescent="0.3">
      <c r="A121">
        <v>122</v>
      </c>
      <c r="B121" t="s">
        <v>375</v>
      </c>
      <c r="C121" t="s">
        <v>80</v>
      </c>
      <c r="D121">
        <v>3.106822779305527</v>
      </c>
      <c r="E121" t="s">
        <v>382</v>
      </c>
      <c r="F121" t="s">
        <v>83</v>
      </c>
      <c r="G121">
        <v>2.7404969789229812</v>
      </c>
      <c r="H121">
        <f t="shared" si="3"/>
        <v>2.7404969789229812</v>
      </c>
      <c r="I121" t="str">
        <f t="shared" si="4"/>
        <v>To Home</v>
      </c>
      <c r="J121" t="str">
        <f t="shared" si="5"/>
        <v>MIT College / Anand Nagar,Pune</v>
      </c>
    </row>
    <row r="122" spans="1:10" hidden="1" x14ac:dyDescent="0.3">
      <c r="A122">
        <v>123</v>
      </c>
      <c r="B122" t="s">
        <v>416</v>
      </c>
      <c r="C122" t="s">
        <v>80</v>
      </c>
      <c r="D122">
        <v>3.7115575817670154</v>
      </c>
      <c r="E122" t="s">
        <v>390</v>
      </c>
      <c r="F122" t="s">
        <v>166</v>
      </c>
      <c r="G122">
        <v>1.3336536104744432</v>
      </c>
      <c r="H122">
        <f t="shared" si="3"/>
        <v>1.3336536104744432</v>
      </c>
      <c r="I122" t="str">
        <f t="shared" si="4"/>
        <v>To watch Movie/ Out for fun</v>
      </c>
      <c r="J122" t="str">
        <f t="shared" si="5"/>
        <v>Pavillion Mall,Pune</v>
      </c>
    </row>
    <row r="123" spans="1:10" hidden="1" x14ac:dyDescent="0.3">
      <c r="A123">
        <v>124</v>
      </c>
      <c r="B123" t="s">
        <v>370</v>
      </c>
      <c r="C123" t="s">
        <v>53</v>
      </c>
      <c r="D123">
        <v>1.2092811452000027</v>
      </c>
      <c r="E123" t="s">
        <v>430</v>
      </c>
      <c r="F123" t="s">
        <v>83</v>
      </c>
      <c r="G123">
        <v>4.2645206148757859</v>
      </c>
      <c r="H123">
        <f t="shared" si="3"/>
        <v>1.2092811452000027</v>
      </c>
      <c r="I123" t="str">
        <f t="shared" si="4"/>
        <v>Came from Work/ Office</v>
      </c>
      <c r="J123" t="str">
        <f t="shared" si="5"/>
        <v>Shivajinagar,Pune</v>
      </c>
    </row>
    <row r="124" spans="1:10" hidden="1" x14ac:dyDescent="0.3">
      <c r="A124">
        <v>125</v>
      </c>
      <c r="B124" t="s">
        <v>412</v>
      </c>
      <c r="C124" t="s">
        <v>53</v>
      </c>
      <c r="D124">
        <v>8.5777879569703739</v>
      </c>
      <c r="E124" t="s">
        <v>495</v>
      </c>
      <c r="F124" t="s">
        <v>83</v>
      </c>
      <c r="G124">
        <v>4.1497116616322893</v>
      </c>
      <c r="H124">
        <f t="shared" si="3"/>
        <v>4.1497116616322893</v>
      </c>
      <c r="I124" t="str">
        <f t="shared" si="4"/>
        <v>To Home</v>
      </c>
      <c r="J124" t="str">
        <f t="shared" si="5"/>
        <v>Old City,Pune</v>
      </c>
    </row>
    <row r="125" spans="1:10" hidden="1" x14ac:dyDescent="0.3">
      <c r="A125">
        <v>126</v>
      </c>
      <c r="B125" t="s">
        <v>391</v>
      </c>
      <c r="C125" t="s">
        <v>119</v>
      </c>
      <c r="D125">
        <v>2.0346751073300133</v>
      </c>
      <c r="E125" t="s">
        <v>390</v>
      </c>
      <c r="F125" t="s">
        <v>166</v>
      </c>
      <c r="G125">
        <v>1.3336536104744432</v>
      </c>
      <c r="H125">
        <f t="shared" si="3"/>
        <v>1.3336536104744432</v>
      </c>
      <c r="I125" t="str">
        <f t="shared" si="4"/>
        <v>To watch Movie/ Out for fun</v>
      </c>
      <c r="J125" t="str">
        <f t="shared" si="5"/>
        <v>Pavillion Mall,Pune</v>
      </c>
    </row>
    <row r="126" spans="1:10" x14ac:dyDescent="0.3">
      <c r="A126">
        <v>127</v>
      </c>
      <c r="B126" t="s">
        <v>369</v>
      </c>
      <c r="C126" t="s">
        <v>80</v>
      </c>
      <c r="D126">
        <v>1.0882378244842448</v>
      </c>
      <c r="E126" t="s">
        <v>369</v>
      </c>
      <c r="F126" t="s">
        <v>83</v>
      </c>
      <c r="G126">
        <v>1.0882378244842448</v>
      </c>
      <c r="H126">
        <f t="shared" si="3"/>
        <v>1.0882378244842448</v>
      </c>
      <c r="I126" t="str">
        <f t="shared" si="4"/>
        <v>To Home</v>
      </c>
      <c r="J126" t="str">
        <f t="shared" si="5"/>
        <v>Deccan,Pune</v>
      </c>
    </row>
    <row r="127" spans="1:10" hidden="1" x14ac:dyDescent="0.3">
      <c r="A127">
        <v>128</v>
      </c>
      <c r="B127" t="s">
        <v>390</v>
      </c>
      <c r="C127" t="s">
        <v>93</v>
      </c>
      <c r="D127">
        <v>1.3336536104744432</v>
      </c>
      <c r="E127" t="s">
        <v>495</v>
      </c>
      <c r="F127" t="s">
        <v>83</v>
      </c>
      <c r="G127">
        <v>4.1497116616322893</v>
      </c>
      <c r="H127">
        <f t="shared" si="3"/>
        <v>1.3336536104744432</v>
      </c>
      <c r="I127" t="str">
        <f t="shared" si="4"/>
        <v>Shopping</v>
      </c>
      <c r="J127" t="str">
        <f t="shared" si="5"/>
        <v>Pavillion Mall,Pune</v>
      </c>
    </row>
    <row r="128" spans="1:10" hidden="1" x14ac:dyDescent="0.3">
      <c r="A128">
        <v>129</v>
      </c>
      <c r="B128" t="s">
        <v>372</v>
      </c>
      <c r="C128" t="s">
        <v>93</v>
      </c>
      <c r="D128">
        <v>0.97214727229144604</v>
      </c>
      <c r="E128" t="s">
        <v>430</v>
      </c>
      <c r="F128" t="s">
        <v>83</v>
      </c>
      <c r="G128">
        <v>4.2645206148757859</v>
      </c>
      <c r="H128">
        <f t="shared" si="3"/>
        <v>0.97214727229144604</v>
      </c>
      <c r="I128" t="str">
        <f t="shared" si="4"/>
        <v>Shopping</v>
      </c>
      <c r="J128" t="str">
        <f t="shared" si="5"/>
        <v>FC Road,Pune</v>
      </c>
    </row>
    <row r="129" spans="1:10" hidden="1" x14ac:dyDescent="0.3">
      <c r="A129">
        <v>130</v>
      </c>
      <c r="B129" t="s">
        <v>375</v>
      </c>
      <c r="C129" t="s">
        <v>80</v>
      </c>
      <c r="D129">
        <v>3.106822779305527</v>
      </c>
      <c r="E129" t="s">
        <v>411</v>
      </c>
      <c r="F129" t="s">
        <v>93</v>
      </c>
      <c r="G129">
        <v>0.94852362057423922</v>
      </c>
      <c r="H129">
        <f t="shared" si="3"/>
        <v>0.94852362057423922</v>
      </c>
      <c r="I129" t="str">
        <f t="shared" si="4"/>
        <v>Shopping</v>
      </c>
      <c r="J129" t="str">
        <f t="shared" si="5"/>
        <v>JM Road,Pune</v>
      </c>
    </row>
    <row r="130" spans="1:10" x14ac:dyDescent="0.3">
      <c r="A130">
        <v>131</v>
      </c>
      <c r="B130" t="s">
        <v>369</v>
      </c>
      <c r="C130" t="s">
        <v>80</v>
      </c>
      <c r="D130">
        <v>1.0882378244842448</v>
      </c>
      <c r="E130" t="s">
        <v>369</v>
      </c>
      <c r="F130" t="s">
        <v>83</v>
      </c>
      <c r="G130">
        <v>1.0882378244842448</v>
      </c>
      <c r="H130">
        <f t="shared" ref="H130:H193" si="6">IF(D130&lt;G130,D130,G130)</f>
        <v>1.0882378244842448</v>
      </c>
      <c r="I130" t="str">
        <f t="shared" ref="I130:I193" si="7">IF(D130&lt;G130,C130,F130)</f>
        <v>To Home</v>
      </c>
      <c r="J130" t="str">
        <f t="shared" ref="J130:J193" si="8">IF(D130&lt;G130,B130,E130)</f>
        <v>Deccan,Pune</v>
      </c>
    </row>
    <row r="131" spans="1:10" hidden="1" x14ac:dyDescent="0.3">
      <c r="A131">
        <v>132</v>
      </c>
      <c r="B131" t="s">
        <v>372</v>
      </c>
      <c r="C131" t="s">
        <v>93</v>
      </c>
      <c r="D131">
        <v>0.97214727229144604</v>
      </c>
      <c r="E131" t="s">
        <v>389</v>
      </c>
      <c r="F131" t="s">
        <v>83</v>
      </c>
      <c r="G131">
        <v>4.1449075888880689</v>
      </c>
      <c r="H131">
        <f t="shared" si="6"/>
        <v>0.97214727229144604</v>
      </c>
      <c r="I131" t="str">
        <f t="shared" si="7"/>
        <v>Shopping</v>
      </c>
      <c r="J131" t="str">
        <f t="shared" si="8"/>
        <v>FC Road,Pune</v>
      </c>
    </row>
    <row r="132" spans="1:10" hidden="1" x14ac:dyDescent="0.3">
      <c r="A132">
        <v>133</v>
      </c>
      <c r="B132" t="s">
        <v>417</v>
      </c>
      <c r="C132" t="s">
        <v>80</v>
      </c>
      <c r="D132">
        <v>11.129418079456359</v>
      </c>
      <c r="E132" t="s">
        <v>215</v>
      </c>
      <c r="F132" t="s">
        <v>166</v>
      </c>
      <c r="G132">
        <v>7312.1279942200072</v>
      </c>
      <c r="H132">
        <f t="shared" si="6"/>
        <v>11.129418079456359</v>
      </c>
      <c r="I132" t="str">
        <f t="shared" si="7"/>
        <v>At Home</v>
      </c>
      <c r="J132" t="str">
        <f t="shared" si="8"/>
        <v>NDA,Pune</v>
      </c>
    </row>
    <row r="133" spans="1:10" hidden="1" x14ac:dyDescent="0.3">
      <c r="A133">
        <v>134</v>
      </c>
      <c r="B133" t="s">
        <v>372</v>
      </c>
      <c r="C133" t="s">
        <v>93</v>
      </c>
      <c r="D133">
        <v>0.97214727229144604</v>
      </c>
      <c r="E133" t="s">
        <v>388</v>
      </c>
      <c r="F133" t="s">
        <v>142</v>
      </c>
      <c r="G133">
        <v>0.35010135198927828</v>
      </c>
      <c r="H133">
        <f t="shared" si="6"/>
        <v>0.35010135198927828</v>
      </c>
      <c r="I133" t="str">
        <f t="shared" si="7"/>
        <v>To College</v>
      </c>
      <c r="J133" t="str">
        <f t="shared" si="8"/>
        <v>Fergusson / BMCC,Pune</v>
      </c>
    </row>
    <row r="134" spans="1:10" hidden="1" x14ac:dyDescent="0.3">
      <c r="A134">
        <v>135</v>
      </c>
      <c r="B134" t="s">
        <v>372</v>
      </c>
      <c r="C134" t="s">
        <v>93</v>
      </c>
      <c r="D134">
        <v>0.97214727229144604</v>
      </c>
      <c r="E134" t="s">
        <v>495</v>
      </c>
      <c r="F134" t="s">
        <v>83</v>
      </c>
      <c r="G134">
        <v>4.1497116616322893</v>
      </c>
      <c r="H134">
        <f t="shared" si="6"/>
        <v>0.97214727229144604</v>
      </c>
      <c r="I134" t="str">
        <f t="shared" si="7"/>
        <v>Shopping</v>
      </c>
      <c r="J134" t="str">
        <f t="shared" si="8"/>
        <v>FC Road,Pune</v>
      </c>
    </row>
    <row r="135" spans="1:10" hidden="1" x14ac:dyDescent="0.3">
      <c r="A135">
        <v>137</v>
      </c>
      <c r="B135" t="s">
        <v>370</v>
      </c>
      <c r="C135" t="s">
        <v>53</v>
      </c>
      <c r="D135">
        <v>1.2092811452000027</v>
      </c>
      <c r="E135" t="s">
        <v>370</v>
      </c>
      <c r="F135" t="s">
        <v>55</v>
      </c>
      <c r="G135">
        <v>1.2092811452000027</v>
      </c>
      <c r="H135">
        <f t="shared" si="6"/>
        <v>1.2092811452000027</v>
      </c>
      <c r="I135" t="str">
        <f t="shared" si="7"/>
        <v>To Work/ Office</v>
      </c>
      <c r="J135" t="str">
        <f t="shared" si="8"/>
        <v>Shivajinagar,Pune</v>
      </c>
    </row>
    <row r="136" spans="1:10" x14ac:dyDescent="0.3">
      <c r="A136">
        <v>138</v>
      </c>
      <c r="B136" t="s">
        <v>381</v>
      </c>
      <c r="C136" t="s">
        <v>80</v>
      </c>
      <c r="D136">
        <v>0.75060219593995303</v>
      </c>
      <c r="E136" t="s">
        <v>370</v>
      </c>
      <c r="F136" t="s">
        <v>83</v>
      </c>
      <c r="G136">
        <v>1.2092811452000027</v>
      </c>
      <c r="H136">
        <f t="shared" si="6"/>
        <v>0.75060219593995303</v>
      </c>
      <c r="I136" t="str">
        <f t="shared" si="7"/>
        <v>At Home</v>
      </c>
      <c r="J136" t="str">
        <f t="shared" si="8"/>
        <v>Model Colony,Pune</v>
      </c>
    </row>
    <row r="137" spans="1:10" x14ac:dyDescent="0.3">
      <c r="A137">
        <v>139</v>
      </c>
      <c r="B137" t="s">
        <v>382</v>
      </c>
      <c r="C137" t="s">
        <v>80</v>
      </c>
      <c r="D137">
        <v>2.7404969789229812</v>
      </c>
      <c r="E137" t="s">
        <v>382</v>
      </c>
      <c r="F137" t="s">
        <v>83</v>
      </c>
      <c r="G137">
        <v>2.7404969789229812</v>
      </c>
      <c r="H137">
        <f t="shared" si="6"/>
        <v>2.7404969789229812</v>
      </c>
      <c r="I137" t="str">
        <f t="shared" si="7"/>
        <v>To Home</v>
      </c>
      <c r="J137" t="str">
        <f t="shared" si="8"/>
        <v>MIT College / Anand Nagar,Pune</v>
      </c>
    </row>
    <row r="138" spans="1:10" hidden="1" x14ac:dyDescent="0.3">
      <c r="A138">
        <v>140</v>
      </c>
      <c r="B138" t="s">
        <v>387</v>
      </c>
      <c r="C138" t="s">
        <v>156</v>
      </c>
      <c r="D138">
        <v>1.1133660334471156</v>
      </c>
      <c r="E138" t="s">
        <v>496</v>
      </c>
      <c r="F138" t="s">
        <v>83</v>
      </c>
      <c r="G138">
        <v>1.0202142361675413</v>
      </c>
      <c r="H138">
        <f t="shared" si="6"/>
        <v>1.0202142361675413</v>
      </c>
      <c r="I138" t="str">
        <f t="shared" si="7"/>
        <v>To Home</v>
      </c>
      <c r="J138" t="str">
        <f t="shared" si="8"/>
        <v>Prabhat Road/Bhandarkar Road,Pune</v>
      </c>
    </row>
    <row r="139" spans="1:10" hidden="1" x14ac:dyDescent="0.3">
      <c r="A139">
        <v>141</v>
      </c>
      <c r="B139" t="s">
        <v>418</v>
      </c>
      <c r="C139" t="s">
        <v>119</v>
      </c>
      <c r="D139">
        <v>8.9861176961797877</v>
      </c>
      <c r="E139" t="s">
        <v>372</v>
      </c>
      <c r="F139" t="s">
        <v>93</v>
      </c>
      <c r="G139">
        <v>0.97214727229144604</v>
      </c>
      <c r="H139">
        <f t="shared" si="6"/>
        <v>0.97214727229144604</v>
      </c>
      <c r="I139" t="str">
        <f t="shared" si="7"/>
        <v>Shopping</v>
      </c>
      <c r="J139" t="str">
        <f t="shared" si="8"/>
        <v>FC Road,Pune</v>
      </c>
    </row>
    <row r="140" spans="1:10" hidden="1" x14ac:dyDescent="0.3">
      <c r="A140">
        <v>142</v>
      </c>
      <c r="B140" t="s">
        <v>377</v>
      </c>
      <c r="C140" t="s">
        <v>53</v>
      </c>
      <c r="D140">
        <v>1.1114843645104628</v>
      </c>
      <c r="E140" t="s">
        <v>390</v>
      </c>
      <c r="F140" t="s">
        <v>93</v>
      </c>
      <c r="G140">
        <v>1.3336536104744432</v>
      </c>
      <c r="H140">
        <f t="shared" si="6"/>
        <v>1.1114843645104628</v>
      </c>
      <c r="I140" t="str">
        <f t="shared" si="7"/>
        <v>Came from Work/ Office</v>
      </c>
      <c r="J140" t="str">
        <f t="shared" si="8"/>
        <v>ICC/ Senapati Bapat Road,Pune</v>
      </c>
    </row>
    <row r="141" spans="1:10" hidden="1" x14ac:dyDescent="0.3">
      <c r="A141">
        <v>143</v>
      </c>
      <c r="B141" t="s">
        <v>375</v>
      </c>
      <c r="C141" t="s">
        <v>80</v>
      </c>
      <c r="D141">
        <v>3.106822779305527</v>
      </c>
      <c r="E141" t="s">
        <v>372</v>
      </c>
      <c r="F141" t="s">
        <v>93</v>
      </c>
      <c r="G141">
        <v>0.97214727229144604</v>
      </c>
      <c r="H141">
        <f t="shared" si="6"/>
        <v>0.97214727229144604</v>
      </c>
      <c r="I141" t="str">
        <f t="shared" si="7"/>
        <v>Shopping</v>
      </c>
      <c r="J141" t="str">
        <f t="shared" si="8"/>
        <v>FC Road,Pune</v>
      </c>
    </row>
    <row r="142" spans="1:10" hidden="1" x14ac:dyDescent="0.3">
      <c r="A142">
        <v>144</v>
      </c>
      <c r="B142" t="s">
        <v>404</v>
      </c>
      <c r="C142" t="s">
        <v>119</v>
      </c>
      <c r="D142">
        <v>9.3329418017809029</v>
      </c>
      <c r="E142" t="s">
        <v>404</v>
      </c>
      <c r="F142" t="s">
        <v>83</v>
      </c>
      <c r="G142">
        <v>9.3329418017809029</v>
      </c>
      <c r="H142">
        <f t="shared" si="6"/>
        <v>9.3329418017809029</v>
      </c>
      <c r="I142" t="str">
        <f t="shared" si="7"/>
        <v>To Home</v>
      </c>
      <c r="J142" t="str">
        <f t="shared" si="8"/>
        <v>Hadapsar,Pune</v>
      </c>
    </row>
    <row r="143" spans="1:10" hidden="1" x14ac:dyDescent="0.3">
      <c r="A143">
        <v>145</v>
      </c>
      <c r="B143" t="s">
        <v>391</v>
      </c>
      <c r="C143" t="s">
        <v>119</v>
      </c>
      <c r="D143">
        <v>2.0346751073300133</v>
      </c>
      <c r="E143" t="s">
        <v>495</v>
      </c>
      <c r="F143" t="s">
        <v>83</v>
      </c>
      <c r="G143">
        <v>4.1497116616322893</v>
      </c>
      <c r="H143">
        <f t="shared" si="6"/>
        <v>2.0346751073300133</v>
      </c>
      <c r="I143" t="str">
        <f t="shared" si="7"/>
        <v>Visiting Friends/ Relatives</v>
      </c>
      <c r="J143" t="str">
        <f t="shared" si="8"/>
        <v>Sadashiv Peth,Pune</v>
      </c>
    </row>
    <row r="144" spans="1:10" hidden="1" x14ac:dyDescent="0.3">
      <c r="A144">
        <v>146</v>
      </c>
      <c r="B144" t="s">
        <v>398</v>
      </c>
      <c r="C144" t="s">
        <v>80</v>
      </c>
      <c r="D144">
        <v>7.8506461999342383</v>
      </c>
      <c r="E144" t="s">
        <v>401</v>
      </c>
      <c r="F144" t="s">
        <v>166</v>
      </c>
      <c r="G144">
        <v>3.9340100505256275</v>
      </c>
      <c r="H144">
        <f t="shared" si="6"/>
        <v>3.9340100505256275</v>
      </c>
      <c r="I144" t="str">
        <f t="shared" si="7"/>
        <v>To watch Movie/ Out for fun</v>
      </c>
      <c r="J144" t="str">
        <f t="shared" si="8"/>
        <v>Kothrud,Pune</v>
      </c>
    </row>
    <row r="145" spans="1:10" hidden="1" x14ac:dyDescent="0.3">
      <c r="A145">
        <v>147</v>
      </c>
      <c r="B145" t="s">
        <v>395</v>
      </c>
      <c r="C145" t="s">
        <v>80</v>
      </c>
      <c r="D145">
        <v>2.1347900299870495</v>
      </c>
      <c r="E145" t="s">
        <v>496</v>
      </c>
      <c r="F145" t="s">
        <v>163</v>
      </c>
      <c r="G145">
        <v>1.0202142361675413</v>
      </c>
      <c r="H145">
        <f t="shared" si="6"/>
        <v>1.0202142361675413</v>
      </c>
      <c r="I145" t="str">
        <f t="shared" si="7"/>
        <v>To visit Friends/ Relatives</v>
      </c>
      <c r="J145" t="str">
        <f t="shared" si="8"/>
        <v>Prabhat Road/Bhandarkar Road,Pune</v>
      </c>
    </row>
    <row r="146" spans="1:10" hidden="1" x14ac:dyDescent="0.3">
      <c r="A146">
        <v>148</v>
      </c>
      <c r="B146" t="s">
        <v>372</v>
      </c>
      <c r="C146" t="s">
        <v>93</v>
      </c>
      <c r="D146">
        <v>0.97214727229144604</v>
      </c>
      <c r="E146" t="s">
        <v>372</v>
      </c>
      <c r="F146" t="s">
        <v>93</v>
      </c>
      <c r="G146">
        <v>0.97214727229144604</v>
      </c>
      <c r="H146">
        <f t="shared" si="6"/>
        <v>0.97214727229144604</v>
      </c>
      <c r="I146" t="str">
        <f t="shared" si="7"/>
        <v>Shopping</v>
      </c>
      <c r="J146" t="str">
        <f t="shared" si="8"/>
        <v>FC Road,Pune</v>
      </c>
    </row>
    <row r="147" spans="1:10" x14ac:dyDescent="0.3">
      <c r="A147">
        <v>149</v>
      </c>
      <c r="B147" t="s">
        <v>419</v>
      </c>
      <c r="C147" t="s">
        <v>80</v>
      </c>
      <c r="D147">
        <v>6.8171678831825364</v>
      </c>
      <c r="E147" t="s">
        <v>389</v>
      </c>
      <c r="F147" t="s">
        <v>83</v>
      </c>
      <c r="G147">
        <v>4.1449075888880689</v>
      </c>
      <c r="H147">
        <f t="shared" si="6"/>
        <v>4.1449075888880689</v>
      </c>
      <c r="I147" t="str">
        <f t="shared" si="7"/>
        <v>To Home</v>
      </c>
      <c r="J147" t="str">
        <f t="shared" si="8"/>
        <v>Dahanukar Colony / Kothrud Bus Stand,Pune</v>
      </c>
    </row>
    <row r="148" spans="1:10" x14ac:dyDescent="0.3">
      <c r="A148">
        <v>150</v>
      </c>
      <c r="B148" t="s">
        <v>389</v>
      </c>
      <c r="C148" t="s">
        <v>80</v>
      </c>
      <c r="D148">
        <v>4.1449075888880689</v>
      </c>
      <c r="E148" t="s">
        <v>389</v>
      </c>
      <c r="F148" t="s">
        <v>83</v>
      </c>
      <c r="G148">
        <v>4.1449075888880689</v>
      </c>
      <c r="H148">
        <f t="shared" si="6"/>
        <v>4.1449075888880689</v>
      </c>
      <c r="I148" t="str">
        <f t="shared" si="7"/>
        <v>To Home</v>
      </c>
      <c r="J148" t="str">
        <f t="shared" si="8"/>
        <v>Dahanukar Colony / Kothrud Bus Stand,Pune</v>
      </c>
    </row>
    <row r="149" spans="1:10" x14ac:dyDescent="0.3">
      <c r="A149">
        <v>151</v>
      </c>
      <c r="B149" t="s">
        <v>389</v>
      </c>
      <c r="C149" t="s">
        <v>80</v>
      </c>
      <c r="D149">
        <v>4.1449075888880689</v>
      </c>
      <c r="E149" t="s">
        <v>389</v>
      </c>
      <c r="F149" t="s">
        <v>83</v>
      </c>
      <c r="G149">
        <v>4.1449075888880689</v>
      </c>
      <c r="H149">
        <f t="shared" si="6"/>
        <v>4.1449075888880689</v>
      </c>
      <c r="I149" t="str">
        <f t="shared" si="7"/>
        <v>To Home</v>
      </c>
      <c r="J149" t="str">
        <f t="shared" si="8"/>
        <v>Dahanukar Colony / Kothrud Bus Stand,Pune</v>
      </c>
    </row>
    <row r="150" spans="1:10" x14ac:dyDescent="0.3">
      <c r="A150">
        <v>152</v>
      </c>
      <c r="B150" t="s">
        <v>407</v>
      </c>
      <c r="C150" t="s">
        <v>80</v>
      </c>
      <c r="D150">
        <v>12.850698334201999</v>
      </c>
      <c r="E150" t="s">
        <v>407</v>
      </c>
      <c r="F150" t="s">
        <v>83</v>
      </c>
      <c r="G150">
        <v>12.850698334201999</v>
      </c>
      <c r="H150">
        <f t="shared" si="6"/>
        <v>12.850698334201999</v>
      </c>
      <c r="I150" t="str">
        <f t="shared" si="7"/>
        <v>To Home</v>
      </c>
      <c r="J150" t="str">
        <f t="shared" si="8"/>
        <v>Hinjewadi,Pune</v>
      </c>
    </row>
    <row r="151" spans="1:10" hidden="1" x14ac:dyDescent="0.3">
      <c r="A151">
        <v>153</v>
      </c>
      <c r="B151" t="s">
        <v>369</v>
      </c>
      <c r="C151" t="s">
        <v>119</v>
      </c>
      <c r="D151">
        <v>1.0882378244842448</v>
      </c>
      <c r="E151" t="s">
        <v>370</v>
      </c>
      <c r="F151" t="s">
        <v>83</v>
      </c>
      <c r="G151">
        <v>1.2092811452000027</v>
      </c>
      <c r="H151">
        <f t="shared" si="6"/>
        <v>1.0882378244842448</v>
      </c>
      <c r="I151" t="str">
        <f t="shared" si="7"/>
        <v>Visiting Friends/ Relatives</v>
      </c>
      <c r="J151" t="str">
        <f t="shared" si="8"/>
        <v>Deccan,Pune</v>
      </c>
    </row>
    <row r="152" spans="1:10" x14ac:dyDescent="0.3">
      <c r="A152">
        <v>154</v>
      </c>
      <c r="B152" t="s">
        <v>378</v>
      </c>
      <c r="C152" t="s">
        <v>80</v>
      </c>
      <c r="D152">
        <v>1.6278135675612542</v>
      </c>
      <c r="E152" t="s">
        <v>495</v>
      </c>
      <c r="F152" t="s">
        <v>83</v>
      </c>
      <c r="G152">
        <v>4.1497116616322893</v>
      </c>
      <c r="H152">
        <f t="shared" si="6"/>
        <v>1.6278135675612542</v>
      </c>
      <c r="I152" t="str">
        <f t="shared" si="7"/>
        <v>At Home</v>
      </c>
      <c r="J152" t="str">
        <f t="shared" si="8"/>
        <v>Narayan Peth,Pune</v>
      </c>
    </row>
    <row r="153" spans="1:10" hidden="1" x14ac:dyDescent="0.3">
      <c r="A153">
        <v>155</v>
      </c>
      <c r="B153" t="s">
        <v>382</v>
      </c>
      <c r="C153" t="s">
        <v>80</v>
      </c>
      <c r="D153">
        <v>2.7404969789229812</v>
      </c>
      <c r="E153" t="s">
        <v>372</v>
      </c>
      <c r="F153" t="s">
        <v>93</v>
      </c>
      <c r="G153">
        <v>0.97214727229144604</v>
      </c>
      <c r="H153">
        <f t="shared" si="6"/>
        <v>0.97214727229144604</v>
      </c>
      <c r="I153" t="str">
        <f t="shared" si="7"/>
        <v>Shopping</v>
      </c>
      <c r="J153" t="str">
        <f t="shared" si="8"/>
        <v>FC Road,Pune</v>
      </c>
    </row>
    <row r="154" spans="1:10" x14ac:dyDescent="0.3">
      <c r="A154">
        <v>156</v>
      </c>
      <c r="B154" t="s">
        <v>401</v>
      </c>
      <c r="C154" t="s">
        <v>80</v>
      </c>
      <c r="D154">
        <v>3.9340100505256275</v>
      </c>
      <c r="E154" t="s">
        <v>401</v>
      </c>
      <c r="F154" t="s">
        <v>83</v>
      </c>
      <c r="G154">
        <v>3.9340100505256275</v>
      </c>
      <c r="H154">
        <f t="shared" si="6"/>
        <v>3.9340100505256275</v>
      </c>
      <c r="I154" t="str">
        <f t="shared" si="7"/>
        <v>To Home</v>
      </c>
      <c r="J154" t="str">
        <f t="shared" si="8"/>
        <v>Kothrud,Pune</v>
      </c>
    </row>
    <row r="155" spans="1:10" hidden="1" x14ac:dyDescent="0.3">
      <c r="A155">
        <v>157</v>
      </c>
      <c r="B155" t="s">
        <v>370</v>
      </c>
      <c r="C155" t="s">
        <v>53</v>
      </c>
      <c r="D155">
        <v>1.2092811452000027</v>
      </c>
      <c r="E155" t="s">
        <v>370</v>
      </c>
      <c r="F155" t="s">
        <v>163</v>
      </c>
      <c r="G155">
        <v>1.2092811452000027</v>
      </c>
      <c r="H155">
        <f t="shared" si="6"/>
        <v>1.2092811452000027</v>
      </c>
      <c r="I155" t="str">
        <f t="shared" si="7"/>
        <v>To visit Friends/ Relatives</v>
      </c>
      <c r="J155" t="str">
        <f t="shared" si="8"/>
        <v>Shivajinagar,Pune</v>
      </c>
    </row>
    <row r="156" spans="1:10" hidden="1" x14ac:dyDescent="0.3">
      <c r="A156">
        <v>158</v>
      </c>
      <c r="B156" t="s">
        <v>377</v>
      </c>
      <c r="C156" t="s">
        <v>53</v>
      </c>
      <c r="D156">
        <v>1.1114843645104628</v>
      </c>
      <c r="E156" t="s">
        <v>370</v>
      </c>
      <c r="F156" t="s">
        <v>83</v>
      </c>
      <c r="G156">
        <v>1.2092811452000027</v>
      </c>
      <c r="H156">
        <f t="shared" si="6"/>
        <v>1.1114843645104628</v>
      </c>
      <c r="I156" t="str">
        <f t="shared" si="7"/>
        <v>Came from Work/ Office</v>
      </c>
      <c r="J156" t="str">
        <f t="shared" si="8"/>
        <v>ICC/ Senapati Bapat Road,Pune</v>
      </c>
    </row>
    <row r="157" spans="1:10" hidden="1" x14ac:dyDescent="0.3">
      <c r="A157">
        <v>159</v>
      </c>
      <c r="B157" t="s">
        <v>372</v>
      </c>
      <c r="C157" t="s">
        <v>93</v>
      </c>
      <c r="D157">
        <v>0.97214727229144604</v>
      </c>
      <c r="E157" t="s">
        <v>383</v>
      </c>
      <c r="F157" t="s">
        <v>83</v>
      </c>
      <c r="G157">
        <v>3.2692262258205353</v>
      </c>
      <c r="H157">
        <f t="shared" si="6"/>
        <v>0.97214727229144604</v>
      </c>
      <c r="I157" t="str">
        <f t="shared" si="7"/>
        <v>Shopping</v>
      </c>
      <c r="J157" t="str">
        <f t="shared" si="8"/>
        <v>FC Road,Pune</v>
      </c>
    </row>
    <row r="158" spans="1:10" hidden="1" x14ac:dyDescent="0.3">
      <c r="A158">
        <v>160</v>
      </c>
      <c r="B158" t="s">
        <v>370</v>
      </c>
      <c r="C158" t="s">
        <v>53</v>
      </c>
      <c r="D158">
        <v>1.2092811452000027</v>
      </c>
      <c r="E158" t="s">
        <v>370</v>
      </c>
      <c r="F158" t="s">
        <v>83</v>
      </c>
      <c r="G158">
        <v>1.2092811452000027</v>
      </c>
      <c r="H158">
        <f t="shared" si="6"/>
        <v>1.2092811452000027</v>
      </c>
      <c r="I158" t="str">
        <f t="shared" si="7"/>
        <v>To Home</v>
      </c>
      <c r="J158" t="str">
        <f t="shared" si="8"/>
        <v>Shivajinagar,Pune</v>
      </c>
    </row>
    <row r="159" spans="1:10" hidden="1" x14ac:dyDescent="0.3">
      <c r="A159">
        <v>161</v>
      </c>
      <c r="B159" t="s">
        <v>414</v>
      </c>
      <c r="C159" t="s">
        <v>160</v>
      </c>
      <c r="D159">
        <v>4.7249868194268059</v>
      </c>
      <c r="E159" t="s">
        <v>369</v>
      </c>
      <c r="F159" t="s">
        <v>83</v>
      </c>
      <c r="G159">
        <v>1.0882378244842448</v>
      </c>
      <c r="H159">
        <f t="shared" si="6"/>
        <v>1.0882378244842448</v>
      </c>
      <c r="I159" t="str">
        <f t="shared" si="7"/>
        <v>To Home</v>
      </c>
      <c r="J159" t="str">
        <f t="shared" si="8"/>
        <v>Deccan,Pune</v>
      </c>
    </row>
    <row r="160" spans="1:10" hidden="1" x14ac:dyDescent="0.3">
      <c r="A160">
        <v>162</v>
      </c>
      <c r="B160" t="s">
        <v>401</v>
      </c>
      <c r="C160" t="s">
        <v>156</v>
      </c>
      <c r="D160">
        <v>3.9340100505256275</v>
      </c>
      <c r="E160" t="s">
        <v>375</v>
      </c>
      <c r="F160" t="s">
        <v>83</v>
      </c>
      <c r="G160">
        <v>3.106822779305527</v>
      </c>
      <c r="H160">
        <f t="shared" si="6"/>
        <v>3.106822779305527</v>
      </c>
      <c r="I160" t="str">
        <f t="shared" si="7"/>
        <v>To Home</v>
      </c>
      <c r="J160" t="str">
        <f t="shared" si="8"/>
        <v>Mayur Colony / Ideal Colony,Pune</v>
      </c>
    </row>
    <row r="161" spans="1:10" hidden="1" x14ac:dyDescent="0.3">
      <c r="A161">
        <v>163</v>
      </c>
      <c r="B161" t="s">
        <v>388</v>
      </c>
      <c r="C161" t="s">
        <v>160</v>
      </c>
      <c r="D161">
        <v>0.35010135198927828</v>
      </c>
      <c r="E161" t="s">
        <v>388</v>
      </c>
      <c r="F161" t="s">
        <v>142</v>
      </c>
      <c r="G161">
        <v>0.35010135198927828</v>
      </c>
      <c r="H161">
        <f t="shared" si="6"/>
        <v>0.35010135198927828</v>
      </c>
      <c r="I161" t="str">
        <f t="shared" si="7"/>
        <v>To College</v>
      </c>
      <c r="J161" t="str">
        <f t="shared" si="8"/>
        <v>Fergusson / BMCC,Pune</v>
      </c>
    </row>
    <row r="162" spans="1:10" hidden="1" x14ac:dyDescent="0.3">
      <c r="A162">
        <v>164</v>
      </c>
      <c r="B162" t="s">
        <v>420</v>
      </c>
      <c r="C162" t="s">
        <v>80</v>
      </c>
      <c r="D162">
        <v>10.697063719779038</v>
      </c>
      <c r="E162" t="s">
        <v>390</v>
      </c>
      <c r="F162" t="s">
        <v>166</v>
      </c>
      <c r="G162">
        <v>1.3336536104744432</v>
      </c>
      <c r="H162">
        <f t="shared" si="6"/>
        <v>1.3336536104744432</v>
      </c>
      <c r="I162" t="str">
        <f t="shared" si="7"/>
        <v>To watch Movie/ Out for fun</v>
      </c>
      <c r="J162" t="str">
        <f t="shared" si="8"/>
        <v>Pavillion Mall,Pune</v>
      </c>
    </row>
    <row r="163" spans="1:10" hidden="1" x14ac:dyDescent="0.3">
      <c r="A163">
        <v>165</v>
      </c>
      <c r="B163" t="s">
        <v>369</v>
      </c>
      <c r="C163" t="s">
        <v>119</v>
      </c>
      <c r="D163">
        <v>1.0882378244842448</v>
      </c>
      <c r="E163" t="s">
        <v>369</v>
      </c>
      <c r="F163" t="s">
        <v>83</v>
      </c>
      <c r="G163">
        <v>1.0882378244842448</v>
      </c>
      <c r="H163">
        <f t="shared" si="6"/>
        <v>1.0882378244842448</v>
      </c>
      <c r="I163" t="str">
        <f t="shared" si="7"/>
        <v>To Home</v>
      </c>
      <c r="J163" t="str">
        <f t="shared" si="8"/>
        <v>Deccan,Pune</v>
      </c>
    </row>
    <row r="164" spans="1:10" hidden="1" x14ac:dyDescent="0.3">
      <c r="A164">
        <v>166</v>
      </c>
      <c r="B164" t="s">
        <v>372</v>
      </c>
      <c r="C164" t="s">
        <v>93</v>
      </c>
      <c r="D164">
        <v>0.97214727229144604</v>
      </c>
      <c r="E164" t="s">
        <v>427</v>
      </c>
      <c r="F164" t="s">
        <v>83</v>
      </c>
      <c r="G164">
        <v>11.528566409627359</v>
      </c>
      <c r="H164">
        <f t="shared" si="6"/>
        <v>0.97214727229144604</v>
      </c>
      <c r="I164" t="str">
        <f t="shared" si="7"/>
        <v>Shopping</v>
      </c>
      <c r="J164" t="str">
        <f t="shared" si="8"/>
        <v>FC Road,Pune</v>
      </c>
    </row>
    <row r="165" spans="1:10" hidden="1" x14ac:dyDescent="0.3">
      <c r="A165">
        <v>167</v>
      </c>
      <c r="B165" t="s">
        <v>232</v>
      </c>
      <c r="C165" t="s">
        <v>156</v>
      </c>
      <c r="D165">
        <v>4.1497116616322893</v>
      </c>
      <c r="E165" t="s">
        <v>390</v>
      </c>
      <c r="F165" t="s">
        <v>166</v>
      </c>
      <c r="G165">
        <v>1.3336536104744432</v>
      </c>
      <c r="H165">
        <f t="shared" si="6"/>
        <v>1.3336536104744432</v>
      </c>
      <c r="I165" t="str">
        <f t="shared" si="7"/>
        <v>To watch Movie/ Out for fun</v>
      </c>
      <c r="J165" t="str">
        <f t="shared" si="8"/>
        <v>Pavillion Mall,Pune</v>
      </c>
    </row>
    <row r="166" spans="1:10" hidden="1" x14ac:dyDescent="0.3">
      <c r="A166">
        <v>168</v>
      </c>
      <c r="B166" t="s">
        <v>370</v>
      </c>
      <c r="C166" t="s">
        <v>93</v>
      </c>
      <c r="D166">
        <v>1.2092811452000027</v>
      </c>
      <c r="E166" t="s">
        <v>503</v>
      </c>
      <c r="F166" t="s">
        <v>83</v>
      </c>
      <c r="G166">
        <v>9.2019220768100443</v>
      </c>
      <c r="H166">
        <f t="shared" si="6"/>
        <v>1.2092811452000027</v>
      </c>
      <c r="I166" t="str">
        <f t="shared" si="7"/>
        <v>Shopping</v>
      </c>
      <c r="J166" t="str">
        <f t="shared" si="8"/>
        <v>Shivajinagar,Pune</v>
      </c>
    </row>
    <row r="167" spans="1:10" hidden="1" x14ac:dyDescent="0.3">
      <c r="A167">
        <v>169</v>
      </c>
      <c r="B167" t="s">
        <v>421</v>
      </c>
      <c r="C167" t="s">
        <v>80</v>
      </c>
      <c r="D167">
        <v>2.6522800673247051</v>
      </c>
      <c r="E167" t="s">
        <v>372</v>
      </c>
      <c r="F167" t="s">
        <v>93</v>
      </c>
      <c r="G167">
        <v>0.97214727229144604</v>
      </c>
      <c r="H167">
        <f t="shared" si="6"/>
        <v>0.97214727229144604</v>
      </c>
      <c r="I167" t="str">
        <f t="shared" si="7"/>
        <v>Shopping</v>
      </c>
      <c r="J167" t="str">
        <f t="shared" si="8"/>
        <v>FC Road,Pune</v>
      </c>
    </row>
    <row r="168" spans="1:10" hidden="1" x14ac:dyDescent="0.3">
      <c r="A168">
        <v>170</v>
      </c>
      <c r="B168" t="s">
        <v>372</v>
      </c>
      <c r="C168" t="s">
        <v>93</v>
      </c>
      <c r="D168">
        <v>0.97214727229144604</v>
      </c>
      <c r="E168" t="s">
        <v>370</v>
      </c>
      <c r="F168" t="s">
        <v>83</v>
      </c>
      <c r="G168">
        <v>1.2092811452000027</v>
      </c>
      <c r="H168">
        <f t="shared" si="6"/>
        <v>0.97214727229144604</v>
      </c>
      <c r="I168" t="str">
        <f t="shared" si="7"/>
        <v>Shopping</v>
      </c>
      <c r="J168" t="str">
        <f t="shared" si="8"/>
        <v>FC Road,Pune</v>
      </c>
    </row>
    <row r="169" spans="1:10" hidden="1" x14ac:dyDescent="0.3">
      <c r="A169">
        <v>171</v>
      </c>
      <c r="B169" t="s">
        <v>416</v>
      </c>
      <c r="C169" t="s">
        <v>53</v>
      </c>
      <c r="D169">
        <v>3.7115575817670154</v>
      </c>
      <c r="E169" t="s">
        <v>431</v>
      </c>
      <c r="F169" t="s">
        <v>166</v>
      </c>
      <c r="G169">
        <v>4.1497116616322893</v>
      </c>
      <c r="H169">
        <f t="shared" si="6"/>
        <v>3.7115575817670154</v>
      </c>
      <c r="I169" t="str">
        <f t="shared" si="7"/>
        <v>Came from Work/ Office</v>
      </c>
      <c r="J169" t="str">
        <f t="shared" si="8"/>
        <v>Swargate,Pune</v>
      </c>
    </row>
    <row r="170" spans="1:10" hidden="1" x14ac:dyDescent="0.3">
      <c r="A170">
        <v>172</v>
      </c>
      <c r="B170" t="s">
        <v>422</v>
      </c>
      <c r="C170" t="s">
        <v>80</v>
      </c>
      <c r="D170">
        <v>17.107041569108208</v>
      </c>
      <c r="E170" t="s">
        <v>372</v>
      </c>
      <c r="F170" t="s">
        <v>93</v>
      </c>
      <c r="G170">
        <v>0.97214727229144604</v>
      </c>
      <c r="H170">
        <f t="shared" si="6"/>
        <v>0.97214727229144604</v>
      </c>
      <c r="I170" t="str">
        <f t="shared" si="7"/>
        <v>Shopping</v>
      </c>
      <c r="J170" t="str">
        <f t="shared" si="8"/>
        <v>FC Road,Pune</v>
      </c>
    </row>
    <row r="171" spans="1:10" hidden="1" x14ac:dyDescent="0.3">
      <c r="A171">
        <v>173</v>
      </c>
      <c r="B171" t="s">
        <v>423</v>
      </c>
      <c r="C171" t="s">
        <v>160</v>
      </c>
      <c r="D171">
        <v>4.1497116616322893</v>
      </c>
      <c r="E171" t="s">
        <v>495</v>
      </c>
      <c r="F171" t="s">
        <v>83</v>
      </c>
      <c r="G171">
        <v>4.1497116616322893</v>
      </c>
      <c r="H171">
        <f t="shared" si="6"/>
        <v>4.1497116616322893</v>
      </c>
      <c r="I171" t="str">
        <f t="shared" si="7"/>
        <v>To Home</v>
      </c>
      <c r="J171" t="str">
        <f t="shared" si="8"/>
        <v>Old City,Pune</v>
      </c>
    </row>
    <row r="172" spans="1:10" hidden="1" x14ac:dyDescent="0.3">
      <c r="A172">
        <v>174</v>
      </c>
      <c r="B172" t="s">
        <v>390</v>
      </c>
      <c r="C172" t="s">
        <v>93</v>
      </c>
      <c r="D172">
        <v>1.3336536104744432</v>
      </c>
      <c r="E172" t="s">
        <v>390</v>
      </c>
      <c r="F172" t="s">
        <v>93</v>
      </c>
      <c r="G172">
        <v>1.3336536104744432</v>
      </c>
      <c r="H172">
        <f t="shared" si="6"/>
        <v>1.3336536104744432</v>
      </c>
      <c r="I172" t="str">
        <f t="shared" si="7"/>
        <v>Shopping</v>
      </c>
      <c r="J172" t="str">
        <f t="shared" si="8"/>
        <v>Pavillion Mall,Pune</v>
      </c>
    </row>
    <row r="173" spans="1:10" hidden="1" x14ac:dyDescent="0.3">
      <c r="A173">
        <v>175</v>
      </c>
      <c r="B173" t="s">
        <v>424</v>
      </c>
      <c r="C173" t="s">
        <v>53</v>
      </c>
      <c r="D173">
        <v>16.248407911144149</v>
      </c>
      <c r="E173" t="s">
        <v>372</v>
      </c>
      <c r="F173" t="s">
        <v>93</v>
      </c>
      <c r="G173">
        <v>0.97214727229144604</v>
      </c>
      <c r="H173">
        <f t="shared" si="6"/>
        <v>0.97214727229144604</v>
      </c>
      <c r="I173" t="str">
        <f t="shared" si="7"/>
        <v>Shopping</v>
      </c>
      <c r="J173" t="str">
        <f t="shared" si="8"/>
        <v>FC Road,Pune</v>
      </c>
    </row>
    <row r="174" spans="1:10" hidden="1" x14ac:dyDescent="0.3">
      <c r="A174">
        <v>176</v>
      </c>
      <c r="B174" t="s">
        <v>419</v>
      </c>
      <c r="C174" t="s">
        <v>119</v>
      </c>
      <c r="D174">
        <v>6.8171678831825364</v>
      </c>
      <c r="E174" t="s">
        <v>372</v>
      </c>
      <c r="F174" t="s">
        <v>93</v>
      </c>
      <c r="G174">
        <v>0.97214727229144604</v>
      </c>
      <c r="H174">
        <f t="shared" si="6"/>
        <v>0.97214727229144604</v>
      </c>
      <c r="I174" t="str">
        <f t="shared" si="7"/>
        <v>Shopping</v>
      </c>
      <c r="J174" t="str">
        <f t="shared" si="8"/>
        <v>FC Road,Pune</v>
      </c>
    </row>
    <row r="175" spans="1:10" x14ac:dyDescent="0.3">
      <c r="A175">
        <v>177</v>
      </c>
      <c r="B175" t="s">
        <v>375</v>
      </c>
      <c r="C175" t="s">
        <v>80</v>
      </c>
      <c r="D175">
        <v>3.106822779305527</v>
      </c>
      <c r="E175" t="s">
        <v>375</v>
      </c>
      <c r="F175" t="s">
        <v>83</v>
      </c>
      <c r="G175">
        <v>3.106822779305527</v>
      </c>
      <c r="H175">
        <f t="shared" si="6"/>
        <v>3.106822779305527</v>
      </c>
      <c r="I175" t="str">
        <f t="shared" si="7"/>
        <v>To Home</v>
      </c>
      <c r="J175" t="str">
        <f t="shared" si="8"/>
        <v>Mayur Colony / Ideal Colony,Pune</v>
      </c>
    </row>
    <row r="176" spans="1:10" hidden="1" x14ac:dyDescent="0.3">
      <c r="A176">
        <v>178</v>
      </c>
      <c r="B176" t="s">
        <v>380</v>
      </c>
      <c r="C176" t="s">
        <v>80</v>
      </c>
      <c r="D176">
        <v>12.288628747077906</v>
      </c>
      <c r="E176" t="s">
        <v>387</v>
      </c>
      <c r="F176" t="s">
        <v>166</v>
      </c>
      <c r="G176">
        <v>1.1133660334471156</v>
      </c>
      <c r="H176">
        <f t="shared" si="6"/>
        <v>1.1133660334471156</v>
      </c>
      <c r="I176" t="str">
        <f t="shared" si="7"/>
        <v>To watch Movie/ Out for fun</v>
      </c>
      <c r="J176" t="str">
        <f t="shared" si="8"/>
        <v>R Deccan,Pune</v>
      </c>
    </row>
    <row r="177" spans="1:10" hidden="1" x14ac:dyDescent="0.3">
      <c r="A177">
        <v>179</v>
      </c>
      <c r="B177" t="s">
        <v>390</v>
      </c>
      <c r="C177" t="s">
        <v>156</v>
      </c>
      <c r="D177">
        <v>1.3336536104744432</v>
      </c>
      <c r="E177" t="s">
        <v>389</v>
      </c>
      <c r="F177" t="s">
        <v>163</v>
      </c>
      <c r="G177">
        <v>4.1449075888880689</v>
      </c>
      <c r="H177">
        <f t="shared" si="6"/>
        <v>1.3336536104744432</v>
      </c>
      <c r="I177" t="str">
        <f t="shared" si="7"/>
        <v>Watching a movie/ Out for fun</v>
      </c>
      <c r="J177" t="str">
        <f t="shared" si="8"/>
        <v>Pavillion Mall,Pune</v>
      </c>
    </row>
    <row r="178" spans="1:10" hidden="1" x14ac:dyDescent="0.3">
      <c r="A178">
        <v>180</v>
      </c>
      <c r="B178" t="s">
        <v>377</v>
      </c>
      <c r="C178" t="s">
        <v>53</v>
      </c>
      <c r="D178">
        <v>1.1114843645104628</v>
      </c>
      <c r="E178" t="s">
        <v>382</v>
      </c>
      <c r="F178" t="s">
        <v>83</v>
      </c>
      <c r="G178">
        <v>2.7404969789229812</v>
      </c>
      <c r="H178">
        <f t="shared" si="6"/>
        <v>1.1114843645104628</v>
      </c>
      <c r="I178" t="str">
        <f t="shared" si="7"/>
        <v>Came from Work/ Office</v>
      </c>
      <c r="J178" t="str">
        <f t="shared" si="8"/>
        <v>ICC/ Senapati Bapat Road,Pune</v>
      </c>
    </row>
    <row r="179" spans="1:10" x14ac:dyDescent="0.3">
      <c r="A179">
        <v>181</v>
      </c>
      <c r="B179" t="s">
        <v>382</v>
      </c>
      <c r="C179" t="s">
        <v>80</v>
      </c>
      <c r="D179">
        <v>2.7404969789229812</v>
      </c>
      <c r="E179" t="s">
        <v>382</v>
      </c>
      <c r="F179" t="s">
        <v>83</v>
      </c>
      <c r="G179">
        <v>2.7404969789229812</v>
      </c>
      <c r="H179">
        <f t="shared" si="6"/>
        <v>2.7404969789229812</v>
      </c>
      <c r="I179" t="str">
        <f t="shared" si="7"/>
        <v>To Home</v>
      </c>
      <c r="J179" t="str">
        <f t="shared" si="8"/>
        <v>MIT College / Anand Nagar,Pune</v>
      </c>
    </row>
    <row r="180" spans="1:10" x14ac:dyDescent="0.3">
      <c r="A180">
        <v>182</v>
      </c>
      <c r="B180" t="s">
        <v>382</v>
      </c>
      <c r="C180" t="s">
        <v>80</v>
      </c>
      <c r="D180">
        <v>2.7404969789229812</v>
      </c>
      <c r="E180" t="s">
        <v>382</v>
      </c>
      <c r="F180" t="s">
        <v>83</v>
      </c>
      <c r="G180">
        <v>2.7404969789229812</v>
      </c>
      <c r="H180">
        <f t="shared" si="6"/>
        <v>2.7404969789229812</v>
      </c>
      <c r="I180" t="str">
        <f t="shared" si="7"/>
        <v>To Home</v>
      </c>
      <c r="J180" t="str">
        <f t="shared" si="8"/>
        <v>MIT College / Anand Nagar,Pune</v>
      </c>
    </row>
    <row r="181" spans="1:10" hidden="1" x14ac:dyDescent="0.3">
      <c r="A181">
        <v>183</v>
      </c>
      <c r="B181" t="s">
        <v>401</v>
      </c>
      <c r="C181" t="s">
        <v>156</v>
      </c>
      <c r="D181">
        <v>3.9340100505256275</v>
      </c>
      <c r="E181" t="s">
        <v>389</v>
      </c>
      <c r="F181" t="s">
        <v>83</v>
      </c>
      <c r="G181">
        <v>4.1449075888880689</v>
      </c>
      <c r="H181">
        <f t="shared" si="6"/>
        <v>3.9340100505256275</v>
      </c>
      <c r="I181" t="str">
        <f t="shared" si="7"/>
        <v>Watching a movie/ Out for fun</v>
      </c>
      <c r="J181" t="str">
        <f t="shared" si="8"/>
        <v>Kothrud,Pune</v>
      </c>
    </row>
    <row r="182" spans="1:10" hidden="1" x14ac:dyDescent="0.3">
      <c r="A182">
        <v>184</v>
      </c>
      <c r="B182" t="s">
        <v>370</v>
      </c>
      <c r="C182" t="s">
        <v>53</v>
      </c>
      <c r="D182">
        <v>1.2092811452000027</v>
      </c>
      <c r="E182" t="s">
        <v>372</v>
      </c>
      <c r="F182" t="s">
        <v>93</v>
      </c>
      <c r="G182">
        <v>0.97214727229144604</v>
      </c>
      <c r="H182">
        <f t="shared" si="6"/>
        <v>0.97214727229144604</v>
      </c>
      <c r="I182" t="str">
        <f t="shared" si="7"/>
        <v>Shopping</v>
      </c>
      <c r="J182" t="str">
        <f t="shared" si="8"/>
        <v>FC Road,Pune</v>
      </c>
    </row>
    <row r="183" spans="1:10" hidden="1" x14ac:dyDescent="0.3">
      <c r="A183">
        <v>185</v>
      </c>
      <c r="B183" t="s">
        <v>232</v>
      </c>
      <c r="C183" t="s">
        <v>80</v>
      </c>
      <c r="D183">
        <v>4.1497116616322893</v>
      </c>
      <c r="E183" t="s">
        <v>370</v>
      </c>
      <c r="F183" t="s">
        <v>163</v>
      </c>
      <c r="G183">
        <v>1.2092811452000027</v>
      </c>
      <c r="H183">
        <f t="shared" si="6"/>
        <v>1.2092811452000027</v>
      </c>
      <c r="I183" t="str">
        <f t="shared" si="7"/>
        <v>To visit Friends/ Relatives</v>
      </c>
      <c r="J183" t="str">
        <f t="shared" si="8"/>
        <v>Shivajinagar,Pune</v>
      </c>
    </row>
    <row r="184" spans="1:10" hidden="1" x14ac:dyDescent="0.3">
      <c r="A184">
        <v>186</v>
      </c>
      <c r="B184" t="s">
        <v>425</v>
      </c>
      <c r="C184" t="s">
        <v>80</v>
      </c>
      <c r="D184">
        <v>1.719648877797864</v>
      </c>
      <c r="E184" t="s">
        <v>390</v>
      </c>
      <c r="F184" t="s">
        <v>166</v>
      </c>
      <c r="G184">
        <v>1.3336536104744432</v>
      </c>
      <c r="H184">
        <f t="shared" si="6"/>
        <v>1.3336536104744432</v>
      </c>
      <c r="I184" t="str">
        <f t="shared" si="7"/>
        <v>To watch Movie/ Out for fun</v>
      </c>
      <c r="J184" t="str">
        <f t="shared" si="8"/>
        <v>Pavillion Mall,Pune</v>
      </c>
    </row>
    <row r="185" spans="1:10" hidden="1" x14ac:dyDescent="0.3">
      <c r="A185">
        <v>187</v>
      </c>
      <c r="B185" t="s">
        <v>387</v>
      </c>
      <c r="C185" t="s">
        <v>156</v>
      </c>
      <c r="D185">
        <v>1.1133660334471156</v>
      </c>
      <c r="E185" t="s">
        <v>387</v>
      </c>
      <c r="F185" t="s">
        <v>166</v>
      </c>
      <c r="G185">
        <v>1.1133660334471156</v>
      </c>
      <c r="H185">
        <f t="shared" si="6"/>
        <v>1.1133660334471156</v>
      </c>
      <c r="I185" t="str">
        <f t="shared" si="7"/>
        <v>To watch Movie/ Out for fun</v>
      </c>
      <c r="J185" t="str">
        <f t="shared" si="8"/>
        <v>R Deccan,Pune</v>
      </c>
    </row>
    <row r="186" spans="1:10" x14ac:dyDescent="0.3">
      <c r="A186">
        <v>188</v>
      </c>
      <c r="B186" t="s">
        <v>382</v>
      </c>
      <c r="C186" t="s">
        <v>80</v>
      </c>
      <c r="D186">
        <v>2.7404969789229812</v>
      </c>
      <c r="E186" t="s">
        <v>382</v>
      </c>
      <c r="F186" t="s">
        <v>83</v>
      </c>
      <c r="G186">
        <v>2.7404969789229812</v>
      </c>
      <c r="H186">
        <f t="shared" si="6"/>
        <v>2.7404969789229812</v>
      </c>
      <c r="I186" t="str">
        <f t="shared" si="7"/>
        <v>To Home</v>
      </c>
      <c r="J186" t="str">
        <f t="shared" si="8"/>
        <v>MIT College / Anand Nagar,Pune</v>
      </c>
    </row>
    <row r="187" spans="1:10" x14ac:dyDescent="0.3">
      <c r="A187">
        <v>189</v>
      </c>
      <c r="B187" t="s">
        <v>389</v>
      </c>
      <c r="C187" t="s">
        <v>80</v>
      </c>
      <c r="D187">
        <v>4.1449075888880689</v>
      </c>
      <c r="E187" t="s">
        <v>389</v>
      </c>
      <c r="F187" t="s">
        <v>83</v>
      </c>
      <c r="G187">
        <v>4.1449075888880689</v>
      </c>
      <c r="H187">
        <f t="shared" si="6"/>
        <v>4.1449075888880689</v>
      </c>
      <c r="I187" t="str">
        <f t="shared" si="7"/>
        <v>To Home</v>
      </c>
      <c r="J187" t="str">
        <f t="shared" si="8"/>
        <v>Dahanukar Colony / Kothrud Bus Stand,Pune</v>
      </c>
    </row>
    <row r="188" spans="1:10" hidden="1" x14ac:dyDescent="0.3">
      <c r="A188">
        <v>190</v>
      </c>
      <c r="B188" t="s">
        <v>426</v>
      </c>
      <c r="C188" t="s">
        <v>53</v>
      </c>
      <c r="D188">
        <v>9.3392322255505693</v>
      </c>
      <c r="E188" t="s">
        <v>390</v>
      </c>
      <c r="F188" t="s">
        <v>166</v>
      </c>
      <c r="G188">
        <v>1.3336536104744432</v>
      </c>
      <c r="H188">
        <f t="shared" si="6"/>
        <v>1.3336536104744432</v>
      </c>
      <c r="I188" t="str">
        <f t="shared" si="7"/>
        <v>To watch Movie/ Out for fun</v>
      </c>
      <c r="J188" t="str">
        <f t="shared" si="8"/>
        <v>Pavillion Mall,Pune</v>
      </c>
    </row>
    <row r="189" spans="1:10" hidden="1" x14ac:dyDescent="0.3">
      <c r="A189">
        <v>191</v>
      </c>
      <c r="B189" t="s">
        <v>369</v>
      </c>
      <c r="C189" t="s">
        <v>93</v>
      </c>
      <c r="D189">
        <v>1.0882378244842448</v>
      </c>
      <c r="E189" t="s">
        <v>232</v>
      </c>
      <c r="F189" t="s">
        <v>166</v>
      </c>
      <c r="G189">
        <v>4.1497116616322893</v>
      </c>
      <c r="H189">
        <f t="shared" si="6"/>
        <v>1.0882378244842448</v>
      </c>
      <c r="I189" t="str">
        <f t="shared" si="7"/>
        <v>Shopping</v>
      </c>
      <c r="J189" t="str">
        <f t="shared" si="8"/>
        <v>Deccan,Pune</v>
      </c>
    </row>
    <row r="190" spans="1:10" x14ac:dyDescent="0.3">
      <c r="A190">
        <v>192</v>
      </c>
      <c r="B190" t="s">
        <v>377</v>
      </c>
      <c r="C190" t="s">
        <v>80</v>
      </c>
      <c r="D190">
        <v>1.1114843645104628</v>
      </c>
      <c r="E190" t="s">
        <v>425</v>
      </c>
      <c r="F190" t="s">
        <v>83</v>
      </c>
      <c r="G190">
        <v>1.719648877797864</v>
      </c>
      <c r="H190">
        <f t="shared" si="6"/>
        <v>1.1114843645104628</v>
      </c>
      <c r="I190" t="str">
        <f t="shared" si="7"/>
        <v>At Home</v>
      </c>
      <c r="J190" t="str">
        <f t="shared" si="8"/>
        <v>ICC/ Senapati Bapat Road,Pune</v>
      </c>
    </row>
    <row r="191" spans="1:10" x14ac:dyDescent="0.3">
      <c r="A191">
        <v>193</v>
      </c>
      <c r="B191" t="s">
        <v>375</v>
      </c>
      <c r="C191" t="s">
        <v>80</v>
      </c>
      <c r="D191">
        <v>3.106822779305527</v>
      </c>
      <c r="E191" t="s">
        <v>375</v>
      </c>
      <c r="F191" t="s">
        <v>83</v>
      </c>
      <c r="G191">
        <v>3.106822779305527</v>
      </c>
      <c r="H191">
        <f t="shared" si="6"/>
        <v>3.106822779305527</v>
      </c>
      <c r="I191" t="str">
        <f t="shared" si="7"/>
        <v>To Home</v>
      </c>
      <c r="J191" t="str">
        <f t="shared" si="8"/>
        <v>Mayur Colony / Ideal Colony,Pune</v>
      </c>
    </row>
    <row r="192" spans="1:10" hidden="1" x14ac:dyDescent="0.3">
      <c r="A192">
        <v>194</v>
      </c>
      <c r="B192" t="s">
        <v>411</v>
      </c>
      <c r="C192" t="s">
        <v>93</v>
      </c>
      <c r="D192">
        <v>0.94852362057423922</v>
      </c>
      <c r="E192" t="s">
        <v>495</v>
      </c>
      <c r="F192" t="s">
        <v>83</v>
      </c>
      <c r="G192">
        <v>4.1497116616322893</v>
      </c>
      <c r="H192">
        <f t="shared" si="6"/>
        <v>0.94852362057423922</v>
      </c>
      <c r="I192" t="str">
        <f t="shared" si="7"/>
        <v>Shopping</v>
      </c>
      <c r="J192" t="str">
        <f t="shared" si="8"/>
        <v>JM Road,Pune</v>
      </c>
    </row>
    <row r="193" spans="1:10" hidden="1" x14ac:dyDescent="0.3">
      <c r="A193">
        <v>195</v>
      </c>
      <c r="B193" t="s">
        <v>389</v>
      </c>
      <c r="C193" t="s">
        <v>80</v>
      </c>
      <c r="D193">
        <v>4.1449075888880689</v>
      </c>
      <c r="E193" t="s">
        <v>387</v>
      </c>
      <c r="F193" t="s">
        <v>166</v>
      </c>
      <c r="G193">
        <v>1.1133660334471156</v>
      </c>
      <c r="H193">
        <f t="shared" si="6"/>
        <v>1.1133660334471156</v>
      </c>
      <c r="I193" t="str">
        <f t="shared" si="7"/>
        <v>To watch Movie/ Out for fun</v>
      </c>
      <c r="J193" t="str">
        <f t="shared" si="8"/>
        <v>R Deccan,Pune</v>
      </c>
    </row>
    <row r="194" spans="1:10" hidden="1" x14ac:dyDescent="0.3">
      <c r="A194">
        <v>196</v>
      </c>
      <c r="B194" t="s">
        <v>372</v>
      </c>
      <c r="C194" t="s">
        <v>93</v>
      </c>
      <c r="D194">
        <v>0.97214727229144604</v>
      </c>
      <c r="E194" t="s">
        <v>407</v>
      </c>
      <c r="F194" t="s">
        <v>83</v>
      </c>
      <c r="G194">
        <v>12.850698334201999</v>
      </c>
      <c r="H194">
        <f t="shared" ref="H194:H257" si="9">IF(D194&lt;G194,D194,G194)</f>
        <v>0.97214727229144604</v>
      </c>
      <c r="I194" t="str">
        <f t="shared" ref="I194:I257" si="10">IF(D194&lt;G194,C194,F194)</f>
        <v>Shopping</v>
      </c>
      <c r="J194" t="str">
        <f t="shared" ref="J194:J257" si="11">IF(D194&lt;G194,B194,E194)</f>
        <v>FC Road,Pune</v>
      </c>
    </row>
    <row r="195" spans="1:10" hidden="1" x14ac:dyDescent="0.3">
      <c r="A195">
        <v>197</v>
      </c>
      <c r="B195" t="s">
        <v>372</v>
      </c>
      <c r="C195" t="s">
        <v>93</v>
      </c>
      <c r="D195">
        <v>0.97214727229144604</v>
      </c>
      <c r="E195" t="s">
        <v>369</v>
      </c>
      <c r="F195" t="s">
        <v>83</v>
      </c>
      <c r="G195">
        <v>1.0882378244842448</v>
      </c>
      <c r="H195">
        <f t="shared" si="9"/>
        <v>0.97214727229144604</v>
      </c>
      <c r="I195" t="str">
        <f t="shared" si="10"/>
        <v>Shopping</v>
      </c>
      <c r="J195" t="str">
        <f t="shared" si="11"/>
        <v>FC Road,Pune</v>
      </c>
    </row>
    <row r="196" spans="1:10" hidden="1" x14ac:dyDescent="0.3">
      <c r="A196">
        <v>198</v>
      </c>
      <c r="B196" t="s">
        <v>403</v>
      </c>
      <c r="C196" t="s">
        <v>119</v>
      </c>
      <c r="D196">
        <v>0.70035063511341977</v>
      </c>
      <c r="E196" t="s">
        <v>370</v>
      </c>
      <c r="F196" t="s">
        <v>83</v>
      </c>
      <c r="G196">
        <v>1.2092811452000027</v>
      </c>
      <c r="H196">
        <f t="shared" si="9"/>
        <v>0.70035063511341977</v>
      </c>
      <c r="I196" t="str">
        <f t="shared" si="10"/>
        <v>Visiting Friends/ Relatives</v>
      </c>
      <c r="J196" t="str">
        <f t="shared" si="11"/>
        <v>Modern College,Pune</v>
      </c>
    </row>
    <row r="197" spans="1:10" x14ac:dyDescent="0.3">
      <c r="A197">
        <v>199</v>
      </c>
      <c r="B197" t="s">
        <v>395</v>
      </c>
      <c r="C197" t="s">
        <v>80</v>
      </c>
      <c r="D197">
        <v>2.1347900299870495</v>
      </c>
      <c r="E197" t="s">
        <v>495</v>
      </c>
      <c r="F197" t="s">
        <v>83</v>
      </c>
      <c r="G197">
        <v>4.1497116616322893</v>
      </c>
      <c r="H197">
        <f t="shared" si="9"/>
        <v>2.1347900299870495</v>
      </c>
      <c r="I197" t="str">
        <f t="shared" si="10"/>
        <v>At Home</v>
      </c>
      <c r="J197" t="str">
        <f t="shared" si="11"/>
        <v>Navi Peth,Pune</v>
      </c>
    </row>
    <row r="198" spans="1:10" hidden="1" x14ac:dyDescent="0.3">
      <c r="A198">
        <v>200</v>
      </c>
      <c r="B198" t="s">
        <v>427</v>
      </c>
      <c r="C198" t="s">
        <v>53</v>
      </c>
      <c r="D198">
        <v>11.528566409627359</v>
      </c>
      <c r="E198" t="s">
        <v>390</v>
      </c>
      <c r="F198" t="s">
        <v>166</v>
      </c>
      <c r="G198">
        <v>1.3336536104744432</v>
      </c>
      <c r="H198">
        <f t="shared" si="9"/>
        <v>1.3336536104744432</v>
      </c>
      <c r="I198" t="str">
        <f t="shared" si="10"/>
        <v>To watch Movie/ Out for fun</v>
      </c>
      <c r="J198" t="str">
        <f t="shared" si="11"/>
        <v>Pavillion Mall,Pune</v>
      </c>
    </row>
    <row r="199" spans="1:10" x14ac:dyDescent="0.3">
      <c r="A199">
        <v>201</v>
      </c>
      <c r="B199" t="s">
        <v>382</v>
      </c>
      <c r="C199" t="s">
        <v>80</v>
      </c>
      <c r="D199">
        <v>2.7404969789229812</v>
      </c>
      <c r="E199" t="s">
        <v>401</v>
      </c>
      <c r="F199" t="s">
        <v>83</v>
      </c>
      <c r="G199">
        <v>3.9340100505256275</v>
      </c>
      <c r="H199">
        <f t="shared" si="9"/>
        <v>2.7404969789229812</v>
      </c>
      <c r="I199" t="str">
        <f t="shared" si="10"/>
        <v>At Home</v>
      </c>
      <c r="J199" t="str">
        <f t="shared" si="11"/>
        <v>MIT College / Anand Nagar,Pune</v>
      </c>
    </row>
    <row r="200" spans="1:10" hidden="1" x14ac:dyDescent="0.3">
      <c r="A200">
        <v>202</v>
      </c>
      <c r="B200" t="s">
        <v>416</v>
      </c>
      <c r="C200" t="s">
        <v>119</v>
      </c>
      <c r="D200">
        <v>3.7115575817670154</v>
      </c>
      <c r="E200" t="s">
        <v>369</v>
      </c>
      <c r="F200" t="s">
        <v>163</v>
      </c>
      <c r="G200">
        <v>1.0882378244842448</v>
      </c>
      <c r="H200">
        <f t="shared" si="9"/>
        <v>1.0882378244842448</v>
      </c>
      <c r="I200" t="str">
        <f t="shared" si="10"/>
        <v>To visit Friends/ Relatives</v>
      </c>
      <c r="J200" t="str">
        <f t="shared" si="11"/>
        <v>Deccan,Pune</v>
      </c>
    </row>
    <row r="201" spans="1:10" x14ac:dyDescent="0.3">
      <c r="A201">
        <v>203</v>
      </c>
      <c r="B201" t="s">
        <v>369</v>
      </c>
      <c r="C201" t="s">
        <v>80</v>
      </c>
      <c r="D201">
        <v>1.0882378244842448</v>
      </c>
      <c r="E201" t="s">
        <v>369</v>
      </c>
      <c r="F201" t="s">
        <v>83</v>
      </c>
      <c r="G201">
        <v>1.0882378244842448</v>
      </c>
      <c r="H201">
        <f t="shared" si="9"/>
        <v>1.0882378244842448</v>
      </c>
      <c r="I201" t="str">
        <f t="shared" si="10"/>
        <v>To Home</v>
      </c>
      <c r="J201" t="str">
        <f t="shared" si="11"/>
        <v>Deccan,Pune</v>
      </c>
    </row>
    <row r="202" spans="1:10" hidden="1" x14ac:dyDescent="0.3">
      <c r="A202">
        <v>204</v>
      </c>
      <c r="B202" t="s">
        <v>369</v>
      </c>
      <c r="C202" t="s">
        <v>93</v>
      </c>
      <c r="D202">
        <v>1.0882378244842448</v>
      </c>
      <c r="E202" t="s">
        <v>425</v>
      </c>
      <c r="F202" t="s">
        <v>83</v>
      </c>
      <c r="G202">
        <v>1.719648877797864</v>
      </c>
      <c r="H202">
        <f t="shared" si="9"/>
        <v>1.0882378244842448</v>
      </c>
      <c r="I202" t="str">
        <f t="shared" si="10"/>
        <v>Shopping</v>
      </c>
      <c r="J202" t="str">
        <f t="shared" si="11"/>
        <v>Deccan,Pune</v>
      </c>
    </row>
    <row r="203" spans="1:10" hidden="1" x14ac:dyDescent="0.3">
      <c r="A203">
        <v>205</v>
      </c>
      <c r="B203" t="s">
        <v>387</v>
      </c>
      <c r="C203" t="s">
        <v>156</v>
      </c>
      <c r="D203">
        <v>1.1133660334471156</v>
      </c>
      <c r="E203" t="s">
        <v>382</v>
      </c>
      <c r="F203" t="s">
        <v>83</v>
      </c>
      <c r="G203">
        <v>2.7404969789229812</v>
      </c>
      <c r="H203">
        <f t="shared" si="9"/>
        <v>1.1133660334471156</v>
      </c>
      <c r="I203" t="str">
        <f t="shared" si="10"/>
        <v>Watching a movie/ Out for fun</v>
      </c>
      <c r="J203" t="str">
        <f t="shared" si="11"/>
        <v>R Deccan,Pune</v>
      </c>
    </row>
    <row r="204" spans="1:10" x14ac:dyDescent="0.3">
      <c r="A204">
        <v>206</v>
      </c>
      <c r="B204" t="s">
        <v>375</v>
      </c>
      <c r="C204" t="s">
        <v>80</v>
      </c>
      <c r="D204">
        <v>3.106822779305527</v>
      </c>
      <c r="E204" t="s">
        <v>375</v>
      </c>
      <c r="F204" t="s">
        <v>83</v>
      </c>
      <c r="G204">
        <v>3.106822779305527</v>
      </c>
      <c r="H204">
        <f t="shared" si="9"/>
        <v>3.106822779305527</v>
      </c>
      <c r="I204" t="str">
        <f t="shared" si="10"/>
        <v>To Home</v>
      </c>
      <c r="J204" t="str">
        <f t="shared" si="11"/>
        <v>Mayur Colony / Ideal Colony,Pune</v>
      </c>
    </row>
    <row r="205" spans="1:10" hidden="1" x14ac:dyDescent="0.3">
      <c r="A205">
        <v>207</v>
      </c>
      <c r="B205" t="s">
        <v>390</v>
      </c>
      <c r="C205" t="s">
        <v>93</v>
      </c>
      <c r="D205">
        <v>1.3336536104744432</v>
      </c>
      <c r="E205" t="s">
        <v>371</v>
      </c>
      <c r="F205" t="s">
        <v>83</v>
      </c>
      <c r="G205">
        <v>5.0226426066155572</v>
      </c>
      <c r="H205">
        <f t="shared" si="9"/>
        <v>1.3336536104744432</v>
      </c>
      <c r="I205" t="str">
        <f t="shared" si="10"/>
        <v>Shopping</v>
      </c>
      <c r="J205" t="str">
        <f t="shared" si="11"/>
        <v>Pavillion Mall,Pune</v>
      </c>
    </row>
    <row r="206" spans="1:10" hidden="1" x14ac:dyDescent="0.3">
      <c r="A206">
        <v>208</v>
      </c>
      <c r="B206" t="s">
        <v>411</v>
      </c>
      <c r="C206" t="s">
        <v>93</v>
      </c>
      <c r="D206">
        <v>0.94852362057423922</v>
      </c>
      <c r="E206" t="s">
        <v>419</v>
      </c>
      <c r="F206" t="s">
        <v>83</v>
      </c>
      <c r="G206">
        <v>6.8171678831825364</v>
      </c>
      <c r="H206">
        <f t="shared" si="9"/>
        <v>0.94852362057423922</v>
      </c>
      <c r="I206" t="str">
        <f t="shared" si="10"/>
        <v>Shopping</v>
      </c>
      <c r="J206" t="str">
        <f t="shared" si="11"/>
        <v>JM Road,Pune</v>
      </c>
    </row>
    <row r="207" spans="1:10" x14ac:dyDescent="0.3">
      <c r="A207">
        <v>209</v>
      </c>
      <c r="B207" t="s">
        <v>383</v>
      </c>
      <c r="C207" t="s">
        <v>80</v>
      </c>
      <c r="D207">
        <v>3.2692262258205353</v>
      </c>
      <c r="E207" t="s">
        <v>383</v>
      </c>
      <c r="F207" t="s">
        <v>83</v>
      </c>
      <c r="G207">
        <v>3.2692262258205353</v>
      </c>
      <c r="H207">
        <f t="shared" si="9"/>
        <v>3.2692262258205353</v>
      </c>
      <c r="I207" t="str">
        <f t="shared" si="10"/>
        <v>To Home</v>
      </c>
      <c r="J207" t="str">
        <f t="shared" si="11"/>
        <v>Karve Road,Pune</v>
      </c>
    </row>
    <row r="208" spans="1:10" hidden="1" x14ac:dyDescent="0.3">
      <c r="A208">
        <v>210</v>
      </c>
      <c r="B208" t="s">
        <v>403</v>
      </c>
      <c r="C208" t="s">
        <v>119</v>
      </c>
      <c r="D208">
        <v>0.70035063511341977</v>
      </c>
      <c r="E208" t="s">
        <v>370</v>
      </c>
      <c r="F208" t="s">
        <v>83</v>
      </c>
      <c r="G208">
        <v>1.2092811452000027</v>
      </c>
      <c r="H208">
        <f t="shared" si="9"/>
        <v>0.70035063511341977</v>
      </c>
      <c r="I208" t="str">
        <f t="shared" si="10"/>
        <v>Visiting Friends/ Relatives</v>
      </c>
      <c r="J208" t="str">
        <f t="shared" si="11"/>
        <v>Modern College,Pune</v>
      </c>
    </row>
    <row r="209" spans="1:10" x14ac:dyDescent="0.3">
      <c r="A209">
        <v>211</v>
      </c>
      <c r="B209" t="s">
        <v>377</v>
      </c>
      <c r="C209" t="s">
        <v>80</v>
      </c>
      <c r="D209">
        <v>1.1114843645104628</v>
      </c>
      <c r="E209" t="s">
        <v>370</v>
      </c>
      <c r="F209" t="s">
        <v>83</v>
      </c>
      <c r="G209">
        <v>1.2092811452000027</v>
      </c>
      <c r="H209">
        <f t="shared" si="9"/>
        <v>1.1114843645104628</v>
      </c>
      <c r="I209" t="str">
        <f t="shared" si="10"/>
        <v>At Home</v>
      </c>
      <c r="J209" t="str">
        <f t="shared" si="11"/>
        <v>ICC/ Senapati Bapat Road,Pune</v>
      </c>
    </row>
    <row r="210" spans="1:10" hidden="1" x14ac:dyDescent="0.3">
      <c r="A210">
        <v>212</v>
      </c>
      <c r="B210" t="s">
        <v>390</v>
      </c>
      <c r="C210" t="s">
        <v>156</v>
      </c>
      <c r="D210">
        <v>1.3336536104744432</v>
      </c>
      <c r="E210" t="s">
        <v>375</v>
      </c>
      <c r="F210" t="s">
        <v>83</v>
      </c>
      <c r="G210">
        <v>3.106822779305527</v>
      </c>
      <c r="H210">
        <f t="shared" si="9"/>
        <v>1.3336536104744432</v>
      </c>
      <c r="I210" t="str">
        <f t="shared" si="10"/>
        <v>Watching a movie/ Out for fun</v>
      </c>
      <c r="J210" t="str">
        <f t="shared" si="11"/>
        <v>Pavillion Mall,Pune</v>
      </c>
    </row>
    <row r="211" spans="1:10" x14ac:dyDescent="0.3">
      <c r="A211">
        <v>213</v>
      </c>
      <c r="B211" t="s">
        <v>401</v>
      </c>
      <c r="C211" t="s">
        <v>80</v>
      </c>
      <c r="D211">
        <v>3.9340100505256275</v>
      </c>
      <c r="E211" t="s">
        <v>401</v>
      </c>
      <c r="F211" t="s">
        <v>83</v>
      </c>
      <c r="G211">
        <v>3.9340100505256275</v>
      </c>
      <c r="H211">
        <f t="shared" si="9"/>
        <v>3.9340100505256275</v>
      </c>
      <c r="I211" t="str">
        <f t="shared" si="10"/>
        <v>To Home</v>
      </c>
      <c r="J211" t="str">
        <f t="shared" si="11"/>
        <v>Kothrud,Pune</v>
      </c>
    </row>
    <row r="212" spans="1:10" x14ac:dyDescent="0.3">
      <c r="A212">
        <v>214</v>
      </c>
      <c r="B212" t="s">
        <v>428</v>
      </c>
      <c r="C212" t="s">
        <v>80</v>
      </c>
      <c r="D212">
        <v>8.5777879569703739</v>
      </c>
      <c r="E212" t="s">
        <v>412</v>
      </c>
      <c r="F212" t="s">
        <v>83</v>
      </c>
      <c r="G212">
        <v>8.5777879569703739</v>
      </c>
      <c r="H212">
        <f t="shared" si="9"/>
        <v>8.5777879569703739</v>
      </c>
      <c r="I212" t="str">
        <f t="shared" si="10"/>
        <v>To Home</v>
      </c>
      <c r="J212" t="str">
        <f t="shared" si="11"/>
        <v>Katraj,Pune</v>
      </c>
    </row>
    <row r="213" spans="1:10" hidden="1" x14ac:dyDescent="0.3">
      <c r="A213">
        <v>215</v>
      </c>
      <c r="B213" t="s">
        <v>429</v>
      </c>
      <c r="C213" t="s">
        <v>156</v>
      </c>
      <c r="D213">
        <v>12.053914497921312</v>
      </c>
      <c r="E213" t="s">
        <v>505</v>
      </c>
      <c r="F213" t="s">
        <v>83</v>
      </c>
      <c r="G213">
        <v>5.0239448892282876</v>
      </c>
      <c r="H213">
        <f t="shared" si="9"/>
        <v>5.0239448892282876</v>
      </c>
      <c r="I213" t="str">
        <f t="shared" si="10"/>
        <v>To Home</v>
      </c>
      <c r="J213" t="str">
        <f t="shared" si="11"/>
        <v>Bopodi,Pune</v>
      </c>
    </row>
    <row r="214" spans="1:10" x14ac:dyDescent="0.3">
      <c r="A214">
        <v>216</v>
      </c>
      <c r="B214" t="s">
        <v>382</v>
      </c>
      <c r="C214" t="s">
        <v>80</v>
      </c>
      <c r="D214">
        <v>2.7404969789229812</v>
      </c>
      <c r="E214" t="s">
        <v>382</v>
      </c>
      <c r="F214" t="s">
        <v>83</v>
      </c>
      <c r="G214">
        <v>2.7404969789229812</v>
      </c>
      <c r="H214">
        <f t="shared" si="9"/>
        <v>2.7404969789229812</v>
      </c>
      <c r="I214" t="str">
        <f t="shared" si="10"/>
        <v>To Home</v>
      </c>
      <c r="J214" t="str">
        <f t="shared" si="11"/>
        <v>MIT College / Anand Nagar,Pune</v>
      </c>
    </row>
    <row r="215" spans="1:10" hidden="1" x14ac:dyDescent="0.3">
      <c r="A215">
        <v>217</v>
      </c>
      <c r="B215" t="s">
        <v>412</v>
      </c>
      <c r="C215" t="s">
        <v>119</v>
      </c>
      <c r="D215">
        <v>8.5777879569703739</v>
      </c>
      <c r="E215" t="s">
        <v>412</v>
      </c>
      <c r="F215" t="s">
        <v>83</v>
      </c>
      <c r="G215">
        <v>8.5777879569703739</v>
      </c>
      <c r="H215">
        <f t="shared" si="9"/>
        <v>8.5777879569703739</v>
      </c>
      <c r="I215" t="str">
        <f t="shared" si="10"/>
        <v>To Home</v>
      </c>
      <c r="J215" t="str">
        <f t="shared" si="11"/>
        <v>Katraj,Pune</v>
      </c>
    </row>
    <row r="216" spans="1:10" x14ac:dyDescent="0.3">
      <c r="A216">
        <v>218</v>
      </c>
      <c r="B216" t="s">
        <v>378</v>
      </c>
      <c r="C216" t="s">
        <v>80</v>
      </c>
      <c r="D216">
        <v>1.6278135675612542</v>
      </c>
      <c r="E216" t="s">
        <v>495</v>
      </c>
      <c r="F216" t="s">
        <v>83</v>
      </c>
      <c r="G216">
        <v>4.1497116616322893</v>
      </c>
      <c r="H216">
        <f t="shared" si="9"/>
        <v>1.6278135675612542</v>
      </c>
      <c r="I216" t="str">
        <f t="shared" si="10"/>
        <v>At Home</v>
      </c>
      <c r="J216" t="str">
        <f t="shared" si="11"/>
        <v>Narayan Peth,Pune</v>
      </c>
    </row>
    <row r="217" spans="1:10" hidden="1" x14ac:dyDescent="0.3">
      <c r="A217">
        <v>219</v>
      </c>
      <c r="B217" t="s">
        <v>425</v>
      </c>
      <c r="C217" t="s">
        <v>80</v>
      </c>
      <c r="D217">
        <v>1.719648877797864</v>
      </c>
      <c r="E217" t="s">
        <v>419</v>
      </c>
      <c r="F217" t="s">
        <v>163</v>
      </c>
      <c r="G217">
        <v>6.8171678831825364</v>
      </c>
      <c r="H217">
        <f t="shared" si="9"/>
        <v>1.719648877797864</v>
      </c>
      <c r="I217" t="str">
        <f t="shared" si="10"/>
        <v>At Home</v>
      </c>
      <c r="J217" t="str">
        <f t="shared" si="11"/>
        <v>Law College Road,Pune</v>
      </c>
    </row>
    <row r="218" spans="1:10" hidden="1" x14ac:dyDescent="0.3">
      <c r="A218">
        <v>220</v>
      </c>
      <c r="B218" t="s">
        <v>370</v>
      </c>
      <c r="C218" t="s">
        <v>53</v>
      </c>
      <c r="D218">
        <v>1.2092811452000027</v>
      </c>
      <c r="E218" t="s">
        <v>495</v>
      </c>
      <c r="F218" t="s">
        <v>83</v>
      </c>
      <c r="G218">
        <v>4.1497116616322893</v>
      </c>
      <c r="H218">
        <f t="shared" si="9"/>
        <v>1.2092811452000027</v>
      </c>
      <c r="I218" t="str">
        <f t="shared" si="10"/>
        <v>Came from Work/ Office</v>
      </c>
      <c r="J218" t="str">
        <f t="shared" si="11"/>
        <v>Shivajinagar,Pune</v>
      </c>
    </row>
    <row r="219" spans="1:10" hidden="1" x14ac:dyDescent="0.3">
      <c r="A219">
        <v>222</v>
      </c>
      <c r="B219" t="s">
        <v>390</v>
      </c>
      <c r="C219" t="s">
        <v>93</v>
      </c>
      <c r="D219">
        <v>1.3336536104744432</v>
      </c>
      <c r="E219" t="s">
        <v>371</v>
      </c>
      <c r="F219" t="s">
        <v>83</v>
      </c>
      <c r="G219">
        <v>5.0226426066155572</v>
      </c>
      <c r="H219">
        <f t="shared" si="9"/>
        <v>1.3336536104744432</v>
      </c>
      <c r="I219" t="str">
        <f t="shared" si="10"/>
        <v>Shopping</v>
      </c>
      <c r="J219" t="str">
        <f t="shared" si="11"/>
        <v>Pavillion Mall,Pune</v>
      </c>
    </row>
    <row r="220" spans="1:10" hidden="1" x14ac:dyDescent="0.3">
      <c r="A220">
        <v>223</v>
      </c>
      <c r="B220" t="s">
        <v>430</v>
      </c>
      <c r="C220" t="s">
        <v>156</v>
      </c>
      <c r="D220">
        <v>4.2645206148757859</v>
      </c>
      <c r="E220" t="s">
        <v>389</v>
      </c>
      <c r="F220" t="s">
        <v>83</v>
      </c>
      <c r="G220">
        <v>4.1449075888880689</v>
      </c>
      <c r="H220">
        <f t="shared" si="9"/>
        <v>4.1449075888880689</v>
      </c>
      <c r="I220" t="str">
        <f t="shared" si="10"/>
        <v>To Home</v>
      </c>
      <c r="J220" t="str">
        <f t="shared" si="11"/>
        <v>Dahanukar Colony / Kothrud Bus Stand,Pune</v>
      </c>
    </row>
    <row r="221" spans="1:10" x14ac:dyDescent="0.3">
      <c r="A221">
        <v>224</v>
      </c>
      <c r="B221" t="s">
        <v>389</v>
      </c>
      <c r="C221" t="s">
        <v>80</v>
      </c>
      <c r="D221">
        <v>4.1449075888880689</v>
      </c>
      <c r="E221" t="s">
        <v>389</v>
      </c>
      <c r="F221" t="s">
        <v>83</v>
      </c>
      <c r="G221">
        <v>4.1449075888880689</v>
      </c>
      <c r="H221">
        <f t="shared" si="9"/>
        <v>4.1449075888880689</v>
      </c>
      <c r="I221" t="str">
        <f t="shared" si="10"/>
        <v>To Home</v>
      </c>
      <c r="J221" t="str">
        <f t="shared" si="11"/>
        <v>Dahanukar Colony / Kothrud Bus Stand,Pune</v>
      </c>
    </row>
    <row r="222" spans="1:10" hidden="1" x14ac:dyDescent="0.3">
      <c r="A222">
        <v>225</v>
      </c>
      <c r="B222" t="s">
        <v>390</v>
      </c>
      <c r="C222" t="s">
        <v>156</v>
      </c>
      <c r="D222">
        <v>1.3336536104744432</v>
      </c>
      <c r="E222" t="s">
        <v>496</v>
      </c>
      <c r="F222" t="s">
        <v>83</v>
      </c>
      <c r="G222">
        <v>1.0202142361675413</v>
      </c>
      <c r="H222">
        <f t="shared" si="9"/>
        <v>1.0202142361675413</v>
      </c>
      <c r="I222" t="str">
        <f t="shared" si="10"/>
        <v>To Home</v>
      </c>
      <c r="J222" t="str">
        <f t="shared" si="11"/>
        <v>Prabhat Road/Bhandarkar Road,Pune</v>
      </c>
    </row>
    <row r="223" spans="1:10" hidden="1" x14ac:dyDescent="0.3">
      <c r="A223">
        <v>226</v>
      </c>
      <c r="B223" t="s">
        <v>431</v>
      </c>
      <c r="C223" t="s">
        <v>156</v>
      </c>
      <c r="D223">
        <v>4.1497116616322893</v>
      </c>
      <c r="E223" t="s">
        <v>370</v>
      </c>
      <c r="F223" t="s">
        <v>83</v>
      </c>
      <c r="G223">
        <v>1.2092811452000027</v>
      </c>
      <c r="H223">
        <f t="shared" si="9"/>
        <v>1.2092811452000027</v>
      </c>
      <c r="I223" t="str">
        <f t="shared" si="10"/>
        <v>To Home</v>
      </c>
      <c r="J223" t="str">
        <f t="shared" si="11"/>
        <v>Shivajinagar,Pune</v>
      </c>
    </row>
    <row r="224" spans="1:10" x14ac:dyDescent="0.3">
      <c r="A224">
        <v>227</v>
      </c>
      <c r="B224" t="s">
        <v>381</v>
      </c>
      <c r="C224" t="s">
        <v>80</v>
      </c>
      <c r="D224">
        <v>0.75060219593995303</v>
      </c>
      <c r="E224" t="s">
        <v>370</v>
      </c>
      <c r="F224" t="s">
        <v>83</v>
      </c>
      <c r="G224">
        <v>1.2092811452000027</v>
      </c>
      <c r="H224">
        <f t="shared" si="9"/>
        <v>0.75060219593995303</v>
      </c>
      <c r="I224" t="str">
        <f t="shared" si="10"/>
        <v>At Home</v>
      </c>
      <c r="J224" t="str">
        <f t="shared" si="11"/>
        <v>Model Colony,Pune</v>
      </c>
    </row>
    <row r="225" spans="1:10" hidden="1" x14ac:dyDescent="0.3">
      <c r="A225">
        <v>228</v>
      </c>
      <c r="B225" t="s">
        <v>390</v>
      </c>
      <c r="C225" t="s">
        <v>156</v>
      </c>
      <c r="D225">
        <v>1.3336536104744432</v>
      </c>
      <c r="E225" t="s">
        <v>496</v>
      </c>
      <c r="F225" t="s">
        <v>83</v>
      </c>
      <c r="G225">
        <v>1.0202142361675413</v>
      </c>
      <c r="H225">
        <f t="shared" si="9"/>
        <v>1.0202142361675413</v>
      </c>
      <c r="I225" t="str">
        <f t="shared" si="10"/>
        <v>To Home</v>
      </c>
      <c r="J225" t="str">
        <f t="shared" si="11"/>
        <v>Prabhat Road/Bhandarkar Road,Pune</v>
      </c>
    </row>
    <row r="226" spans="1:10" hidden="1" x14ac:dyDescent="0.3">
      <c r="A226">
        <v>229</v>
      </c>
      <c r="B226" t="s">
        <v>432</v>
      </c>
      <c r="C226" t="s">
        <v>156</v>
      </c>
      <c r="D226">
        <v>0.94852362057423922</v>
      </c>
      <c r="E226" t="s">
        <v>380</v>
      </c>
      <c r="F226" t="s">
        <v>83</v>
      </c>
      <c r="G226">
        <v>12.288628747077906</v>
      </c>
      <c r="H226">
        <f t="shared" si="9"/>
        <v>0.94852362057423922</v>
      </c>
      <c r="I226" t="str">
        <f t="shared" si="10"/>
        <v>Watching a movie/ Out for fun</v>
      </c>
      <c r="J226" t="str">
        <f t="shared" si="11"/>
        <v>JM road,Pune</v>
      </c>
    </row>
    <row r="227" spans="1:10" x14ac:dyDescent="0.3">
      <c r="A227">
        <v>230</v>
      </c>
      <c r="B227" t="s">
        <v>381</v>
      </c>
      <c r="C227" t="s">
        <v>80</v>
      </c>
      <c r="D227">
        <v>0.75060219593995303</v>
      </c>
      <c r="E227" t="s">
        <v>370</v>
      </c>
      <c r="F227" t="s">
        <v>83</v>
      </c>
      <c r="G227">
        <v>1.2092811452000027</v>
      </c>
      <c r="H227">
        <f t="shared" si="9"/>
        <v>0.75060219593995303</v>
      </c>
      <c r="I227" t="str">
        <f t="shared" si="10"/>
        <v>At Home</v>
      </c>
      <c r="J227" t="str">
        <f t="shared" si="11"/>
        <v>Model Colony,Pune</v>
      </c>
    </row>
    <row r="228" spans="1:10" hidden="1" x14ac:dyDescent="0.3">
      <c r="A228">
        <v>231</v>
      </c>
      <c r="B228" t="s">
        <v>390</v>
      </c>
      <c r="C228" t="s">
        <v>93</v>
      </c>
      <c r="D228">
        <v>1.3336536104744432</v>
      </c>
      <c r="E228" t="s">
        <v>232</v>
      </c>
      <c r="F228" t="s">
        <v>336</v>
      </c>
      <c r="G228">
        <v>4.1497116616322893</v>
      </c>
      <c r="H228">
        <f t="shared" si="9"/>
        <v>1.3336536104744432</v>
      </c>
      <c r="I228" t="str">
        <f t="shared" si="10"/>
        <v>Shopping</v>
      </c>
      <c r="J228" t="str">
        <f t="shared" si="11"/>
        <v>Pavillion Mall,Pune</v>
      </c>
    </row>
    <row r="229" spans="1:10" hidden="1" x14ac:dyDescent="0.3">
      <c r="A229">
        <v>232</v>
      </c>
      <c r="B229" t="s">
        <v>426</v>
      </c>
      <c r="C229" t="s">
        <v>119</v>
      </c>
      <c r="D229">
        <v>9.3392322255505693</v>
      </c>
      <c r="E229" t="s">
        <v>426</v>
      </c>
      <c r="F229" t="s">
        <v>83</v>
      </c>
      <c r="G229">
        <v>9.3392322255505693</v>
      </c>
      <c r="H229">
        <f t="shared" si="9"/>
        <v>9.3392322255505693</v>
      </c>
      <c r="I229" t="str">
        <f t="shared" si="10"/>
        <v>To Home</v>
      </c>
      <c r="J229" t="str">
        <f t="shared" si="11"/>
        <v>Magarpatta,Pune</v>
      </c>
    </row>
    <row r="230" spans="1:10" x14ac:dyDescent="0.3">
      <c r="A230">
        <v>234</v>
      </c>
      <c r="B230" t="s">
        <v>381</v>
      </c>
      <c r="C230" t="s">
        <v>80</v>
      </c>
      <c r="D230">
        <v>0.75060219593995303</v>
      </c>
      <c r="E230" t="s">
        <v>370</v>
      </c>
      <c r="F230" t="s">
        <v>83</v>
      </c>
      <c r="G230">
        <v>1.2092811452000027</v>
      </c>
      <c r="H230">
        <f t="shared" si="9"/>
        <v>0.75060219593995303</v>
      </c>
      <c r="I230" t="str">
        <f t="shared" si="10"/>
        <v>At Home</v>
      </c>
      <c r="J230" t="str">
        <f t="shared" si="11"/>
        <v>Model Colony,Pune</v>
      </c>
    </row>
    <row r="231" spans="1:10" hidden="1" x14ac:dyDescent="0.3">
      <c r="A231">
        <v>235</v>
      </c>
      <c r="B231" t="s">
        <v>415</v>
      </c>
      <c r="C231" t="s">
        <v>80</v>
      </c>
      <c r="D231">
        <v>5.8784937053527582</v>
      </c>
      <c r="E231" t="s">
        <v>372</v>
      </c>
      <c r="F231" t="s">
        <v>93</v>
      </c>
      <c r="G231">
        <v>0.97214727229144604</v>
      </c>
      <c r="H231">
        <f t="shared" si="9"/>
        <v>0.97214727229144604</v>
      </c>
      <c r="I231" t="str">
        <f t="shared" si="10"/>
        <v>Shopping</v>
      </c>
      <c r="J231" t="str">
        <f t="shared" si="11"/>
        <v>FC Road,Pune</v>
      </c>
    </row>
    <row r="232" spans="1:10" x14ac:dyDescent="0.3">
      <c r="A232">
        <v>236</v>
      </c>
      <c r="B232" t="s">
        <v>400</v>
      </c>
      <c r="C232" t="s">
        <v>80</v>
      </c>
      <c r="D232">
        <v>2.8310148193870535</v>
      </c>
      <c r="E232" t="s">
        <v>400</v>
      </c>
      <c r="F232" t="s">
        <v>83</v>
      </c>
      <c r="G232">
        <v>2.8310148193870535</v>
      </c>
      <c r="H232">
        <f t="shared" si="9"/>
        <v>2.8310148193870535</v>
      </c>
      <c r="I232" t="str">
        <f t="shared" si="10"/>
        <v>To Home</v>
      </c>
      <c r="J232" t="str">
        <f t="shared" si="11"/>
        <v>Deenanath Mangeshkar Hospital / Patwardhan Bag,Pune</v>
      </c>
    </row>
    <row r="233" spans="1:10" hidden="1" x14ac:dyDescent="0.3">
      <c r="A233">
        <v>237</v>
      </c>
      <c r="B233" t="s">
        <v>371</v>
      </c>
      <c r="C233" t="s">
        <v>80</v>
      </c>
      <c r="D233">
        <v>5.0226426066155572</v>
      </c>
      <c r="E233" t="s">
        <v>401</v>
      </c>
      <c r="F233" t="s">
        <v>163</v>
      </c>
      <c r="G233">
        <v>3.9340100505256275</v>
      </c>
      <c r="H233">
        <f t="shared" si="9"/>
        <v>3.9340100505256275</v>
      </c>
      <c r="I233" t="str">
        <f t="shared" si="10"/>
        <v>To visit Friends/ Relatives</v>
      </c>
      <c r="J233" t="str">
        <f t="shared" si="11"/>
        <v>Kothrud,Pune</v>
      </c>
    </row>
    <row r="234" spans="1:10" hidden="1" x14ac:dyDescent="0.3">
      <c r="A234">
        <v>238</v>
      </c>
      <c r="B234" t="s">
        <v>400</v>
      </c>
      <c r="C234" t="s">
        <v>80</v>
      </c>
      <c r="D234">
        <v>2.8310148193870535</v>
      </c>
      <c r="E234" t="s">
        <v>449</v>
      </c>
      <c r="F234" t="s">
        <v>93</v>
      </c>
      <c r="G234">
        <v>5.3928764413511887</v>
      </c>
      <c r="H234">
        <f t="shared" si="9"/>
        <v>2.8310148193870535</v>
      </c>
      <c r="I234" t="str">
        <f t="shared" si="10"/>
        <v>At Home</v>
      </c>
      <c r="J234" t="str">
        <f t="shared" si="11"/>
        <v>Deenanath Mangeshkar Hospital / Patwardhan Bag,Pune</v>
      </c>
    </row>
    <row r="235" spans="1:10" hidden="1" x14ac:dyDescent="0.3">
      <c r="A235">
        <v>239</v>
      </c>
      <c r="B235" t="s">
        <v>433</v>
      </c>
      <c r="C235" t="s">
        <v>80</v>
      </c>
      <c r="D235">
        <v>8.7446623750205621</v>
      </c>
      <c r="E235" t="s">
        <v>431</v>
      </c>
      <c r="F235" t="s">
        <v>166</v>
      </c>
      <c r="G235">
        <v>4.1497116616322893</v>
      </c>
      <c r="H235">
        <f t="shared" si="9"/>
        <v>4.1497116616322893</v>
      </c>
      <c r="I235" t="str">
        <f t="shared" si="10"/>
        <v>To watch Movie/ Out for fun</v>
      </c>
      <c r="J235" t="str">
        <f t="shared" si="11"/>
        <v>Sambhaji Park,Pune</v>
      </c>
    </row>
    <row r="236" spans="1:10" hidden="1" x14ac:dyDescent="0.3">
      <c r="A236">
        <v>240</v>
      </c>
      <c r="B236" t="s">
        <v>378</v>
      </c>
      <c r="C236" t="s">
        <v>80</v>
      </c>
      <c r="D236">
        <v>1.6278135675612542</v>
      </c>
      <c r="E236" t="s">
        <v>390</v>
      </c>
      <c r="F236" t="s">
        <v>166</v>
      </c>
      <c r="G236">
        <v>1.3336536104744432</v>
      </c>
      <c r="H236">
        <f t="shared" si="9"/>
        <v>1.3336536104744432</v>
      </c>
      <c r="I236" t="str">
        <f t="shared" si="10"/>
        <v>To watch Movie/ Out for fun</v>
      </c>
      <c r="J236" t="str">
        <f t="shared" si="11"/>
        <v>Pavillion Mall,Pune</v>
      </c>
    </row>
    <row r="237" spans="1:10" hidden="1" x14ac:dyDescent="0.3">
      <c r="A237">
        <v>241</v>
      </c>
      <c r="B237" t="s">
        <v>390</v>
      </c>
      <c r="C237" t="s">
        <v>156</v>
      </c>
      <c r="D237">
        <v>1.3336536104744432</v>
      </c>
      <c r="E237" t="s">
        <v>426</v>
      </c>
      <c r="F237" t="s">
        <v>83</v>
      </c>
      <c r="G237">
        <v>9.3392322255505693</v>
      </c>
      <c r="H237">
        <f t="shared" si="9"/>
        <v>1.3336536104744432</v>
      </c>
      <c r="I237" t="str">
        <f t="shared" si="10"/>
        <v>Watching a movie/ Out for fun</v>
      </c>
      <c r="J237" t="str">
        <f t="shared" si="11"/>
        <v>Pavillion Mall,Pune</v>
      </c>
    </row>
    <row r="238" spans="1:10" hidden="1" x14ac:dyDescent="0.3">
      <c r="A238">
        <v>242</v>
      </c>
      <c r="B238" t="s">
        <v>372</v>
      </c>
      <c r="C238" t="s">
        <v>93</v>
      </c>
      <c r="D238">
        <v>0.97214727229144604</v>
      </c>
      <c r="E238" t="s">
        <v>427</v>
      </c>
      <c r="F238" t="s">
        <v>83</v>
      </c>
      <c r="G238">
        <v>11.528566409627359</v>
      </c>
      <c r="H238">
        <f t="shared" si="9"/>
        <v>0.97214727229144604</v>
      </c>
      <c r="I238" t="str">
        <f t="shared" si="10"/>
        <v>Shopping</v>
      </c>
      <c r="J238" t="str">
        <f t="shared" si="11"/>
        <v>FC Road,Pune</v>
      </c>
    </row>
    <row r="239" spans="1:10" hidden="1" x14ac:dyDescent="0.3">
      <c r="A239">
        <v>243</v>
      </c>
      <c r="B239" t="s">
        <v>434</v>
      </c>
      <c r="C239" t="s">
        <v>119</v>
      </c>
      <c r="D239">
        <v>6.6164712220417128</v>
      </c>
      <c r="E239" t="s">
        <v>434</v>
      </c>
      <c r="F239" t="s">
        <v>83</v>
      </c>
      <c r="G239">
        <v>6.6164712220417128</v>
      </c>
      <c r="H239">
        <f t="shared" si="9"/>
        <v>6.6164712220417128</v>
      </c>
      <c r="I239" t="str">
        <f t="shared" si="10"/>
        <v>To Home</v>
      </c>
      <c r="J239" t="str">
        <f t="shared" si="11"/>
        <v>Vishrantwadi,Pune</v>
      </c>
    </row>
    <row r="240" spans="1:10" hidden="1" x14ac:dyDescent="0.3">
      <c r="A240">
        <v>244</v>
      </c>
      <c r="B240" t="s">
        <v>372</v>
      </c>
      <c r="C240" t="s">
        <v>93</v>
      </c>
      <c r="D240">
        <v>0.97214727229144604</v>
      </c>
      <c r="E240" t="s">
        <v>369</v>
      </c>
      <c r="F240" t="s">
        <v>83</v>
      </c>
      <c r="G240">
        <v>1.0882378244842448</v>
      </c>
      <c r="H240">
        <f t="shared" si="9"/>
        <v>0.97214727229144604</v>
      </c>
      <c r="I240" t="str">
        <f t="shared" si="10"/>
        <v>Shopping</v>
      </c>
      <c r="J240" t="str">
        <f t="shared" si="11"/>
        <v>FC Road,Pune</v>
      </c>
    </row>
    <row r="241" spans="1:10" hidden="1" x14ac:dyDescent="0.3">
      <c r="A241">
        <v>245</v>
      </c>
      <c r="B241" t="s">
        <v>402</v>
      </c>
      <c r="C241" t="s">
        <v>80</v>
      </c>
      <c r="D241">
        <v>0.73261794905212341</v>
      </c>
      <c r="E241" t="s">
        <v>377</v>
      </c>
      <c r="F241" t="s">
        <v>55</v>
      </c>
      <c r="G241">
        <v>1.1114843645104628</v>
      </c>
      <c r="H241">
        <f t="shared" si="9"/>
        <v>0.73261794905212341</v>
      </c>
      <c r="I241" t="str">
        <f t="shared" si="10"/>
        <v>At Home</v>
      </c>
      <c r="J241" t="str">
        <f t="shared" si="11"/>
        <v>Apte Road / JM Road,Pune</v>
      </c>
    </row>
    <row r="242" spans="1:10" hidden="1" x14ac:dyDescent="0.3">
      <c r="A242">
        <v>246</v>
      </c>
      <c r="B242" t="s">
        <v>377</v>
      </c>
      <c r="C242" t="s">
        <v>119</v>
      </c>
      <c r="D242">
        <v>1.1114843645104628</v>
      </c>
      <c r="E242" t="s">
        <v>496</v>
      </c>
      <c r="F242" t="s">
        <v>83</v>
      </c>
      <c r="G242">
        <v>1.0202142361675413</v>
      </c>
      <c r="H242">
        <f t="shared" si="9"/>
        <v>1.0202142361675413</v>
      </c>
      <c r="I242" t="str">
        <f t="shared" si="10"/>
        <v>To Home</v>
      </c>
      <c r="J242" t="str">
        <f t="shared" si="11"/>
        <v>Prabhat Road/Bhandarkar Road,Pune</v>
      </c>
    </row>
    <row r="243" spans="1:10" hidden="1" x14ac:dyDescent="0.3">
      <c r="A243">
        <v>247</v>
      </c>
      <c r="B243" t="s">
        <v>372</v>
      </c>
      <c r="C243" t="s">
        <v>93</v>
      </c>
      <c r="D243">
        <v>0.97214727229144604</v>
      </c>
      <c r="E243" t="s">
        <v>382</v>
      </c>
      <c r="F243" t="s">
        <v>83</v>
      </c>
      <c r="G243">
        <v>2.7404969789229812</v>
      </c>
      <c r="H243">
        <f t="shared" si="9"/>
        <v>0.97214727229144604</v>
      </c>
      <c r="I243" t="str">
        <f t="shared" si="10"/>
        <v>Shopping</v>
      </c>
      <c r="J243" t="str">
        <f t="shared" si="11"/>
        <v>FC Road,Pune</v>
      </c>
    </row>
    <row r="244" spans="1:10" hidden="1" x14ac:dyDescent="0.3">
      <c r="A244">
        <v>248</v>
      </c>
      <c r="B244" t="s">
        <v>435</v>
      </c>
      <c r="C244" t="s">
        <v>80</v>
      </c>
      <c r="D244">
        <v>3.1048894706799959</v>
      </c>
      <c r="E244" t="s">
        <v>390</v>
      </c>
      <c r="F244" t="s">
        <v>166</v>
      </c>
      <c r="G244">
        <v>1.3336536104744432</v>
      </c>
      <c r="H244">
        <f t="shared" si="9"/>
        <v>1.3336536104744432</v>
      </c>
      <c r="I244" t="str">
        <f t="shared" si="10"/>
        <v>To watch Movie/ Out for fun</v>
      </c>
      <c r="J244" t="str">
        <f t="shared" si="11"/>
        <v>Pavillion Mall,Pune</v>
      </c>
    </row>
    <row r="245" spans="1:10" hidden="1" x14ac:dyDescent="0.3">
      <c r="A245">
        <v>249</v>
      </c>
      <c r="B245" t="s">
        <v>372</v>
      </c>
      <c r="C245" t="s">
        <v>93</v>
      </c>
      <c r="D245">
        <v>0.97214727229144604</v>
      </c>
      <c r="E245" t="s">
        <v>495</v>
      </c>
      <c r="F245" t="s">
        <v>83</v>
      </c>
      <c r="G245">
        <v>4.1497116616322893</v>
      </c>
      <c r="H245">
        <f t="shared" si="9"/>
        <v>0.97214727229144604</v>
      </c>
      <c r="I245" t="str">
        <f t="shared" si="10"/>
        <v>Shopping</v>
      </c>
      <c r="J245" t="str">
        <f t="shared" si="11"/>
        <v>FC Road,Pune</v>
      </c>
    </row>
    <row r="246" spans="1:10" x14ac:dyDescent="0.3">
      <c r="A246">
        <v>250</v>
      </c>
      <c r="B246" t="s">
        <v>375</v>
      </c>
      <c r="C246" t="s">
        <v>80</v>
      </c>
      <c r="D246">
        <v>3.106822779305527</v>
      </c>
      <c r="E246" t="s">
        <v>375</v>
      </c>
      <c r="F246" t="s">
        <v>83</v>
      </c>
      <c r="G246">
        <v>3.106822779305527</v>
      </c>
      <c r="H246">
        <f t="shared" si="9"/>
        <v>3.106822779305527</v>
      </c>
      <c r="I246" t="str">
        <f t="shared" si="10"/>
        <v>To Home</v>
      </c>
      <c r="J246" t="str">
        <f t="shared" si="11"/>
        <v>Mayur Colony / Ideal Colony,Pune</v>
      </c>
    </row>
    <row r="247" spans="1:10" x14ac:dyDescent="0.3">
      <c r="A247">
        <v>251</v>
      </c>
      <c r="B247" t="s">
        <v>407</v>
      </c>
      <c r="C247" t="s">
        <v>80</v>
      </c>
      <c r="D247">
        <v>12.850698334201999</v>
      </c>
      <c r="E247" t="s">
        <v>412</v>
      </c>
      <c r="F247" t="s">
        <v>83</v>
      </c>
      <c r="G247">
        <v>8.5777879569703739</v>
      </c>
      <c r="H247">
        <f t="shared" si="9"/>
        <v>8.5777879569703739</v>
      </c>
      <c r="I247" t="str">
        <f t="shared" si="10"/>
        <v>To Home</v>
      </c>
      <c r="J247" t="str">
        <f t="shared" si="11"/>
        <v>Katraj,Pune</v>
      </c>
    </row>
    <row r="248" spans="1:10" hidden="1" x14ac:dyDescent="0.3">
      <c r="A248">
        <v>252</v>
      </c>
      <c r="B248" t="s">
        <v>390</v>
      </c>
      <c r="C248" t="s">
        <v>156</v>
      </c>
      <c r="D248">
        <v>1.3336536104744432</v>
      </c>
      <c r="E248" t="s">
        <v>371</v>
      </c>
      <c r="F248" t="s">
        <v>83</v>
      </c>
      <c r="G248">
        <v>5.0226426066155572</v>
      </c>
      <c r="H248">
        <f t="shared" si="9"/>
        <v>1.3336536104744432</v>
      </c>
      <c r="I248" t="str">
        <f t="shared" si="10"/>
        <v>Watching a movie/ Out for fun</v>
      </c>
      <c r="J248" t="str">
        <f t="shared" si="11"/>
        <v>Pavillion Mall,Pune</v>
      </c>
    </row>
    <row r="249" spans="1:10" hidden="1" x14ac:dyDescent="0.3">
      <c r="A249">
        <v>253</v>
      </c>
      <c r="B249" t="s">
        <v>390</v>
      </c>
      <c r="C249" t="s">
        <v>93</v>
      </c>
      <c r="D249">
        <v>1.3336536104744432</v>
      </c>
      <c r="E249" t="s">
        <v>390</v>
      </c>
      <c r="F249" t="s">
        <v>166</v>
      </c>
      <c r="G249">
        <v>1.3336536104744432</v>
      </c>
      <c r="H249">
        <f t="shared" si="9"/>
        <v>1.3336536104744432</v>
      </c>
      <c r="I249" t="str">
        <f t="shared" si="10"/>
        <v>To watch Movie/ Out for fun</v>
      </c>
      <c r="J249" t="str">
        <f t="shared" si="11"/>
        <v>Pavillion Mall,Pune</v>
      </c>
    </row>
    <row r="250" spans="1:10" hidden="1" x14ac:dyDescent="0.3">
      <c r="A250">
        <v>254</v>
      </c>
      <c r="B250" t="s">
        <v>421</v>
      </c>
      <c r="C250" t="s">
        <v>119</v>
      </c>
      <c r="D250">
        <v>2.6522800673247051</v>
      </c>
      <c r="E250" t="s">
        <v>370</v>
      </c>
      <c r="F250" t="s">
        <v>83</v>
      </c>
      <c r="G250">
        <v>1.2092811452000027</v>
      </c>
      <c r="H250">
        <f t="shared" si="9"/>
        <v>1.2092811452000027</v>
      </c>
      <c r="I250" t="str">
        <f t="shared" si="10"/>
        <v>To Home</v>
      </c>
      <c r="J250" t="str">
        <f t="shared" si="11"/>
        <v>Shivajinagar,Pune</v>
      </c>
    </row>
    <row r="251" spans="1:10" hidden="1" x14ac:dyDescent="0.3">
      <c r="A251">
        <v>255</v>
      </c>
      <c r="B251" t="s">
        <v>434</v>
      </c>
      <c r="C251" t="s">
        <v>119</v>
      </c>
      <c r="D251">
        <v>6.6164712220417128</v>
      </c>
      <c r="E251" t="s">
        <v>434</v>
      </c>
      <c r="F251" t="s">
        <v>83</v>
      </c>
      <c r="G251">
        <v>6.6164712220417128</v>
      </c>
      <c r="H251">
        <f t="shared" si="9"/>
        <v>6.6164712220417128</v>
      </c>
      <c r="I251" t="str">
        <f t="shared" si="10"/>
        <v>To Home</v>
      </c>
      <c r="J251" t="str">
        <f t="shared" si="11"/>
        <v>Vishrantwadi,Pune</v>
      </c>
    </row>
    <row r="252" spans="1:10" x14ac:dyDescent="0.3">
      <c r="A252">
        <v>256</v>
      </c>
      <c r="B252" t="s">
        <v>421</v>
      </c>
      <c r="C252" t="s">
        <v>80</v>
      </c>
      <c r="D252">
        <v>2.6522800673247051</v>
      </c>
      <c r="E252" t="s">
        <v>370</v>
      </c>
      <c r="F252" t="s">
        <v>83</v>
      </c>
      <c r="G252">
        <v>1.2092811452000027</v>
      </c>
      <c r="H252">
        <f t="shared" si="9"/>
        <v>1.2092811452000027</v>
      </c>
      <c r="I252" t="str">
        <f t="shared" si="10"/>
        <v>To Home</v>
      </c>
      <c r="J252" t="str">
        <f t="shared" si="11"/>
        <v>Shivajinagar,Pune</v>
      </c>
    </row>
    <row r="253" spans="1:10" hidden="1" x14ac:dyDescent="0.3">
      <c r="A253">
        <v>257</v>
      </c>
      <c r="B253" t="s">
        <v>370</v>
      </c>
      <c r="C253" t="s">
        <v>53</v>
      </c>
      <c r="D253">
        <v>1.2092811452000027</v>
      </c>
      <c r="E253" t="s">
        <v>390</v>
      </c>
      <c r="F253" t="s">
        <v>166</v>
      </c>
      <c r="G253">
        <v>1.3336536104744432</v>
      </c>
      <c r="H253">
        <f t="shared" si="9"/>
        <v>1.2092811452000027</v>
      </c>
      <c r="I253" t="str">
        <f t="shared" si="10"/>
        <v>Came from Work/ Office</v>
      </c>
      <c r="J253" t="str">
        <f t="shared" si="11"/>
        <v>Shivajinagar,Pune</v>
      </c>
    </row>
    <row r="254" spans="1:10" hidden="1" x14ac:dyDescent="0.3">
      <c r="A254">
        <v>258</v>
      </c>
      <c r="B254" t="s">
        <v>370</v>
      </c>
      <c r="C254" t="s">
        <v>80</v>
      </c>
      <c r="D254">
        <v>1.2092811452000027</v>
      </c>
      <c r="E254" t="s">
        <v>370</v>
      </c>
      <c r="F254" t="s">
        <v>163</v>
      </c>
      <c r="G254">
        <v>1.2092811452000027</v>
      </c>
      <c r="H254">
        <f t="shared" si="9"/>
        <v>1.2092811452000027</v>
      </c>
      <c r="I254" t="str">
        <f t="shared" si="10"/>
        <v>To visit Friends/ Relatives</v>
      </c>
      <c r="J254" t="str">
        <f t="shared" si="11"/>
        <v>Shivajinagar,Pune</v>
      </c>
    </row>
    <row r="255" spans="1:10" x14ac:dyDescent="0.3">
      <c r="A255">
        <v>259</v>
      </c>
      <c r="B255" t="s">
        <v>375</v>
      </c>
      <c r="C255" t="s">
        <v>80</v>
      </c>
      <c r="D255">
        <v>3.106822779305527</v>
      </c>
      <c r="E255" t="s">
        <v>389</v>
      </c>
      <c r="F255" t="s">
        <v>83</v>
      </c>
      <c r="G255">
        <v>4.1449075888880689</v>
      </c>
      <c r="H255">
        <f t="shared" si="9"/>
        <v>3.106822779305527</v>
      </c>
      <c r="I255" t="str">
        <f t="shared" si="10"/>
        <v>At Home</v>
      </c>
      <c r="J255" t="str">
        <f t="shared" si="11"/>
        <v>Mayur Colony / Ideal Colony,Pune</v>
      </c>
    </row>
    <row r="256" spans="1:10" hidden="1" x14ac:dyDescent="0.3">
      <c r="A256">
        <v>260</v>
      </c>
      <c r="B256" t="s">
        <v>372</v>
      </c>
      <c r="C256" t="s">
        <v>93</v>
      </c>
      <c r="D256">
        <v>0.97214727229144604</v>
      </c>
      <c r="E256" t="s">
        <v>375</v>
      </c>
      <c r="F256" t="s">
        <v>83</v>
      </c>
      <c r="G256">
        <v>3.106822779305527</v>
      </c>
      <c r="H256">
        <f t="shared" si="9"/>
        <v>0.97214727229144604</v>
      </c>
      <c r="I256" t="str">
        <f t="shared" si="10"/>
        <v>Shopping</v>
      </c>
      <c r="J256" t="str">
        <f t="shared" si="11"/>
        <v>FC Road,Pune</v>
      </c>
    </row>
    <row r="257" spans="1:10" hidden="1" x14ac:dyDescent="0.3">
      <c r="A257">
        <v>261</v>
      </c>
      <c r="B257" t="s">
        <v>390</v>
      </c>
      <c r="C257" t="s">
        <v>93</v>
      </c>
      <c r="D257">
        <v>1.3336536104744432</v>
      </c>
      <c r="E257" t="s">
        <v>371</v>
      </c>
      <c r="F257" t="s">
        <v>83</v>
      </c>
      <c r="G257">
        <v>5.0226426066155572</v>
      </c>
      <c r="H257">
        <f t="shared" si="9"/>
        <v>1.3336536104744432</v>
      </c>
      <c r="I257" t="str">
        <f t="shared" si="10"/>
        <v>Shopping</v>
      </c>
      <c r="J257" t="str">
        <f t="shared" si="11"/>
        <v>Pavillion Mall,Pune</v>
      </c>
    </row>
    <row r="258" spans="1:10" hidden="1" x14ac:dyDescent="0.3">
      <c r="A258">
        <v>262</v>
      </c>
      <c r="B258" t="s">
        <v>377</v>
      </c>
      <c r="C258" t="s">
        <v>80</v>
      </c>
      <c r="D258">
        <v>1.1114843645104628</v>
      </c>
      <c r="E258" t="s">
        <v>387</v>
      </c>
      <c r="F258" t="s">
        <v>166</v>
      </c>
      <c r="G258">
        <v>1.1133660334471156</v>
      </c>
      <c r="H258">
        <f t="shared" ref="H258:H321" si="12">IF(D258&lt;G258,D258,G258)</f>
        <v>1.1114843645104628</v>
      </c>
      <c r="I258" t="str">
        <f t="shared" ref="I258:I321" si="13">IF(D258&lt;G258,C258,F258)</f>
        <v>At Home</v>
      </c>
      <c r="J258" t="str">
        <f t="shared" ref="J258:J321" si="14">IF(D258&lt;G258,B258,E258)</f>
        <v>ICC/ Senapati Bapat Road,Pune</v>
      </c>
    </row>
    <row r="259" spans="1:10" hidden="1" x14ac:dyDescent="0.3">
      <c r="A259">
        <v>263</v>
      </c>
      <c r="B259" t="s">
        <v>434</v>
      </c>
      <c r="C259" t="s">
        <v>80</v>
      </c>
      <c r="D259">
        <v>6.6164712220417128</v>
      </c>
      <c r="E259" t="s">
        <v>463</v>
      </c>
      <c r="F259" t="s">
        <v>166</v>
      </c>
      <c r="G259">
        <v>1.719648877797864</v>
      </c>
      <c r="H259">
        <f t="shared" si="12"/>
        <v>1.719648877797864</v>
      </c>
      <c r="I259" t="str">
        <f t="shared" si="13"/>
        <v>To watch Movie/ Out for fun</v>
      </c>
      <c r="J259" t="str">
        <f t="shared" si="14"/>
        <v>Law college road,Pune</v>
      </c>
    </row>
    <row r="260" spans="1:10" hidden="1" x14ac:dyDescent="0.3">
      <c r="A260">
        <v>264</v>
      </c>
      <c r="B260" t="s">
        <v>404</v>
      </c>
      <c r="C260" t="s">
        <v>119</v>
      </c>
      <c r="D260">
        <v>9.3329418017809029</v>
      </c>
      <c r="E260" t="s">
        <v>404</v>
      </c>
      <c r="F260" t="s">
        <v>83</v>
      </c>
      <c r="G260">
        <v>9.3329418017809029</v>
      </c>
      <c r="H260">
        <f t="shared" si="12"/>
        <v>9.3329418017809029</v>
      </c>
      <c r="I260" t="str">
        <f t="shared" si="13"/>
        <v>To Home</v>
      </c>
      <c r="J260" t="str">
        <f t="shared" si="14"/>
        <v>Hadapsar,Pune</v>
      </c>
    </row>
    <row r="261" spans="1:10" hidden="1" x14ac:dyDescent="0.3">
      <c r="A261">
        <v>265</v>
      </c>
      <c r="B261" t="s">
        <v>437</v>
      </c>
      <c r="C261" t="s">
        <v>119</v>
      </c>
      <c r="D261">
        <v>12.036363022032777</v>
      </c>
      <c r="E261" t="s">
        <v>507</v>
      </c>
      <c r="F261" t="s">
        <v>83</v>
      </c>
      <c r="G261">
        <v>12.036363022032777</v>
      </c>
      <c r="H261">
        <f t="shared" si="12"/>
        <v>12.036363022032777</v>
      </c>
      <c r="I261" t="str">
        <f t="shared" si="13"/>
        <v>To Home</v>
      </c>
      <c r="J261" t="str">
        <f t="shared" si="14"/>
        <v>Lohegaon,Pune</v>
      </c>
    </row>
    <row r="262" spans="1:10" hidden="1" x14ac:dyDescent="0.3">
      <c r="A262">
        <v>266</v>
      </c>
      <c r="B262" t="s">
        <v>387</v>
      </c>
      <c r="C262" t="s">
        <v>156</v>
      </c>
      <c r="D262">
        <v>1.1133660334471156</v>
      </c>
      <c r="E262" t="s">
        <v>369</v>
      </c>
      <c r="F262" t="s">
        <v>83</v>
      </c>
      <c r="G262">
        <v>1.0882378244842448</v>
      </c>
      <c r="H262">
        <f t="shared" si="12"/>
        <v>1.0882378244842448</v>
      </c>
      <c r="I262" t="str">
        <f t="shared" si="13"/>
        <v>To Home</v>
      </c>
      <c r="J262" t="str">
        <f t="shared" si="14"/>
        <v>Deccan,Pune</v>
      </c>
    </row>
    <row r="263" spans="1:10" x14ac:dyDescent="0.3">
      <c r="A263">
        <v>267</v>
      </c>
      <c r="B263" t="s">
        <v>438</v>
      </c>
      <c r="C263" t="s">
        <v>80</v>
      </c>
      <c r="D263">
        <v>1.3966680492327121</v>
      </c>
      <c r="E263" t="s">
        <v>508</v>
      </c>
      <c r="F263" t="s">
        <v>83</v>
      </c>
      <c r="G263">
        <v>1.3966680492327121</v>
      </c>
      <c r="H263">
        <f t="shared" si="12"/>
        <v>1.3966680492327121</v>
      </c>
      <c r="I263" t="str">
        <f t="shared" si="13"/>
        <v>To Home</v>
      </c>
      <c r="J263" t="str">
        <f t="shared" si="14"/>
        <v>PRABHAT ROAD,Pune</v>
      </c>
    </row>
    <row r="264" spans="1:10" x14ac:dyDescent="0.3">
      <c r="A264">
        <v>268</v>
      </c>
      <c r="B264" t="s">
        <v>404</v>
      </c>
      <c r="C264" t="s">
        <v>80</v>
      </c>
      <c r="D264">
        <v>9.3329418017809029</v>
      </c>
      <c r="E264" t="s">
        <v>404</v>
      </c>
      <c r="F264" t="s">
        <v>83</v>
      </c>
      <c r="G264">
        <v>9.3329418017809029</v>
      </c>
      <c r="H264">
        <f t="shared" si="12"/>
        <v>9.3329418017809029</v>
      </c>
      <c r="I264" t="str">
        <f t="shared" si="13"/>
        <v>To Home</v>
      </c>
      <c r="J264" t="str">
        <f t="shared" si="14"/>
        <v>Hadapsar,Pune</v>
      </c>
    </row>
    <row r="265" spans="1:10" hidden="1" x14ac:dyDescent="0.3">
      <c r="A265">
        <v>269</v>
      </c>
      <c r="B265" t="s">
        <v>372</v>
      </c>
      <c r="C265" t="s">
        <v>93</v>
      </c>
      <c r="D265">
        <v>0.97214727229144604</v>
      </c>
      <c r="E265" t="s">
        <v>372</v>
      </c>
      <c r="F265" t="s">
        <v>93</v>
      </c>
      <c r="G265">
        <v>0.97214727229144604</v>
      </c>
      <c r="H265">
        <f t="shared" si="12"/>
        <v>0.97214727229144604</v>
      </c>
      <c r="I265" t="str">
        <f t="shared" si="13"/>
        <v>Shopping</v>
      </c>
      <c r="J265" t="str">
        <f t="shared" si="14"/>
        <v>FC Road,Pune</v>
      </c>
    </row>
    <row r="266" spans="1:10" x14ac:dyDescent="0.3">
      <c r="A266">
        <v>270</v>
      </c>
      <c r="B266" t="s">
        <v>496</v>
      </c>
      <c r="C266" t="s">
        <v>80</v>
      </c>
      <c r="D266">
        <v>1.0202142361675413</v>
      </c>
      <c r="E266" t="s">
        <v>496</v>
      </c>
      <c r="F266" t="s">
        <v>83</v>
      </c>
      <c r="G266">
        <v>1.0202142361675413</v>
      </c>
      <c r="H266">
        <f t="shared" si="12"/>
        <v>1.0202142361675413</v>
      </c>
      <c r="I266" t="str">
        <f t="shared" si="13"/>
        <v>To Home</v>
      </c>
      <c r="J266" t="str">
        <f t="shared" si="14"/>
        <v>Prabhat Road/Bhandarkar Road,Pune</v>
      </c>
    </row>
    <row r="267" spans="1:10" hidden="1" x14ac:dyDescent="0.3">
      <c r="A267">
        <v>271</v>
      </c>
      <c r="B267" t="s">
        <v>439</v>
      </c>
      <c r="C267" t="s">
        <v>156</v>
      </c>
      <c r="D267">
        <v>3.5306786777889432</v>
      </c>
      <c r="E267" t="s">
        <v>369</v>
      </c>
      <c r="F267" t="s">
        <v>163</v>
      </c>
      <c r="G267">
        <v>1.0882378244842448</v>
      </c>
      <c r="H267">
        <f t="shared" si="12"/>
        <v>1.0882378244842448</v>
      </c>
      <c r="I267" t="str">
        <f t="shared" si="13"/>
        <v>To visit Friends/ Relatives</v>
      </c>
      <c r="J267" t="str">
        <f t="shared" si="14"/>
        <v>Deccan,Pune</v>
      </c>
    </row>
    <row r="268" spans="1:10" x14ac:dyDescent="0.3">
      <c r="A268">
        <v>272</v>
      </c>
      <c r="B268" t="s">
        <v>377</v>
      </c>
      <c r="C268" t="s">
        <v>80</v>
      </c>
      <c r="D268">
        <v>1.1114843645104628</v>
      </c>
      <c r="E268" t="s">
        <v>389</v>
      </c>
      <c r="F268" t="s">
        <v>83</v>
      </c>
      <c r="G268">
        <v>4.1449075888880689</v>
      </c>
      <c r="H268">
        <f t="shared" si="12"/>
        <v>1.1114843645104628</v>
      </c>
      <c r="I268" t="str">
        <f t="shared" si="13"/>
        <v>At Home</v>
      </c>
      <c r="J268" t="str">
        <f t="shared" si="14"/>
        <v>ICC/ Senapati Bapat Road,Pune</v>
      </c>
    </row>
    <row r="269" spans="1:10" hidden="1" x14ac:dyDescent="0.3">
      <c r="A269">
        <v>273</v>
      </c>
      <c r="B269" t="s">
        <v>372</v>
      </c>
      <c r="C269" t="s">
        <v>93</v>
      </c>
      <c r="D269">
        <v>0.97214727229144604</v>
      </c>
      <c r="E269" t="s">
        <v>380</v>
      </c>
      <c r="F269" t="s">
        <v>83</v>
      </c>
      <c r="G269">
        <v>12.288628747077906</v>
      </c>
      <c r="H269">
        <f t="shared" si="12"/>
        <v>0.97214727229144604</v>
      </c>
      <c r="I269" t="str">
        <f t="shared" si="13"/>
        <v>Shopping</v>
      </c>
      <c r="J269" t="str">
        <f t="shared" si="14"/>
        <v>FC Road,Pune</v>
      </c>
    </row>
    <row r="270" spans="1:10" hidden="1" x14ac:dyDescent="0.3">
      <c r="A270">
        <v>274</v>
      </c>
      <c r="B270" t="s">
        <v>390</v>
      </c>
      <c r="C270" t="s">
        <v>93</v>
      </c>
      <c r="D270">
        <v>1.3336536104744432</v>
      </c>
      <c r="E270" t="s">
        <v>495</v>
      </c>
      <c r="F270" t="s">
        <v>83</v>
      </c>
      <c r="G270">
        <v>4.1497116616322893</v>
      </c>
      <c r="H270">
        <f t="shared" si="12"/>
        <v>1.3336536104744432</v>
      </c>
      <c r="I270" t="str">
        <f t="shared" si="13"/>
        <v>Shopping</v>
      </c>
      <c r="J270" t="str">
        <f t="shared" si="14"/>
        <v>Pavillion Mall,Pune</v>
      </c>
    </row>
    <row r="271" spans="1:10" x14ac:dyDescent="0.3">
      <c r="A271">
        <v>275</v>
      </c>
      <c r="B271" t="s">
        <v>419</v>
      </c>
      <c r="C271" t="s">
        <v>80</v>
      </c>
      <c r="D271">
        <v>6.8171678831825364</v>
      </c>
      <c r="E271" t="s">
        <v>419</v>
      </c>
      <c r="F271" t="s">
        <v>83</v>
      </c>
      <c r="G271">
        <v>6.8171678831825364</v>
      </c>
      <c r="H271">
        <f t="shared" si="12"/>
        <v>6.8171678831825364</v>
      </c>
      <c r="I271" t="str">
        <f t="shared" si="13"/>
        <v>To Home</v>
      </c>
      <c r="J271" t="str">
        <f t="shared" si="14"/>
        <v>Sinhgad Road,Pune</v>
      </c>
    </row>
    <row r="272" spans="1:10" x14ac:dyDescent="0.3">
      <c r="A272">
        <v>276</v>
      </c>
      <c r="B272" t="s">
        <v>371</v>
      </c>
      <c r="C272" t="s">
        <v>80</v>
      </c>
      <c r="D272">
        <v>5.0226426066155572</v>
      </c>
      <c r="E272" t="s">
        <v>371</v>
      </c>
      <c r="F272" t="s">
        <v>83</v>
      </c>
      <c r="G272">
        <v>5.0226426066155572</v>
      </c>
      <c r="H272">
        <f t="shared" si="12"/>
        <v>5.0226426066155572</v>
      </c>
      <c r="I272" t="str">
        <f t="shared" si="13"/>
        <v>To Home</v>
      </c>
      <c r="J272" t="str">
        <f t="shared" si="14"/>
        <v>Bhusari Colony / Kothrud Depot,Pune</v>
      </c>
    </row>
    <row r="273" spans="1:10" hidden="1" x14ac:dyDescent="0.3">
      <c r="A273">
        <v>277</v>
      </c>
      <c r="B273" t="s">
        <v>398</v>
      </c>
      <c r="C273" t="s">
        <v>119</v>
      </c>
      <c r="D273">
        <v>7.8506461999342383</v>
      </c>
      <c r="E273" t="s">
        <v>398</v>
      </c>
      <c r="F273" t="s">
        <v>83</v>
      </c>
      <c r="G273">
        <v>7.8506461999342383</v>
      </c>
      <c r="H273">
        <f t="shared" si="12"/>
        <v>7.8506461999342383</v>
      </c>
      <c r="I273" t="str">
        <f t="shared" si="13"/>
        <v>To Home</v>
      </c>
      <c r="J273" t="str">
        <f t="shared" si="14"/>
        <v>Baner,Pune</v>
      </c>
    </row>
    <row r="274" spans="1:10" hidden="1" x14ac:dyDescent="0.3">
      <c r="A274">
        <v>278</v>
      </c>
      <c r="B274" t="s">
        <v>391</v>
      </c>
      <c r="C274" t="s">
        <v>80</v>
      </c>
      <c r="D274">
        <v>2.0346751073300133</v>
      </c>
      <c r="E274" t="s">
        <v>369</v>
      </c>
      <c r="F274" t="s">
        <v>93</v>
      </c>
      <c r="G274">
        <v>1.0882378244842448</v>
      </c>
      <c r="H274">
        <f t="shared" si="12"/>
        <v>1.0882378244842448</v>
      </c>
      <c r="I274" t="str">
        <f t="shared" si="13"/>
        <v>Shopping</v>
      </c>
      <c r="J274" t="str">
        <f t="shared" si="14"/>
        <v>Deccan,Pune</v>
      </c>
    </row>
    <row r="275" spans="1:10" x14ac:dyDescent="0.3">
      <c r="A275">
        <v>279</v>
      </c>
      <c r="B275" t="s">
        <v>381</v>
      </c>
      <c r="C275" t="s">
        <v>80</v>
      </c>
      <c r="D275">
        <v>0.75060219593995303</v>
      </c>
      <c r="E275" t="s">
        <v>370</v>
      </c>
      <c r="F275" t="s">
        <v>83</v>
      </c>
      <c r="G275">
        <v>1.2092811452000027</v>
      </c>
      <c r="H275">
        <f t="shared" si="12"/>
        <v>0.75060219593995303</v>
      </c>
      <c r="I275" t="str">
        <f t="shared" si="13"/>
        <v>At Home</v>
      </c>
      <c r="J275" t="str">
        <f t="shared" si="14"/>
        <v>Model Colony,Pune</v>
      </c>
    </row>
    <row r="276" spans="1:10" hidden="1" x14ac:dyDescent="0.3">
      <c r="A276">
        <v>280</v>
      </c>
      <c r="B276" t="s">
        <v>431</v>
      </c>
      <c r="C276" t="s">
        <v>156</v>
      </c>
      <c r="D276">
        <v>4.1497116616322893</v>
      </c>
      <c r="E276" t="s">
        <v>369</v>
      </c>
      <c r="F276" t="s">
        <v>83</v>
      </c>
      <c r="G276">
        <v>1.0882378244842448</v>
      </c>
      <c r="H276">
        <f t="shared" si="12"/>
        <v>1.0882378244842448</v>
      </c>
      <c r="I276" t="str">
        <f t="shared" si="13"/>
        <v>To Home</v>
      </c>
      <c r="J276" t="str">
        <f t="shared" si="14"/>
        <v>Deccan,Pune</v>
      </c>
    </row>
    <row r="277" spans="1:10" x14ac:dyDescent="0.3">
      <c r="A277">
        <v>281</v>
      </c>
      <c r="B277" t="s">
        <v>440</v>
      </c>
      <c r="C277" t="s">
        <v>80</v>
      </c>
      <c r="D277">
        <v>2.2888338651870792</v>
      </c>
      <c r="E277" t="s">
        <v>495</v>
      </c>
      <c r="F277" t="s">
        <v>83</v>
      </c>
      <c r="G277">
        <v>4.1497116616322893</v>
      </c>
      <c r="H277">
        <f t="shared" si="12"/>
        <v>2.2888338651870792</v>
      </c>
      <c r="I277" t="str">
        <f t="shared" si="13"/>
        <v>At Home</v>
      </c>
      <c r="J277" t="str">
        <f t="shared" si="14"/>
        <v>Kasaba peth,Pune</v>
      </c>
    </row>
    <row r="278" spans="1:10" hidden="1" x14ac:dyDescent="0.3">
      <c r="A278">
        <v>282</v>
      </c>
      <c r="B278" t="s">
        <v>441</v>
      </c>
      <c r="C278" t="s">
        <v>80</v>
      </c>
      <c r="D278">
        <v>6.8569812538984047</v>
      </c>
      <c r="E278" t="s">
        <v>390</v>
      </c>
      <c r="F278" t="s">
        <v>166</v>
      </c>
      <c r="G278">
        <v>1.3336536104744432</v>
      </c>
      <c r="H278">
        <f t="shared" si="12"/>
        <v>1.3336536104744432</v>
      </c>
      <c r="I278" t="str">
        <f t="shared" si="13"/>
        <v>To watch Movie/ Out for fun</v>
      </c>
      <c r="J278" t="str">
        <f t="shared" si="14"/>
        <v>Pavillion Mall,Pune</v>
      </c>
    </row>
    <row r="279" spans="1:10" hidden="1" x14ac:dyDescent="0.3">
      <c r="A279">
        <v>283</v>
      </c>
      <c r="B279" t="s">
        <v>372</v>
      </c>
      <c r="C279" t="s">
        <v>93</v>
      </c>
      <c r="D279">
        <v>0.97214727229144604</v>
      </c>
      <c r="E279" t="s">
        <v>382</v>
      </c>
      <c r="F279" t="s">
        <v>83</v>
      </c>
      <c r="G279">
        <v>2.7404969789229812</v>
      </c>
      <c r="H279">
        <f t="shared" si="12"/>
        <v>0.97214727229144604</v>
      </c>
      <c r="I279" t="str">
        <f t="shared" si="13"/>
        <v>Shopping</v>
      </c>
      <c r="J279" t="str">
        <f t="shared" si="14"/>
        <v>FC Road,Pune</v>
      </c>
    </row>
    <row r="280" spans="1:10" x14ac:dyDescent="0.3">
      <c r="A280">
        <v>284</v>
      </c>
      <c r="B280" t="s">
        <v>442</v>
      </c>
      <c r="C280" t="s">
        <v>80</v>
      </c>
      <c r="D280">
        <v>5.3067238738507916</v>
      </c>
      <c r="E280" t="s">
        <v>442</v>
      </c>
      <c r="F280" t="s">
        <v>83</v>
      </c>
      <c r="G280">
        <v>5.3067238738507916</v>
      </c>
      <c r="H280">
        <f t="shared" si="12"/>
        <v>5.3067238738507916</v>
      </c>
      <c r="I280" t="str">
        <f t="shared" si="13"/>
        <v>To Home</v>
      </c>
      <c r="J280" t="str">
        <f t="shared" si="14"/>
        <v>Mahatma society,Pune</v>
      </c>
    </row>
    <row r="281" spans="1:10" x14ac:dyDescent="0.3">
      <c r="A281">
        <v>285</v>
      </c>
      <c r="B281" t="s">
        <v>443</v>
      </c>
      <c r="C281" t="s">
        <v>80</v>
      </c>
      <c r="D281">
        <v>6.6678029951207325</v>
      </c>
      <c r="E281" t="s">
        <v>443</v>
      </c>
      <c r="F281" t="s">
        <v>83</v>
      </c>
      <c r="G281">
        <v>6.6678029951207325</v>
      </c>
      <c r="H281">
        <f t="shared" si="12"/>
        <v>6.6678029951207325</v>
      </c>
      <c r="I281" t="str">
        <f t="shared" si="13"/>
        <v>To Home</v>
      </c>
      <c r="J281" t="str">
        <f t="shared" si="14"/>
        <v>Camp,Pune</v>
      </c>
    </row>
    <row r="282" spans="1:10" hidden="1" x14ac:dyDescent="0.3">
      <c r="A282">
        <v>286</v>
      </c>
      <c r="B282" t="s">
        <v>390</v>
      </c>
      <c r="C282" t="s">
        <v>93</v>
      </c>
      <c r="D282">
        <v>1.3336536104744432</v>
      </c>
      <c r="E282" t="s">
        <v>370</v>
      </c>
      <c r="F282" t="s">
        <v>83</v>
      </c>
      <c r="G282">
        <v>1.2092811452000027</v>
      </c>
      <c r="H282">
        <f t="shared" si="12"/>
        <v>1.2092811452000027</v>
      </c>
      <c r="I282" t="str">
        <f t="shared" si="13"/>
        <v>To Home</v>
      </c>
      <c r="J282" t="str">
        <f t="shared" si="14"/>
        <v>Shivajinagar,Pune</v>
      </c>
    </row>
    <row r="283" spans="1:10" x14ac:dyDescent="0.3">
      <c r="A283">
        <v>287</v>
      </c>
      <c r="B283" t="s">
        <v>375</v>
      </c>
      <c r="C283" t="s">
        <v>80</v>
      </c>
      <c r="D283">
        <v>3.106822779305527</v>
      </c>
      <c r="E283" t="s">
        <v>375</v>
      </c>
      <c r="F283" t="s">
        <v>83</v>
      </c>
      <c r="G283">
        <v>3.106822779305527</v>
      </c>
      <c r="H283">
        <f t="shared" si="12"/>
        <v>3.106822779305527</v>
      </c>
      <c r="I283" t="str">
        <f t="shared" si="13"/>
        <v>To Home</v>
      </c>
      <c r="J283" t="str">
        <f t="shared" si="14"/>
        <v>Mayur Colony / Ideal Colony,Pune</v>
      </c>
    </row>
    <row r="284" spans="1:10" x14ac:dyDescent="0.3">
      <c r="A284">
        <v>288</v>
      </c>
      <c r="B284" t="s">
        <v>391</v>
      </c>
      <c r="C284" t="s">
        <v>80</v>
      </c>
      <c r="D284">
        <v>2.0346751073300133</v>
      </c>
      <c r="E284" t="s">
        <v>495</v>
      </c>
      <c r="F284" t="s">
        <v>83</v>
      </c>
      <c r="G284">
        <v>4.1497116616322893</v>
      </c>
      <c r="H284">
        <f t="shared" si="12"/>
        <v>2.0346751073300133</v>
      </c>
      <c r="I284" t="str">
        <f t="shared" si="13"/>
        <v>At Home</v>
      </c>
      <c r="J284" t="str">
        <f t="shared" si="14"/>
        <v>Sadashiv Peth,Pune</v>
      </c>
    </row>
    <row r="285" spans="1:10" x14ac:dyDescent="0.3">
      <c r="A285">
        <v>289</v>
      </c>
      <c r="B285" t="s">
        <v>389</v>
      </c>
      <c r="C285" t="s">
        <v>80</v>
      </c>
      <c r="D285">
        <v>4.1449075888880689</v>
      </c>
      <c r="E285" t="s">
        <v>389</v>
      </c>
      <c r="F285" t="s">
        <v>83</v>
      </c>
      <c r="G285">
        <v>4.1449075888880689</v>
      </c>
      <c r="H285">
        <f t="shared" si="12"/>
        <v>4.1449075888880689</v>
      </c>
      <c r="I285" t="str">
        <f t="shared" si="13"/>
        <v>To Home</v>
      </c>
      <c r="J285" t="str">
        <f t="shared" si="14"/>
        <v>Dahanukar Colony / Kothrud Bus Stand,Pune</v>
      </c>
    </row>
    <row r="286" spans="1:10" hidden="1" x14ac:dyDescent="0.3">
      <c r="A286">
        <v>290</v>
      </c>
      <c r="B286" t="s">
        <v>372</v>
      </c>
      <c r="C286" t="s">
        <v>93</v>
      </c>
      <c r="D286">
        <v>0.97214727229144604</v>
      </c>
      <c r="E286" t="s">
        <v>495</v>
      </c>
      <c r="F286" t="s">
        <v>83</v>
      </c>
      <c r="G286">
        <v>4.1497116616322893</v>
      </c>
      <c r="H286">
        <f t="shared" si="12"/>
        <v>0.97214727229144604</v>
      </c>
      <c r="I286" t="str">
        <f t="shared" si="13"/>
        <v>Shopping</v>
      </c>
      <c r="J286" t="str">
        <f t="shared" si="14"/>
        <v>FC Road,Pune</v>
      </c>
    </row>
    <row r="287" spans="1:10" x14ac:dyDescent="0.3">
      <c r="A287">
        <v>291</v>
      </c>
      <c r="B287" t="s">
        <v>444</v>
      </c>
      <c r="C287" t="s">
        <v>80</v>
      </c>
      <c r="D287">
        <v>5.8240392507721879</v>
      </c>
      <c r="E287" t="s">
        <v>375</v>
      </c>
      <c r="F287" t="s">
        <v>83</v>
      </c>
      <c r="G287">
        <v>3.106822779305527</v>
      </c>
      <c r="H287">
        <f t="shared" si="12"/>
        <v>3.106822779305527</v>
      </c>
      <c r="I287" t="str">
        <f t="shared" si="13"/>
        <v>To Home</v>
      </c>
      <c r="J287" t="str">
        <f t="shared" si="14"/>
        <v>Mayur Colony / Ideal Colony,Pune</v>
      </c>
    </row>
    <row r="288" spans="1:10" x14ac:dyDescent="0.3">
      <c r="A288">
        <v>292</v>
      </c>
      <c r="B288" t="s">
        <v>391</v>
      </c>
      <c r="C288" t="s">
        <v>80</v>
      </c>
      <c r="D288">
        <v>2.0346751073300133</v>
      </c>
      <c r="E288" t="s">
        <v>495</v>
      </c>
      <c r="F288" t="s">
        <v>83</v>
      </c>
      <c r="G288">
        <v>4.1497116616322893</v>
      </c>
      <c r="H288">
        <f t="shared" si="12"/>
        <v>2.0346751073300133</v>
      </c>
      <c r="I288" t="str">
        <f t="shared" si="13"/>
        <v>At Home</v>
      </c>
      <c r="J288" t="str">
        <f t="shared" si="14"/>
        <v>Sadashiv Peth,Pune</v>
      </c>
    </row>
    <row r="289" spans="1:10" hidden="1" x14ac:dyDescent="0.3">
      <c r="A289">
        <v>293</v>
      </c>
      <c r="B289" t="s">
        <v>445</v>
      </c>
      <c r="C289" t="s">
        <v>160</v>
      </c>
      <c r="D289">
        <v>8.9542828697592789</v>
      </c>
      <c r="E289" t="s">
        <v>372</v>
      </c>
      <c r="F289" t="s">
        <v>93</v>
      </c>
      <c r="G289">
        <v>0.97214727229144604</v>
      </c>
      <c r="H289">
        <f t="shared" si="12"/>
        <v>0.97214727229144604</v>
      </c>
      <c r="I289" t="str">
        <f t="shared" si="13"/>
        <v>Shopping</v>
      </c>
      <c r="J289" t="str">
        <f t="shared" si="14"/>
        <v>FC Road,Pune</v>
      </c>
    </row>
    <row r="290" spans="1:10" x14ac:dyDescent="0.3">
      <c r="A290">
        <v>294</v>
      </c>
      <c r="B290" t="s">
        <v>370</v>
      </c>
      <c r="C290" t="s">
        <v>80</v>
      </c>
      <c r="D290">
        <v>1.2092811452000027</v>
      </c>
      <c r="E290" t="s">
        <v>370</v>
      </c>
      <c r="F290" t="s">
        <v>83</v>
      </c>
      <c r="G290">
        <v>1.2092811452000027</v>
      </c>
      <c r="H290">
        <f t="shared" si="12"/>
        <v>1.2092811452000027</v>
      </c>
      <c r="I290" t="str">
        <f t="shared" si="13"/>
        <v>To Home</v>
      </c>
      <c r="J290" t="str">
        <f t="shared" si="14"/>
        <v>Shivajinagar,Pune</v>
      </c>
    </row>
    <row r="291" spans="1:10" hidden="1" x14ac:dyDescent="0.3">
      <c r="A291">
        <v>295</v>
      </c>
      <c r="B291" t="s">
        <v>431</v>
      </c>
      <c r="C291" t="s">
        <v>156</v>
      </c>
      <c r="D291">
        <v>4.1497116616322893</v>
      </c>
      <c r="E291" t="s">
        <v>369</v>
      </c>
      <c r="F291" t="s">
        <v>83</v>
      </c>
      <c r="G291">
        <v>1.0882378244842448</v>
      </c>
      <c r="H291">
        <f t="shared" si="12"/>
        <v>1.0882378244842448</v>
      </c>
      <c r="I291" t="str">
        <f t="shared" si="13"/>
        <v>To Home</v>
      </c>
      <c r="J291" t="str">
        <f t="shared" si="14"/>
        <v>Deccan,Pune</v>
      </c>
    </row>
    <row r="292" spans="1:10" hidden="1" x14ac:dyDescent="0.3">
      <c r="A292">
        <v>296</v>
      </c>
      <c r="B292" t="s">
        <v>441</v>
      </c>
      <c r="C292" t="s">
        <v>119</v>
      </c>
      <c r="D292">
        <v>6.8569812538984047</v>
      </c>
      <c r="E292" t="s">
        <v>441</v>
      </c>
      <c r="F292" t="s">
        <v>83</v>
      </c>
      <c r="G292">
        <v>6.8569812538984047</v>
      </c>
      <c r="H292">
        <f t="shared" si="12"/>
        <v>6.8569812538984047</v>
      </c>
      <c r="I292" t="str">
        <f t="shared" si="13"/>
        <v>To Home</v>
      </c>
      <c r="J292" t="str">
        <f t="shared" si="14"/>
        <v>Bibwewadi,Pune</v>
      </c>
    </row>
    <row r="293" spans="1:10" hidden="1" x14ac:dyDescent="0.3">
      <c r="A293">
        <v>297</v>
      </c>
      <c r="B293" t="s">
        <v>446</v>
      </c>
      <c r="C293" t="s">
        <v>93</v>
      </c>
      <c r="D293">
        <v>3.2692262258205353</v>
      </c>
      <c r="E293" t="s">
        <v>232</v>
      </c>
      <c r="F293" t="s">
        <v>166</v>
      </c>
      <c r="G293">
        <v>4.1497116616322893</v>
      </c>
      <c r="H293">
        <f t="shared" si="12"/>
        <v>3.2692262258205353</v>
      </c>
      <c r="I293" t="str">
        <f t="shared" si="13"/>
        <v>Shopping</v>
      </c>
      <c r="J293" t="str">
        <f t="shared" si="14"/>
        <v>Karve road,Pune</v>
      </c>
    </row>
    <row r="294" spans="1:10" x14ac:dyDescent="0.3">
      <c r="A294">
        <v>298</v>
      </c>
      <c r="B294" t="s">
        <v>419</v>
      </c>
      <c r="C294" t="s">
        <v>80</v>
      </c>
      <c r="D294">
        <v>6.8171678831825364</v>
      </c>
      <c r="E294" t="s">
        <v>378</v>
      </c>
      <c r="F294" t="s">
        <v>83</v>
      </c>
      <c r="G294">
        <v>1.6278135675612542</v>
      </c>
      <c r="H294">
        <f t="shared" si="12"/>
        <v>1.6278135675612542</v>
      </c>
      <c r="I294" t="str">
        <f t="shared" si="13"/>
        <v>To Home</v>
      </c>
      <c r="J294" t="str">
        <f t="shared" si="14"/>
        <v>Narayan Peth,Pune</v>
      </c>
    </row>
    <row r="295" spans="1:10" hidden="1" x14ac:dyDescent="0.3">
      <c r="A295">
        <v>299</v>
      </c>
      <c r="B295" t="s">
        <v>409</v>
      </c>
      <c r="C295" t="s">
        <v>156</v>
      </c>
      <c r="D295">
        <v>9.1888144555186813</v>
      </c>
      <c r="E295" t="s">
        <v>509</v>
      </c>
      <c r="F295" t="s">
        <v>83</v>
      </c>
      <c r="G295">
        <v>7.9384905110778172</v>
      </c>
      <c r="H295">
        <f t="shared" si="12"/>
        <v>7.9384905110778172</v>
      </c>
      <c r="I295" t="str">
        <f t="shared" si="13"/>
        <v>To Home</v>
      </c>
      <c r="J295" t="str">
        <f t="shared" si="14"/>
        <v>Tingle nagar,Pune</v>
      </c>
    </row>
    <row r="296" spans="1:10" hidden="1" x14ac:dyDescent="0.3">
      <c r="A296">
        <v>300</v>
      </c>
      <c r="B296" t="s">
        <v>447</v>
      </c>
      <c r="C296" t="s">
        <v>119</v>
      </c>
      <c r="D296">
        <v>4.0703949167043278</v>
      </c>
      <c r="E296" t="s">
        <v>449</v>
      </c>
      <c r="F296" t="s">
        <v>83</v>
      </c>
      <c r="G296">
        <v>5.3928764413511887</v>
      </c>
      <c r="H296">
        <f t="shared" si="12"/>
        <v>4.0703949167043278</v>
      </c>
      <c r="I296" t="str">
        <f t="shared" si="13"/>
        <v>Visiting Friends/ Relatives</v>
      </c>
      <c r="J296" t="str">
        <f t="shared" si="14"/>
        <v>Dhole patil,Pune</v>
      </c>
    </row>
    <row r="297" spans="1:10" hidden="1" x14ac:dyDescent="0.3">
      <c r="A297">
        <v>301</v>
      </c>
      <c r="B297" t="s">
        <v>387</v>
      </c>
      <c r="C297" t="s">
        <v>156</v>
      </c>
      <c r="D297">
        <v>1.1133660334471156</v>
      </c>
      <c r="E297" t="s">
        <v>510</v>
      </c>
      <c r="F297" t="s">
        <v>83</v>
      </c>
      <c r="G297">
        <v>9.7492842379437494</v>
      </c>
      <c r="H297">
        <f t="shared" si="12"/>
        <v>1.1133660334471156</v>
      </c>
      <c r="I297" t="str">
        <f t="shared" si="13"/>
        <v>Watching a movie/ Out for fun</v>
      </c>
      <c r="J297" t="str">
        <f t="shared" si="14"/>
        <v>R Deccan,Pune</v>
      </c>
    </row>
    <row r="298" spans="1:10" hidden="1" x14ac:dyDescent="0.3">
      <c r="A298">
        <v>303</v>
      </c>
      <c r="B298" t="s">
        <v>416</v>
      </c>
      <c r="C298" t="s">
        <v>119</v>
      </c>
      <c r="D298">
        <v>3.7115575817670154</v>
      </c>
      <c r="E298" t="s">
        <v>416</v>
      </c>
      <c r="F298" t="s">
        <v>83</v>
      </c>
      <c r="G298">
        <v>3.7115575817670154</v>
      </c>
      <c r="H298">
        <f t="shared" si="12"/>
        <v>3.7115575817670154</v>
      </c>
      <c r="I298" t="str">
        <f t="shared" si="13"/>
        <v>To Home</v>
      </c>
      <c r="J298" t="str">
        <f t="shared" si="14"/>
        <v>Swargate,Pune</v>
      </c>
    </row>
    <row r="299" spans="1:10" x14ac:dyDescent="0.3">
      <c r="A299">
        <v>304</v>
      </c>
      <c r="B299" t="s">
        <v>403</v>
      </c>
      <c r="C299" t="s">
        <v>80</v>
      </c>
      <c r="D299">
        <v>0.70035063511341977</v>
      </c>
      <c r="E299" t="s">
        <v>370</v>
      </c>
      <c r="F299" t="s">
        <v>83</v>
      </c>
      <c r="G299">
        <v>1.2092811452000027</v>
      </c>
      <c r="H299">
        <f t="shared" si="12"/>
        <v>0.70035063511341977</v>
      </c>
      <c r="I299" t="str">
        <f t="shared" si="13"/>
        <v>At Home</v>
      </c>
      <c r="J299" t="str">
        <f t="shared" si="14"/>
        <v>Modern College,Pune</v>
      </c>
    </row>
    <row r="300" spans="1:10" hidden="1" x14ac:dyDescent="0.3">
      <c r="A300">
        <v>305</v>
      </c>
      <c r="B300" t="s">
        <v>377</v>
      </c>
      <c r="C300" t="s">
        <v>53</v>
      </c>
      <c r="D300">
        <v>1.1114843645104628</v>
      </c>
      <c r="E300" t="s">
        <v>511</v>
      </c>
      <c r="F300" t="s">
        <v>55</v>
      </c>
      <c r="G300">
        <v>9.1888144555186813</v>
      </c>
      <c r="H300">
        <f t="shared" si="12"/>
        <v>1.1114843645104628</v>
      </c>
      <c r="I300" t="str">
        <f t="shared" si="13"/>
        <v>Came from Work/ Office</v>
      </c>
      <c r="J300" t="str">
        <f t="shared" si="14"/>
        <v>ICC/ Senapati Bapat Road,Pune</v>
      </c>
    </row>
    <row r="301" spans="1:10" hidden="1" x14ac:dyDescent="0.3">
      <c r="A301">
        <v>306</v>
      </c>
      <c r="B301" t="s">
        <v>370</v>
      </c>
      <c r="C301" t="s">
        <v>53</v>
      </c>
      <c r="D301">
        <v>1.2092811452000027</v>
      </c>
      <c r="E301" t="s">
        <v>370</v>
      </c>
      <c r="F301" t="s">
        <v>55</v>
      </c>
      <c r="G301">
        <v>1.2092811452000027</v>
      </c>
      <c r="H301">
        <f t="shared" si="12"/>
        <v>1.2092811452000027</v>
      </c>
      <c r="I301" t="str">
        <f t="shared" si="13"/>
        <v>To Work/ Office</v>
      </c>
      <c r="J301" t="str">
        <f t="shared" si="14"/>
        <v>Shivajinagar,Pune</v>
      </c>
    </row>
    <row r="302" spans="1:10" hidden="1" x14ac:dyDescent="0.3">
      <c r="A302">
        <v>307</v>
      </c>
      <c r="B302" t="s">
        <v>382</v>
      </c>
      <c r="C302" t="s">
        <v>80</v>
      </c>
      <c r="D302">
        <v>2.7404969789229812</v>
      </c>
      <c r="E302" t="s">
        <v>390</v>
      </c>
      <c r="F302" t="s">
        <v>166</v>
      </c>
      <c r="G302">
        <v>1.3336536104744432</v>
      </c>
      <c r="H302">
        <f t="shared" si="12"/>
        <v>1.3336536104744432</v>
      </c>
      <c r="I302" t="str">
        <f t="shared" si="13"/>
        <v>To watch Movie/ Out for fun</v>
      </c>
      <c r="J302" t="str">
        <f t="shared" si="14"/>
        <v>Pavillion Mall,Pune</v>
      </c>
    </row>
    <row r="303" spans="1:10" hidden="1" x14ac:dyDescent="0.3">
      <c r="A303">
        <v>308</v>
      </c>
      <c r="B303" t="s">
        <v>448</v>
      </c>
      <c r="C303" t="s">
        <v>80</v>
      </c>
      <c r="D303">
        <v>9.2978731869523781</v>
      </c>
      <c r="E303" t="s">
        <v>372</v>
      </c>
      <c r="F303" t="s">
        <v>93</v>
      </c>
      <c r="G303">
        <v>0.97214727229144604</v>
      </c>
      <c r="H303">
        <f t="shared" si="12"/>
        <v>0.97214727229144604</v>
      </c>
      <c r="I303" t="str">
        <f t="shared" si="13"/>
        <v>Shopping</v>
      </c>
      <c r="J303" t="str">
        <f t="shared" si="14"/>
        <v>FC Road,Pune</v>
      </c>
    </row>
    <row r="304" spans="1:10" hidden="1" x14ac:dyDescent="0.3">
      <c r="A304">
        <v>309</v>
      </c>
      <c r="B304" t="s">
        <v>372</v>
      </c>
      <c r="C304" t="s">
        <v>93</v>
      </c>
      <c r="D304">
        <v>0.97214727229144604</v>
      </c>
      <c r="E304" t="s">
        <v>370</v>
      </c>
      <c r="F304" t="s">
        <v>83</v>
      </c>
      <c r="G304">
        <v>1.2092811452000027</v>
      </c>
      <c r="H304">
        <f t="shared" si="12"/>
        <v>0.97214727229144604</v>
      </c>
      <c r="I304" t="str">
        <f t="shared" si="13"/>
        <v>Shopping</v>
      </c>
      <c r="J304" t="str">
        <f t="shared" si="14"/>
        <v>FC Road,Pune</v>
      </c>
    </row>
    <row r="305" spans="1:10" hidden="1" x14ac:dyDescent="0.3">
      <c r="A305">
        <v>310</v>
      </c>
      <c r="B305" t="s">
        <v>431</v>
      </c>
      <c r="C305" t="s">
        <v>156</v>
      </c>
      <c r="D305">
        <v>4.1497116616322893</v>
      </c>
      <c r="E305" t="s">
        <v>370</v>
      </c>
      <c r="F305" t="s">
        <v>83</v>
      </c>
      <c r="G305">
        <v>1.2092811452000027</v>
      </c>
      <c r="H305">
        <f t="shared" si="12"/>
        <v>1.2092811452000027</v>
      </c>
      <c r="I305" t="str">
        <f t="shared" si="13"/>
        <v>To Home</v>
      </c>
      <c r="J305" t="str">
        <f t="shared" si="14"/>
        <v>Shivajinagar,Pune</v>
      </c>
    </row>
    <row r="306" spans="1:10" hidden="1" x14ac:dyDescent="0.3">
      <c r="A306">
        <v>311</v>
      </c>
      <c r="B306" t="s">
        <v>370</v>
      </c>
      <c r="C306" t="s">
        <v>53</v>
      </c>
      <c r="D306">
        <v>1.2092811452000027</v>
      </c>
      <c r="E306" t="s">
        <v>370</v>
      </c>
      <c r="F306" t="s">
        <v>55</v>
      </c>
      <c r="G306">
        <v>1.2092811452000027</v>
      </c>
      <c r="H306">
        <f t="shared" si="12"/>
        <v>1.2092811452000027</v>
      </c>
      <c r="I306" t="str">
        <f t="shared" si="13"/>
        <v>To Work/ Office</v>
      </c>
      <c r="J306" t="str">
        <f t="shared" si="14"/>
        <v>Shivajinagar,Pune</v>
      </c>
    </row>
    <row r="307" spans="1:10" hidden="1" x14ac:dyDescent="0.3">
      <c r="A307">
        <v>312</v>
      </c>
      <c r="B307" t="s">
        <v>390</v>
      </c>
      <c r="C307" t="s">
        <v>156</v>
      </c>
      <c r="D307">
        <v>1.3336536104744432</v>
      </c>
      <c r="E307" t="s">
        <v>232</v>
      </c>
      <c r="F307" t="s">
        <v>336</v>
      </c>
      <c r="G307">
        <v>4.1497116616322893</v>
      </c>
      <c r="H307">
        <f t="shared" si="12"/>
        <v>1.3336536104744432</v>
      </c>
      <c r="I307" t="str">
        <f t="shared" si="13"/>
        <v>Watching a movie/ Out for fun</v>
      </c>
      <c r="J307" t="str">
        <f t="shared" si="14"/>
        <v>Pavillion Mall,Pune</v>
      </c>
    </row>
    <row r="308" spans="1:10" hidden="1" x14ac:dyDescent="0.3">
      <c r="A308">
        <v>313</v>
      </c>
      <c r="B308" t="s">
        <v>388</v>
      </c>
      <c r="C308" t="s">
        <v>160</v>
      </c>
      <c r="D308">
        <v>0.35010135198927828</v>
      </c>
      <c r="E308" t="s">
        <v>388</v>
      </c>
      <c r="F308" t="s">
        <v>142</v>
      </c>
      <c r="G308">
        <v>0.35010135198927828</v>
      </c>
      <c r="H308">
        <f t="shared" si="12"/>
        <v>0.35010135198927828</v>
      </c>
      <c r="I308" t="str">
        <f t="shared" si="13"/>
        <v>To College</v>
      </c>
      <c r="J308" t="str">
        <f t="shared" si="14"/>
        <v>Fergusson / BMCC,Pune</v>
      </c>
    </row>
    <row r="309" spans="1:10" hidden="1" x14ac:dyDescent="0.3">
      <c r="A309">
        <v>314</v>
      </c>
      <c r="B309" t="s">
        <v>401</v>
      </c>
      <c r="C309" t="s">
        <v>156</v>
      </c>
      <c r="D309">
        <v>3.9340100505256275</v>
      </c>
      <c r="E309" t="s">
        <v>390</v>
      </c>
      <c r="F309" t="s">
        <v>93</v>
      </c>
      <c r="G309">
        <v>1.3336536104744432</v>
      </c>
      <c r="H309">
        <f t="shared" si="12"/>
        <v>1.3336536104744432</v>
      </c>
      <c r="I309" t="str">
        <f t="shared" si="13"/>
        <v>Shopping</v>
      </c>
      <c r="J309" t="str">
        <f t="shared" si="14"/>
        <v>Pavillion Mall,Pune</v>
      </c>
    </row>
    <row r="310" spans="1:10" hidden="1" x14ac:dyDescent="0.3">
      <c r="A310">
        <v>315</v>
      </c>
      <c r="B310" t="s">
        <v>390</v>
      </c>
      <c r="C310" t="s">
        <v>156</v>
      </c>
      <c r="D310">
        <v>1.3336536104744432</v>
      </c>
      <c r="E310" t="s">
        <v>370</v>
      </c>
      <c r="F310" t="s">
        <v>83</v>
      </c>
      <c r="G310">
        <v>1.2092811452000027</v>
      </c>
      <c r="H310">
        <f t="shared" si="12"/>
        <v>1.2092811452000027</v>
      </c>
      <c r="I310" t="str">
        <f t="shared" si="13"/>
        <v>To Home</v>
      </c>
      <c r="J310" t="str">
        <f t="shared" si="14"/>
        <v>Shivajinagar,Pune</v>
      </c>
    </row>
    <row r="311" spans="1:10" hidden="1" x14ac:dyDescent="0.3">
      <c r="A311">
        <v>317</v>
      </c>
      <c r="B311" t="s">
        <v>411</v>
      </c>
      <c r="C311" t="s">
        <v>93</v>
      </c>
      <c r="D311">
        <v>0.94852362057423922</v>
      </c>
      <c r="E311" t="s">
        <v>390</v>
      </c>
      <c r="F311" t="s">
        <v>166</v>
      </c>
      <c r="G311">
        <v>1.3336536104744432</v>
      </c>
      <c r="H311">
        <f t="shared" si="12"/>
        <v>0.94852362057423922</v>
      </c>
      <c r="I311" t="str">
        <f t="shared" si="13"/>
        <v>Shopping</v>
      </c>
      <c r="J311" t="str">
        <f t="shared" si="14"/>
        <v>JM Road,Pune</v>
      </c>
    </row>
    <row r="312" spans="1:10" hidden="1" x14ac:dyDescent="0.3">
      <c r="A312">
        <v>318</v>
      </c>
      <c r="B312" t="s">
        <v>370</v>
      </c>
      <c r="C312" t="s">
        <v>53</v>
      </c>
      <c r="D312">
        <v>1.2092811452000027</v>
      </c>
      <c r="E312" t="s">
        <v>495</v>
      </c>
      <c r="F312" t="s">
        <v>83</v>
      </c>
      <c r="G312">
        <v>4.1497116616322893</v>
      </c>
      <c r="H312">
        <f t="shared" si="12"/>
        <v>1.2092811452000027</v>
      </c>
      <c r="I312" t="str">
        <f t="shared" si="13"/>
        <v>Came from Work/ Office</v>
      </c>
      <c r="J312" t="str">
        <f t="shared" si="14"/>
        <v>Shivajinagar,Pune</v>
      </c>
    </row>
    <row r="313" spans="1:10" hidden="1" x14ac:dyDescent="0.3">
      <c r="A313">
        <v>319</v>
      </c>
      <c r="B313" t="s">
        <v>426</v>
      </c>
      <c r="C313" t="s">
        <v>53</v>
      </c>
      <c r="D313">
        <v>9.3392322255505693</v>
      </c>
      <c r="E313" t="s">
        <v>426</v>
      </c>
      <c r="F313" t="s">
        <v>83</v>
      </c>
      <c r="G313">
        <v>9.3392322255505693</v>
      </c>
      <c r="H313">
        <f t="shared" si="12"/>
        <v>9.3392322255505693</v>
      </c>
      <c r="I313" t="str">
        <f t="shared" si="13"/>
        <v>To Home</v>
      </c>
      <c r="J313" t="str">
        <f t="shared" si="14"/>
        <v>Magarpatta,Pune</v>
      </c>
    </row>
    <row r="314" spans="1:10" hidden="1" x14ac:dyDescent="0.3">
      <c r="A314">
        <v>320</v>
      </c>
      <c r="B314" t="s">
        <v>377</v>
      </c>
      <c r="C314" t="s">
        <v>53</v>
      </c>
      <c r="D314">
        <v>1.1114843645104628</v>
      </c>
      <c r="E314" t="s">
        <v>382</v>
      </c>
      <c r="F314" t="s">
        <v>83</v>
      </c>
      <c r="G314">
        <v>2.7404969789229812</v>
      </c>
      <c r="H314">
        <f t="shared" si="12"/>
        <v>1.1114843645104628</v>
      </c>
      <c r="I314" t="str">
        <f t="shared" si="13"/>
        <v>Came from Work/ Office</v>
      </c>
      <c r="J314" t="str">
        <f t="shared" si="14"/>
        <v>ICC/ Senapati Bapat Road,Pune</v>
      </c>
    </row>
    <row r="315" spans="1:10" hidden="1" x14ac:dyDescent="0.3">
      <c r="A315">
        <v>321</v>
      </c>
      <c r="B315" t="s">
        <v>370</v>
      </c>
      <c r="C315" t="s">
        <v>93</v>
      </c>
      <c r="D315">
        <v>1.2092811452000027</v>
      </c>
      <c r="E315" t="s">
        <v>431</v>
      </c>
      <c r="F315" t="s">
        <v>166</v>
      </c>
      <c r="G315">
        <v>4.1497116616322893</v>
      </c>
      <c r="H315">
        <f t="shared" si="12"/>
        <v>1.2092811452000027</v>
      </c>
      <c r="I315" t="str">
        <f t="shared" si="13"/>
        <v>Shopping</v>
      </c>
      <c r="J315" t="str">
        <f t="shared" si="14"/>
        <v>Shivajinagar,Pune</v>
      </c>
    </row>
    <row r="316" spans="1:10" hidden="1" x14ac:dyDescent="0.3">
      <c r="A316">
        <v>322</v>
      </c>
      <c r="B316" t="s">
        <v>372</v>
      </c>
      <c r="C316" t="s">
        <v>93</v>
      </c>
      <c r="D316">
        <v>0.97214727229144604</v>
      </c>
      <c r="E316" t="s">
        <v>496</v>
      </c>
      <c r="F316" t="s">
        <v>83</v>
      </c>
      <c r="G316">
        <v>1.0202142361675413</v>
      </c>
      <c r="H316">
        <f t="shared" si="12"/>
        <v>0.97214727229144604</v>
      </c>
      <c r="I316" t="str">
        <f t="shared" si="13"/>
        <v>Shopping</v>
      </c>
      <c r="J316" t="str">
        <f t="shared" si="14"/>
        <v>FC Road,Pune</v>
      </c>
    </row>
    <row r="317" spans="1:10" hidden="1" x14ac:dyDescent="0.3">
      <c r="A317">
        <v>323</v>
      </c>
      <c r="B317" t="s">
        <v>449</v>
      </c>
      <c r="C317" t="s">
        <v>119</v>
      </c>
      <c r="D317">
        <v>5.3928764413511887</v>
      </c>
      <c r="E317" t="s">
        <v>449</v>
      </c>
      <c r="F317" t="s">
        <v>83</v>
      </c>
      <c r="G317">
        <v>5.3928764413511887</v>
      </c>
      <c r="H317">
        <f t="shared" si="12"/>
        <v>5.3928764413511887</v>
      </c>
      <c r="I317" t="str">
        <f t="shared" si="13"/>
        <v>To Home</v>
      </c>
      <c r="J317" t="str">
        <f t="shared" si="14"/>
        <v>Aundh,Pune</v>
      </c>
    </row>
    <row r="318" spans="1:10" hidden="1" x14ac:dyDescent="0.3">
      <c r="A318">
        <v>324</v>
      </c>
      <c r="B318" t="s">
        <v>396</v>
      </c>
      <c r="C318" t="s">
        <v>53</v>
      </c>
      <c r="D318">
        <v>7.4641068233924317</v>
      </c>
      <c r="E318" t="s">
        <v>396</v>
      </c>
      <c r="F318" t="s">
        <v>83</v>
      </c>
      <c r="G318">
        <v>7.4641068233924317</v>
      </c>
      <c r="H318">
        <f t="shared" si="12"/>
        <v>7.4641068233924317</v>
      </c>
      <c r="I318" t="str">
        <f t="shared" si="13"/>
        <v>To Home</v>
      </c>
      <c r="J318" t="str">
        <f t="shared" si="14"/>
        <v>Bavdhan,Pune</v>
      </c>
    </row>
    <row r="319" spans="1:10" hidden="1" x14ac:dyDescent="0.3">
      <c r="A319">
        <v>325</v>
      </c>
      <c r="B319" t="s">
        <v>372</v>
      </c>
      <c r="C319" t="s">
        <v>93</v>
      </c>
      <c r="D319">
        <v>0.97214727229144604</v>
      </c>
      <c r="E319" t="s">
        <v>371</v>
      </c>
      <c r="F319" t="s">
        <v>83</v>
      </c>
      <c r="G319">
        <v>5.0226426066155572</v>
      </c>
      <c r="H319">
        <f t="shared" si="12"/>
        <v>0.97214727229144604</v>
      </c>
      <c r="I319" t="str">
        <f t="shared" si="13"/>
        <v>Shopping</v>
      </c>
      <c r="J319" t="str">
        <f t="shared" si="14"/>
        <v>FC Road,Pune</v>
      </c>
    </row>
    <row r="320" spans="1:10" hidden="1" x14ac:dyDescent="0.3">
      <c r="A320">
        <v>326</v>
      </c>
      <c r="B320" t="s">
        <v>377</v>
      </c>
      <c r="C320" t="s">
        <v>119</v>
      </c>
      <c r="D320">
        <v>1.1114843645104628</v>
      </c>
      <c r="E320" t="s">
        <v>390</v>
      </c>
      <c r="F320" t="s">
        <v>166</v>
      </c>
      <c r="G320">
        <v>1.3336536104744432</v>
      </c>
      <c r="H320">
        <f t="shared" si="12"/>
        <v>1.1114843645104628</v>
      </c>
      <c r="I320" t="str">
        <f t="shared" si="13"/>
        <v>Visiting Friends/ Relatives</v>
      </c>
      <c r="J320" t="str">
        <f t="shared" si="14"/>
        <v>ICC/ Senapati Bapat Road,Pune</v>
      </c>
    </row>
    <row r="321" spans="1:10" hidden="1" x14ac:dyDescent="0.3">
      <c r="A321">
        <v>328</v>
      </c>
      <c r="B321" t="s">
        <v>370</v>
      </c>
      <c r="C321" t="s">
        <v>53</v>
      </c>
      <c r="D321">
        <v>1.2092811452000027</v>
      </c>
      <c r="E321" t="s">
        <v>382</v>
      </c>
      <c r="F321" t="s">
        <v>83</v>
      </c>
      <c r="G321">
        <v>2.7404969789229812</v>
      </c>
      <c r="H321">
        <f t="shared" si="12"/>
        <v>1.2092811452000027</v>
      </c>
      <c r="I321" t="str">
        <f t="shared" si="13"/>
        <v>Came from Work/ Office</v>
      </c>
      <c r="J321" t="str">
        <f t="shared" si="14"/>
        <v>Shivajinagar,Pune</v>
      </c>
    </row>
    <row r="322" spans="1:10" x14ac:dyDescent="0.3">
      <c r="A322">
        <v>329</v>
      </c>
      <c r="B322" t="s">
        <v>419</v>
      </c>
      <c r="C322" t="s">
        <v>80</v>
      </c>
      <c r="D322">
        <v>6.8171678831825364</v>
      </c>
      <c r="E322" t="s">
        <v>419</v>
      </c>
      <c r="F322" t="s">
        <v>83</v>
      </c>
      <c r="G322">
        <v>6.8171678831825364</v>
      </c>
      <c r="H322">
        <f t="shared" ref="H322:H385" si="15">IF(D322&lt;G322,D322,G322)</f>
        <v>6.8171678831825364</v>
      </c>
      <c r="I322" t="str">
        <f t="shared" ref="I322:I385" si="16">IF(D322&lt;G322,C322,F322)</f>
        <v>To Home</v>
      </c>
      <c r="J322" t="str">
        <f t="shared" ref="J322:J385" si="17">IF(D322&lt;G322,B322,E322)</f>
        <v>Sinhgad Road,Pune</v>
      </c>
    </row>
    <row r="323" spans="1:10" hidden="1" x14ac:dyDescent="0.3">
      <c r="A323">
        <v>330</v>
      </c>
      <c r="B323" t="s">
        <v>401</v>
      </c>
      <c r="C323" t="s">
        <v>53</v>
      </c>
      <c r="D323">
        <v>3.9340100505256275</v>
      </c>
      <c r="E323" t="s">
        <v>382</v>
      </c>
      <c r="F323" t="s">
        <v>83</v>
      </c>
      <c r="G323">
        <v>2.7404969789229812</v>
      </c>
      <c r="H323">
        <f t="shared" si="15"/>
        <v>2.7404969789229812</v>
      </c>
      <c r="I323" t="str">
        <f t="shared" si="16"/>
        <v>To Home</v>
      </c>
      <c r="J323" t="str">
        <f t="shared" si="17"/>
        <v>MIT College / Anand Nagar,Pune</v>
      </c>
    </row>
    <row r="324" spans="1:10" hidden="1" x14ac:dyDescent="0.3">
      <c r="A324">
        <v>331</v>
      </c>
      <c r="B324" t="s">
        <v>450</v>
      </c>
      <c r="C324" t="s">
        <v>53</v>
      </c>
      <c r="D324">
        <v>7.1829289376714325</v>
      </c>
      <c r="E324" t="s">
        <v>495</v>
      </c>
      <c r="F324" t="s">
        <v>83</v>
      </c>
      <c r="G324">
        <v>4.1497116616322893</v>
      </c>
      <c r="H324">
        <f t="shared" si="15"/>
        <v>4.1497116616322893</v>
      </c>
      <c r="I324" t="str">
        <f t="shared" si="16"/>
        <v>To Home</v>
      </c>
      <c r="J324" t="str">
        <f t="shared" si="17"/>
        <v>Old City,Pune</v>
      </c>
    </row>
    <row r="325" spans="1:10" hidden="1" x14ac:dyDescent="0.3">
      <c r="A325">
        <v>333</v>
      </c>
      <c r="B325" t="s">
        <v>431</v>
      </c>
      <c r="C325" t="s">
        <v>156</v>
      </c>
      <c r="D325">
        <v>4.1497116616322893</v>
      </c>
      <c r="E325" t="s">
        <v>443</v>
      </c>
      <c r="F325" t="s">
        <v>83</v>
      </c>
      <c r="G325">
        <v>6.6678029951207325</v>
      </c>
      <c r="H325">
        <f t="shared" si="15"/>
        <v>4.1497116616322893</v>
      </c>
      <c r="I325" t="str">
        <f t="shared" si="16"/>
        <v>Watching a movie/ Out for fun</v>
      </c>
      <c r="J325" t="str">
        <f t="shared" si="17"/>
        <v>Sambhaji Park,Pune</v>
      </c>
    </row>
    <row r="326" spans="1:10" hidden="1" x14ac:dyDescent="0.3">
      <c r="A326">
        <v>334</v>
      </c>
      <c r="B326" t="s">
        <v>369</v>
      </c>
      <c r="C326" t="s">
        <v>53</v>
      </c>
      <c r="D326">
        <v>1.0882378244842448</v>
      </c>
      <c r="E326" t="s">
        <v>513</v>
      </c>
      <c r="F326" t="s">
        <v>83</v>
      </c>
      <c r="G326">
        <v>15.872812045399435</v>
      </c>
      <c r="H326">
        <f t="shared" si="15"/>
        <v>1.0882378244842448</v>
      </c>
      <c r="I326" t="str">
        <f t="shared" si="16"/>
        <v>Came from Work/ Office</v>
      </c>
      <c r="J326" t="str">
        <f t="shared" si="17"/>
        <v>Deccan,Pune</v>
      </c>
    </row>
    <row r="327" spans="1:10" hidden="1" x14ac:dyDescent="0.3">
      <c r="A327">
        <v>335</v>
      </c>
      <c r="B327" t="s">
        <v>451</v>
      </c>
      <c r="C327" t="s">
        <v>160</v>
      </c>
      <c r="D327">
        <v>2.7152233040555012</v>
      </c>
      <c r="E327" t="s">
        <v>401</v>
      </c>
      <c r="F327" t="s">
        <v>142</v>
      </c>
      <c r="G327">
        <v>3.9340100505256275</v>
      </c>
      <c r="H327">
        <f t="shared" si="15"/>
        <v>2.7152233040555012</v>
      </c>
      <c r="I327" t="str">
        <f t="shared" si="16"/>
        <v>At College</v>
      </c>
      <c r="J327" t="str">
        <f t="shared" si="17"/>
        <v>MIT-WPU,Pune</v>
      </c>
    </row>
    <row r="328" spans="1:10" x14ac:dyDescent="0.3">
      <c r="A328">
        <v>336</v>
      </c>
      <c r="B328" t="s">
        <v>450</v>
      </c>
      <c r="C328" t="s">
        <v>80</v>
      </c>
      <c r="D328">
        <v>7.1829289376714325</v>
      </c>
      <c r="E328" t="s">
        <v>450</v>
      </c>
      <c r="F328" t="s">
        <v>83</v>
      </c>
      <c r="G328">
        <v>7.1829289376714325</v>
      </c>
      <c r="H328">
        <f t="shared" si="15"/>
        <v>7.1829289376714325</v>
      </c>
      <c r="I328" t="str">
        <f t="shared" si="16"/>
        <v>To Home</v>
      </c>
      <c r="J328" t="str">
        <f t="shared" si="17"/>
        <v>Kalyani nagar,Pune</v>
      </c>
    </row>
    <row r="329" spans="1:10" hidden="1" x14ac:dyDescent="0.3">
      <c r="A329">
        <v>337</v>
      </c>
      <c r="B329" t="s">
        <v>370</v>
      </c>
      <c r="C329" t="s">
        <v>53</v>
      </c>
      <c r="D329">
        <v>1.2092811452000027</v>
      </c>
      <c r="E329" t="s">
        <v>370</v>
      </c>
      <c r="F329" t="s">
        <v>55</v>
      </c>
      <c r="G329">
        <v>1.2092811452000027</v>
      </c>
      <c r="H329">
        <f t="shared" si="15"/>
        <v>1.2092811452000027</v>
      </c>
      <c r="I329" t="str">
        <f t="shared" si="16"/>
        <v>To Work/ Office</v>
      </c>
      <c r="J329" t="str">
        <f t="shared" si="17"/>
        <v>Shivajinagar,Pune</v>
      </c>
    </row>
    <row r="330" spans="1:10" hidden="1" x14ac:dyDescent="0.3">
      <c r="A330">
        <v>338</v>
      </c>
      <c r="B330" t="s">
        <v>390</v>
      </c>
      <c r="C330" t="s">
        <v>156</v>
      </c>
      <c r="D330">
        <v>1.3336536104744432</v>
      </c>
      <c r="E330" t="s">
        <v>514</v>
      </c>
      <c r="F330" t="s">
        <v>83</v>
      </c>
      <c r="G330">
        <v>9.9173956136954509</v>
      </c>
      <c r="H330">
        <f t="shared" si="15"/>
        <v>1.3336536104744432</v>
      </c>
      <c r="I330" t="str">
        <f t="shared" si="16"/>
        <v>Watching a movie/ Out for fun</v>
      </c>
      <c r="J330" t="str">
        <f t="shared" si="17"/>
        <v>Pavillion Mall,Pune</v>
      </c>
    </row>
    <row r="331" spans="1:10" hidden="1" x14ac:dyDescent="0.3">
      <c r="A331">
        <v>339</v>
      </c>
      <c r="B331" t="s">
        <v>452</v>
      </c>
      <c r="C331" t="s">
        <v>119</v>
      </c>
      <c r="D331">
        <v>9.4454780345404821</v>
      </c>
      <c r="E331" t="s">
        <v>382</v>
      </c>
      <c r="F331" t="s">
        <v>163</v>
      </c>
      <c r="G331">
        <v>2.7404969789229812</v>
      </c>
      <c r="H331">
        <f t="shared" si="15"/>
        <v>2.7404969789229812</v>
      </c>
      <c r="I331" t="str">
        <f t="shared" si="16"/>
        <v>To visit Friends/ Relatives</v>
      </c>
      <c r="J331" t="str">
        <f t="shared" si="17"/>
        <v>MIT College / Anand Nagar,Pune</v>
      </c>
    </row>
    <row r="332" spans="1:10" hidden="1" x14ac:dyDescent="0.3">
      <c r="A332">
        <v>340</v>
      </c>
      <c r="B332" t="s">
        <v>441</v>
      </c>
      <c r="C332" t="s">
        <v>80</v>
      </c>
      <c r="D332">
        <v>6.8569812538984047</v>
      </c>
      <c r="E332" t="s">
        <v>387</v>
      </c>
      <c r="F332" t="s">
        <v>166</v>
      </c>
      <c r="G332">
        <v>1.1133660334471156</v>
      </c>
      <c r="H332">
        <f t="shared" si="15"/>
        <v>1.1133660334471156</v>
      </c>
      <c r="I332" t="str">
        <f t="shared" si="16"/>
        <v>To watch Movie/ Out for fun</v>
      </c>
      <c r="J332" t="str">
        <f t="shared" si="17"/>
        <v>R Deccan,Pune</v>
      </c>
    </row>
    <row r="333" spans="1:10" hidden="1" x14ac:dyDescent="0.3">
      <c r="A333">
        <v>341</v>
      </c>
      <c r="B333" t="s">
        <v>382</v>
      </c>
      <c r="C333" t="s">
        <v>80</v>
      </c>
      <c r="D333">
        <v>2.7404969789229812</v>
      </c>
      <c r="E333" t="s">
        <v>388</v>
      </c>
      <c r="F333" t="s">
        <v>142</v>
      </c>
      <c r="G333">
        <v>0.35010135198927828</v>
      </c>
      <c r="H333">
        <f t="shared" si="15"/>
        <v>0.35010135198927828</v>
      </c>
      <c r="I333" t="str">
        <f t="shared" si="16"/>
        <v>To College</v>
      </c>
      <c r="J333" t="str">
        <f t="shared" si="17"/>
        <v>Fergusson / BMCC,Pune</v>
      </c>
    </row>
    <row r="334" spans="1:10" hidden="1" x14ac:dyDescent="0.3">
      <c r="A334">
        <v>342</v>
      </c>
      <c r="B334" t="s">
        <v>388</v>
      </c>
      <c r="C334" t="s">
        <v>160</v>
      </c>
      <c r="D334">
        <v>0.35010135198927828</v>
      </c>
      <c r="E334" t="s">
        <v>388</v>
      </c>
      <c r="F334" t="s">
        <v>142</v>
      </c>
      <c r="G334">
        <v>0.35010135198927828</v>
      </c>
      <c r="H334">
        <f t="shared" si="15"/>
        <v>0.35010135198927828</v>
      </c>
      <c r="I334" t="str">
        <f t="shared" si="16"/>
        <v>To College</v>
      </c>
      <c r="J334" t="str">
        <f t="shared" si="17"/>
        <v>Fergusson / BMCC,Pune</v>
      </c>
    </row>
    <row r="335" spans="1:10" hidden="1" x14ac:dyDescent="0.3">
      <c r="A335">
        <v>343</v>
      </c>
      <c r="B335" t="s">
        <v>372</v>
      </c>
      <c r="C335" t="s">
        <v>93</v>
      </c>
      <c r="D335">
        <v>0.97214727229144604</v>
      </c>
      <c r="E335" t="s">
        <v>372</v>
      </c>
      <c r="F335" t="s">
        <v>93</v>
      </c>
      <c r="G335">
        <v>0.97214727229144604</v>
      </c>
      <c r="H335">
        <f t="shared" si="15"/>
        <v>0.97214727229144604</v>
      </c>
      <c r="I335" t="str">
        <f t="shared" si="16"/>
        <v>Shopping</v>
      </c>
      <c r="J335" t="str">
        <f t="shared" si="17"/>
        <v>FC Road,Pune</v>
      </c>
    </row>
    <row r="336" spans="1:10" hidden="1" x14ac:dyDescent="0.3">
      <c r="A336">
        <v>344</v>
      </c>
      <c r="B336" t="s">
        <v>372</v>
      </c>
      <c r="C336" t="s">
        <v>93</v>
      </c>
      <c r="D336">
        <v>0.97214727229144604</v>
      </c>
      <c r="E336" t="s">
        <v>407</v>
      </c>
      <c r="F336" t="s">
        <v>83</v>
      </c>
      <c r="G336">
        <v>12.850698334201999</v>
      </c>
      <c r="H336">
        <f t="shared" si="15"/>
        <v>0.97214727229144604</v>
      </c>
      <c r="I336" t="str">
        <f t="shared" si="16"/>
        <v>Shopping</v>
      </c>
      <c r="J336" t="str">
        <f t="shared" si="17"/>
        <v>FC Road,Pune</v>
      </c>
    </row>
    <row r="337" spans="1:10" hidden="1" x14ac:dyDescent="0.3">
      <c r="A337">
        <v>345</v>
      </c>
      <c r="B337" t="s">
        <v>370</v>
      </c>
      <c r="C337" t="s">
        <v>53</v>
      </c>
      <c r="D337">
        <v>1.2092811452000027</v>
      </c>
      <c r="E337" t="s">
        <v>515</v>
      </c>
      <c r="F337" t="s">
        <v>83</v>
      </c>
      <c r="G337">
        <v>18.777798165207564</v>
      </c>
      <c r="H337">
        <f t="shared" si="15"/>
        <v>1.2092811452000027</v>
      </c>
      <c r="I337" t="str">
        <f t="shared" si="16"/>
        <v>Came from Work/ Office</v>
      </c>
      <c r="J337" t="str">
        <f t="shared" si="17"/>
        <v>Shivajinagar,Pune</v>
      </c>
    </row>
    <row r="338" spans="1:10" hidden="1" x14ac:dyDescent="0.3">
      <c r="A338">
        <v>346</v>
      </c>
      <c r="B338" t="s">
        <v>453</v>
      </c>
      <c r="C338" t="s">
        <v>53</v>
      </c>
      <c r="D338">
        <v>11.845041254349336</v>
      </c>
      <c r="E338" t="s">
        <v>400</v>
      </c>
      <c r="F338" t="s">
        <v>83</v>
      </c>
      <c r="G338">
        <v>2.8310148193870535</v>
      </c>
      <c r="H338">
        <f t="shared" si="15"/>
        <v>2.8310148193870535</v>
      </c>
      <c r="I338" t="str">
        <f t="shared" si="16"/>
        <v>To Home</v>
      </c>
      <c r="J338" t="str">
        <f t="shared" si="17"/>
        <v>Deenanath Mangeshkar Hospital / Patwardhan Bag,Pune</v>
      </c>
    </row>
    <row r="339" spans="1:10" hidden="1" x14ac:dyDescent="0.3">
      <c r="A339">
        <v>347</v>
      </c>
      <c r="B339" t="s">
        <v>398</v>
      </c>
      <c r="C339" t="s">
        <v>53</v>
      </c>
      <c r="D339">
        <v>7.8506461999342383</v>
      </c>
      <c r="E339" t="s">
        <v>495</v>
      </c>
      <c r="F339" t="s">
        <v>83</v>
      </c>
      <c r="G339">
        <v>4.1497116616322893</v>
      </c>
      <c r="H339">
        <f t="shared" si="15"/>
        <v>4.1497116616322893</v>
      </c>
      <c r="I339" t="str">
        <f t="shared" si="16"/>
        <v>To Home</v>
      </c>
      <c r="J339" t="str">
        <f t="shared" si="17"/>
        <v>Old City,Pune</v>
      </c>
    </row>
    <row r="340" spans="1:10" hidden="1" x14ac:dyDescent="0.3">
      <c r="A340">
        <v>348</v>
      </c>
      <c r="B340" t="s">
        <v>381</v>
      </c>
      <c r="C340" t="s">
        <v>53</v>
      </c>
      <c r="D340">
        <v>0.75060219593995303</v>
      </c>
      <c r="E340" t="s">
        <v>370</v>
      </c>
      <c r="F340" t="s">
        <v>83</v>
      </c>
      <c r="G340">
        <v>1.2092811452000027</v>
      </c>
      <c r="H340">
        <f t="shared" si="15"/>
        <v>0.75060219593995303</v>
      </c>
      <c r="I340" t="str">
        <f t="shared" si="16"/>
        <v>Came from Work/ Office</v>
      </c>
      <c r="J340" t="str">
        <f t="shared" si="17"/>
        <v>Model Colony,Pune</v>
      </c>
    </row>
    <row r="341" spans="1:10" x14ac:dyDescent="0.3">
      <c r="A341">
        <v>349</v>
      </c>
      <c r="B341" t="s">
        <v>398</v>
      </c>
      <c r="C341" t="s">
        <v>80</v>
      </c>
      <c r="D341">
        <v>7.8506461999342383</v>
      </c>
      <c r="E341" t="s">
        <v>375</v>
      </c>
      <c r="F341" t="s">
        <v>83</v>
      </c>
      <c r="G341">
        <v>3.106822779305527</v>
      </c>
      <c r="H341">
        <f t="shared" si="15"/>
        <v>3.106822779305527</v>
      </c>
      <c r="I341" t="str">
        <f t="shared" si="16"/>
        <v>To Home</v>
      </c>
      <c r="J341" t="str">
        <f t="shared" si="17"/>
        <v>Mayur Colony / Ideal Colony,Pune</v>
      </c>
    </row>
    <row r="342" spans="1:10" x14ac:dyDescent="0.3">
      <c r="A342">
        <v>350</v>
      </c>
      <c r="B342" t="s">
        <v>444</v>
      </c>
      <c r="C342" t="s">
        <v>80</v>
      </c>
      <c r="D342">
        <v>5.8240392507721879</v>
      </c>
      <c r="E342" t="s">
        <v>444</v>
      </c>
      <c r="F342" t="s">
        <v>83</v>
      </c>
      <c r="G342">
        <v>5.8240392507721879</v>
      </c>
      <c r="H342">
        <f t="shared" si="15"/>
        <v>5.8240392507721879</v>
      </c>
      <c r="I342" t="str">
        <f t="shared" si="16"/>
        <v>To Home</v>
      </c>
      <c r="J342" t="str">
        <f t="shared" si="17"/>
        <v>Sahakarnagar,Pune</v>
      </c>
    </row>
    <row r="343" spans="1:10" hidden="1" x14ac:dyDescent="0.3">
      <c r="A343">
        <v>351</v>
      </c>
      <c r="B343" t="s">
        <v>401</v>
      </c>
      <c r="C343" t="s">
        <v>53</v>
      </c>
      <c r="D343">
        <v>3.9340100505256275</v>
      </c>
      <c r="E343" t="s">
        <v>370</v>
      </c>
      <c r="F343" t="s">
        <v>83</v>
      </c>
      <c r="G343">
        <v>1.2092811452000027</v>
      </c>
      <c r="H343">
        <f t="shared" si="15"/>
        <v>1.2092811452000027</v>
      </c>
      <c r="I343" t="str">
        <f t="shared" si="16"/>
        <v>To Home</v>
      </c>
      <c r="J343" t="str">
        <f t="shared" si="17"/>
        <v>Shivajinagar,Pune</v>
      </c>
    </row>
    <row r="344" spans="1:10" hidden="1" x14ac:dyDescent="0.3">
      <c r="A344">
        <v>352</v>
      </c>
      <c r="B344" t="s">
        <v>438</v>
      </c>
      <c r="C344" t="s">
        <v>93</v>
      </c>
      <c r="D344">
        <v>1.3966680492327121</v>
      </c>
      <c r="E344" t="s">
        <v>425</v>
      </c>
      <c r="F344" t="s">
        <v>83</v>
      </c>
      <c r="G344">
        <v>1.719648877797864</v>
      </c>
      <c r="H344">
        <f t="shared" si="15"/>
        <v>1.3966680492327121</v>
      </c>
      <c r="I344" t="str">
        <f t="shared" si="16"/>
        <v>Shopping</v>
      </c>
      <c r="J344" t="str">
        <f t="shared" si="17"/>
        <v>Prabhat road,Pune</v>
      </c>
    </row>
    <row r="345" spans="1:10" hidden="1" x14ac:dyDescent="0.3">
      <c r="A345">
        <v>353</v>
      </c>
      <c r="B345" t="s">
        <v>454</v>
      </c>
      <c r="C345" t="s">
        <v>53</v>
      </c>
      <c r="D345">
        <v>2.0346751073300133</v>
      </c>
      <c r="E345" t="s">
        <v>444</v>
      </c>
      <c r="F345" t="s">
        <v>83</v>
      </c>
      <c r="G345">
        <v>5.8240392507721879</v>
      </c>
      <c r="H345">
        <f t="shared" si="15"/>
        <v>2.0346751073300133</v>
      </c>
      <c r="I345" t="str">
        <f t="shared" si="16"/>
        <v>Came from Work/ Office</v>
      </c>
      <c r="J345" t="str">
        <f t="shared" si="17"/>
        <v>Sadashiv peth,Pune</v>
      </c>
    </row>
    <row r="346" spans="1:10" hidden="1" x14ac:dyDescent="0.3">
      <c r="A346">
        <v>354</v>
      </c>
      <c r="B346" t="s">
        <v>370</v>
      </c>
      <c r="C346" t="s">
        <v>93</v>
      </c>
      <c r="D346">
        <v>1.2092811452000027</v>
      </c>
      <c r="E346" t="s">
        <v>390</v>
      </c>
      <c r="F346" t="s">
        <v>166</v>
      </c>
      <c r="G346">
        <v>1.3336536104744432</v>
      </c>
      <c r="H346">
        <f t="shared" si="15"/>
        <v>1.2092811452000027</v>
      </c>
      <c r="I346" t="str">
        <f t="shared" si="16"/>
        <v>Shopping</v>
      </c>
      <c r="J346" t="str">
        <f t="shared" si="17"/>
        <v>Shivajinagar,Pune</v>
      </c>
    </row>
    <row r="347" spans="1:10" hidden="1" x14ac:dyDescent="0.3">
      <c r="A347">
        <v>355</v>
      </c>
      <c r="B347" t="s">
        <v>496</v>
      </c>
      <c r="C347" t="s">
        <v>119</v>
      </c>
      <c r="D347">
        <v>1.0202142361675413</v>
      </c>
      <c r="E347" t="s">
        <v>431</v>
      </c>
      <c r="F347" t="s">
        <v>166</v>
      </c>
      <c r="G347">
        <v>4.1497116616322893</v>
      </c>
      <c r="H347">
        <f t="shared" si="15"/>
        <v>1.0202142361675413</v>
      </c>
      <c r="I347" t="str">
        <f t="shared" si="16"/>
        <v>Visiting Friends/ Relatives</v>
      </c>
      <c r="J347" t="str">
        <f t="shared" si="17"/>
        <v>Prabhat Road/Bhandarkar Road,Pune</v>
      </c>
    </row>
    <row r="348" spans="1:10" x14ac:dyDescent="0.3">
      <c r="A348">
        <v>356</v>
      </c>
      <c r="B348" t="s">
        <v>377</v>
      </c>
      <c r="C348" t="s">
        <v>80</v>
      </c>
      <c r="D348">
        <v>1.1114843645104628</v>
      </c>
      <c r="E348" t="s">
        <v>370</v>
      </c>
      <c r="F348" t="s">
        <v>83</v>
      </c>
      <c r="G348">
        <v>1.2092811452000027</v>
      </c>
      <c r="H348">
        <f t="shared" si="15"/>
        <v>1.1114843645104628</v>
      </c>
      <c r="I348" t="str">
        <f t="shared" si="16"/>
        <v>At Home</v>
      </c>
      <c r="J348" t="str">
        <f t="shared" si="17"/>
        <v>ICC/ Senapati Bapat Road,Pune</v>
      </c>
    </row>
    <row r="349" spans="1:10" hidden="1" x14ac:dyDescent="0.3">
      <c r="A349">
        <v>357</v>
      </c>
      <c r="B349" t="s">
        <v>377</v>
      </c>
      <c r="C349" t="s">
        <v>53</v>
      </c>
      <c r="D349">
        <v>1.1114843645104628</v>
      </c>
      <c r="E349" t="s">
        <v>370</v>
      </c>
      <c r="F349" t="s">
        <v>83</v>
      </c>
      <c r="G349">
        <v>1.2092811452000027</v>
      </c>
      <c r="H349">
        <f t="shared" si="15"/>
        <v>1.1114843645104628</v>
      </c>
      <c r="I349" t="str">
        <f t="shared" si="16"/>
        <v>Came from Work/ Office</v>
      </c>
      <c r="J349" t="str">
        <f t="shared" si="17"/>
        <v>ICC/ Senapati Bapat Road,Pune</v>
      </c>
    </row>
    <row r="350" spans="1:10" hidden="1" x14ac:dyDescent="0.3">
      <c r="A350">
        <v>359</v>
      </c>
      <c r="B350" t="s">
        <v>455</v>
      </c>
      <c r="C350" t="s">
        <v>119</v>
      </c>
      <c r="D350">
        <v>17.54261222230447</v>
      </c>
      <c r="E350" t="s">
        <v>455</v>
      </c>
      <c r="F350" t="s">
        <v>83</v>
      </c>
      <c r="G350">
        <v>17.54261222230447</v>
      </c>
      <c r="H350">
        <f t="shared" si="15"/>
        <v>17.54261222230447</v>
      </c>
      <c r="I350" t="str">
        <f t="shared" si="16"/>
        <v>To Home</v>
      </c>
      <c r="J350" t="str">
        <f t="shared" si="17"/>
        <v>Hinjewadi phase 3,Pune</v>
      </c>
    </row>
    <row r="351" spans="1:10" hidden="1" x14ac:dyDescent="0.3">
      <c r="A351">
        <v>360</v>
      </c>
      <c r="B351" t="s">
        <v>411</v>
      </c>
      <c r="C351" t="s">
        <v>93</v>
      </c>
      <c r="D351">
        <v>0.94852362057423922</v>
      </c>
      <c r="E351" t="s">
        <v>375</v>
      </c>
      <c r="F351" t="s">
        <v>83</v>
      </c>
      <c r="G351">
        <v>3.106822779305527</v>
      </c>
      <c r="H351">
        <f t="shared" si="15"/>
        <v>0.94852362057423922</v>
      </c>
      <c r="I351" t="str">
        <f t="shared" si="16"/>
        <v>Shopping</v>
      </c>
      <c r="J351" t="str">
        <f t="shared" si="17"/>
        <v>JM Road,Pune</v>
      </c>
    </row>
    <row r="352" spans="1:10" hidden="1" x14ac:dyDescent="0.3">
      <c r="A352">
        <v>361</v>
      </c>
      <c r="B352" t="s">
        <v>390</v>
      </c>
      <c r="C352" t="s">
        <v>156</v>
      </c>
      <c r="D352">
        <v>1.3336536104744432</v>
      </c>
      <c r="E352" t="s">
        <v>369</v>
      </c>
      <c r="F352" t="s">
        <v>83</v>
      </c>
      <c r="G352">
        <v>1.0882378244842448</v>
      </c>
      <c r="H352">
        <f t="shared" si="15"/>
        <v>1.0882378244842448</v>
      </c>
      <c r="I352" t="str">
        <f t="shared" si="16"/>
        <v>To Home</v>
      </c>
      <c r="J352" t="str">
        <f t="shared" si="17"/>
        <v>Deccan,Pune</v>
      </c>
    </row>
    <row r="353" spans="1:10" hidden="1" x14ac:dyDescent="0.3">
      <c r="A353">
        <v>362</v>
      </c>
      <c r="B353" t="s">
        <v>419</v>
      </c>
      <c r="C353" t="s">
        <v>53</v>
      </c>
      <c r="D353">
        <v>6.8171678831825364</v>
      </c>
      <c r="E353" t="s">
        <v>516</v>
      </c>
      <c r="F353" t="s">
        <v>83</v>
      </c>
      <c r="G353">
        <v>8.9957322347720332</v>
      </c>
      <c r="H353">
        <f t="shared" si="15"/>
        <v>6.8171678831825364</v>
      </c>
      <c r="I353" t="str">
        <f t="shared" si="16"/>
        <v>Came from Work/ Office</v>
      </c>
      <c r="J353" t="str">
        <f t="shared" si="17"/>
        <v>Sinhgad Road,Pune</v>
      </c>
    </row>
    <row r="354" spans="1:10" hidden="1" x14ac:dyDescent="0.3">
      <c r="A354">
        <v>363</v>
      </c>
      <c r="B354" t="s">
        <v>419</v>
      </c>
      <c r="C354" t="s">
        <v>80</v>
      </c>
      <c r="D354">
        <v>6.8171678831825364</v>
      </c>
      <c r="E354" t="s">
        <v>390</v>
      </c>
      <c r="F354" t="s">
        <v>166</v>
      </c>
      <c r="G354">
        <v>1.3336536104744432</v>
      </c>
      <c r="H354">
        <f t="shared" si="15"/>
        <v>1.3336536104744432</v>
      </c>
      <c r="I354" t="str">
        <f t="shared" si="16"/>
        <v>To watch Movie/ Out for fun</v>
      </c>
      <c r="J354" t="str">
        <f t="shared" si="17"/>
        <v>Pavillion Mall,Pune</v>
      </c>
    </row>
    <row r="355" spans="1:10" x14ac:dyDescent="0.3">
      <c r="A355">
        <v>364</v>
      </c>
      <c r="B355" t="s">
        <v>377</v>
      </c>
      <c r="C355" t="s">
        <v>80</v>
      </c>
      <c r="D355">
        <v>1.1114843645104628</v>
      </c>
      <c r="E355" t="s">
        <v>496</v>
      </c>
      <c r="F355" t="s">
        <v>83</v>
      </c>
      <c r="G355">
        <v>1.0202142361675413</v>
      </c>
      <c r="H355">
        <f t="shared" si="15"/>
        <v>1.0202142361675413</v>
      </c>
      <c r="I355" t="str">
        <f t="shared" si="16"/>
        <v>To Home</v>
      </c>
      <c r="J355" t="str">
        <f t="shared" si="17"/>
        <v>Prabhat Road/Bhandarkar Road,Pune</v>
      </c>
    </row>
    <row r="356" spans="1:10" hidden="1" x14ac:dyDescent="0.3">
      <c r="A356">
        <v>365</v>
      </c>
      <c r="B356" t="s">
        <v>370</v>
      </c>
      <c r="C356" t="s">
        <v>53</v>
      </c>
      <c r="D356">
        <v>1.2092811452000027</v>
      </c>
      <c r="E356" t="s">
        <v>370</v>
      </c>
      <c r="F356" t="s">
        <v>55</v>
      </c>
      <c r="G356">
        <v>1.2092811452000027</v>
      </c>
      <c r="H356">
        <f t="shared" si="15"/>
        <v>1.2092811452000027</v>
      </c>
      <c r="I356" t="str">
        <f t="shared" si="16"/>
        <v>To Work/ Office</v>
      </c>
      <c r="J356" t="str">
        <f t="shared" si="17"/>
        <v>Shivajinagar,Pune</v>
      </c>
    </row>
    <row r="357" spans="1:10" x14ac:dyDescent="0.3">
      <c r="A357">
        <v>366</v>
      </c>
      <c r="B357" t="s">
        <v>456</v>
      </c>
      <c r="C357" t="s">
        <v>80</v>
      </c>
      <c r="D357">
        <v>4.4802322590744446</v>
      </c>
      <c r="E357" t="s">
        <v>456</v>
      </c>
      <c r="F357" t="s">
        <v>83</v>
      </c>
      <c r="G357">
        <v>4.4802322590744446</v>
      </c>
      <c r="H357">
        <f t="shared" si="15"/>
        <v>4.4802322590744446</v>
      </c>
      <c r="I357" t="str">
        <f t="shared" si="16"/>
        <v>To Home</v>
      </c>
      <c r="J357" t="str">
        <f t="shared" si="17"/>
        <v>City Pride / Karishma,Pune</v>
      </c>
    </row>
    <row r="358" spans="1:10" hidden="1" x14ac:dyDescent="0.3">
      <c r="A358">
        <v>367</v>
      </c>
      <c r="B358" t="s">
        <v>457</v>
      </c>
      <c r="C358" t="s">
        <v>160</v>
      </c>
      <c r="D358">
        <v>13.181600568260031</v>
      </c>
      <c r="E358" t="s">
        <v>517</v>
      </c>
      <c r="F358" t="s">
        <v>83</v>
      </c>
      <c r="G358">
        <v>35.735168743070872</v>
      </c>
      <c r="H358">
        <f t="shared" si="15"/>
        <v>13.181600568260031</v>
      </c>
      <c r="I358" t="str">
        <f t="shared" si="16"/>
        <v>At College</v>
      </c>
      <c r="J358" t="str">
        <f t="shared" si="17"/>
        <v>Adypu,Pune</v>
      </c>
    </row>
    <row r="359" spans="1:10" hidden="1" x14ac:dyDescent="0.3">
      <c r="A359">
        <v>368</v>
      </c>
      <c r="B359" t="s">
        <v>381</v>
      </c>
      <c r="C359" t="s">
        <v>53</v>
      </c>
      <c r="D359">
        <v>0.75060219593995303</v>
      </c>
      <c r="E359" t="s">
        <v>374</v>
      </c>
      <c r="F359" t="s">
        <v>83</v>
      </c>
      <c r="G359">
        <v>8.4974048980564341</v>
      </c>
      <c r="H359">
        <f t="shared" si="15"/>
        <v>0.75060219593995303</v>
      </c>
      <c r="I359" t="str">
        <f t="shared" si="16"/>
        <v>Came from Work/ Office</v>
      </c>
      <c r="J359" t="str">
        <f t="shared" si="17"/>
        <v>Model Colony,Pune</v>
      </c>
    </row>
    <row r="360" spans="1:10" hidden="1" x14ac:dyDescent="0.3">
      <c r="A360">
        <v>369</v>
      </c>
      <c r="B360" t="s">
        <v>388</v>
      </c>
      <c r="C360" t="s">
        <v>160</v>
      </c>
      <c r="D360">
        <v>0.35010135198927828</v>
      </c>
      <c r="E360" t="s">
        <v>372</v>
      </c>
      <c r="F360" t="s">
        <v>93</v>
      </c>
      <c r="G360">
        <v>0.97214727229144604</v>
      </c>
      <c r="H360">
        <f t="shared" si="15"/>
        <v>0.35010135198927828</v>
      </c>
      <c r="I360" t="str">
        <f t="shared" si="16"/>
        <v>At College</v>
      </c>
      <c r="J360" t="str">
        <f t="shared" si="17"/>
        <v>Fergusson / BMCC,Pune</v>
      </c>
    </row>
    <row r="361" spans="1:10" hidden="1" x14ac:dyDescent="0.3">
      <c r="A361">
        <v>370</v>
      </c>
      <c r="B361" t="s">
        <v>389</v>
      </c>
      <c r="C361" t="s">
        <v>80</v>
      </c>
      <c r="D361">
        <v>4.1449075888880689</v>
      </c>
      <c r="E361" t="s">
        <v>372</v>
      </c>
      <c r="F361" t="s">
        <v>93</v>
      </c>
      <c r="G361">
        <v>0.97214727229144604</v>
      </c>
      <c r="H361">
        <f t="shared" si="15"/>
        <v>0.97214727229144604</v>
      </c>
      <c r="I361" t="str">
        <f t="shared" si="16"/>
        <v>Shopping</v>
      </c>
      <c r="J361" t="str">
        <f t="shared" si="17"/>
        <v>FC Road,Pune</v>
      </c>
    </row>
    <row r="362" spans="1:10" hidden="1" x14ac:dyDescent="0.3">
      <c r="A362">
        <v>371</v>
      </c>
      <c r="B362" t="s">
        <v>381</v>
      </c>
      <c r="C362" t="s">
        <v>53</v>
      </c>
      <c r="D362">
        <v>0.75060219593995303</v>
      </c>
      <c r="E362" t="s">
        <v>425</v>
      </c>
      <c r="F362" t="s">
        <v>83</v>
      </c>
      <c r="G362">
        <v>1.719648877797864</v>
      </c>
      <c r="H362">
        <f t="shared" si="15"/>
        <v>0.75060219593995303</v>
      </c>
      <c r="I362" t="str">
        <f t="shared" si="16"/>
        <v>Came from Work/ Office</v>
      </c>
      <c r="J362" t="str">
        <f t="shared" si="17"/>
        <v>Model Colony,Pune</v>
      </c>
    </row>
    <row r="363" spans="1:10" hidden="1" x14ac:dyDescent="0.3">
      <c r="A363">
        <v>372</v>
      </c>
      <c r="B363" t="s">
        <v>369</v>
      </c>
      <c r="C363" t="s">
        <v>53</v>
      </c>
      <c r="D363">
        <v>1.0882378244842448</v>
      </c>
      <c r="E363" t="s">
        <v>496</v>
      </c>
      <c r="F363" t="s">
        <v>83</v>
      </c>
      <c r="G363">
        <v>1.0202142361675413</v>
      </c>
      <c r="H363">
        <f t="shared" si="15"/>
        <v>1.0202142361675413</v>
      </c>
      <c r="I363" t="str">
        <f t="shared" si="16"/>
        <v>To Home</v>
      </c>
      <c r="J363" t="str">
        <f t="shared" si="17"/>
        <v>Prabhat Road/Bhandarkar Road,Pune</v>
      </c>
    </row>
    <row r="364" spans="1:10" hidden="1" x14ac:dyDescent="0.3">
      <c r="A364">
        <v>373</v>
      </c>
      <c r="B364" t="s">
        <v>387</v>
      </c>
      <c r="C364" t="s">
        <v>156</v>
      </c>
      <c r="D364">
        <v>1.1133660334471156</v>
      </c>
      <c r="E364" t="s">
        <v>369</v>
      </c>
      <c r="F364" t="s">
        <v>83</v>
      </c>
      <c r="G364">
        <v>1.0882378244842448</v>
      </c>
      <c r="H364">
        <f t="shared" si="15"/>
        <v>1.0882378244842448</v>
      </c>
      <c r="I364" t="str">
        <f t="shared" si="16"/>
        <v>To Home</v>
      </c>
      <c r="J364" t="str">
        <f t="shared" si="17"/>
        <v>Deccan,Pune</v>
      </c>
    </row>
    <row r="365" spans="1:10" hidden="1" x14ac:dyDescent="0.3">
      <c r="A365">
        <v>374</v>
      </c>
      <c r="B365" t="s">
        <v>388</v>
      </c>
      <c r="C365" t="s">
        <v>160</v>
      </c>
      <c r="D365">
        <v>0.35010135198927828</v>
      </c>
      <c r="E365" t="s">
        <v>401</v>
      </c>
      <c r="F365" t="s">
        <v>83</v>
      </c>
      <c r="G365">
        <v>3.9340100505256275</v>
      </c>
      <c r="H365">
        <f t="shared" si="15"/>
        <v>0.35010135198927828</v>
      </c>
      <c r="I365" t="str">
        <f t="shared" si="16"/>
        <v>At College</v>
      </c>
      <c r="J365" t="str">
        <f t="shared" si="17"/>
        <v>Fergusson / BMCC,Pune</v>
      </c>
    </row>
    <row r="366" spans="1:10" x14ac:dyDescent="0.3">
      <c r="A366">
        <v>375</v>
      </c>
      <c r="B366" t="s">
        <v>456</v>
      </c>
      <c r="C366" t="s">
        <v>80</v>
      </c>
      <c r="D366">
        <v>4.4802322590744446</v>
      </c>
      <c r="E366" t="s">
        <v>456</v>
      </c>
      <c r="F366" t="s">
        <v>83</v>
      </c>
      <c r="G366">
        <v>4.4802322590744446</v>
      </c>
      <c r="H366">
        <f t="shared" si="15"/>
        <v>4.4802322590744446</v>
      </c>
      <c r="I366" t="str">
        <f t="shared" si="16"/>
        <v>To Home</v>
      </c>
      <c r="J366" t="str">
        <f t="shared" si="17"/>
        <v>City Pride / Karishma,Pune</v>
      </c>
    </row>
    <row r="367" spans="1:10" x14ac:dyDescent="0.3">
      <c r="A367">
        <v>376</v>
      </c>
      <c r="B367" t="s">
        <v>395</v>
      </c>
      <c r="C367" t="s">
        <v>80</v>
      </c>
      <c r="D367">
        <v>2.1347900299870495</v>
      </c>
      <c r="E367" t="s">
        <v>495</v>
      </c>
      <c r="F367" t="s">
        <v>83</v>
      </c>
      <c r="G367">
        <v>4.1497116616322893</v>
      </c>
      <c r="H367">
        <f t="shared" si="15"/>
        <v>2.1347900299870495</v>
      </c>
      <c r="I367" t="str">
        <f t="shared" si="16"/>
        <v>At Home</v>
      </c>
      <c r="J367" t="str">
        <f t="shared" si="17"/>
        <v>Navi Peth,Pune</v>
      </c>
    </row>
    <row r="368" spans="1:10" x14ac:dyDescent="0.3">
      <c r="A368">
        <v>377</v>
      </c>
      <c r="B368" t="s">
        <v>419</v>
      </c>
      <c r="C368" t="s">
        <v>80</v>
      </c>
      <c r="D368">
        <v>6.8171678831825364</v>
      </c>
      <c r="E368" t="s">
        <v>495</v>
      </c>
      <c r="F368" t="s">
        <v>83</v>
      </c>
      <c r="G368">
        <v>4.1497116616322893</v>
      </c>
      <c r="H368">
        <f t="shared" si="15"/>
        <v>4.1497116616322893</v>
      </c>
      <c r="I368" t="str">
        <f t="shared" si="16"/>
        <v>To Home</v>
      </c>
      <c r="J368" t="str">
        <f t="shared" si="17"/>
        <v>Old City,Pune</v>
      </c>
    </row>
    <row r="369" spans="1:10" hidden="1" x14ac:dyDescent="0.3">
      <c r="A369">
        <v>378</v>
      </c>
      <c r="B369" t="s">
        <v>370</v>
      </c>
      <c r="C369" t="s">
        <v>53</v>
      </c>
      <c r="D369">
        <v>1.2092811452000027</v>
      </c>
      <c r="E369" t="s">
        <v>372</v>
      </c>
      <c r="F369" t="s">
        <v>83</v>
      </c>
      <c r="G369">
        <v>0.97214727229144604</v>
      </c>
      <c r="H369">
        <f t="shared" si="15"/>
        <v>0.97214727229144604</v>
      </c>
      <c r="I369" t="str">
        <f t="shared" si="16"/>
        <v>To Home</v>
      </c>
      <c r="J369" t="str">
        <f t="shared" si="17"/>
        <v>FC Road,Pune</v>
      </c>
    </row>
    <row r="370" spans="1:10" hidden="1" x14ac:dyDescent="0.3">
      <c r="A370">
        <v>379</v>
      </c>
      <c r="B370" t="s">
        <v>390</v>
      </c>
      <c r="C370" t="s">
        <v>93</v>
      </c>
      <c r="D370">
        <v>1.3336536104744432</v>
      </c>
      <c r="E370" t="s">
        <v>375</v>
      </c>
      <c r="F370" t="s">
        <v>83</v>
      </c>
      <c r="G370">
        <v>3.106822779305527</v>
      </c>
      <c r="H370">
        <f t="shared" si="15"/>
        <v>1.3336536104744432</v>
      </c>
      <c r="I370" t="str">
        <f t="shared" si="16"/>
        <v>Shopping</v>
      </c>
      <c r="J370" t="str">
        <f t="shared" si="17"/>
        <v>Pavillion Mall,Pune</v>
      </c>
    </row>
    <row r="371" spans="1:10" hidden="1" x14ac:dyDescent="0.3">
      <c r="A371">
        <v>380</v>
      </c>
      <c r="B371" t="s">
        <v>370</v>
      </c>
      <c r="C371" t="s">
        <v>53</v>
      </c>
      <c r="D371">
        <v>1.2092811452000027</v>
      </c>
      <c r="E371" t="s">
        <v>402</v>
      </c>
      <c r="F371" t="s">
        <v>83</v>
      </c>
      <c r="G371">
        <v>0.73261794905212341</v>
      </c>
      <c r="H371">
        <f t="shared" si="15"/>
        <v>0.73261794905212341</v>
      </c>
      <c r="I371" t="str">
        <f t="shared" si="16"/>
        <v>To Home</v>
      </c>
      <c r="J371" t="str">
        <f t="shared" si="17"/>
        <v>Apte Road / JM Road,Pune</v>
      </c>
    </row>
    <row r="372" spans="1:10" hidden="1" x14ac:dyDescent="0.3">
      <c r="A372">
        <v>381</v>
      </c>
      <c r="B372" t="s">
        <v>381</v>
      </c>
      <c r="C372" t="s">
        <v>53</v>
      </c>
      <c r="D372">
        <v>0.75060219593995303</v>
      </c>
      <c r="E372" t="s">
        <v>370</v>
      </c>
      <c r="F372" t="s">
        <v>83</v>
      </c>
      <c r="G372">
        <v>1.2092811452000027</v>
      </c>
      <c r="H372">
        <f t="shared" si="15"/>
        <v>0.75060219593995303</v>
      </c>
      <c r="I372" t="str">
        <f t="shared" si="16"/>
        <v>Came from Work/ Office</v>
      </c>
      <c r="J372" t="str">
        <f t="shared" si="17"/>
        <v>Model Colony,Pune</v>
      </c>
    </row>
    <row r="373" spans="1:10" x14ac:dyDescent="0.3">
      <c r="A373">
        <v>382</v>
      </c>
      <c r="B373" t="s">
        <v>382</v>
      </c>
      <c r="C373" t="s">
        <v>80</v>
      </c>
      <c r="D373">
        <v>2.7404969789229812</v>
      </c>
      <c r="E373" t="s">
        <v>382</v>
      </c>
      <c r="F373" t="s">
        <v>83</v>
      </c>
      <c r="G373">
        <v>2.7404969789229812</v>
      </c>
      <c r="H373">
        <f t="shared" si="15"/>
        <v>2.7404969789229812</v>
      </c>
      <c r="I373" t="str">
        <f t="shared" si="16"/>
        <v>To Home</v>
      </c>
      <c r="J373" t="str">
        <f t="shared" si="17"/>
        <v>MIT College / Anand Nagar,Pune</v>
      </c>
    </row>
    <row r="374" spans="1:10" hidden="1" x14ac:dyDescent="0.3">
      <c r="A374">
        <v>383</v>
      </c>
      <c r="B374" t="s">
        <v>372</v>
      </c>
      <c r="C374" t="s">
        <v>93</v>
      </c>
      <c r="D374">
        <v>0.97214727229144604</v>
      </c>
      <c r="E374" t="s">
        <v>518</v>
      </c>
      <c r="F374" t="s">
        <v>83</v>
      </c>
      <c r="G374">
        <v>15.92267803792849</v>
      </c>
      <c r="H374">
        <f t="shared" si="15"/>
        <v>0.97214727229144604</v>
      </c>
      <c r="I374" t="str">
        <f t="shared" si="16"/>
        <v>Shopping</v>
      </c>
      <c r="J374" t="str">
        <f t="shared" si="17"/>
        <v>FC Road,Pune</v>
      </c>
    </row>
    <row r="375" spans="1:10" hidden="1" x14ac:dyDescent="0.3">
      <c r="A375">
        <v>384</v>
      </c>
      <c r="B375" t="s">
        <v>431</v>
      </c>
      <c r="C375" t="s">
        <v>156</v>
      </c>
      <c r="D375">
        <v>4.1497116616322893</v>
      </c>
      <c r="E375" t="s">
        <v>369</v>
      </c>
      <c r="F375" t="s">
        <v>83</v>
      </c>
      <c r="G375">
        <v>1.0882378244842448</v>
      </c>
      <c r="H375">
        <f t="shared" si="15"/>
        <v>1.0882378244842448</v>
      </c>
      <c r="I375" t="str">
        <f t="shared" si="16"/>
        <v>To Home</v>
      </c>
      <c r="J375" t="str">
        <f t="shared" si="17"/>
        <v>Deccan,Pune</v>
      </c>
    </row>
    <row r="376" spans="1:10" x14ac:dyDescent="0.3">
      <c r="A376">
        <v>385</v>
      </c>
      <c r="B376" t="s">
        <v>458</v>
      </c>
      <c r="C376" t="s">
        <v>80</v>
      </c>
      <c r="D376">
        <v>2.1023632553319835</v>
      </c>
      <c r="E376" t="s">
        <v>458</v>
      </c>
      <c r="F376" t="s">
        <v>83</v>
      </c>
      <c r="G376">
        <v>2.1023632553319835</v>
      </c>
      <c r="H376">
        <f t="shared" si="15"/>
        <v>2.1023632553319835</v>
      </c>
      <c r="I376" t="str">
        <f t="shared" si="16"/>
        <v>To Home</v>
      </c>
      <c r="J376" t="str">
        <f t="shared" si="17"/>
        <v>Erandawne,Pune</v>
      </c>
    </row>
    <row r="377" spans="1:10" hidden="1" x14ac:dyDescent="0.3">
      <c r="A377">
        <v>386</v>
      </c>
      <c r="B377" t="s">
        <v>381</v>
      </c>
      <c r="C377" t="s">
        <v>53</v>
      </c>
      <c r="D377">
        <v>0.75060219593995303</v>
      </c>
      <c r="E377" t="s">
        <v>431</v>
      </c>
      <c r="F377" t="s">
        <v>166</v>
      </c>
      <c r="G377">
        <v>4.1497116616322893</v>
      </c>
      <c r="H377">
        <f t="shared" si="15"/>
        <v>0.75060219593995303</v>
      </c>
      <c r="I377" t="str">
        <f t="shared" si="16"/>
        <v>Came from Work/ Office</v>
      </c>
      <c r="J377" t="str">
        <f t="shared" si="17"/>
        <v>Model Colony,Pune</v>
      </c>
    </row>
    <row r="378" spans="1:10" x14ac:dyDescent="0.3">
      <c r="A378">
        <v>388</v>
      </c>
      <c r="B378" t="s">
        <v>496</v>
      </c>
      <c r="C378" t="s">
        <v>80</v>
      </c>
      <c r="D378">
        <v>1.0202142361675413</v>
      </c>
      <c r="E378" t="s">
        <v>496</v>
      </c>
      <c r="F378" t="s">
        <v>83</v>
      </c>
      <c r="G378">
        <v>1.0202142361675413</v>
      </c>
      <c r="H378">
        <f t="shared" si="15"/>
        <v>1.0202142361675413</v>
      </c>
      <c r="I378" t="str">
        <f t="shared" si="16"/>
        <v>To Home</v>
      </c>
      <c r="J378" t="str">
        <f t="shared" si="17"/>
        <v>Prabhat Road/Bhandarkar Road,Pune</v>
      </c>
    </row>
    <row r="379" spans="1:10" hidden="1" x14ac:dyDescent="0.3">
      <c r="A379">
        <v>389</v>
      </c>
      <c r="B379" t="s">
        <v>431</v>
      </c>
      <c r="C379" t="s">
        <v>156</v>
      </c>
      <c r="D379">
        <v>4.1497116616322893</v>
      </c>
      <c r="E379" t="s">
        <v>370</v>
      </c>
      <c r="F379" t="s">
        <v>83</v>
      </c>
      <c r="G379">
        <v>1.2092811452000027</v>
      </c>
      <c r="H379">
        <f t="shared" si="15"/>
        <v>1.2092811452000027</v>
      </c>
      <c r="I379" t="str">
        <f t="shared" si="16"/>
        <v>To Home</v>
      </c>
      <c r="J379" t="str">
        <f t="shared" si="17"/>
        <v>Shivajinagar,Pune</v>
      </c>
    </row>
    <row r="380" spans="1:10" x14ac:dyDescent="0.3">
      <c r="A380">
        <v>390</v>
      </c>
      <c r="B380" t="s">
        <v>382</v>
      </c>
      <c r="C380" t="s">
        <v>80</v>
      </c>
      <c r="D380">
        <v>2.7404969789229812</v>
      </c>
      <c r="E380" t="s">
        <v>382</v>
      </c>
      <c r="F380" t="s">
        <v>83</v>
      </c>
      <c r="G380">
        <v>2.7404969789229812</v>
      </c>
      <c r="H380">
        <f t="shared" si="15"/>
        <v>2.7404969789229812</v>
      </c>
      <c r="I380" t="str">
        <f t="shared" si="16"/>
        <v>To Home</v>
      </c>
      <c r="J380" t="str">
        <f t="shared" si="17"/>
        <v>MIT College / Anand Nagar,Pune</v>
      </c>
    </row>
    <row r="381" spans="1:10" x14ac:dyDescent="0.3">
      <c r="A381">
        <v>391</v>
      </c>
      <c r="B381" t="s">
        <v>427</v>
      </c>
      <c r="C381" t="s">
        <v>80</v>
      </c>
      <c r="D381">
        <v>11.528566409627359</v>
      </c>
      <c r="E381" t="s">
        <v>427</v>
      </c>
      <c r="F381" t="s">
        <v>83</v>
      </c>
      <c r="G381">
        <v>11.528566409627359</v>
      </c>
      <c r="H381">
        <f t="shared" si="15"/>
        <v>11.528566409627359</v>
      </c>
      <c r="I381" t="str">
        <f t="shared" si="16"/>
        <v>To Home</v>
      </c>
      <c r="J381" t="str">
        <f t="shared" si="17"/>
        <v>Wakad,Pune</v>
      </c>
    </row>
    <row r="382" spans="1:10" hidden="1" x14ac:dyDescent="0.3">
      <c r="A382">
        <v>392</v>
      </c>
      <c r="B382" t="s">
        <v>369</v>
      </c>
      <c r="C382" t="s">
        <v>53</v>
      </c>
      <c r="D382">
        <v>1.0882378244842448</v>
      </c>
      <c r="E382" t="s">
        <v>370</v>
      </c>
      <c r="F382" t="s">
        <v>83</v>
      </c>
      <c r="G382">
        <v>1.2092811452000027</v>
      </c>
      <c r="H382">
        <f t="shared" si="15"/>
        <v>1.0882378244842448</v>
      </c>
      <c r="I382" t="str">
        <f t="shared" si="16"/>
        <v>Came from Work/ Office</v>
      </c>
      <c r="J382" t="str">
        <f t="shared" si="17"/>
        <v>Deccan,Pune</v>
      </c>
    </row>
    <row r="383" spans="1:10" hidden="1" x14ac:dyDescent="0.3">
      <c r="A383">
        <v>393</v>
      </c>
      <c r="B383" t="s">
        <v>427</v>
      </c>
      <c r="C383" t="s">
        <v>93</v>
      </c>
      <c r="D383">
        <v>11.528566409627359</v>
      </c>
      <c r="E383" t="s">
        <v>425</v>
      </c>
      <c r="F383" t="s">
        <v>83</v>
      </c>
      <c r="G383">
        <v>1.719648877797864</v>
      </c>
      <c r="H383">
        <f t="shared" si="15"/>
        <v>1.719648877797864</v>
      </c>
      <c r="I383" t="str">
        <f t="shared" si="16"/>
        <v>To Home</v>
      </c>
      <c r="J383" t="str">
        <f t="shared" si="17"/>
        <v>Law College Road,Pune</v>
      </c>
    </row>
    <row r="384" spans="1:10" x14ac:dyDescent="0.3">
      <c r="A384">
        <v>394</v>
      </c>
      <c r="B384" t="s">
        <v>460</v>
      </c>
      <c r="C384" t="s">
        <v>80</v>
      </c>
      <c r="D384">
        <v>4.8848034825674471</v>
      </c>
      <c r="E384" t="s">
        <v>444</v>
      </c>
      <c r="F384" t="s">
        <v>83</v>
      </c>
      <c r="G384">
        <v>5.8240392507721879</v>
      </c>
      <c r="H384">
        <f t="shared" si="15"/>
        <v>4.8848034825674471</v>
      </c>
      <c r="I384" t="str">
        <f t="shared" si="16"/>
        <v>At Home</v>
      </c>
      <c r="J384" t="str">
        <f t="shared" si="17"/>
        <v>Sahakarnagar, Parvati,Pune</v>
      </c>
    </row>
    <row r="385" spans="1:10" hidden="1" x14ac:dyDescent="0.3">
      <c r="A385">
        <v>395</v>
      </c>
      <c r="B385" t="s">
        <v>372</v>
      </c>
      <c r="C385" t="s">
        <v>93</v>
      </c>
      <c r="D385">
        <v>0.97214727229144604</v>
      </c>
      <c r="E385" t="s">
        <v>370</v>
      </c>
      <c r="F385" t="s">
        <v>83</v>
      </c>
      <c r="G385">
        <v>1.2092811452000027</v>
      </c>
      <c r="H385">
        <f t="shared" si="15"/>
        <v>0.97214727229144604</v>
      </c>
      <c r="I385" t="str">
        <f t="shared" si="16"/>
        <v>Shopping</v>
      </c>
      <c r="J385" t="str">
        <f t="shared" si="17"/>
        <v>FC Road,Pune</v>
      </c>
    </row>
    <row r="386" spans="1:10" hidden="1" x14ac:dyDescent="0.3">
      <c r="A386">
        <v>396</v>
      </c>
      <c r="B386" t="s">
        <v>369</v>
      </c>
      <c r="C386" t="s">
        <v>53</v>
      </c>
      <c r="D386">
        <v>1.0882378244842448</v>
      </c>
      <c r="E386" t="s">
        <v>369</v>
      </c>
      <c r="F386" t="s">
        <v>55</v>
      </c>
      <c r="G386">
        <v>1.0882378244842448</v>
      </c>
      <c r="H386">
        <f t="shared" ref="H386:H449" si="18">IF(D386&lt;G386,D386,G386)</f>
        <v>1.0882378244842448</v>
      </c>
      <c r="I386" t="str">
        <f t="shared" ref="I386:I449" si="19">IF(D386&lt;G386,C386,F386)</f>
        <v>To Work/ Office</v>
      </c>
      <c r="J386" t="str">
        <f t="shared" ref="J386:J449" si="20">IF(D386&lt;G386,B386,E386)</f>
        <v>Deccan,Pune</v>
      </c>
    </row>
    <row r="387" spans="1:10" hidden="1" x14ac:dyDescent="0.3">
      <c r="A387">
        <v>397</v>
      </c>
      <c r="B387" t="s">
        <v>383</v>
      </c>
      <c r="C387" t="s">
        <v>80</v>
      </c>
      <c r="D387">
        <v>3.2692262258205353</v>
      </c>
      <c r="E387" t="s">
        <v>381</v>
      </c>
      <c r="F387" t="s">
        <v>55</v>
      </c>
      <c r="G387">
        <v>0.75060219593995303</v>
      </c>
      <c r="H387">
        <f t="shared" si="18"/>
        <v>0.75060219593995303</v>
      </c>
      <c r="I387" t="str">
        <f t="shared" si="19"/>
        <v>To Work/ Office</v>
      </c>
      <c r="J387" t="str">
        <f t="shared" si="20"/>
        <v>Model Colony,Pune</v>
      </c>
    </row>
    <row r="388" spans="1:10" hidden="1" x14ac:dyDescent="0.3">
      <c r="A388">
        <v>398</v>
      </c>
      <c r="B388" t="s">
        <v>380</v>
      </c>
      <c r="C388" t="s">
        <v>80</v>
      </c>
      <c r="D388">
        <v>12.288628747077906</v>
      </c>
      <c r="E388" t="s">
        <v>380</v>
      </c>
      <c r="F388" t="s">
        <v>55</v>
      </c>
      <c r="G388">
        <v>12.288628747077906</v>
      </c>
      <c r="H388">
        <f t="shared" si="18"/>
        <v>12.288628747077906</v>
      </c>
      <c r="I388" t="str">
        <f t="shared" si="19"/>
        <v>To Work/ Office</v>
      </c>
      <c r="J388" t="str">
        <f t="shared" si="20"/>
        <v>Pimpri,Pune</v>
      </c>
    </row>
    <row r="389" spans="1:10" hidden="1" x14ac:dyDescent="0.3">
      <c r="A389">
        <v>399</v>
      </c>
      <c r="B389" t="s">
        <v>369</v>
      </c>
      <c r="C389" t="s">
        <v>53</v>
      </c>
      <c r="D389">
        <v>1.0882378244842448</v>
      </c>
      <c r="E389" t="s">
        <v>369</v>
      </c>
      <c r="F389" t="s">
        <v>55</v>
      </c>
      <c r="G389">
        <v>1.0882378244842448</v>
      </c>
      <c r="H389">
        <f t="shared" si="18"/>
        <v>1.0882378244842448</v>
      </c>
      <c r="I389" t="str">
        <f t="shared" si="19"/>
        <v>To Work/ Office</v>
      </c>
      <c r="J389" t="str">
        <f t="shared" si="20"/>
        <v>Deccan,Pune</v>
      </c>
    </row>
    <row r="390" spans="1:10" hidden="1" x14ac:dyDescent="0.3">
      <c r="A390">
        <v>400</v>
      </c>
      <c r="B390" t="s">
        <v>414</v>
      </c>
      <c r="C390" t="s">
        <v>160</v>
      </c>
      <c r="D390">
        <v>4.7249868194268059</v>
      </c>
      <c r="E390" t="s">
        <v>451</v>
      </c>
      <c r="F390" t="s">
        <v>142</v>
      </c>
      <c r="G390">
        <v>2.7152233040555012</v>
      </c>
      <c r="H390">
        <f t="shared" si="18"/>
        <v>2.7152233040555012</v>
      </c>
      <c r="I390" t="str">
        <f t="shared" si="19"/>
        <v>To College</v>
      </c>
      <c r="J390" t="str">
        <f t="shared" si="20"/>
        <v>MIT-WPU,Pune</v>
      </c>
    </row>
    <row r="391" spans="1:10" hidden="1" x14ac:dyDescent="0.3">
      <c r="A391">
        <v>401</v>
      </c>
      <c r="B391" t="s">
        <v>372</v>
      </c>
      <c r="C391" t="s">
        <v>93</v>
      </c>
      <c r="D391">
        <v>0.97214727229144604</v>
      </c>
      <c r="E391" t="s">
        <v>372</v>
      </c>
      <c r="F391" t="s">
        <v>93</v>
      </c>
      <c r="G391">
        <v>0.97214727229144604</v>
      </c>
      <c r="H391">
        <f t="shared" si="18"/>
        <v>0.97214727229144604</v>
      </c>
      <c r="I391" t="str">
        <f t="shared" si="19"/>
        <v>Shopping</v>
      </c>
      <c r="J391" t="str">
        <f t="shared" si="20"/>
        <v>FC Road,Pune</v>
      </c>
    </row>
    <row r="392" spans="1:10" hidden="1" x14ac:dyDescent="0.3">
      <c r="A392">
        <v>402</v>
      </c>
      <c r="B392" t="s">
        <v>372</v>
      </c>
      <c r="C392" t="s">
        <v>93</v>
      </c>
      <c r="D392">
        <v>0.97214727229144604</v>
      </c>
      <c r="E392" t="s">
        <v>520</v>
      </c>
      <c r="F392" t="s">
        <v>83</v>
      </c>
      <c r="G392">
        <v>9.712798150266428</v>
      </c>
      <c r="H392">
        <f t="shared" si="18"/>
        <v>0.97214727229144604</v>
      </c>
      <c r="I392" t="str">
        <f t="shared" si="19"/>
        <v>Shopping</v>
      </c>
      <c r="J392" t="str">
        <f t="shared" si="20"/>
        <v>FC Road,Pune</v>
      </c>
    </row>
    <row r="393" spans="1:10" hidden="1" x14ac:dyDescent="0.3">
      <c r="A393">
        <v>403</v>
      </c>
      <c r="B393" t="s">
        <v>496</v>
      </c>
      <c r="C393" t="s">
        <v>119</v>
      </c>
      <c r="D393">
        <v>1.0202142361675413</v>
      </c>
      <c r="E393" t="s">
        <v>496</v>
      </c>
      <c r="F393" t="s">
        <v>163</v>
      </c>
      <c r="G393">
        <v>1.0202142361675413</v>
      </c>
      <c r="H393">
        <f t="shared" si="18"/>
        <v>1.0202142361675413</v>
      </c>
      <c r="I393" t="str">
        <f t="shared" si="19"/>
        <v>To visit Friends/ Relatives</v>
      </c>
      <c r="J393" t="str">
        <f t="shared" si="20"/>
        <v>Prabhat Road/Bhandarkar Road,Pune</v>
      </c>
    </row>
    <row r="394" spans="1:10" hidden="1" x14ac:dyDescent="0.3">
      <c r="A394">
        <v>404</v>
      </c>
      <c r="B394" t="s">
        <v>388</v>
      </c>
      <c r="C394" t="s">
        <v>160</v>
      </c>
      <c r="D394">
        <v>0.35010135198927828</v>
      </c>
      <c r="E394" t="s">
        <v>388</v>
      </c>
      <c r="F394" t="s">
        <v>142</v>
      </c>
      <c r="G394">
        <v>0.35010135198927828</v>
      </c>
      <c r="H394">
        <f t="shared" si="18"/>
        <v>0.35010135198927828</v>
      </c>
      <c r="I394" t="str">
        <f t="shared" si="19"/>
        <v>To College</v>
      </c>
      <c r="J394" t="str">
        <f t="shared" si="20"/>
        <v>Fergusson / BMCC,Pune</v>
      </c>
    </row>
    <row r="395" spans="1:10" hidden="1" x14ac:dyDescent="0.3">
      <c r="A395">
        <v>405</v>
      </c>
      <c r="B395" t="s">
        <v>377</v>
      </c>
      <c r="C395" t="s">
        <v>53</v>
      </c>
      <c r="D395">
        <v>1.1114843645104628</v>
      </c>
      <c r="E395" t="s">
        <v>377</v>
      </c>
      <c r="F395" t="s">
        <v>55</v>
      </c>
      <c r="G395">
        <v>1.1114843645104628</v>
      </c>
      <c r="H395">
        <f t="shared" si="18"/>
        <v>1.1114843645104628</v>
      </c>
      <c r="I395" t="str">
        <f t="shared" si="19"/>
        <v>To Work/ Office</v>
      </c>
      <c r="J395" t="str">
        <f t="shared" si="20"/>
        <v>ICC/ Senapati Bapat Road,Pune</v>
      </c>
    </row>
    <row r="396" spans="1:10" hidden="1" x14ac:dyDescent="0.3">
      <c r="A396">
        <v>406</v>
      </c>
      <c r="B396" t="s">
        <v>372</v>
      </c>
      <c r="C396" t="s">
        <v>156</v>
      </c>
      <c r="D396">
        <v>0.97214727229144604</v>
      </c>
      <c r="E396" t="s">
        <v>511</v>
      </c>
      <c r="F396" t="s">
        <v>83</v>
      </c>
      <c r="G396">
        <v>9.1888144555186813</v>
      </c>
      <c r="H396">
        <f t="shared" si="18"/>
        <v>0.97214727229144604</v>
      </c>
      <c r="I396" t="str">
        <f t="shared" si="19"/>
        <v>Watching a movie/ Out for fun</v>
      </c>
      <c r="J396" t="str">
        <f t="shared" si="20"/>
        <v>FC Road,Pune</v>
      </c>
    </row>
    <row r="397" spans="1:10" hidden="1" x14ac:dyDescent="0.3">
      <c r="A397">
        <v>407</v>
      </c>
      <c r="B397" t="s">
        <v>369</v>
      </c>
      <c r="C397" t="s">
        <v>160</v>
      </c>
      <c r="D397">
        <v>1.0882378244842448</v>
      </c>
      <c r="E397" t="s">
        <v>370</v>
      </c>
      <c r="F397" t="s">
        <v>83</v>
      </c>
      <c r="G397">
        <v>1.2092811452000027</v>
      </c>
      <c r="H397">
        <f t="shared" si="18"/>
        <v>1.0882378244842448</v>
      </c>
      <c r="I397" t="str">
        <f t="shared" si="19"/>
        <v>At College</v>
      </c>
      <c r="J397" t="str">
        <f t="shared" si="20"/>
        <v>Deccan,Pune</v>
      </c>
    </row>
    <row r="398" spans="1:10" hidden="1" x14ac:dyDescent="0.3">
      <c r="A398">
        <v>408</v>
      </c>
      <c r="B398" t="s">
        <v>404</v>
      </c>
      <c r="C398" t="s">
        <v>119</v>
      </c>
      <c r="D398">
        <v>9.3329418017809029</v>
      </c>
      <c r="E398" t="s">
        <v>370</v>
      </c>
      <c r="F398" t="s">
        <v>83</v>
      </c>
      <c r="G398">
        <v>1.2092811452000027</v>
      </c>
      <c r="H398">
        <f t="shared" si="18"/>
        <v>1.2092811452000027</v>
      </c>
      <c r="I398" t="str">
        <f t="shared" si="19"/>
        <v>To Home</v>
      </c>
      <c r="J398" t="str">
        <f t="shared" si="20"/>
        <v>Shivajinagar,Pune</v>
      </c>
    </row>
    <row r="399" spans="1:10" hidden="1" x14ac:dyDescent="0.3">
      <c r="A399">
        <v>409</v>
      </c>
      <c r="B399" t="s">
        <v>232</v>
      </c>
      <c r="C399" t="s">
        <v>156</v>
      </c>
      <c r="D399">
        <v>4.1497116616322893</v>
      </c>
      <c r="E399" t="s">
        <v>369</v>
      </c>
      <c r="F399" t="s">
        <v>83</v>
      </c>
      <c r="G399">
        <v>1.0882378244842448</v>
      </c>
      <c r="H399">
        <f t="shared" si="18"/>
        <v>1.0882378244842448</v>
      </c>
      <c r="I399" t="str">
        <f t="shared" si="19"/>
        <v>To Home</v>
      </c>
      <c r="J399" t="str">
        <f t="shared" si="20"/>
        <v>Deccan,Pune</v>
      </c>
    </row>
    <row r="400" spans="1:10" hidden="1" x14ac:dyDescent="0.3">
      <c r="A400">
        <v>411</v>
      </c>
      <c r="B400" t="s">
        <v>390</v>
      </c>
      <c r="C400" t="s">
        <v>156</v>
      </c>
      <c r="D400">
        <v>1.3336536104744432</v>
      </c>
      <c r="E400" t="s">
        <v>495</v>
      </c>
      <c r="F400" t="s">
        <v>83</v>
      </c>
      <c r="G400">
        <v>4.1497116616322893</v>
      </c>
      <c r="H400">
        <f t="shared" si="18"/>
        <v>1.3336536104744432</v>
      </c>
      <c r="I400" t="str">
        <f t="shared" si="19"/>
        <v>Watching a movie/ Out for fun</v>
      </c>
      <c r="J400" t="str">
        <f t="shared" si="20"/>
        <v>Pavillion Mall,Pune</v>
      </c>
    </row>
    <row r="401" spans="1:10" x14ac:dyDescent="0.3">
      <c r="A401">
        <v>412</v>
      </c>
      <c r="B401" t="s">
        <v>375</v>
      </c>
      <c r="C401" t="s">
        <v>80</v>
      </c>
      <c r="D401">
        <v>3.106822779305527</v>
      </c>
      <c r="E401" t="s">
        <v>375</v>
      </c>
      <c r="F401" t="s">
        <v>83</v>
      </c>
      <c r="G401">
        <v>3.106822779305527</v>
      </c>
      <c r="H401">
        <f t="shared" si="18"/>
        <v>3.106822779305527</v>
      </c>
      <c r="I401" t="str">
        <f t="shared" si="19"/>
        <v>To Home</v>
      </c>
      <c r="J401" t="str">
        <f t="shared" si="20"/>
        <v>Mayur Colony / Ideal Colony,Pune</v>
      </c>
    </row>
    <row r="402" spans="1:10" x14ac:dyDescent="0.3">
      <c r="A402">
        <v>413</v>
      </c>
      <c r="B402" t="s">
        <v>381</v>
      </c>
      <c r="C402" t="s">
        <v>80</v>
      </c>
      <c r="D402">
        <v>0.75060219593995303</v>
      </c>
      <c r="E402" t="s">
        <v>370</v>
      </c>
      <c r="F402" t="s">
        <v>83</v>
      </c>
      <c r="G402">
        <v>1.2092811452000027</v>
      </c>
      <c r="H402">
        <f t="shared" si="18"/>
        <v>0.75060219593995303</v>
      </c>
      <c r="I402" t="str">
        <f t="shared" si="19"/>
        <v>At Home</v>
      </c>
      <c r="J402" t="str">
        <f t="shared" si="20"/>
        <v>Model Colony,Pune</v>
      </c>
    </row>
    <row r="403" spans="1:10" hidden="1" x14ac:dyDescent="0.3">
      <c r="A403">
        <v>414</v>
      </c>
      <c r="B403" t="s">
        <v>461</v>
      </c>
      <c r="C403" t="s">
        <v>80</v>
      </c>
      <c r="D403">
        <v>47.917040000751761</v>
      </c>
      <c r="E403" t="s">
        <v>372</v>
      </c>
      <c r="F403" t="s">
        <v>93</v>
      </c>
      <c r="G403">
        <v>0.97214727229144604</v>
      </c>
      <c r="H403">
        <f t="shared" si="18"/>
        <v>0.97214727229144604</v>
      </c>
      <c r="I403" t="str">
        <f t="shared" si="19"/>
        <v>Shopping</v>
      </c>
      <c r="J403" t="str">
        <f t="shared" si="20"/>
        <v>FC Road,Pune</v>
      </c>
    </row>
    <row r="404" spans="1:10" x14ac:dyDescent="0.3">
      <c r="A404">
        <v>415</v>
      </c>
      <c r="B404" t="s">
        <v>375</v>
      </c>
      <c r="C404" t="s">
        <v>80</v>
      </c>
      <c r="D404">
        <v>3.106822779305527</v>
      </c>
      <c r="E404" t="s">
        <v>375</v>
      </c>
      <c r="F404" t="s">
        <v>83</v>
      </c>
      <c r="G404">
        <v>3.106822779305527</v>
      </c>
      <c r="H404">
        <f t="shared" si="18"/>
        <v>3.106822779305527</v>
      </c>
      <c r="I404" t="str">
        <f t="shared" si="19"/>
        <v>To Home</v>
      </c>
      <c r="J404" t="str">
        <f t="shared" si="20"/>
        <v>Mayur Colony / Ideal Colony,Pune</v>
      </c>
    </row>
    <row r="405" spans="1:10" hidden="1" x14ac:dyDescent="0.3">
      <c r="A405">
        <v>416</v>
      </c>
      <c r="B405" t="s">
        <v>426</v>
      </c>
      <c r="C405" t="s">
        <v>53</v>
      </c>
      <c r="D405">
        <v>9.3392322255505693</v>
      </c>
      <c r="E405" t="s">
        <v>426</v>
      </c>
      <c r="F405" t="s">
        <v>83</v>
      </c>
      <c r="G405">
        <v>9.3392322255505693</v>
      </c>
      <c r="H405">
        <f t="shared" si="18"/>
        <v>9.3392322255505693</v>
      </c>
      <c r="I405" t="str">
        <f t="shared" si="19"/>
        <v>To Home</v>
      </c>
      <c r="J405" t="str">
        <f t="shared" si="20"/>
        <v>Magarpatta,Pune</v>
      </c>
    </row>
    <row r="406" spans="1:10" x14ac:dyDescent="0.3">
      <c r="A406">
        <v>417</v>
      </c>
      <c r="B406" t="s">
        <v>382</v>
      </c>
      <c r="C406" t="s">
        <v>80</v>
      </c>
      <c r="D406">
        <v>2.7404969789229812</v>
      </c>
      <c r="E406" t="s">
        <v>382</v>
      </c>
      <c r="F406" t="s">
        <v>83</v>
      </c>
      <c r="G406">
        <v>2.7404969789229812</v>
      </c>
      <c r="H406">
        <f t="shared" si="18"/>
        <v>2.7404969789229812</v>
      </c>
      <c r="I406" t="str">
        <f t="shared" si="19"/>
        <v>To Home</v>
      </c>
      <c r="J406" t="str">
        <f t="shared" si="20"/>
        <v>MIT College / Anand Nagar,Pune</v>
      </c>
    </row>
    <row r="407" spans="1:10" hidden="1" x14ac:dyDescent="0.3">
      <c r="A407">
        <v>418</v>
      </c>
      <c r="B407" t="s">
        <v>411</v>
      </c>
      <c r="C407" t="s">
        <v>93</v>
      </c>
      <c r="D407">
        <v>0.94852362057423922</v>
      </c>
      <c r="E407" t="s">
        <v>370</v>
      </c>
      <c r="F407" t="s">
        <v>83</v>
      </c>
      <c r="G407">
        <v>1.2092811452000027</v>
      </c>
      <c r="H407">
        <f t="shared" si="18"/>
        <v>0.94852362057423922</v>
      </c>
      <c r="I407" t="str">
        <f t="shared" si="19"/>
        <v>Shopping</v>
      </c>
      <c r="J407" t="str">
        <f t="shared" si="20"/>
        <v>JM Road,Pune</v>
      </c>
    </row>
    <row r="408" spans="1:10" x14ac:dyDescent="0.3">
      <c r="A408">
        <v>419</v>
      </c>
      <c r="B408" t="s">
        <v>371</v>
      </c>
      <c r="C408" t="s">
        <v>80</v>
      </c>
      <c r="D408">
        <v>5.0226426066155572</v>
      </c>
      <c r="E408" t="s">
        <v>371</v>
      </c>
      <c r="F408" t="s">
        <v>83</v>
      </c>
      <c r="G408">
        <v>5.0226426066155572</v>
      </c>
      <c r="H408">
        <f t="shared" si="18"/>
        <v>5.0226426066155572</v>
      </c>
      <c r="I408" t="str">
        <f t="shared" si="19"/>
        <v>To Home</v>
      </c>
      <c r="J408" t="str">
        <f t="shared" si="20"/>
        <v>Bhusari Colony / Kothrud Depot,Pune</v>
      </c>
    </row>
    <row r="409" spans="1:10" x14ac:dyDescent="0.3">
      <c r="A409">
        <v>420</v>
      </c>
      <c r="B409" t="s">
        <v>371</v>
      </c>
      <c r="C409" t="s">
        <v>80</v>
      </c>
      <c r="D409">
        <v>5.0226426066155572</v>
      </c>
      <c r="E409" t="s">
        <v>371</v>
      </c>
      <c r="F409" t="s">
        <v>83</v>
      </c>
      <c r="G409">
        <v>5.0226426066155572</v>
      </c>
      <c r="H409">
        <f t="shared" si="18"/>
        <v>5.0226426066155572</v>
      </c>
      <c r="I409" t="str">
        <f t="shared" si="19"/>
        <v>To Home</v>
      </c>
      <c r="J409" t="str">
        <f t="shared" si="20"/>
        <v>Bhusari Colony / Kothrud Depot,Pune</v>
      </c>
    </row>
    <row r="410" spans="1:10" hidden="1" x14ac:dyDescent="0.3">
      <c r="A410">
        <v>422</v>
      </c>
      <c r="B410" t="s">
        <v>232</v>
      </c>
      <c r="C410" t="s">
        <v>156</v>
      </c>
      <c r="D410">
        <v>4.1497116616322893</v>
      </c>
      <c r="E410" t="s">
        <v>369</v>
      </c>
      <c r="F410" t="s">
        <v>83</v>
      </c>
      <c r="G410">
        <v>1.0882378244842448</v>
      </c>
      <c r="H410">
        <f t="shared" si="18"/>
        <v>1.0882378244842448</v>
      </c>
      <c r="I410" t="str">
        <f t="shared" si="19"/>
        <v>To Home</v>
      </c>
      <c r="J410" t="str">
        <f t="shared" si="20"/>
        <v>Deccan,Pune</v>
      </c>
    </row>
    <row r="411" spans="1:10" hidden="1" x14ac:dyDescent="0.3">
      <c r="A411">
        <v>423</v>
      </c>
      <c r="B411" t="s">
        <v>372</v>
      </c>
      <c r="C411" t="s">
        <v>93</v>
      </c>
      <c r="D411">
        <v>0.97214727229144604</v>
      </c>
      <c r="E411" t="s">
        <v>453</v>
      </c>
      <c r="F411" t="s">
        <v>83</v>
      </c>
      <c r="G411">
        <v>11.845041254349336</v>
      </c>
      <c r="H411">
        <f t="shared" si="18"/>
        <v>0.97214727229144604</v>
      </c>
      <c r="I411" t="str">
        <f t="shared" si="19"/>
        <v>Shopping</v>
      </c>
      <c r="J411" t="str">
        <f t="shared" si="20"/>
        <v>FC Road,Pune</v>
      </c>
    </row>
    <row r="412" spans="1:10" x14ac:dyDescent="0.3">
      <c r="A412">
        <v>424</v>
      </c>
      <c r="B412" t="s">
        <v>389</v>
      </c>
      <c r="C412" t="s">
        <v>80</v>
      </c>
      <c r="D412">
        <v>4.1449075888880689</v>
      </c>
      <c r="E412" t="s">
        <v>389</v>
      </c>
      <c r="F412" t="s">
        <v>83</v>
      </c>
      <c r="G412">
        <v>4.1449075888880689</v>
      </c>
      <c r="H412">
        <f t="shared" si="18"/>
        <v>4.1449075888880689</v>
      </c>
      <c r="I412" t="str">
        <f t="shared" si="19"/>
        <v>To Home</v>
      </c>
      <c r="J412" t="str">
        <f t="shared" si="20"/>
        <v>Dahanukar Colony / Kothrud Bus Stand,Pune</v>
      </c>
    </row>
    <row r="413" spans="1:10" x14ac:dyDescent="0.3">
      <c r="A413">
        <v>425</v>
      </c>
      <c r="B413" t="s">
        <v>456</v>
      </c>
      <c r="C413" t="s">
        <v>80</v>
      </c>
      <c r="D413">
        <v>4.4802322590744446</v>
      </c>
      <c r="E413" t="s">
        <v>375</v>
      </c>
      <c r="F413" t="s">
        <v>83</v>
      </c>
      <c r="G413">
        <v>3.106822779305527</v>
      </c>
      <c r="H413">
        <f t="shared" si="18"/>
        <v>3.106822779305527</v>
      </c>
      <c r="I413" t="str">
        <f t="shared" si="19"/>
        <v>To Home</v>
      </c>
      <c r="J413" t="str">
        <f t="shared" si="20"/>
        <v>Mayur Colony / Ideal Colony,Pune</v>
      </c>
    </row>
    <row r="414" spans="1:10" x14ac:dyDescent="0.3">
      <c r="A414">
        <v>426</v>
      </c>
      <c r="B414" t="s">
        <v>458</v>
      </c>
      <c r="C414" t="s">
        <v>80</v>
      </c>
      <c r="D414">
        <v>2.1023632553319835</v>
      </c>
      <c r="E414" t="s">
        <v>458</v>
      </c>
      <c r="F414" t="s">
        <v>83</v>
      </c>
      <c r="G414">
        <v>2.1023632553319835</v>
      </c>
      <c r="H414">
        <f t="shared" si="18"/>
        <v>2.1023632553319835</v>
      </c>
      <c r="I414" t="str">
        <f t="shared" si="19"/>
        <v>To Home</v>
      </c>
      <c r="J414" t="str">
        <f t="shared" si="20"/>
        <v>Erandawne,Pune</v>
      </c>
    </row>
    <row r="415" spans="1:10" hidden="1" x14ac:dyDescent="0.3">
      <c r="A415">
        <v>427</v>
      </c>
      <c r="B415" t="s">
        <v>462</v>
      </c>
      <c r="C415" t="s">
        <v>80</v>
      </c>
      <c r="D415">
        <v>4.1497116616322893</v>
      </c>
      <c r="E415" t="s">
        <v>412</v>
      </c>
      <c r="F415" t="s">
        <v>163</v>
      </c>
      <c r="G415">
        <v>8.5777879569703739</v>
      </c>
      <c r="H415">
        <f t="shared" si="18"/>
        <v>4.1497116616322893</v>
      </c>
      <c r="I415" t="str">
        <f t="shared" si="19"/>
        <v>At Home</v>
      </c>
      <c r="J415" t="str">
        <f t="shared" si="20"/>
        <v>Tourist,Pune</v>
      </c>
    </row>
    <row r="416" spans="1:10" x14ac:dyDescent="0.3">
      <c r="A416">
        <v>428</v>
      </c>
      <c r="B416" t="s">
        <v>381</v>
      </c>
      <c r="C416" t="s">
        <v>80</v>
      </c>
      <c r="D416">
        <v>0.75060219593995303</v>
      </c>
      <c r="E416" t="s">
        <v>370</v>
      </c>
      <c r="F416" t="s">
        <v>83</v>
      </c>
      <c r="G416">
        <v>1.2092811452000027</v>
      </c>
      <c r="H416">
        <f t="shared" si="18"/>
        <v>0.75060219593995303</v>
      </c>
      <c r="I416" t="str">
        <f t="shared" si="19"/>
        <v>At Home</v>
      </c>
      <c r="J416" t="str">
        <f t="shared" si="20"/>
        <v>Model Colony,Pune</v>
      </c>
    </row>
    <row r="417" spans="1:10" hidden="1" x14ac:dyDescent="0.3">
      <c r="A417">
        <v>429</v>
      </c>
      <c r="B417" t="s">
        <v>390</v>
      </c>
      <c r="C417" t="s">
        <v>156</v>
      </c>
      <c r="D417">
        <v>1.3336536104744432</v>
      </c>
      <c r="E417" t="s">
        <v>370</v>
      </c>
      <c r="F417" t="s">
        <v>83</v>
      </c>
      <c r="G417">
        <v>1.2092811452000027</v>
      </c>
      <c r="H417">
        <f t="shared" si="18"/>
        <v>1.2092811452000027</v>
      </c>
      <c r="I417" t="str">
        <f t="shared" si="19"/>
        <v>To Home</v>
      </c>
      <c r="J417" t="str">
        <f t="shared" si="20"/>
        <v>Shivajinagar,Pune</v>
      </c>
    </row>
    <row r="418" spans="1:10" x14ac:dyDescent="0.3">
      <c r="A418">
        <v>430</v>
      </c>
      <c r="B418" t="s">
        <v>380</v>
      </c>
      <c r="C418" t="s">
        <v>80</v>
      </c>
      <c r="D418">
        <v>12.288628747077906</v>
      </c>
      <c r="E418" t="s">
        <v>382</v>
      </c>
      <c r="F418" t="s">
        <v>83</v>
      </c>
      <c r="G418">
        <v>2.7404969789229812</v>
      </c>
      <c r="H418">
        <f t="shared" si="18"/>
        <v>2.7404969789229812</v>
      </c>
      <c r="I418" t="str">
        <f t="shared" si="19"/>
        <v>To Home</v>
      </c>
      <c r="J418" t="str">
        <f t="shared" si="20"/>
        <v>MIT College / Anand Nagar,Pune</v>
      </c>
    </row>
    <row r="419" spans="1:10" hidden="1" x14ac:dyDescent="0.3">
      <c r="A419">
        <v>431</v>
      </c>
      <c r="B419" t="s">
        <v>372</v>
      </c>
      <c r="C419" t="s">
        <v>93</v>
      </c>
      <c r="D419">
        <v>0.97214727229144604</v>
      </c>
      <c r="E419" t="s">
        <v>495</v>
      </c>
      <c r="F419" t="s">
        <v>83</v>
      </c>
      <c r="G419">
        <v>4.1497116616322893</v>
      </c>
      <c r="H419">
        <f t="shared" si="18"/>
        <v>0.97214727229144604</v>
      </c>
      <c r="I419" t="str">
        <f t="shared" si="19"/>
        <v>Shopping</v>
      </c>
      <c r="J419" t="str">
        <f t="shared" si="20"/>
        <v>FC Road,Pune</v>
      </c>
    </row>
    <row r="420" spans="1:10" hidden="1" x14ac:dyDescent="0.3">
      <c r="A420">
        <v>432</v>
      </c>
      <c r="B420" t="s">
        <v>382</v>
      </c>
      <c r="C420" t="s">
        <v>119</v>
      </c>
      <c r="D420">
        <v>2.7404969789229812</v>
      </c>
      <c r="E420" t="s">
        <v>372</v>
      </c>
      <c r="F420" t="s">
        <v>93</v>
      </c>
      <c r="G420">
        <v>0.97214727229144604</v>
      </c>
      <c r="H420">
        <f t="shared" si="18"/>
        <v>0.97214727229144604</v>
      </c>
      <c r="I420" t="str">
        <f t="shared" si="19"/>
        <v>Shopping</v>
      </c>
      <c r="J420" t="str">
        <f t="shared" si="20"/>
        <v>FC Road,Pune</v>
      </c>
    </row>
    <row r="421" spans="1:10" x14ac:dyDescent="0.3">
      <c r="A421">
        <v>433</v>
      </c>
      <c r="B421" t="s">
        <v>420</v>
      </c>
      <c r="C421" t="s">
        <v>80</v>
      </c>
      <c r="D421">
        <v>10.697063719779038</v>
      </c>
      <c r="E421" t="s">
        <v>420</v>
      </c>
      <c r="F421" t="s">
        <v>83</v>
      </c>
      <c r="G421">
        <v>10.697063719779038</v>
      </c>
      <c r="H421">
        <f t="shared" si="18"/>
        <v>10.697063719779038</v>
      </c>
      <c r="I421" t="str">
        <f t="shared" si="19"/>
        <v>To Home</v>
      </c>
      <c r="J421" t="str">
        <f t="shared" si="20"/>
        <v>Undri,Pune</v>
      </c>
    </row>
    <row r="422" spans="1:10" hidden="1" x14ac:dyDescent="0.3">
      <c r="A422">
        <v>434</v>
      </c>
      <c r="B422" t="s">
        <v>401</v>
      </c>
      <c r="C422" t="s">
        <v>93</v>
      </c>
      <c r="D422">
        <v>3.9340100505256275</v>
      </c>
      <c r="E422" t="s">
        <v>412</v>
      </c>
      <c r="F422" t="s">
        <v>83</v>
      </c>
      <c r="G422">
        <v>8.5777879569703739</v>
      </c>
      <c r="H422">
        <f t="shared" si="18"/>
        <v>3.9340100505256275</v>
      </c>
      <c r="I422" t="str">
        <f t="shared" si="19"/>
        <v>Shopping</v>
      </c>
      <c r="J422" t="str">
        <f t="shared" si="20"/>
        <v>Kothrud,Pune</v>
      </c>
    </row>
    <row r="423" spans="1:10" hidden="1" x14ac:dyDescent="0.3">
      <c r="A423">
        <v>435</v>
      </c>
      <c r="B423" t="s">
        <v>369</v>
      </c>
      <c r="C423" t="s">
        <v>119</v>
      </c>
      <c r="D423">
        <v>1.0882378244842448</v>
      </c>
      <c r="E423" t="s">
        <v>369</v>
      </c>
      <c r="F423" t="s">
        <v>83</v>
      </c>
      <c r="G423">
        <v>1.0882378244842448</v>
      </c>
      <c r="H423">
        <f t="shared" si="18"/>
        <v>1.0882378244842448</v>
      </c>
      <c r="I423" t="str">
        <f t="shared" si="19"/>
        <v>To Home</v>
      </c>
      <c r="J423" t="str">
        <f t="shared" si="20"/>
        <v>Deccan,Pune</v>
      </c>
    </row>
    <row r="424" spans="1:10" hidden="1" x14ac:dyDescent="0.3">
      <c r="A424">
        <v>436</v>
      </c>
      <c r="B424" t="s">
        <v>388</v>
      </c>
      <c r="C424" t="s">
        <v>160</v>
      </c>
      <c r="D424">
        <v>0.35010135198927828</v>
      </c>
      <c r="E424" t="s">
        <v>371</v>
      </c>
      <c r="F424" t="s">
        <v>83</v>
      </c>
      <c r="G424">
        <v>5.0226426066155572</v>
      </c>
      <c r="H424">
        <f t="shared" si="18"/>
        <v>0.35010135198927828</v>
      </c>
      <c r="I424" t="str">
        <f t="shared" si="19"/>
        <v>At College</v>
      </c>
      <c r="J424" t="str">
        <f t="shared" si="20"/>
        <v>Fergusson / BMCC,Pune</v>
      </c>
    </row>
    <row r="425" spans="1:10" hidden="1" x14ac:dyDescent="0.3">
      <c r="A425">
        <v>437</v>
      </c>
      <c r="B425" t="s">
        <v>389</v>
      </c>
      <c r="C425" t="s">
        <v>80</v>
      </c>
      <c r="D425">
        <v>4.1449075888880689</v>
      </c>
      <c r="E425" t="s">
        <v>411</v>
      </c>
      <c r="F425" t="s">
        <v>93</v>
      </c>
      <c r="G425">
        <v>0.94852362057423922</v>
      </c>
      <c r="H425">
        <f t="shared" si="18"/>
        <v>0.94852362057423922</v>
      </c>
      <c r="I425" t="str">
        <f t="shared" si="19"/>
        <v>Shopping</v>
      </c>
      <c r="J425" t="str">
        <f t="shared" si="20"/>
        <v>JM Road,Pune</v>
      </c>
    </row>
    <row r="426" spans="1:10" hidden="1" x14ac:dyDescent="0.3">
      <c r="A426">
        <v>438</v>
      </c>
      <c r="B426" t="s">
        <v>401</v>
      </c>
      <c r="C426" t="s">
        <v>160</v>
      </c>
      <c r="D426">
        <v>3.9340100505256275</v>
      </c>
      <c r="E426" t="s">
        <v>401</v>
      </c>
      <c r="F426" t="s">
        <v>142</v>
      </c>
      <c r="G426">
        <v>3.9340100505256275</v>
      </c>
      <c r="H426">
        <f t="shared" si="18"/>
        <v>3.9340100505256275</v>
      </c>
      <c r="I426" t="str">
        <f t="shared" si="19"/>
        <v>To College</v>
      </c>
      <c r="J426" t="str">
        <f t="shared" si="20"/>
        <v>Kothrud,Pune</v>
      </c>
    </row>
    <row r="427" spans="1:10" hidden="1" x14ac:dyDescent="0.3">
      <c r="A427">
        <v>439</v>
      </c>
      <c r="B427" t="s">
        <v>401</v>
      </c>
      <c r="C427" t="s">
        <v>80</v>
      </c>
      <c r="D427">
        <v>3.9340100505256275</v>
      </c>
      <c r="E427" t="s">
        <v>396</v>
      </c>
      <c r="F427" t="s">
        <v>163</v>
      </c>
      <c r="G427">
        <v>7.4641068233924317</v>
      </c>
      <c r="H427">
        <f t="shared" si="18"/>
        <v>3.9340100505256275</v>
      </c>
      <c r="I427" t="str">
        <f t="shared" si="19"/>
        <v>At Home</v>
      </c>
      <c r="J427" t="str">
        <f t="shared" si="20"/>
        <v>Kothrud,Pune</v>
      </c>
    </row>
    <row r="428" spans="1:10" hidden="1" x14ac:dyDescent="0.3">
      <c r="A428">
        <v>440</v>
      </c>
      <c r="B428" t="s">
        <v>496</v>
      </c>
      <c r="C428" t="s">
        <v>80</v>
      </c>
      <c r="D428">
        <v>1.0202142361675413</v>
      </c>
      <c r="E428" t="s">
        <v>390</v>
      </c>
      <c r="F428" t="s">
        <v>166</v>
      </c>
      <c r="G428">
        <v>1.3336536104744432</v>
      </c>
      <c r="H428">
        <f t="shared" si="18"/>
        <v>1.0202142361675413</v>
      </c>
      <c r="I428" t="str">
        <f t="shared" si="19"/>
        <v>At Home</v>
      </c>
      <c r="J428" t="str">
        <f t="shared" si="20"/>
        <v>Prabhat Road/Bhandarkar Road,Pune</v>
      </c>
    </row>
    <row r="429" spans="1:10" hidden="1" x14ac:dyDescent="0.3">
      <c r="A429">
        <v>441</v>
      </c>
      <c r="B429" t="s">
        <v>415</v>
      </c>
      <c r="C429" t="s">
        <v>119</v>
      </c>
      <c r="D429">
        <v>5.8784937053527582</v>
      </c>
      <c r="E429" t="s">
        <v>415</v>
      </c>
      <c r="F429" t="s">
        <v>163</v>
      </c>
      <c r="G429">
        <v>5.8784937053527582</v>
      </c>
      <c r="H429">
        <f t="shared" si="18"/>
        <v>5.8784937053527582</v>
      </c>
      <c r="I429" t="str">
        <f t="shared" si="19"/>
        <v>To visit Friends/ Relatives</v>
      </c>
      <c r="J429" t="str">
        <f t="shared" si="20"/>
        <v>Koregaon park,Pune</v>
      </c>
    </row>
    <row r="430" spans="1:10" hidden="1" x14ac:dyDescent="0.3">
      <c r="A430">
        <v>442</v>
      </c>
      <c r="B430" t="s">
        <v>377</v>
      </c>
      <c r="C430" t="s">
        <v>53</v>
      </c>
      <c r="D430">
        <v>1.1114843645104628</v>
      </c>
      <c r="E430" t="s">
        <v>516</v>
      </c>
      <c r="F430" t="s">
        <v>83</v>
      </c>
      <c r="G430">
        <v>8.9957322347720332</v>
      </c>
      <c r="H430">
        <f t="shared" si="18"/>
        <v>1.1114843645104628</v>
      </c>
      <c r="I430" t="str">
        <f t="shared" si="19"/>
        <v>Came from Work/ Office</v>
      </c>
      <c r="J430" t="str">
        <f t="shared" si="20"/>
        <v>ICC/ Senapati Bapat Road,Pune</v>
      </c>
    </row>
    <row r="431" spans="1:10" hidden="1" x14ac:dyDescent="0.3">
      <c r="A431">
        <v>443</v>
      </c>
      <c r="B431" t="s">
        <v>381</v>
      </c>
      <c r="C431" t="s">
        <v>53</v>
      </c>
      <c r="D431">
        <v>0.75060219593995303</v>
      </c>
      <c r="E431" t="s">
        <v>381</v>
      </c>
      <c r="F431" t="s">
        <v>55</v>
      </c>
      <c r="G431">
        <v>0.75060219593995303</v>
      </c>
      <c r="H431">
        <f t="shared" si="18"/>
        <v>0.75060219593995303</v>
      </c>
      <c r="I431" t="str">
        <f t="shared" si="19"/>
        <v>To Work/ Office</v>
      </c>
      <c r="J431" t="str">
        <f t="shared" si="20"/>
        <v>Model Colony,Pune</v>
      </c>
    </row>
    <row r="432" spans="1:10" hidden="1" x14ac:dyDescent="0.3">
      <c r="A432">
        <v>444</v>
      </c>
      <c r="B432" t="s">
        <v>381</v>
      </c>
      <c r="C432" t="s">
        <v>53</v>
      </c>
      <c r="D432">
        <v>0.75060219593995303</v>
      </c>
      <c r="E432" t="s">
        <v>370</v>
      </c>
      <c r="F432" t="s">
        <v>55</v>
      </c>
      <c r="G432">
        <v>1.2092811452000027</v>
      </c>
      <c r="H432">
        <f t="shared" si="18"/>
        <v>0.75060219593995303</v>
      </c>
      <c r="I432" t="str">
        <f t="shared" si="19"/>
        <v>Came from Work/ Office</v>
      </c>
      <c r="J432" t="str">
        <f t="shared" si="20"/>
        <v>Model Colony,Pune</v>
      </c>
    </row>
    <row r="433" spans="1:10" hidden="1" x14ac:dyDescent="0.3">
      <c r="A433">
        <v>445</v>
      </c>
      <c r="B433" t="s">
        <v>463</v>
      </c>
      <c r="C433" t="s">
        <v>160</v>
      </c>
      <c r="D433">
        <v>1.719648877797864</v>
      </c>
      <c r="E433" t="s">
        <v>425</v>
      </c>
      <c r="F433" t="s">
        <v>83</v>
      </c>
      <c r="G433">
        <v>1.719648877797864</v>
      </c>
      <c r="H433">
        <f t="shared" si="18"/>
        <v>1.719648877797864</v>
      </c>
      <c r="I433" t="str">
        <f t="shared" si="19"/>
        <v>To Home</v>
      </c>
      <c r="J433" t="str">
        <f t="shared" si="20"/>
        <v>Law College Road,Pune</v>
      </c>
    </row>
    <row r="434" spans="1:10" hidden="1" x14ac:dyDescent="0.3">
      <c r="A434">
        <v>446</v>
      </c>
      <c r="B434" t="s">
        <v>370</v>
      </c>
      <c r="C434" t="s">
        <v>53</v>
      </c>
      <c r="D434">
        <v>1.2092811452000027</v>
      </c>
      <c r="E434" t="s">
        <v>369</v>
      </c>
      <c r="F434" t="s">
        <v>83</v>
      </c>
      <c r="G434">
        <v>1.0882378244842448</v>
      </c>
      <c r="H434">
        <f t="shared" si="18"/>
        <v>1.0882378244842448</v>
      </c>
      <c r="I434" t="str">
        <f t="shared" si="19"/>
        <v>To Home</v>
      </c>
      <c r="J434" t="str">
        <f t="shared" si="20"/>
        <v>Deccan,Pune</v>
      </c>
    </row>
    <row r="435" spans="1:10" hidden="1" x14ac:dyDescent="0.3">
      <c r="A435">
        <v>447</v>
      </c>
      <c r="B435" t="s">
        <v>406</v>
      </c>
      <c r="C435" t="s">
        <v>53</v>
      </c>
      <c r="D435">
        <v>5.211498248263438</v>
      </c>
      <c r="E435" t="s">
        <v>372</v>
      </c>
      <c r="F435" t="s">
        <v>93</v>
      </c>
      <c r="G435">
        <v>0.97214727229144604</v>
      </c>
      <c r="H435">
        <f t="shared" si="18"/>
        <v>0.97214727229144604</v>
      </c>
      <c r="I435" t="str">
        <f t="shared" si="19"/>
        <v>Shopping</v>
      </c>
      <c r="J435" t="str">
        <f t="shared" si="20"/>
        <v>FC Road,Pune</v>
      </c>
    </row>
    <row r="436" spans="1:10" hidden="1" x14ac:dyDescent="0.3">
      <c r="A436">
        <v>448</v>
      </c>
      <c r="B436" t="s">
        <v>378</v>
      </c>
      <c r="C436" t="s">
        <v>80</v>
      </c>
      <c r="D436">
        <v>1.6278135675612542</v>
      </c>
      <c r="E436" t="s">
        <v>411</v>
      </c>
      <c r="F436" t="s">
        <v>93</v>
      </c>
      <c r="G436">
        <v>0.94852362057423922</v>
      </c>
      <c r="H436">
        <f t="shared" si="18"/>
        <v>0.94852362057423922</v>
      </c>
      <c r="I436" t="str">
        <f t="shared" si="19"/>
        <v>Shopping</v>
      </c>
      <c r="J436" t="str">
        <f t="shared" si="20"/>
        <v>JM Road,Pune</v>
      </c>
    </row>
    <row r="437" spans="1:10" x14ac:dyDescent="0.3">
      <c r="A437">
        <v>449</v>
      </c>
      <c r="B437" t="s">
        <v>464</v>
      </c>
      <c r="C437" t="s">
        <v>80</v>
      </c>
      <c r="D437">
        <v>6.8467045453095876</v>
      </c>
      <c r="E437" t="s">
        <v>464</v>
      </c>
      <c r="F437" t="s">
        <v>83</v>
      </c>
      <c r="G437">
        <v>6.8467045453095876</v>
      </c>
      <c r="H437">
        <f t="shared" si="18"/>
        <v>6.8467045453095876</v>
      </c>
      <c r="I437" t="str">
        <f t="shared" si="19"/>
        <v>To Home</v>
      </c>
      <c r="J437" t="str">
        <f t="shared" si="20"/>
        <v>Sus road,Pune</v>
      </c>
    </row>
    <row r="438" spans="1:10" x14ac:dyDescent="0.3">
      <c r="A438">
        <v>450</v>
      </c>
      <c r="B438" t="s">
        <v>402</v>
      </c>
      <c r="C438" t="s">
        <v>80</v>
      </c>
      <c r="D438">
        <v>0.73261794905212341</v>
      </c>
      <c r="E438" t="s">
        <v>402</v>
      </c>
      <c r="F438" t="s">
        <v>83</v>
      </c>
      <c r="G438">
        <v>0.73261794905212341</v>
      </c>
      <c r="H438">
        <f t="shared" si="18"/>
        <v>0.73261794905212341</v>
      </c>
      <c r="I438" t="str">
        <f t="shared" si="19"/>
        <v>To Home</v>
      </c>
      <c r="J438" t="str">
        <f t="shared" si="20"/>
        <v>Apte Road / JM Road,Pune</v>
      </c>
    </row>
    <row r="439" spans="1:10" hidden="1" x14ac:dyDescent="0.3">
      <c r="A439">
        <v>451</v>
      </c>
      <c r="B439" t="s">
        <v>370</v>
      </c>
      <c r="C439" t="s">
        <v>53</v>
      </c>
      <c r="D439">
        <v>1.2092811452000027</v>
      </c>
      <c r="E439" t="s">
        <v>370</v>
      </c>
      <c r="F439" t="s">
        <v>83</v>
      </c>
      <c r="G439">
        <v>1.2092811452000027</v>
      </c>
      <c r="H439">
        <f t="shared" si="18"/>
        <v>1.2092811452000027</v>
      </c>
      <c r="I439" t="str">
        <f t="shared" si="19"/>
        <v>To Home</v>
      </c>
      <c r="J439" t="str">
        <f t="shared" si="20"/>
        <v>Shivajinagar,Pune</v>
      </c>
    </row>
    <row r="440" spans="1:10" x14ac:dyDescent="0.3">
      <c r="A440">
        <v>452</v>
      </c>
      <c r="B440" t="s">
        <v>465</v>
      </c>
      <c r="C440" t="s">
        <v>80</v>
      </c>
      <c r="D440">
        <v>0.80419431749780035</v>
      </c>
      <c r="E440" t="s">
        <v>370</v>
      </c>
      <c r="F440" t="s">
        <v>83</v>
      </c>
      <c r="G440">
        <v>1.2092811452000027</v>
      </c>
      <c r="H440">
        <f t="shared" si="18"/>
        <v>0.80419431749780035</v>
      </c>
      <c r="I440" t="str">
        <f t="shared" si="19"/>
        <v>At Home</v>
      </c>
      <c r="J440" t="str">
        <f t="shared" si="20"/>
        <v>Modi baugh,Pune</v>
      </c>
    </row>
    <row r="441" spans="1:10" hidden="1" x14ac:dyDescent="0.3">
      <c r="A441">
        <v>453</v>
      </c>
      <c r="B441" t="s">
        <v>398</v>
      </c>
      <c r="C441" t="s">
        <v>93</v>
      </c>
      <c r="D441">
        <v>7.8506461999342383</v>
      </c>
      <c r="E441" t="s">
        <v>398</v>
      </c>
      <c r="F441" t="s">
        <v>83</v>
      </c>
      <c r="G441">
        <v>7.8506461999342383</v>
      </c>
      <c r="H441">
        <f t="shared" si="18"/>
        <v>7.8506461999342383</v>
      </c>
      <c r="I441" t="str">
        <f t="shared" si="19"/>
        <v>To Home</v>
      </c>
      <c r="J441" t="str">
        <f t="shared" si="20"/>
        <v>Baner,Pune</v>
      </c>
    </row>
    <row r="442" spans="1:10" hidden="1" x14ac:dyDescent="0.3">
      <c r="A442">
        <v>454</v>
      </c>
      <c r="B442" t="s">
        <v>419</v>
      </c>
      <c r="C442" t="s">
        <v>119</v>
      </c>
      <c r="D442">
        <v>6.8171678831825364</v>
      </c>
      <c r="E442" t="s">
        <v>419</v>
      </c>
      <c r="F442" t="s">
        <v>83</v>
      </c>
      <c r="G442">
        <v>6.8171678831825364</v>
      </c>
      <c r="H442">
        <f t="shared" si="18"/>
        <v>6.8171678831825364</v>
      </c>
      <c r="I442" t="str">
        <f t="shared" si="19"/>
        <v>To Home</v>
      </c>
      <c r="J442" t="str">
        <f t="shared" si="20"/>
        <v>Sinhgad Road,Pune</v>
      </c>
    </row>
    <row r="443" spans="1:10" hidden="1" x14ac:dyDescent="0.3">
      <c r="A443">
        <v>455</v>
      </c>
      <c r="B443" t="s">
        <v>390</v>
      </c>
      <c r="C443" t="s">
        <v>93</v>
      </c>
      <c r="D443">
        <v>1.3336536104744432</v>
      </c>
      <c r="E443" t="s">
        <v>370</v>
      </c>
      <c r="F443" t="s">
        <v>83</v>
      </c>
      <c r="G443">
        <v>1.2092811452000027</v>
      </c>
      <c r="H443">
        <f t="shared" si="18"/>
        <v>1.2092811452000027</v>
      </c>
      <c r="I443" t="str">
        <f t="shared" si="19"/>
        <v>To Home</v>
      </c>
      <c r="J443" t="str">
        <f t="shared" si="20"/>
        <v>Shivajinagar,Pune</v>
      </c>
    </row>
    <row r="444" spans="1:10" x14ac:dyDescent="0.3">
      <c r="A444">
        <v>457</v>
      </c>
      <c r="B444" t="s">
        <v>377</v>
      </c>
      <c r="C444" t="s">
        <v>80</v>
      </c>
      <c r="D444">
        <v>1.1114843645104628</v>
      </c>
      <c r="E444" t="s">
        <v>370</v>
      </c>
      <c r="F444" t="s">
        <v>83</v>
      </c>
      <c r="G444">
        <v>1.2092811452000027</v>
      </c>
      <c r="H444">
        <f t="shared" si="18"/>
        <v>1.1114843645104628</v>
      </c>
      <c r="I444" t="str">
        <f t="shared" si="19"/>
        <v>At Home</v>
      </c>
      <c r="J444" t="str">
        <f t="shared" si="20"/>
        <v>ICC/ Senapati Bapat Road,Pune</v>
      </c>
    </row>
    <row r="445" spans="1:10" x14ac:dyDescent="0.3">
      <c r="A445">
        <v>458</v>
      </c>
      <c r="B445" t="s">
        <v>401</v>
      </c>
      <c r="C445" t="s">
        <v>80</v>
      </c>
      <c r="D445">
        <v>3.9340100505256275</v>
      </c>
      <c r="E445" t="s">
        <v>369</v>
      </c>
      <c r="F445" t="s">
        <v>83</v>
      </c>
      <c r="G445">
        <v>1.0882378244842448</v>
      </c>
      <c r="H445">
        <f t="shared" si="18"/>
        <v>1.0882378244842448</v>
      </c>
      <c r="I445" t="str">
        <f t="shared" si="19"/>
        <v>To Home</v>
      </c>
      <c r="J445" t="str">
        <f t="shared" si="20"/>
        <v>Deccan,Pune</v>
      </c>
    </row>
    <row r="446" spans="1:10" hidden="1" x14ac:dyDescent="0.3">
      <c r="A446">
        <v>459</v>
      </c>
      <c r="B446" t="s">
        <v>369</v>
      </c>
      <c r="C446" t="s">
        <v>119</v>
      </c>
      <c r="D446">
        <v>1.0882378244842448</v>
      </c>
      <c r="E446" t="s">
        <v>369</v>
      </c>
      <c r="F446" t="s">
        <v>83</v>
      </c>
      <c r="G446">
        <v>1.0882378244842448</v>
      </c>
      <c r="H446">
        <f t="shared" si="18"/>
        <v>1.0882378244842448</v>
      </c>
      <c r="I446" t="str">
        <f t="shared" si="19"/>
        <v>To Home</v>
      </c>
      <c r="J446" t="str">
        <f t="shared" si="20"/>
        <v>Deccan,Pune</v>
      </c>
    </row>
    <row r="447" spans="1:10" hidden="1" x14ac:dyDescent="0.3">
      <c r="A447">
        <v>460</v>
      </c>
      <c r="B447" t="s">
        <v>466</v>
      </c>
      <c r="C447" t="s">
        <v>80</v>
      </c>
      <c r="D447">
        <v>10.511841992659519</v>
      </c>
      <c r="E447" t="s">
        <v>372</v>
      </c>
      <c r="F447" t="s">
        <v>166</v>
      </c>
      <c r="G447">
        <v>0.97214727229144604</v>
      </c>
      <c r="H447">
        <f t="shared" si="18"/>
        <v>0.97214727229144604</v>
      </c>
      <c r="I447" t="str">
        <f t="shared" si="19"/>
        <v>To watch Movie/ Out for fun</v>
      </c>
      <c r="J447" t="str">
        <f t="shared" si="20"/>
        <v>FC Road,Pune</v>
      </c>
    </row>
    <row r="448" spans="1:10" hidden="1" x14ac:dyDescent="0.3">
      <c r="A448">
        <v>461</v>
      </c>
      <c r="B448" t="s">
        <v>453</v>
      </c>
      <c r="C448" t="s">
        <v>53</v>
      </c>
      <c r="D448">
        <v>11.845041254349336</v>
      </c>
      <c r="E448" t="s">
        <v>453</v>
      </c>
      <c r="F448" t="s">
        <v>83</v>
      </c>
      <c r="G448">
        <v>11.845041254349336</v>
      </c>
      <c r="H448">
        <f t="shared" si="18"/>
        <v>11.845041254349336</v>
      </c>
      <c r="I448" t="str">
        <f t="shared" si="19"/>
        <v>To Home</v>
      </c>
      <c r="J448" t="str">
        <f t="shared" si="20"/>
        <v>Kharadi,Pune</v>
      </c>
    </row>
    <row r="449" spans="1:10" hidden="1" x14ac:dyDescent="0.3">
      <c r="A449">
        <v>462</v>
      </c>
      <c r="B449" t="s">
        <v>377</v>
      </c>
      <c r="C449" t="s">
        <v>53</v>
      </c>
      <c r="D449">
        <v>1.1114843645104628</v>
      </c>
      <c r="E449" t="s">
        <v>373</v>
      </c>
      <c r="F449" t="s">
        <v>83</v>
      </c>
      <c r="G449">
        <v>6.2814170273895744</v>
      </c>
      <c r="H449">
        <f t="shared" si="18"/>
        <v>1.1114843645104628</v>
      </c>
      <c r="I449" t="str">
        <f t="shared" si="19"/>
        <v>Came from Work/ Office</v>
      </c>
      <c r="J449" t="str">
        <f t="shared" si="20"/>
        <v>ICC/ Senapati Bapat Road,Pune</v>
      </c>
    </row>
    <row r="450" spans="1:10" x14ac:dyDescent="0.3">
      <c r="A450">
        <v>463</v>
      </c>
      <c r="B450" t="s">
        <v>421</v>
      </c>
      <c r="C450" t="s">
        <v>80</v>
      </c>
      <c r="D450">
        <v>2.6522800673247051</v>
      </c>
      <c r="E450" t="s">
        <v>370</v>
      </c>
      <c r="F450" t="s">
        <v>83</v>
      </c>
      <c r="G450">
        <v>1.2092811452000027</v>
      </c>
      <c r="H450">
        <f t="shared" ref="H450:H513" si="21">IF(D450&lt;G450,D450,G450)</f>
        <v>1.2092811452000027</v>
      </c>
      <c r="I450" t="str">
        <f t="shared" ref="I450:I513" si="22">IF(D450&lt;G450,C450,F450)</f>
        <v>To Home</v>
      </c>
      <c r="J450" t="str">
        <f t="shared" ref="J450:J513" si="23">IF(D450&lt;G450,B450,E450)</f>
        <v>Shivajinagar,Pune</v>
      </c>
    </row>
    <row r="451" spans="1:10" hidden="1" x14ac:dyDescent="0.3">
      <c r="A451">
        <v>464</v>
      </c>
      <c r="B451" t="s">
        <v>377</v>
      </c>
      <c r="C451" t="s">
        <v>53</v>
      </c>
      <c r="D451">
        <v>1.1114843645104628</v>
      </c>
      <c r="E451" t="s">
        <v>390</v>
      </c>
      <c r="F451" t="s">
        <v>166</v>
      </c>
      <c r="G451">
        <v>1.3336536104744432</v>
      </c>
      <c r="H451">
        <f t="shared" si="21"/>
        <v>1.1114843645104628</v>
      </c>
      <c r="I451" t="str">
        <f t="shared" si="22"/>
        <v>Came from Work/ Office</v>
      </c>
      <c r="J451" t="str">
        <f t="shared" si="23"/>
        <v>ICC/ Senapati Bapat Road,Pune</v>
      </c>
    </row>
    <row r="452" spans="1:10" x14ac:dyDescent="0.3">
      <c r="A452">
        <v>465</v>
      </c>
      <c r="B452" t="s">
        <v>381</v>
      </c>
      <c r="C452" t="s">
        <v>80</v>
      </c>
      <c r="D452">
        <v>0.75060219593995303</v>
      </c>
      <c r="E452" t="s">
        <v>370</v>
      </c>
      <c r="F452" t="s">
        <v>83</v>
      </c>
      <c r="G452">
        <v>1.2092811452000027</v>
      </c>
      <c r="H452">
        <f t="shared" si="21"/>
        <v>0.75060219593995303</v>
      </c>
      <c r="I452" t="str">
        <f t="shared" si="22"/>
        <v>At Home</v>
      </c>
      <c r="J452" t="str">
        <f t="shared" si="23"/>
        <v>Model Colony,Pune</v>
      </c>
    </row>
    <row r="453" spans="1:10" hidden="1" x14ac:dyDescent="0.3">
      <c r="A453">
        <v>466</v>
      </c>
      <c r="B453" t="s">
        <v>372</v>
      </c>
      <c r="C453" t="s">
        <v>93</v>
      </c>
      <c r="D453">
        <v>0.97214727229144604</v>
      </c>
      <c r="E453" t="s">
        <v>375</v>
      </c>
      <c r="F453" t="s">
        <v>83</v>
      </c>
      <c r="G453">
        <v>3.106822779305527</v>
      </c>
      <c r="H453">
        <f t="shared" si="21"/>
        <v>0.97214727229144604</v>
      </c>
      <c r="I453" t="str">
        <f t="shared" si="22"/>
        <v>Shopping</v>
      </c>
      <c r="J453" t="str">
        <f t="shared" si="23"/>
        <v>FC Road,Pune</v>
      </c>
    </row>
    <row r="454" spans="1:10" x14ac:dyDescent="0.3">
      <c r="A454">
        <v>467</v>
      </c>
      <c r="B454" t="s">
        <v>381</v>
      </c>
      <c r="C454" t="s">
        <v>80</v>
      </c>
      <c r="D454">
        <v>0.75060219593995303</v>
      </c>
      <c r="E454" t="s">
        <v>370</v>
      </c>
      <c r="F454" t="s">
        <v>83</v>
      </c>
      <c r="G454">
        <v>1.2092811452000027</v>
      </c>
      <c r="H454">
        <f t="shared" si="21"/>
        <v>0.75060219593995303</v>
      </c>
      <c r="I454" t="str">
        <f t="shared" si="22"/>
        <v>At Home</v>
      </c>
      <c r="J454" t="str">
        <f t="shared" si="23"/>
        <v>Model Colony,Pune</v>
      </c>
    </row>
    <row r="455" spans="1:10" x14ac:dyDescent="0.3">
      <c r="A455">
        <v>468</v>
      </c>
      <c r="B455" t="s">
        <v>410</v>
      </c>
      <c r="C455" t="s">
        <v>80</v>
      </c>
      <c r="D455">
        <v>9.3375490792390412</v>
      </c>
      <c r="E455" t="s">
        <v>410</v>
      </c>
      <c r="F455" t="s">
        <v>83</v>
      </c>
      <c r="G455">
        <v>9.3375490792390412</v>
      </c>
      <c r="H455">
        <f t="shared" si="21"/>
        <v>9.3375490792390412</v>
      </c>
      <c r="I455" t="str">
        <f t="shared" si="22"/>
        <v>To Home</v>
      </c>
      <c r="J455" t="str">
        <f t="shared" si="23"/>
        <v>Balewadi,Pune</v>
      </c>
    </row>
    <row r="456" spans="1:10" x14ac:dyDescent="0.3">
      <c r="A456">
        <v>469</v>
      </c>
      <c r="B456" t="s">
        <v>400</v>
      </c>
      <c r="C456" t="s">
        <v>80</v>
      </c>
      <c r="D456">
        <v>2.8310148193870535</v>
      </c>
      <c r="E456" t="s">
        <v>400</v>
      </c>
      <c r="F456" t="s">
        <v>83</v>
      </c>
      <c r="G456">
        <v>2.8310148193870535</v>
      </c>
      <c r="H456">
        <f t="shared" si="21"/>
        <v>2.8310148193870535</v>
      </c>
      <c r="I456" t="str">
        <f t="shared" si="22"/>
        <v>To Home</v>
      </c>
      <c r="J456" t="str">
        <f t="shared" si="23"/>
        <v>Deenanath Mangeshkar Hospital / Patwardhan Bag,Pune</v>
      </c>
    </row>
    <row r="457" spans="1:10" x14ac:dyDescent="0.3">
      <c r="A457">
        <v>470</v>
      </c>
      <c r="B457" t="s">
        <v>467</v>
      </c>
      <c r="C457" t="s">
        <v>80</v>
      </c>
      <c r="D457">
        <v>1.5156421108248037</v>
      </c>
      <c r="E457" t="s">
        <v>495</v>
      </c>
      <c r="F457" t="s">
        <v>83</v>
      </c>
      <c r="G457">
        <v>4.1497116616322893</v>
      </c>
      <c r="H457">
        <f t="shared" si="21"/>
        <v>1.5156421108248037</v>
      </c>
      <c r="I457" t="str">
        <f t="shared" si="22"/>
        <v>At Home</v>
      </c>
      <c r="J457" t="str">
        <f t="shared" si="23"/>
        <v>Shaniwar Peth,Pune</v>
      </c>
    </row>
    <row r="458" spans="1:10" hidden="1" x14ac:dyDescent="0.3">
      <c r="A458">
        <v>471</v>
      </c>
      <c r="B458" t="s">
        <v>468</v>
      </c>
      <c r="C458" t="s">
        <v>80</v>
      </c>
      <c r="D458">
        <v>4.2645206148757859</v>
      </c>
      <c r="E458" t="s">
        <v>387</v>
      </c>
      <c r="F458" t="s">
        <v>166</v>
      </c>
      <c r="G458">
        <v>1.1133660334471156</v>
      </c>
      <c r="H458">
        <f t="shared" si="21"/>
        <v>1.1133660334471156</v>
      </c>
      <c r="I458" t="str">
        <f t="shared" si="22"/>
        <v>To watch Movie/ Out for fun</v>
      </c>
      <c r="J458" t="str">
        <f t="shared" si="23"/>
        <v>R Deccan,Pune</v>
      </c>
    </row>
    <row r="459" spans="1:10" hidden="1" x14ac:dyDescent="0.3">
      <c r="A459">
        <v>472</v>
      </c>
      <c r="B459" t="s">
        <v>401</v>
      </c>
      <c r="C459" t="s">
        <v>53</v>
      </c>
      <c r="D459">
        <v>3.9340100505256275</v>
      </c>
      <c r="E459" t="s">
        <v>232</v>
      </c>
      <c r="F459" t="s">
        <v>166</v>
      </c>
      <c r="G459">
        <v>4.1497116616322893</v>
      </c>
      <c r="H459">
        <f t="shared" si="21"/>
        <v>3.9340100505256275</v>
      </c>
      <c r="I459" t="str">
        <f t="shared" si="22"/>
        <v>Came from Work/ Office</v>
      </c>
      <c r="J459" t="str">
        <f t="shared" si="23"/>
        <v>Kothrud,Pune</v>
      </c>
    </row>
    <row r="460" spans="1:10" x14ac:dyDescent="0.3">
      <c r="A460">
        <v>473</v>
      </c>
      <c r="B460" t="s">
        <v>391</v>
      </c>
      <c r="C460" t="s">
        <v>80</v>
      </c>
      <c r="D460">
        <v>2.0346751073300133</v>
      </c>
      <c r="E460" t="s">
        <v>495</v>
      </c>
      <c r="F460" t="s">
        <v>83</v>
      </c>
      <c r="G460">
        <v>4.1497116616322893</v>
      </c>
      <c r="H460">
        <f t="shared" si="21"/>
        <v>2.0346751073300133</v>
      </c>
      <c r="I460" t="str">
        <f t="shared" si="22"/>
        <v>At Home</v>
      </c>
      <c r="J460" t="str">
        <f t="shared" si="23"/>
        <v>Sadashiv Peth,Pune</v>
      </c>
    </row>
    <row r="461" spans="1:10" x14ac:dyDescent="0.3">
      <c r="A461">
        <v>474</v>
      </c>
      <c r="B461" t="s">
        <v>371</v>
      </c>
      <c r="C461" t="s">
        <v>80</v>
      </c>
      <c r="D461">
        <v>5.0226426066155572</v>
      </c>
      <c r="E461" t="s">
        <v>389</v>
      </c>
      <c r="F461" t="s">
        <v>83</v>
      </c>
      <c r="G461">
        <v>4.1449075888880689</v>
      </c>
      <c r="H461">
        <f t="shared" si="21"/>
        <v>4.1449075888880689</v>
      </c>
      <c r="I461" t="str">
        <f t="shared" si="22"/>
        <v>To Home</v>
      </c>
      <c r="J461" t="str">
        <f t="shared" si="23"/>
        <v>Dahanukar Colony / Kothrud Bus Stand,Pune</v>
      </c>
    </row>
    <row r="462" spans="1:10" hidden="1" x14ac:dyDescent="0.3">
      <c r="A462">
        <v>475</v>
      </c>
      <c r="B462" t="s">
        <v>377</v>
      </c>
      <c r="C462" t="s">
        <v>53</v>
      </c>
      <c r="D462">
        <v>1.1114843645104628</v>
      </c>
      <c r="E462" t="s">
        <v>375</v>
      </c>
      <c r="F462" t="s">
        <v>83</v>
      </c>
      <c r="G462">
        <v>3.106822779305527</v>
      </c>
      <c r="H462">
        <f t="shared" si="21"/>
        <v>1.1114843645104628</v>
      </c>
      <c r="I462" t="str">
        <f t="shared" si="22"/>
        <v>Came from Work/ Office</v>
      </c>
      <c r="J462" t="str">
        <f t="shared" si="23"/>
        <v>ICC/ Senapati Bapat Road,Pune</v>
      </c>
    </row>
    <row r="463" spans="1:10" hidden="1" x14ac:dyDescent="0.3">
      <c r="A463">
        <v>476</v>
      </c>
      <c r="B463" t="s">
        <v>496</v>
      </c>
      <c r="C463" t="s">
        <v>119</v>
      </c>
      <c r="D463">
        <v>1.0202142361675413</v>
      </c>
      <c r="E463" t="s">
        <v>402</v>
      </c>
      <c r="F463" t="s">
        <v>83</v>
      </c>
      <c r="G463">
        <v>0.73261794905212341</v>
      </c>
      <c r="H463">
        <f t="shared" si="21"/>
        <v>0.73261794905212341</v>
      </c>
      <c r="I463" t="str">
        <f t="shared" si="22"/>
        <v>To Home</v>
      </c>
      <c r="J463" t="str">
        <f t="shared" si="23"/>
        <v>Apte Road / JM Road,Pune</v>
      </c>
    </row>
    <row r="464" spans="1:10" hidden="1" x14ac:dyDescent="0.3">
      <c r="A464">
        <v>477</v>
      </c>
      <c r="B464" t="s">
        <v>441</v>
      </c>
      <c r="C464" t="s">
        <v>80</v>
      </c>
      <c r="D464">
        <v>6.8569812538984047</v>
      </c>
      <c r="E464" t="s">
        <v>388</v>
      </c>
      <c r="F464" t="s">
        <v>142</v>
      </c>
      <c r="G464">
        <v>0.35010135198927828</v>
      </c>
      <c r="H464">
        <f t="shared" si="21"/>
        <v>0.35010135198927828</v>
      </c>
      <c r="I464" t="str">
        <f t="shared" si="22"/>
        <v>To College</v>
      </c>
      <c r="J464" t="str">
        <f t="shared" si="23"/>
        <v>Fergusson / BMCC,Pune</v>
      </c>
    </row>
    <row r="465" spans="1:10" hidden="1" x14ac:dyDescent="0.3">
      <c r="A465">
        <v>478</v>
      </c>
      <c r="B465" t="s">
        <v>372</v>
      </c>
      <c r="C465" t="s">
        <v>93</v>
      </c>
      <c r="D465">
        <v>0.97214727229144604</v>
      </c>
      <c r="E465" t="s">
        <v>372</v>
      </c>
      <c r="F465" t="s">
        <v>93</v>
      </c>
      <c r="G465">
        <v>0.97214727229144604</v>
      </c>
      <c r="H465">
        <f t="shared" si="21"/>
        <v>0.97214727229144604</v>
      </c>
      <c r="I465" t="str">
        <f t="shared" si="22"/>
        <v>Shopping</v>
      </c>
      <c r="J465" t="str">
        <f t="shared" si="23"/>
        <v>FC Road,Pune</v>
      </c>
    </row>
    <row r="466" spans="1:10" hidden="1" x14ac:dyDescent="0.3">
      <c r="A466">
        <v>479</v>
      </c>
      <c r="B466" t="s">
        <v>377</v>
      </c>
      <c r="C466" t="s">
        <v>53</v>
      </c>
      <c r="D466">
        <v>1.1114843645104628</v>
      </c>
      <c r="E466" t="s">
        <v>401</v>
      </c>
      <c r="F466" t="s">
        <v>83</v>
      </c>
      <c r="G466">
        <v>3.9340100505256275</v>
      </c>
      <c r="H466">
        <f t="shared" si="21"/>
        <v>1.1114843645104628</v>
      </c>
      <c r="I466" t="str">
        <f t="shared" si="22"/>
        <v>Came from Work/ Office</v>
      </c>
      <c r="J466" t="str">
        <f t="shared" si="23"/>
        <v>ICC/ Senapati Bapat Road,Pune</v>
      </c>
    </row>
    <row r="467" spans="1:10" hidden="1" x14ac:dyDescent="0.3">
      <c r="A467">
        <v>480</v>
      </c>
      <c r="B467" t="s">
        <v>369</v>
      </c>
      <c r="C467" t="s">
        <v>80</v>
      </c>
      <c r="D467">
        <v>1.0882378244842448</v>
      </c>
      <c r="E467" t="s">
        <v>495</v>
      </c>
      <c r="F467" t="s">
        <v>163</v>
      </c>
      <c r="G467">
        <v>4.1497116616322893</v>
      </c>
      <c r="H467">
        <f t="shared" si="21"/>
        <v>1.0882378244842448</v>
      </c>
      <c r="I467" t="str">
        <f t="shared" si="22"/>
        <v>At Home</v>
      </c>
      <c r="J467" t="str">
        <f t="shared" si="23"/>
        <v>Deccan,Pune</v>
      </c>
    </row>
    <row r="468" spans="1:10" hidden="1" x14ac:dyDescent="0.3">
      <c r="A468">
        <v>481</v>
      </c>
      <c r="B468" t="s">
        <v>387</v>
      </c>
      <c r="C468" t="s">
        <v>156</v>
      </c>
      <c r="D468">
        <v>1.1133660334471156</v>
      </c>
      <c r="E468" t="s">
        <v>369</v>
      </c>
      <c r="F468" t="s">
        <v>83</v>
      </c>
      <c r="G468">
        <v>1.0882378244842448</v>
      </c>
      <c r="H468">
        <f t="shared" si="21"/>
        <v>1.0882378244842448</v>
      </c>
      <c r="I468" t="str">
        <f t="shared" si="22"/>
        <v>To Home</v>
      </c>
      <c r="J468" t="str">
        <f t="shared" si="23"/>
        <v>Deccan,Pune</v>
      </c>
    </row>
    <row r="469" spans="1:10" hidden="1" x14ac:dyDescent="0.3">
      <c r="A469">
        <v>483</v>
      </c>
      <c r="B469" t="s">
        <v>469</v>
      </c>
      <c r="C469" t="s">
        <v>80</v>
      </c>
      <c r="D469">
        <v>4.0817650065949085</v>
      </c>
      <c r="E469" t="s">
        <v>372</v>
      </c>
      <c r="F469" t="s">
        <v>93</v>
      </c>
      <c r="G469">
        <v>0.97214727229144604</v>
      </c>
      <c r="H469">
        <f t="shared" si="21"/>
        <v>0.97214727229144604</v>
      </c>
      <c r="I469" t="str">
        <f t="shared" si="22"/>
        <v>Shopping</v>
      </c>
      <c r="J469" t="str">
        <f t="shared" si="23"/>
        <v>FC Road,Pune</v>
      </c>
    </row>
    <row r="470" spans="1:10" hidden="1" x14ac:dyDescent="0.3">
      <c r="A470">
        <v>484</v>
      </c>
      <c r="B470" t="s">
        <v>470</v>
      </c>
      <c r="C470" t="s">
        <v>80</v>
      </c>
      <c r="D470">
        <v>6.8171678831825364</v>
      </c>
      <c r="E470" t="s">
        <v>372</v>
      </c>
      <c r="F470" t="s">
        <v>93</v>
      </c>
      <c r="G470">
        <v>0.97214727229144604</v>
      </c>
      <c r="H470">
        <f t="shared" si="21"/>
        <v>0.97214727229144604</v>
      </c>
      <c r="I470" t="str">
        <f t="shared" si="22"/>
        <v>Shopping</v>
      </c>
      <c r="J470" t="str">
        <f t="shared" si="23"/>
        <v>FC Road,Pune</v>
      </c>
    </row>
    <row r="471" spans="1:10" hidden="1" x14ac:dyDescent="0.3">
      <c r="A471">
        <v>485</v>
      </c>
      <c r="B471" t="s">
        <v>471</v>
      </c>
      <c r="C471" t="s">
        <v>93</v>
      </c>
      <c r="D471">
        <v>2.120144119285047</v>
      </c>
      <c r="E471" t="s">
        <v>401</v>
      </c>
      <c r="F471" t="s">
        <v>83</v>
      </c>
      <c r="G471">
        <v>3.9340100505256275</v>
      </c>
      <c r="H471">
        <f t="shared" si="21"/>
        <v>2.120144119285047</v>
      </c>
      <c r="I471" t="str">
        <f t="shared" si="22"/>
        <v>Shopping</v>
      </c>
      <c r="J471" t="str">
        <f t="shared" si="23"/>
        <v>Lakshmi road,Pune</v>
      </c>
    </row>
    <row r="472" spans="1:10" hidden="1" x14ac:dyDescent="0.3">
      <c r="A472">
        <v>486</v>
      </c>
      <c r="B472" t="s">
        <v>388</v>
      </c>
      <c r="C472" t="s">
        <v>160</v>
      </c>
      <c r="D472">
        <v>0.35010135198927828</v>
      </c>
      <c r="E472" t="s">
        <v>369</v>
      </c>
      <c r="F472" t="s">
        <v>83</v>
      </c>
      <c r="G472">
        <v>1.0882378244842448</v>
      </c>
      <c r="H472">
        <f t="shared" si="21"/>
        <v>0.35010135198927828</v>
      </c>
      <c r="I472" t="str">
        <f t="shared" si="22"/>
        <v>At College</v>
      </c>
      <c r="J472" t="str">
        <f t="shared" si="23"/>
        <v>Fergusson / BMCC,Pune</v>
      </c>
    </row>
    <row r="473" spans="1:10" hidden="1" x14ac:dyDescent="0.3">
      <c r="A473">
        <v>487</v>
      </c>
      <c r="B473" t="s">
        <v>390</v>
      </c>
      <c r="C473" t="s">
        <v>156</v>
      </c>
      <c r="D473">
        <v>1.3336536104744432</v>
      </c>
      <c r="E473" t="s">
        <v>380</v>
      </c>
      <c r="F473" t="s">
        <v>83</v>
      </c>
      <c r="G473">
        <v>12.288628747077906</v>
      </c>
      <c r="H473">
        <f t="shared" si="21"/>
        <v>1.3336536104744432</v>
      </c>
      <c r="I473" t="str">
        <f t="shared" si="22"/>
        <v>Watching a movie/ Out for fun</v>
      </c>
      <c r="J473" t="str">
        <f t="shared" si="23"/>
        <v>Pavillion Mall,Pune</v>
      </c>
    </row>
    <row r="474" spans="1:10" hidden="1" x14ac:dyDescent="0.3">
      <c r="A474">
        <v>488</v>
      </c>
      <c r="B474" t="s">
        <v>377</v>
      </c>
      <c r="C474" t="s">
        <v>80</v>
      </c>
      <c r="D474">
        <v>1.1114843645104628</v>
      </c>
      <c r="E474" t="s">
        <v>390</v>
      </c>
      <c r="F474" t="s">
        <v>93</v>
      </c>
      <c r="G474">
        <v>1.3336536104744432</v>
      </c>
      <c r="H474">
        <f t="shared" si="21"/>
        <v>1.1114843645104628</v>
      </c>
      <c r="I474" t="str">
        <f t="shared" si="22"/>
        <v>At Home</v>
      </c>
      <c r="J474" t="str">
        <f t="shared" si="23"/>
        <v>ICC/ Senapati Bapat Road,Pune</v>
      </c>
    </row>
    <row r="475" spans="1:10" hidden="1" x14ac:dyDescent="0.3">
      <c r="A475">
        <v>489</v>
      </c>
      <c r="B475" t="s">
        <v>390</v>
      </c>
      <c r="C475" t="s">
        <v>156</v>
      </c>
      <c r="D475">
        <v>1.3336536104744432</v>
      </c>
      <c r="E475" t="s">
        <v>375</v>
      </c>
      <c r="F475" t="s">
        <v>83</v>
      </c>
      <c r="G475">
        <v>3.106822779305527</v>
      </c>
      <c r="H475">
        <f t="shared" si="21"/>
        <v>1.3336536104744432</v>
      </c>
      <c r="I475" t="str">
        <f t="shared" si="22"/>
        <v>Watching a movie/ Out for fun</v>
      </c>
      <c r="J475" t="str">
        <f t="shared" si="23"/>
        <v>Pavillion Mall,Pune</v>
      </c>
    </row>
    <row r="476" spans="1:10" hidden="1" x14ac:dyDescent="0.3">
      <c r="A476">
        <v>490</v>
      </c>
      <c r="B476" t="s">
        <v>380</v>
      </c>
      <c r="C476" t="s">
        <v>80</v>
      </c>
      <c r="D476">
        <v>12.288628747077906</v>
      </c>
      <c r="E476" t="s">
        <v>398</v>
      </c>
      <c r="F476" t="s">
        <v>93</v>
      </c>
      <c r="G476">
        <v>7.8506461999342383</v>
      </c>
      <c r="H476">
        <f t="shared" si="21"/>
        <v>7.8506461999342383</v>
      </c>
      <c r="I476" t="str">
        <f t="shared" si="22"/>
        <v>Shopping</v>
      </c>
      <c r="J476" t="str">
        <f t="shared" si="23"/>
        <v>Baner,Pune</v>
      </c>
    </row>
    <row r="477" spans="1:10" hidden="1" x14ac:dyDescent="0.3">
      <c r="A477">
        <v>491</v>
      </c>
      <c r="B477" t="s">
        <v>372</v>
      </c>
      <c r="C477" t="s">
        <v>93</v>
      </c>
      <c r="D477">
        <v>0.97214727229144604</v>
      </c>
      <c r="E477" t="s">
        <v>419</v>
      </c>
      <c r="F477" t="s">
        <v>83</v>
      </c>
      <c r="G477">
        <v>6.8171678831825364</v>
      </c>
      <c r="H477">
        <f t="shared" si="21"/>
        <v>0.97214727229144604</v>
      </c>
      <c r="I477" t="str">
        <f t="shared" si="22"/>
        <v>Shopping</v>
      </c>
      <c r="J477" t="str">
        <f t="shared" si="23"/>
        <v>FC Road,Pune</v>
      </c>
    </row>
    <row r="478" spans="1:10" hidden="1" x14ac:dyDescent="0.3">
      <c r="A478">
        <v>492</v>
      </c>
      <c r="B478" t="s">
        <v>382</v>
      </c>
      <c r="C478" t="s">
        <v>80</v>
      </c>
      <c r="D478">
        <v>2.7404969789229812</v>
      </c>
      <c r="E478" t="s">
        <v>390</v>
      </c>
      <c r="F478" t="s">
        <v>93</v>
      </c>
      <c r="G478">
        <v>1.3336536104744432</v>
      </c>
      <c r="H478">
        <f t="shared" si="21"/>
        <v>1.3336536104744432</v>
      </c>
      <c r="I478" t="str">
        <f t="shared" si="22"/>
        <v>Shopping</v>
      </c>
      <c r="J478" t="str">
        <f t="shared" si="23"/>
        <v>Pavillion Mall,Pune</v>
      </c>
    </row>
    <row r="479" spans="1:10" hidden="1" x14ac:dyDescent="0.3">
      <c r="A479">
        <v>493</v>
      </c>
      <c r="B479" t="s">
        <v>472</v>
      </c>
      <c r="C479" t="s">
        <v>156</v>
      </c>
      <c r="D479">
        <v>1.3953801961104972</v>
      </c>
      <c r="E479" t="s">
        <v>441</v>
      </c>
      <c r="F479" t="s">
        <v>83</v>
      </c>
      <c r="G479">
        <v>6.8569812538984047</v>
      </c>
      <c r="H479">
        <f t="shared" si="21"/>
        <v>1.3953801961104972</v>
      </c>
      <c r="I479" t="str">
        <f t="shared" si="22"/>
        <v>Watching a movie/ Out for fun</v>
      </c>
      <c r="J479" t="str">
        <f t="shared" si="23"/>
        <v>E square,Pune</v>
      </c>
    </row>
    <row r="480" spans="1:10" hidden="1" x14ac:dyDescent="0.3">
      <c r="A480">
        <v>494</v>
      </c>
      <c r="B480" t="s">
        <v>372</v>
      </c>
      <c r="C480" t="s">
        <v>93</v>
      </c>
      <c r="D480">
        <v>0.97214727229144604</v>
      </c>
      <c r="E480" t="s">
        <v>372</v>
      </c>
      <c r="F480" t="s">
        <v>93</v>
      </c>
      <c r="G480">
        <v>0.97214727229144604</v>
      </c>
      <c r="H480">
        <f t="shared" si="21"/>
        <v>0.97214727229144604</v>
      </c>
      <c r="I480" t="str">
        <f t="shared" si="22"/>
        <v>Shopping</v>
      </c>
      <c r="J480" t="str">
        <f t="shared" si="23"/>
        <v>FC Road,Pune</v>
      </c>
    </row>
    <row r="481" spans="1:10" x14ac:dyDescent="0.3">
      <c r="A481">
        <v>495</v>
      </c>
      <c r="B481" t="s">
        <v>382</v>
      </c>
      <c r="C481" t="s">
        <v>80</v>
      </c>
      <c r="D481">
        <v>2.7404969789229812</v>
      </c>
      <c r="E481" t="s">
        <v>382</v>
      </c>
      <c r="F481" t="s">
        <v>83</v>
      </c>
      <c r="G481">
        <v>2.7404969789229812</v>
      </c>
      <c r="H481">
        <f t="shared" si="21"/>
        <v>2.7404969789229812</v>
      </c>
      <c r="I481" t="str">
        <f t="shared" si="22"/>
        <v>To Home</v>
      </c>
      <c r="J481" t="str">
        <f t="shared" si="23"/>
        <v>MIT College / Anand Nagar,Pune</v>
      </c>
    </row>
    <row r="482" spans="1:10" x14ac:dyDescent="0.3">
      <c r="A482">
        <v>496</v>
      </c>
      <c r="B482" t="s">
        <v>473</v>
      </c>
      <c r="C482" t="s">
        <v>80</v>
      </c>
      <c r="D482">
        <v>19.840617189889805</v>
      </c>
      <c r="E482" t="s">
        <v>495</v>
      </c>
      <c r="F482" t="s">
        <v>83</v>
      </c>
      <c r="G482">
        <v>4.1497116616322893</v>
      </c>
      <c r="H482">
        <f t="shared" si="21"/>
        <v>4.1497116616322893</v>
      </c>
      <c r="I482" t="str">
        <f t="shared" si="22"/>
        <v>To Home</v>
      </c>
      <c r="J482" t="str">
        <f t="shared" si="23"/>
        <v>Old City,Pune</v>
      </c>
    </row>
    <row r="483" spans="1:10" hidden="1" x14ac:dyDescent="0.3">
      <c r="A483">
        <v>497</v>
      </c>
      <c r="B483" t="s">
        <v>369</v>
      </c>
      <c r="C483" t="s">
        <v>53</v>
      </c>
      <c r="D483">
        <v>1.0882378244842448</v>
      </c>
      <c r="E483" t="s">
        <v>372</v>
      </c>
      <c r="F483" t="s">
        <v>93</v>
      </c>
      <c r="G483">
        <v>0.97214727229144604</v>
      </c>
      <c r="H483">
        <f t="shared" si="21"/>
        <v>0.97214727229144604</v>
      </c>
      <c r="I483" t="str">
        <f t="shared" si="22"/>
        <v>Shopping</v>
      </c>
      <c r="J483" t="str">
        <f t="shared" si="23"/>
        <v>FC Road,Pune</v>
      </c>
    </row>
    <row r="484" spans="1:10" hidden="1" x14ac:dyDescent="0.3">
      <c r="A484">
        <v>498</v>
      </c>
      <c r="B484" t="s">
        <v>474</v>
      </c>
      <c r="C484" t="s">
        <v>160</v>
      </c>
      <c r="D484">
        <v>9.1017906438515084</v>
      </c>
      <c r="E484" t="s">
        <v>390</v>
      </c>
      <c r="F484" t="s">
        <v>166</v>
      </c>
      <c r="G484">
        <v>1.3336536104744432</v>
      </c>
      <c r="H484">
        <f t="shared" si="21"/>
        <v>1.3336536104744432</v>
      </c>
      <c r="I484" t="str">
        <f t="shared" si="22"/>
        <v>To watch Movie/ Out for fun</v>
      </c>
      <c r="J484" t="str">
        <f t="shared" si="23"/>
        <v>Pavillion Mall,Pune</v>
      </c>
    </row>
    <row r="485" spans="1:10" x14ac:dyDescent="0.3">
      <c r="A485">
        <v>499</v>
      </c>
      <c r="B485" t="s">
        <v>195</v>
      </c>
      <c r="C485" t="s">
        <v>80</v>
      </c>
      <c r="D485">
        <v>116.56843746676221</v>
      </c>
      <c r="E485" t="s">
        <v>195</v>
      </c>
      <c r="F485" t="s">
        <v>83</v>
      </c>
      <c r="G485">
        <v>116.56843746676221</v>
      </c>
      <c r="H485">
        <f t="shared" si="21"/>
        <v>116.56843746676221</v>
      </c>
      <c r="I485" t="str">
        <f t="shared" si="22"/>
        <v>To Home</v>
      </c>
      <c r="J485" t="str">
        <f t="shared" si="23"/>
        <v>Mumbai</v>
      </c>
    </row>
    <row r="486" spans="1:10" hidden="1" x14ac:dyDescent="0.3">
      <c r="A486">
        <v>500</v>
      </c>
      <c r="B486" t="s">
        <v>395</v>
      </c>
      <c r="C486" t="s">
        <v>80</v>
      </c>
      <c r="D486">
        <v>2.1347900299870495</v>
      </c>
      <c r="E486" t="s">
        <v>390</v>
      </c>
      <c r="F486" t="s">
        <v>166</v>
      </c>
      <c r="G486">
        <v>1.3336536104744432</v>
      </c>
      <c r="H486">
        <f t="shared" si="21"/>
        <v>1.3336536104744432</v>
      </c>
      <c r="I486" t="str">
        <f t="shared" si="22"/>
        <v>To watch Movie/ Out for fun</v>
      </c>
      <c r="J486" t="str">
        <f t="shared" si="23"/>
        <v>Pavillion Mall,Pune</v>
      </c>
    </row>
    <row r="487" spans="1:10" hidden="1" x14ac:dyDescent="0.3">
      <c r="A487">
        <v>501</v>
      </c>
      <c r="B487" t="s">
        <v>401</v>
      </c>
      <c r="C487" t="s">
        <v>160</v>
      </c>
      <c r="D487">
        <v>3.9340100505256275</v>
      </c>
      <c r="E487" t="s">
        <v>401</v>
      </c>
      <c r="F487" t="s">
        <v>142</v>
      </c>
      <c r="G487">
        <v>3.9340100505256275</v>
      </c>
      <c r="H487">
        <f t="shared" si="21"/>
        <v>3.9340100505256275</v>
      </c>
      <c r="I487" t="str">
        <f t="shared" si="22"/>
        <v>To College</v>
      </c>
      <c r="J487" t="str">
        <f t="shared" si="23"/>
        <v>Kothrud,Pune</v>
      </c>
    </row>
    <row r="488" spans="1:10" hidden="1" x14ac:dyDescent="0.3">
      <c r="A488">
        <v>502</v>
      </c>
      <c r="B488" t="s">
        <v>475</v>
      </c>
      <c r="C488" t="s">
        <v>80</v>
      </c>
      <c r="D488">
        <v>3.0764691103134005</v>
      </c>
      <c r="E488" t="s">
        <v>232</v>
      </c>
      <c r="F488" t="s">
        <v>163</v>
      </c>
      <c r="G488">
        <v>4.1497116616322893</v>
      </c>
      <c r="H488">
        <f t="shared" si="21"/>
        <v>3.0764691103134005</v>
      </c>
      <c r="I488" t="str">
        <f t="shared" si="22"/>
        <v>At Home</v>
      </c>
      <c r="J488" t="str">
        <f t="shared" si="23"/>
        <v>Rasta peth,Pune</v>
      </c>
    </row>
    <row r="489" spans="1:10" hidden="1" x14ac:dyDescent="0.3">
      <c r="A489">
        <v>503</v>
      </c>
      <c r="B489" t="s">
        <v>382</v>
      </c>
      <c r="C489" t="s">
        <v>80</v>
      </c>
      <c r="D489">
        <v>2.7404969789229812</v>
      </c>
      <c r="E489" t="s">
        <v>390</v>
      </c>
      <c r="F489" t="s">
        <v>166</v>
      </c>
      <c r="G489">
        <v>1.3336536104744432</v>
      </c>
      <c r="H489">
        <f t="shared" si="21"/>
        <v>1.3336536104744432</v>
      </c>
      <c r="I489" t="str">
        <f t="shared" si="22"/>
        <v>To watch Movie/ Out for fun</v>
      </c>
      <c r="J489" t="str">
        <f t="shared" si="23"/>
        <v>Pavillion Mall,Pune</v>
      </c>
    </row>
    <row r="490" spans="1:10" hidden="1" x14ac:dyDescent="0.3">
      <c r="A490">
        <v>504</v>
      </c>
      <c r="B490" t="s">
        <v>382</v>
      </c>
      <c r="C490" t="s">
        <v>80</v>
      </c>
      <c r="D490">
        <v>2.7404969789229812</v>
      </c>
      <c r="E490" t="s">
        <v>382</v>
      </c>
      <c r="F490" t="s">
        <v>163</v>
      </c>
      <c r="G490">
        <v>2.7404969789229812</v>
      </c>
      <c r="H490">
        <f t="shared" si="21"/>
        <v>2.7404969789229812</v>
      </c>
      <c r="I490" t="str">
        <f t="shared" si="22"/>
        <v>To visit Friends/ Relatives</v>
      </c>
      <c r="J490" t="str">
        <f t="shared" si="23"/>
        <v>MIT College / Anand Nagar,Pune</v>
      </c>
    </row>
    <row r="491" spans="1:10" hidden="1" x14ac:dyDescent="0.3">
      <c r="A491">
        <v>505</v>
      </c>
      <c r="B491" t="s">
        <v>377</v>
      </c>
      <c r="C491" t="s">
        <v>119</v>
      </c>
      <c r="D491">
        <v>1.1114843645104628</v>
      </c>
      <c r="E491" t="s">
        <v>377</v>
      </c>
      <c r="F491" t="s">
        <v>55</v>
      </c>
      <c r="G491">
        <v>1.1114843645104628</v>
      </c>
      <c r="H491">
        <f t="shared" si="21"/>
        <v>1.1114843645104628</v>
      </c>
      <c r="I491" t="str">
        <f t="shared" si="22"/>
        <v>To Work/ Office</v>
      </c>
      <c r="J491" t="str">
        <f t="shared" si="23"/>
        <v>ICC/ Senapati Bapat Road,Pune</v>
      </c>
    </row>
    <row r="492" spans="1:10" hidden="1" x14ac:dyDescent="0.3">
      <c r="A492">
        <v>506</v>
      </c>
      <c r="B492" t="s">
        <v>377</v>
      </c>
      <c r="C492" t="s">
        <v>53</v>
      </c>
      <c r="D492">
        <v>1.1114843645104628</v>
      </c>
      <c r="E492" t="s">
        <v>369</v>
      </c>
      <c r="F492" t="s">
        <v>83</v>
      </c>
      <c r="G492">
        <v>1.0882378244842448</v>
      </c>
      <c r="H492">
        <f t="shared" si="21"/>
        <v>1.0882378244842448</v>
      </c>
      <c r="I492" t="str">
        <f t="shared" si="22"/>
        <v>To Home</v>
      </c>
      <c r="J492" t="str">
        <f t="shared" si="23"/>
        <v>Deccan,Pune</v>
      </c>
    </row>
    <row r="493" spans="1:10" hidden="1" x14ac:dyDescent="0.3">
      <c r="A493">
        <v>507</v>
      </c>
      <c r="B493" t="s">
        <v>372</v>
      </c>
      <c r="C493" t="s">
        <v>93</v>
      </c>
      <c r="D493">
        <v>0.97214727229144604</v>
      </c>
      <c r="E493" t="s">
        <v>454</v>
      </c>
      <c r="F493" t="s">
        <v>83</v>
      </c>
      <c r="G493">
        <v>2.0346751073300133</v>
      </c>
      <c r="H493">
        <f t="shared" si="21"/>
        <v>0.97214727229144604</v>
      </c>
      <c r="I493" t="str">
        <f t="shared" si="22"/>
        <v>Shopping</v>
      </c>
      <c r="J493" t="str">
        <f t="shared" si="23"/>
        <v>FC Road,Pune</v>
      </c>
    </row>
    <row r="494" spans="1:10" hidden="1" x14ac:dyDescent="0.3">
      <c r="A494">
        <v>508</v>
      </c>
      <c r="B494" t="s">
        <v>372</v>
      </c>
      <c r="C494" t="s">
        <v>93</v>
      </c>
      <c r="D494">
        <v>0.97214727229144604</v>
      </c>
      <c r="E494" t="s">
        <v>521</v>
      </c>
      <c r="F494" t="s">
        <v>142</v>
      </c>
      <c r="G494">
        <v>6.7772764078635905</v>
      </c>
      <c r="H494">
        <f t="shared" si="21"/>
        <v>0.97214727229144604</v>
      </c>
      <c r="I494" t="str">
        <f t="shared" si="22"/>
        <v>Shopping</v>
      </c>
      <c r="J494" t="str">
        <f t="shared" si="23"/>
        <v>FC Road,Pune</v>
      </c>
    </row>
    <row r="495" spans="1:10" hidden="1" x14ac:dyDescent="0.3">
      <c r="A495">
        <v>510</v>
      </c>
      <c r="B495" t="s">
        <v>370</v>
      </c>
      <c r="C495" t="s">
        <v>53</v>
      </c>
      <c r="D495">
        <v>1.2092811452000027</v>
      </c>
      <c r="E495" t="s">
        <v>401</v>
      </c>
      <c r="F495" t="s">
        <v>83</v>
      </c>
      <c r="G495">
        <v>3.9340100505256275</v>
      </c>
      <c r="H495">
        <f t="shared" si="21"/>
        <v>1.2092811452000027</v>
      </c>
      <c r="I495" t="str">
        <f t="shared" si="22"/>
        <v>Came from Work/ Office</v>
      </c>
      <c r="J495" t="str">
        <f t="shared" si="23"/>
        <v>Shivajinagar,Pune</v>
      </c>
    </row>
    <row r="496" spans="1:10" hidden="1" x14ac:dyDescent="0.3">
      <c r="A496">
        <v>511</v>
      </c>
      <c r="B496" t="s">
        <v>477</v>
      </c>
      <c r="C496" t="s">
        <v>53</v>
      </c>
      <c r="D496">
        <v>10.513557214558213</v>
      </c>
      <c r="E496" t="s">
        <v>390</v>
      </c>
      <c r="F496" t="s">
        <v>166</v>
      </c>
      <c r="G496">
        <v>1.3336536104744432</v>
      </c>
      <c r="H496">
        <f t="shared" si="21"/>
        <v>1.3336536104744432</v>
      </c>
      <c r="I496" t="str">
        <f t="shared" si="22"/>
        <v>To watch Movie/ Out for fun</v>
      </c>
      <c r="J496" t="str">
        <f t="shared" si="23"/>
        <v>Pavillion Mall,Pune</v>
      </c>
    </row>
    <row r="497" spans="1:10" hidden="1" x14ac:dyDescent="0.3">
      <c r="A497">
        <v>512</v>
      </c>
      <c r="B497" t="s">
        <v>369</v>
      </c>
      <c r="C497" t="s">
        <v>119</v>
      </c>
      <c r="D497">
        <v>1.0882378244842448</v>
      </c>
      <c r="E497" t="s">
        <v>370</v>
      </c>
      <c r="F497" t="s">
        <v>83</v>
      </c>
      <c r="G497">
        <v>1.2092811452000027</v>
      </c>
      <c r="H497">
        <f t="shared" si="21"/>
        <v>1.0882378244842448</v>
      </c>
      <c r="I497" t="str">
        <f t="shared" si="22"/>
        <v>Visiting Friends/ Relatives</v>
      </c>
      <c r="J497" t="str">
        <f t="shared" si="23"/>
        <v>Deccan,Pune</v>
      </c>
    </row>
    <row r="498" spans="1:10" hidden="1" x14ac:dyDescent="0.3">
      <c r="A498">
        <v>513</v>
      </c>
      <c r="B498" t="s">
        <v>380</v>
      </c>
      <c r="C498" t="s">
        <v>80</v>
      </c>
      <c r="D498">
        <v>12.288628747077906</v>
      </c>
      <c r="E498" t="s">
        <v>511</v>
      </c>
      <c r="F498" t="s">
        <v>166</v>
      </c>
      <c r="G498">
        <v>9.1888144555186813</v>
      </c>
      <c r="H498">
        <f t="shared" si="21"/>
        <v>9.1888144555186813</v>
      </c>
      <c r="I498" t="str">
        <f t="shared" si="22"/>
        <v>To watch Movie/ Out for fun</v>
      </c>
      <c r="J498" t="str">
        <f t="shared" si="23"/>
        <v>Viman Nagar,Pune</v>
      </c>
    </row>
    <row r="499" spans="1:10" x14ac:dyDescent="0.3">
      <c r="A499">
        <v>514</v>
      </c>
      <c r="B499" t="s">
        <v>382</v>
      </c>
      <c r="C499" t="s">
        <v>80</v>
      </c>
      <c r="D499">
        <v>2.7404969789229812</v>
      </c>
      <c r="E499" t="s">
        <v>382</v>
      </c>
      <c r="F499" t="s">
        <v>83</v>
      </c>
      <c r="G499">
        <v>2.7404969789229812</v>
      </c>
      <c r="H499">
        <f t="shared" si="21"/>
        <v>2.7404969789229812</v>
      </c>
      <c r="I499" t="str">
        <f t="shared" si="22"/>
        <v>To Home</v>
      </c>
      <c r="J499" t="str">
        <f t="shared" si="23"/>
        <v>MIT College / Anand Nagar,Pune</v>
      </c>
    </row>
    <row r="500" spans="1:10" hidden="1" x14ac:dyDescent="0.3">
      <c r="A500">
        <v>515</v>
      </c>
      <c r="B500" t="s">
        <v>442</v>
      </c>
      <c r="C500" t="s">
        <v>80</v>
      </c>
      <c r="D500">
        <v>5.3067238738507916</v>
      </c>
      <c r="E500" t="s">
        <v>370</v>
      </c>
      <c r="F500" t="s">
        <v>163</v>
      </c>
      <c r="G500">
        <v>1.2092811452000027</v>
      </c>
      <c r="H500">
        <f t="shared" si="21"/>
        <v>1.2092811452000027</v>
      </c>
      <c r="I500" t="str">
        <f t="shared" si="22"/>
        <v>To visit Friends/ Relatives</v>
      </c>
      <c r="J500" t="str">
        <f t="shared" si="23"/>
        <v>Shivajinagar,Pune</v>
      </c>
    </row>
    <row r="501" spans="1:10" hidden="1" x14ac:dyDescent="0.3">
      <c r="A501">
        <v>516</v>
      </c>
      <c r="B501" t="s">
        <v>400</v>
      </c>
      <c r="C501" t="s">
        <v>80</v>
      </c>
      <c r="D501">
        <v>2.8310148193870535</v>
      </c>
      <c r="E501" t="s">
        <v>232</v>
      </c>
      <c r="F501" t="s">
        <v>166</v>
      </c>
      <c r="G501">
        <v>4.1497116616322893</v>
      </c>
      <c r="H501">
        <f t="shared" si="21"/>
        <v>2.8310148193870535</v>
      </c>
      <c r="I501" t="str">
        <f t="shared" si="22"/>
        <v>At Home</v>
      </c>
      <c r="J501" t="str">
        <f t="shared" si="23"/>
        <v>Deenanath Mangeshkar Hospital / Patwardhan Bag,Pune</v>
      </c>
    </row>
    <row r="502" spans="1:10" hidden="1" x14ac:dyDescent="0.3">
      <c r="A502">
        <v>518</v>
      </c>
      <c r="B502" t="s">
        <v>232</v>
      </c>
      <c r="C502" t="s">
        <v>156</v>
      </c>
      <c r="D502">
        <v>4.1497116616322893</v>
      </c>
      <c r="E502" t="s">
        <v>369</v>
      </c>
      <c r="F502" t="s">
        <v>163</v>
      </c>
      <c r="G502">
        <v>1.0882378244842448</v>
      </c>
      <c r="H502">
        <f t="shared" si="21"/>
        <v>1.0882378244842448</v>
      </c>
      <c r="I502" t="str">
        <f t="shared" si="22"/>
        <v>To visit Friends/ Relatives</v>
      </c>
      <c r="J502" t="str">
        <f t="shared" si="23"/>
        <v>Deccan,Pune</v>
      </c>
    </row>
    <row r="503" spans="1:10" hidden="1" x14ac:dyDescent="0.3">
      <c r="A503">
        <v>519</v>
      </c>
      <c r="B503" t="s">
        <v>372</v>
      </c>
      <c r="C503" t="s">
        <v>93</v>
      </c>
      <c r="D503">
        <v>0.97214727229144604</v>
      </c>
      <c r="E503" t="s">
        <v>370</v>
      </c>
      <c r="F503" t="s">
        <v>83</v>
      </c>
      <c r="G503">
        <v>1.2092811452000027</v>
      </c>
      <c r="H503">
        <f t="shared" si="21"/>
        <v>0.97214727229144604</v>
      </c>
      <c r="I503" t="str">
        <f t="shared" si="22"/>
        <v>Shopping</v>
      </c>
      <c r="J503" t="str">
        <f t="shared" si="23"/>
        <v>FC Road,Pune</v>
      </c>
    </row>
    <row r="504" spans="1:10" x14ac:dyDescent="0.3">
      <c r="A504">
        <v>520</v>
      </c>
      <c r="B504" t="s">
        <v>389</v>
      </c>
      <c r="C504" t="s">
        <v>80</v>
      </c>
      <c r="D504">
        <v>4.1449075888880689</v>
      </c>
      <c r="E504" t="s">
        <v>389</v>
      </c>
      <c r="F504" t="s">
        <v>83</v>
      </c>
      <c r="G504">
        <v>4.1449075888880689</v>
      </c>
      <c r="H504">
        <f t="shared" si="21"/>
        <v>4.1449075888880689</v>
      </c>
      <c r="I504" t="str">
        <f t="shared" si="22"/>
        <v>To Home</v>
      </c>
      <c r="J504" t="str">
        <f t="shared" si="23"/>
        <v>Dahanukar Colony / Kothrud Bus Stand,Pune</v>
      </c>
    </row>
    <row r="505" spans="1:10" hidden="1" x14ac:dyDescent="0.3">
      <c r="A505">
        <v>521</v>
      </c>
      <c r="B505" t="s">
        <v>391</v>
      </c>
      <c r="C505" t="s">
        <v>119</v>
      </c>
      <c r="D505">
        <v>2.0346751073300133</v>
      </c>
      <c r="E505" t="s">
        <v>372</v>
      </c>
      <c r="F505" t="s">
        <v>93</v>
      </c>
      <c r="G505">
        <v>0.97214727229144604</v>
      </c>
      <c r="H505">
        <f t="shared" si="21"/>
        <v>0.97214727229144604</v>
      </c>
      <c r="I505" t="str">
        <f t="shared" si="22"/>
        <v>Shopping</v>
      </c>
      <c r="J505" t="str">
        <f t="shared" si="23"/>
        <v>FC Road,Pune</v>
      </c>
    </row>
    <row r="506" spans="1:10" hidden="1" x14ac:dyDescent="0.3">
      <c r="A506">
        <v>522</v>
      </c>
      <c r="B506" t="s">
        <v>449</v>
      </c>
      <c r="C506" t="s">
        <v>156</v>
      </c>
      <c r="D506">
        <v>5.3928764413511887</v>
      </c>
      <c r="E506" t="s">
        <v>495</v>
      </c>
      <c r="F506" t="s">
        <v>83</v>
      </c>
      <c r="G506">
        <v>4.1497116616322893</v>
      </c>
      <c r="H506">
        <f t="shared" si="21"/>
        <v>4.1497116616322893</v>
      </c>
      <c r="I506" t="str">
        <f t="shared" si="22"/>
        <v>To Home</v>
      </c>
      <c r="J506" t="str">
        <f t="shared" si="23"/>
        <v>Old City,Pune</v>
      </c>
    </row>
    <row r="507" spans="1:10" hidden="1" x14ac:dyDescent="0.3">
      <c r="A507">
        <v>524</v>
      </c>
      <c r="B507" t="s">
        <v>390</v>
      </c>
      <c r="C507" t="s">
        <v>156</v>
      </c>
      <c r="D507">
        <v>1.3336536104744432</v>
      </c>
      <c r="E507" t="s">
        <v>389</v>
      </c>
      <c r="F507" t="s">
        <v>83</v>
      </c>
      <c r="G507">
        <v>4.1449075888880689</v>
      </c>
      <c r="H507">
        <f t="shared" si="21"/>
        <v>1.3336536104744432</v>
      </c>
      <c r="I507" t="str">
        <f t="shared" si="22"/>
        <v>Watching a movie/ Out for fun</v>
      </c>
      <c r="J507" t="str">
        <f t="shared" si="23"/>
        <v>Pavillion Mall,Pune</v>
      </c>
    </row>
    <row r="508" spans="1:10" hidden="1" x14ac:dyDescent="0.3">
      <c r="A508">
        <v>525</v>
      </c>
      <c r="B508" t="s">
        <v>372</v>
      </c>
      <c r="C508" t="s">
        <v>93</v>
      </c>
      <c r="D508">
        <v>0.97214727229144604</v>
      </c>
      <c r="E508" t="s">
        <v>369</v>
      </c>
      <c r="F508" t="s">
        <v>83</v>
      </c>
      <c r="G508">
        <v>1.0882378244842448</v>
      </c>
      <c r="H508">
        <f t="shared" si="21"/>
        <v>0.97214727229144604</v>
      </c>
      <c r="I508" t="str">
        <f t="shared" si="22"/>
        <v>Shopping</v>
      </c>
      <c r="J508" t="str">
        <f t="shared" si="23"/>
        <v>FC Road,Pune</v>
      </c>
    </row>
    <row r="509" spans="1:10" hidden="1" x14ac:dyDescent="0.3">
      <c r="A509">
        <v>527</v>
      </c>
      <c r="B509" t="s">
        <v>375</v>
      </c>
      <c r="C509" t="s">
        <v>119</v>
      </c>
      <c r="D509">
        <v>3.106822779305527</v>
      </c>
      <c r="E509" t="s">
        <v>496</v>
      </c>
      <c r="F509" t="s">
        <v>163</v>
      </c>
      <c r="G509">
        <v>1.0202142361675413</v>
      </c>
      <c r="H509">
        <f t="shared" si="21"/>
        <v>1.0202142361675413</v>
      </c>
      <c r="I509" t="str">
        <f t="shared" si="22"/>
        <v>To visit Friends/ Relatives</v>
      </c>
      <c r="J509" t="str">
        <f t="shared" si="23"/>
        <v>Prabhat Road/Bhandarkar Road,Pune</v>
      </c>
    </row>
    <row r="510" spans="1:10" hidden="1" x14ac:dyDescent="0.3">
      <c r="A510">
        <v>528</v>
      </c>
      <c r="B510" t="s">
        <v>398</v>
      </c>
      <c r="C510" t="s">
        <v>80</v>
      </c>
      <c r="D510">
        <v>7.8506461999342383</v>
      </c>
      <c r="E510" t="s">
        <v>370</v>
      </c>
      <c r="F510" t="s">
        <v>163</v>
      </c>
      <c r="G510">
        <v>1.2092811452000027</v>
      </c>
      <c r="H510">
        <f t="shared" si="21"/>
        <v>1.2092811452000027</v>
      </c>
      <c r="I510" t="str">
        <f t="shared" si="22"/>
        <v>To visit Friends/ Relatives</v>
      </c>
      <c r="J510" t="str">
        <f t="shared" si="23"/>
        <v>Shivajinagar,Pune</v>
      </c>
    </row>
    <row r="511" spans="1:10" x14ac:dyDescent="0.3">
      <c r="A511">
        <v>529</v>
      </c>
      <c r="B511" t="s">
        <v>377</v>
      </c>
      <c r="C511" t="s">
        <v>80</v>
      </c>
      <c r="D511">
        <v>1.1114843645104628</v>
      </c>
      <c r="E511" t="s">
        <v>370</v>
      </c>
      <c r="F511" t="s">
        <v>83</v>
      </c>
      <c r="G511">
        <v>1.2092811452000027</v>
      </c>
      <c r="H511">
        <f t="shared" si="21"/>
        <v>1.1114843645104628</v>
      </c>
      <c r="I511" t="str">
        <f t="shared" si="22"/>
        <v>At Home</v>
      </c>
      <c r="J511" t="str">
        <f t="shared" si="23"/>
        <v>ICC/ Senapati Bapat Road,Pune</v>
      </c>
    </row>
    <row r="512" spans="1:10" hidden="1" x14ac:dyDescent="0.3">
      <c r="A512">
        <v>530</v>
      </c>
      <c r="B512" t="s">
        <v>372</v>
      </c>
      <c r="C512" t="s">
        <v>93</v>
      </c>
      <c r="D512">
        <v>0.97214727229144604</v>
      </c>
      <c r="E512" t="s">
        <v>495</v>
      </c>
      <c r="F512" t="s">
        <v>83</v>
      </c>
      <c r="G512">
        <v>4.1497116616322893</v>
      </c>
      <c r="H512">
        <f t="shared" si="21"/>
        <v>0.97214727229144604</v>
      </c>
      <c r="I512" t="str">
        <f t="shared" si="22"/>
        <v>Shopping</v>
      </c>
      <c r="J512" t="str">
        <f t="shared" si="23"/>
        <v>FC Road,Pune</v>
      </c>
    </row>
    <row r="513" spans="1:10" x14ac:dyDescent="0.3">
      <c r="A513">
        <v>531</v>
      </c>
      <c r="B513" t="s">
        <v>478</v>
      </c>
      <c r="C513" t="s">
        <v>80</v>
      </c>
      <c r="D513">
        <v>8.5807592682834599</v>
      </c>
      <c r="E513" t="s">
        <v>495</v>
      </c>
      <c r="F513" t="s">
        <v>83</v>
      </c>
      <c r="G513">
        <v>4.1497116616322893</v>
      </c>
      <c r="H513">
        <f t="shared" si="21"/>
        <v>4.1497116616322893</v>
      </c>
      <c r="I513" t="str">
        <f t="shared" si="22"/>
        <v>To Home</v>
      </c>
      <c r="J513" t="str">
        <f t="shared" si="23"/>
        <v>Old City,Pune</v>
      </c>
    </row>
    <row r="514" spans="1:10" x14ac:dyDescent="0.3">
      <c r="A514">
        <v>532</v>
      </c>
      <c r="B514" t="s">
        <v>479</v>
      </c>
      <c r="C514" t="s">
        <v>80</v>
      </c>
      <c r="D514">
        <v>3.9621053648425009</v>
      </c>
      <c r="E514" t="s">
        <v>468</v>
      </c>
      <c r="F514" t="s">
        <v>83</v>
      </c>
      <c r="G514">
        <v>4.2645206148757859</v>
      </c>
      <c r="H514">
        <f t="shared" ref="H514:H537" si="24">IF(D514&lt;G514,D514,G514)</f>
        <v>3.9621053648425009</v>
      </c>
      <c r="I514" t="str">
        <f t="shared" ref="I514:I537" si="25">IF(D514&lt;G514,C514,F514)</f>
        <v>At Home</v>
      </c>
      <c r="J514" t="str">
        <f t="shared" ref="J514:J537" si="26">IF(D514&lt;G514,B514,E514)</f>
        <v>Sahawas society,Pune</v>
      </c>
    </row>
    <row r="515" spans="1:10" x14ac:dyDescent="0.3">
      <c r="A515">
        <v>533</v>
      </c>
      <c r="B515" t="s">
        <v>400</v>
      </c>
      <c r="C515" t="s">
        <v>80</v>
      </c>
      <c r="D515">
        <v>2.8310148193870535</v>
      </c>
      <c r="E515" t="s">
        <v>400</v>
      </c>
      <c r="F515" t="s">
        <v>83</v>
      </c>
      <c r="G515">
        <v>2.8310148193870535</v>
      </c>
      <c r="H515">
        <f t="shared" si="24"/>
        <v>2.8310148193870535</v>
      </c>
      <c r="I515" t="str">
        <f t="shared" si="25"/>
        <v>To Home</v>
      </c>
      <c r="J515" t="str">
        <f t="shared" si="26"/>
        <v>Deenanath Mangeshkar Hospital / Patwardhan Bag,Pune</v>
      </c>
    </row>
    <row r="516" spans="1:10" x14ac:dyDescent="0.3">
      <c r="A516">
        <v>534</v>
      </c>
      <c r="B516" t="s">
        <v>402</v>
      </c>
      <c r="C516" t="s">
        <v>80</v>
      </c>
      <c r="D516">
        <v>0.73261794905212341</v>
      </c>
      <c r="E516" t="s">
        <v>369</v>
      </c>
      <c r="F516" t="s">
        <v>83</v>
      </c>
      <c r="G516">
        <v>1.0882378244842448</v>
      </c>
      <c r="H516">
        <f t="shared" si="24"/>
        <v>0.73261794905212341</v>
      </c>
      <c r="I516" t="str">
        <f t="shared" si="25"/>
        <v>At Home</v>
      </c>
      <c r="J516" t="str">
        <f t="shared" si="26"/>
        <v>Apte Road / JM Road,Pune</v>
      </c>
    </row>
    <row r="517" spans="1:10" x14ac:dyDescent="0.3">
      <c r="A517">
        <v>535</v>
      </c>
      <c r="B517" t="s">
        <v>456</v>
      </c>
      <c r="C517" t="s">
        <v>80</v>
      </c>
      <c r="D517">
        <v>4.4802322590744446</v>
      </c>
      <c r="E517" t="s">
        <v>456</v>
      </c>
      <c r="F517" t="s">
        <v>83</v>
      </c>
      <c r="G517">
        <v>4.4802322590744446</v>
      </c>
      <c r="H517">
        <f t="shared" si="24"/>
        <v>4.4802322590744446</v>
      </c>
      <c r="I517" t="str">
        <f t="shared" si="25"/>
        <v>To Home</v>
      </c>
      <c r="J517" t="str">
        <f t="shared" si="26"/>
        <v>City Pride / Karishma,Pune</v>
      </c>
    </row>
    <row r="518" spans="1:10" hidden="1" x14ac:dyDescent="0.3">
      <c r="A518">
        <v>536</v>
      </c>
      <c r="B518" t="s">
        <v>390</v>
      </c>
      <c r="C518" t="s">
        <v>93</v>
      </c>
      <c r="D518">
        <v>1.3336536104744432</v>
      </c>
      <c r="E518" t="s">
        <v>390</v>
      </c>
      <c r="F518" t="s">
        <v>166</v>
      </c>
      <c r="G518">
        <v>1.3336536104744432</v>
      </c>
      <c r="H518">
        <f t="shared" si="24"/>
        <v>1.3336536104744432</v>
      </c>
      <c r="I518" t="str">
        <f t="shared" si="25"/>
        <v>To watch Movie/ Out for fun</v>
      </c>
      <c r="J518" t="str">
        <f t="shared" si="26"/>
        <v>Pavillion Mall,Pune</v>
      </c>
    </row>
    <row r="519" spans="1:10" x14ac:dyDescent="0.3">
      <c r="A519">
        <v>537</v>
      </c>
      <c r="B519" t="s">
        <v>419</v>
      </c>
      <c r="C519" t="s">
        <v>80</v>
      </c>
      <c r="D519">
        <v>6.8171678831825364</v>
      </c>
      <c r="E519" t="s">
        <v>419</v>
      </c>
      <c r="F519" t="s">
        <v>83</v>
      </c>
      <c r="G519">
        <v>6.8171678831825364</v>
      </c>
      <c r="H519">
        <f t="shared" si="24"/>
        <v>6.8171678831825364</v>
      </c>
      <c r="I519" t="str">
        <f t="shared" si="25"/>
        <v>To Home</v>
      </c>
      <c r="J519" t="str">
        <f t="shared" si="26"/>
        <v>Sinhgad Road,Pune</v>
      </c>
    </row>
    <row r="520" spans="1:10" hidden="1" x14ac:dyDescent="0.3">
      <c r="A520">
        <v>538</v>
      </c>
      <c r="B520" t="s">
        <v>372</v>
      </c>
      <c r="C520" t="s">
        <v>93</v>
      </c>
      <c r="D520">
        <v>0.97214727229144604</v>
      </c>
      <c r="E520" t="s">
        <v>400</v>
      </c>
      <c r="F520" t="s">
        <v>83</v>
      </c>
      <c r="G520">
        <v>2.8310148193870535</v>
      </c>
      <c r="H520">
        <f t="shared" si="24"/>
        <v>0.97214727229144604</v>
      </c>
      <c r="I520" t="str">
        <f t="shared" si="25"/>
        <v>Shopping</v>
      </c>
      <c r="J520" t="str">
        <f t="shared" si="26"/>
        <v>FC Road,Pune</v>
      </c>
    </row>
    <row r="521" spans="1:10" hidden="1" x14ac:dyDescent="0.3">
      <c r="A521">
        <v>539</v>
      </c>
      <c r="B521" t="s">
        <v>407</v>
      </c>
      <c r="C521" t="s">
        <v>156</v>
      </c>
      <c r="D521">
        <v>12.850698334201999</v>
      </c>
      <c r="E521" t="s">
        <v>472</v>
      </c>
      <c r="F521" t="s">
        <v>166</v>
      </c>
      <c r="G521">
        <v>1.3953801961104972</v>
      </c>
      <c r="H521">
        <f t="shared" si="24"/>
        <v>1.3953801961104972</v>
      </c>
      <c r="I521" t="str">
        <f t="shared" si="25"/>
        <v>To watch Movie/ Out for fun</v>
      </c>
      <c r="J521" t="str">
        <f t="shared" si="26"/>
        <v>E square,Pune</v>
      </c>
    </row>
    <row r="522" spans="1:10" x14ac:dyDescent="0.3">
      <c r="A522">
        <v>540</v>
      </c>
      <c r="B522" t="s">
        <v>419</v>
      </c>
      <c r="C522" t="s">
        <v>80</v>
      </c>
      <c r="D522">
        <v>6.8171678831825364</v>
      </c>
      <c r="E522" t="s">
        <v>419</v>
      </c>
      <c r="F522" t="s">
        <v>83</v>
      </c>
      <c r="G522">
        <v>6.8171678831825364</v>
      </c>
      <c r="H522">
        <f t="shared" si="24"/>
        <v>6.8171678831825364</v>
      </c>
      <c r="I522" t="str">
        <f t="shared" si="25"/>
        <v>To Home</v>
      </c>
      <c r="J522" t="str">
        <f t="shared" si="26"/>
        <v>Sinhgad Road,Pune</v>
      </c>
    </row>
    <row r="523" spans="1:10" hidden="1" x14ac:dyDescent="0.3">
      <c r="A523">
        <v>541</v>
      </c>
      <c r="B523" t="s">
        <v>372</v>
      </c>
      <c r="C523" t="s">
        <v>93</v>
      </c>
      <c r="D523">
        <v>0.97214727229144604</v>
      </c>
      <c r="E523" t="s">
        <v>371</v>
      </c>
      <c r="F523" t="s">
        <v>83</v>
      </c>
      <c r="G523">
        <v>5.0226426066155572</v>
      </c>
      <c r="H523">
        <f t="shared" si="24"/>
        <v>0.97214727229144604</v>
      </c>
      <c r="I523" t="str">
        <f t="shared" si="25"/>
        <v>Shopping</v>
      </c>
      <c r="J523" t="str">
        <f t="shared" si="26"/>
        <v>FC Road,Pune</v>
      </c>
    </row>
    <row r="524" spans="1:10" x14ac:dyDescent="0.3">
      <c r="A524">
        <v>542</v>
      </c>
      <c r="B524" t="s">
        <v>382</v>
      </c>
      <c r="C524" t="s">
        <v>80</v>
      </c>
      <c r="D524">
        <v>2.7404969789229812</v>
      </c>
      <c r="E524" t="s">
        <v>382</v>
      </c>
      <c r="F524" t="s">
        <v>83</v>
      </c>
      <c r="G524">
        <v>2.7404969789229812</v>
      </c>
      <c r="H524">
        <f t="shared" si="24"/>
        <v>2.7404969789229812</v>
      </c>
      <c r="I524" t="str">
        <f t="shared" si="25"/>
        <v>To Home</v>
      </c>
      <c r="J524" t="str">
        <f t="shared" si="26"/>
        <v>MIT College / Anand Nagar,Pune</v>
      </c>
    </row>
    <row r="525" spans="1:10" hidden="1" x14ac:dyDescent="0.3">
      <c r="A525">
        <v>543</v>
      </c>
      <c r="B525" t="s">
        <v>390</v>
      </c>
      <c r="C525" t="s">
        <v>156</v>
      </c>
      <c r="D525">
        <v>1.3336536104744432</v>
      </c>
      <c r="E525" t="s">
        <v>375</v>
      </c>
      <c r="F525" t="s">
        <v>83</v>
      </c>
      <c r="G525">
        <v>3.106822779305527</v>
      </c>
      <c r="H525">
        <f t="shared" si="24"/>
        <v>1.3336536104744432</v>
      </c>
      <c r="I525" t="str">
        <f t="shared" si="25"/>
        <v>Watching a movie/ Out for fun</v>
      </c>
      <c r="J525" t="str">
        <f t="shared" si="26"/>
        <v>Pavillion Mall,Pune</v>
      </c>
    </row>
    <row r="526" spans="1:10" hidden="1" x14ac:dyDescent="0.3">
      <c r="A526">
        <v>544</v>
      </c>
      <c r="B526" t="s">
        <v>389</v>
      </c>
      <c r="C526" t="s">
        <v>80</v>
      </c>
      <c r="D526">
        <v>4.1449075888880689</v>
      </c>
      <c r="E526" t="s">
        <v>425</v>
      </c>
      <c r="F526" t="s">
        <v>163</v>
      </c>
      <c r="G526">
        <v>1.719648877797864</v>
      </c>
      <c r="H526">
        <f t="shared" si="24"/>
        <v>1.719648877797864</v>
      </c>
      <c r="I526" t="str">
        <f t="shared" si="25"/>
        <v>To visit Friends/ Relatives</v>
      </c>
      <c r="J526" t="str">
        <f t="shared" si="26"/>
        <v>Law College Road,Pune</v>
      </c>
    </row>
    <row r="527" spans="1:10" x14ac:dyDescent="0.3">
      <c r="A527">
        <v>545</v>
      </c>
      <c r="B527" t="s">
        <v>421</v>
      </c>
      <c r="C527" t="s">
        <v>80</v>
      </c>
      <c r="D527">
        <v>2.6522800673247051</v>
      </c>
      <c r="E527" t="s">
        <v>375</v>
      </c>
      <c r="F527" t="s">
        <v>83</v>
      </c>
      <c r="G527">
        <v>3.106822779305527</v>
      </c>
      <c r="H527">
        <f t="shared" si="24"/>
        <v>2.6522800673247051</v>
      </c>
      <c r="I527" t="str">
        <f t="shared" si="25"/>
        <v>At Home</v>
      </c>
      <c r="J527" t="str">
        <f t="shared" si="26"/>
        <v>Range Hills,Pune</v>
      </c>
    </row>
    <row r="528" spans="1:10" hidden="1" x14ac:dyDescent="0.3">
      <c r="A528">
        <v>546</v>
      </c>
      <c r="B528" t="s">
        <v>372</v>
      </c>
      <c r="C528" t="s">
        <v>93</v>
      </c>
      <c r="D528">
        <v>0.97214727229144604</v>
      </c>
      <c r="E528" t="s">
        <v>389</v>
      </c>
      <c r="F528" t="s">
        <v>83</v>
      </c>
      <c r="G528">
        <v>4.1449075888880689</v>
      </c>
      <c r="H528">
        <f t="shared" si="24"/>
        <v>0.97214727229144604</v>
      </c>
      <c r="I528" t="str">
        <f t="shared" si="25"/>
        <v>Shopping</v>
      </c>
      <c r="J528" t="str">
        <f t="shared" si="26"/>
        <v>FC Road,Pune</v>
      </c>
    </row>
    <row r="529" spans="1:10" hidden="1" x14ac:dyDescent="0.3">
      <c r="A529">
        <v>547</v>
      </c>
      <c r="B529" t="s">
        <v>390</v>
      </c>
      <c r="C529" t="s">
        <v>156</v>
      </c>
      <c r="D529">
        <v>1.3336536104744432</v>
      </c>
      <c r="E529" t="s">
        <v>370</v>
      </c>
      <c r="F529" t="s">
        <v>83</v>
      </c>
      <c r="G529">
        <v>1.2092811452000027</v>
      </c>
      <c r="H529">
        <f t="shared" si="24"/>
        <v>1.2092811452000027</v>
      </c>
      <c r="I529" t="str">
        <f t="shared" si="25"/>
        <v>To Home</v>
      </c>
      <c r="J529" t="str">
        <f t="shared" si="26"/>
        <v>Shivajinagar,Pune</v>
      </c>
    </row>
    <row r="530" spans="1:10" hidden="1" x14ac:dyDescent="0.3">
      <c r="A530">
        <v>548</v>
      </c>
      <c r="B530" t="s">
        <v>390</v>
      </c>
      <c r="C530" t="s">
        <v>156</v>
      </c>
      <c r="D530">
        <v>1.3336536104744432</v>
      </c>
      <c r="E530" t="s">
        <v>371</v>
      </c>
      <c r="F530" t="s">
        <v>83</v>
      </c>
      <c r="G530">
        <v>5.0226426066155572</v>
      </c>
      <c r="H530">
        <f t="shared" si="24"/>
        <v>1.3336536104744432</v>
      </c>
      <c r="I530" t="str">
        <f t="shared" si="25"/>
        <v>Watching a movie/ Out for fun</v>
      </c>
      <c r="J530" t="str">
        <f t="shared" si="26"/>
        <v>Pavillion Mall,Pune</v>
      </c>
    </row>
    <row r="531" spans="1:10" hidden="1" x14ac:dyDescent="0.3">
      <c r="A531">
        <v>549</v>
      </c>
      <c r="B531" t="s">
        <v>232</v>
      </c>
      <c r="C531" t="s">
        <v>156</v>
      </c>
      <c r="D531">
        <v>4.1497116616322893</v>
      </c>
      <c r="E531" t="s">
        <v>370</v>
      </c>
      <c r="F531" t="s">
        <v>83</v>
      </c>
      <c r="G531">
        <v>1.2092811452000027</v>
      </c>
      <c r="H531">
        <f t="shared" si="24"/>
        <v>1.2092811452000027</v>
      </c>
      <c r="I531" t="str">
        <f t="shared" si="25"/>
        <v>To Home</v>
      </c>
      <c r="J531" t="str">
        <f t="shared" si="26"/>
        <v>Shivajinagar,Pune</v>
      </c>
    </row>
    <row r="532" spans="1:10" hidden="1" x14ac:dyDescent="0.3">
      <c r="A532">
        <v>550</v>
      </c>
      <c r="B532" t="s">
        <v>380</v>
      </c>
      <c r="C532" t="s">
        <v>53</v>
      </c>
      <c r="D532">
        <v>12.288628747077906</v>
      </c>
      <c r="E532" t="s">
        <v>380</v>
      </c>
      <c r="F532" t="s">
        <v>83</v>
      </c>
      <c r="G532">
        <v>12.288628747077906</v>
      </c>
      <c r="H532">
        <f t="shared" si="24"/>
        <v>12.288628747077906</v>
      </c>
      <c r="I532" t="str">
        <f t="shared" si="25"/>
        <v>To Home</v>
      </c>
      <c r="J532" t="str">
        <f t="shared" si="26"/>
        <v>Pimpri,Pune</v>
      </c>
    </row>
    <row r="533" spans="1:10" hidden="1" x14ac:dyDescent="0.3">
      <c r="A533">
        <v>551</v>
      </c>
      <c r="B533" t="s">
        <v>480</v>
      </c>
      <c r="C533" t="s">
        <v>80</v>
      </c>
      <c r="D533">
        <v>15.510887253658304</v>
      </c>
      <c r="E533" t="s">
        <v>513</v>
      </c>
      <c r="F533" t="s">
        <v>163</v>
      </c>
      <c r="G533">
        <v>15.872812045399435</v>
      </c>
      <c r="H533">
        <f t="shared" si="24"/>
        <v>15.510887253658304</v>
      </c>
      <c r="I533" t="str">
        <f t="shared" si="25"/>
        <v>At Home</v>
      </c>
      <c r="J533" t="str">
        <f t="shared" si="26"/>
        <v>Nigdi, Pradhikaran,Pune</v>
      </c>
    </row>
    <row r="534" spans="1:10" hidden="1" x14ac:dyDescent="0.3">
      <c r="A534">
        <v>552</v>
      </c>
      <c r="B534" t="s">
        <v>390</v>
      </c>
      <c r="C534" t="s">
        <v>93</v>
      </c>
      <c r="D534">
        <v>1.3336536104744432</v>
      </c>
      <c r="E534" t="s">
        <v>370</v>
      </c>
      <c r="F534" t="s">
        <v>163</v>
      </c>
      <c r="G534">
        <v>1.2092811452000027</v>
      </c>
      <c r="H534">
        <f t="shared" si="24"/>
        <v>1.2092811452000027</v>
      </c>
      <c r="I534" t="str">
        <f t="shared" si="25"/>
        <v>To visit Friends/ Relatives</v>
      </c>
      <c r="J534" t="str">
        <f t="shared" si="26"/>
        <v>Shivajinagar,Pune</v>
      </c>
    </row>
    <row r="535" spans="1:10" hidden="1" x14ac:dyDescent="0.3">
      <c r="A535">
        <v>553</v>
      </c>
      <c r="B535" t="s">
        <v>372</v>
      </c>
      <c r="C535" t="s">
        <v>93</v>
      </c>
      <c r="D535">
        <v>0.97214727229144604</v>
      </c>
      <c r="E535" t="s">
        <v>495</v>
      </c>
      <c r="F535" t="s">
        <v>83</v>
      </c>
      <c r="G535">
        <v>4.1497116616322893</v>
      </c>
      <c r="H535">
        <f t="shared" si="24"/>
        <v>0.97214727229144604</v>
      </c>
      <c r="I535" t="str">
        <f t="shared" si="25"/>
        <v>Shopping</v>
      </c>
      <c r="J535" t="str">
        <f t="shared" si="26"/>
        <v>FC Road,Pune</v>
      </c>
    </row>
    <row r="536" spans="1:10" hidden="1" x14ac:dyDescent="0.3">
      <c r="A536">
        <v>554</v>
      </c>
      <c r="B536" t="s">
        <v>369</v>
      </c>
      <c r="C536" t="s">
        <v>93</v>
      </c>
      <c r="D536">
        <v>1.0882378244842448</v>
      </c>
      <c r="E536" t="s">
        <v>450</v>
      </c>
      <c r="F536" t="s">
        <v>83</v>
      </c>
      <c r="G536">
        <v>7.1829289376714325</v>
      </c>
      <c r="H536">
        <f t="shared" si="24"/>
        <v>1.0882378244842448</v>
      </c>
      <c r="I536" t="str">
        <f t="shared" si="25"/>
        <v>Shopping</v>
      </c>
      <c r="J536" t="str">
        <f t="shared" si="26"/>
        <v>Deccan,Pune</v>
      </c>
    </row>
    <row r="537" spans="1:10" x14ac:dyDescent="0.3">
      <c r="A537">
        <v>555</v>
      </c>
      <c r="B537" t="s">
        <v>370</v>
      </c>
      <c r="C537" t="s">
        <v>80</v>
      </c>
      <c r="D537">
        <v>1.2092811452000027</v>
      </c>
      <c r="E537" t="s">
        <v>370</v>
      </c>
      <c r="F537" t="s">
        <v>83</v>
      </c>
      <c r="G537">
        <v>1.2092811452000027</v>
      </c>
      <c r="H537">
        <f t="shared" si="24"/>
        <v>1.2092811452000027</v>
      </c>
      <c r="I537" t="str">
        <f t="shared" si="25"/>
        <v>To Home</v>
      </c>
      <c r="J537" t="str">
        <f t="shared" si="26"/>
        <v>Shivajinagar,Pune</v>
      </c>
    </row>
  </sheetData>
  <autoFilter ref="A1:J537" xr:uid="{5FF7C80A-8076-4C9D-BEFD-4CF8678D921A}">
    <filterColumn colId="2">
      <filters>
        <filter val="At Home"/>
      </filters>
    </filterColumn>
    <filterColumn colId="5">
      <filters>
        <filter val="To Hom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27D9-661A-4B04-ACA0-04A5AA3E2F46}">
  <dimension ref="A1:L245"/>
  <sheetViews>
    <sheetView topLeftCell="D1" zoomScaleNormal="100" workbookViewId="0">
      <selection activeCell="F4" sqref="F4"/>
    </sheetView>
  </sheetViews>
  <sheetFormatPr defaultRowHeight="14.4" x14ac:dyDescent="0.3"/>
  <cols>
    <col min="1" max="1" width="15.88671875" bestFit="1" customWidth="1"/>
    <col min="2" max="2" width="19.88671875" bestFit="1" customWidth="1"/>
    <col min="3" max="3" width="47.6640625" bestFit="1" customWidth="1"/>
    <col min="5" max="5" width="47.6640625" bestFit="1" customWidth="1"/>
    <col min="6" max="6" width="22.6640625" bestFit="1" customWidth="1"/>
    <col min="7" max="7" width="21.6640625" bestFit="1" customWidth="1"/>
    <col min="10" max="10" width="49.77734375" customWidth="1"/>
    <col min="11" max="11" width="26.21875" customWidth="1"/>
    <col min="12" max="12" width="13.77734375" customWidth="1"/>
  </cols>
  <sheetData>
    <row r="1" spans="1:12" x14ac:dyDescent="0.3">
      <c r="A1" s="12" t="s">
        <v>547</v>
      </c>
    </row>
    <row r="2" spans="1:12" x14ac:dyDescent="0.3">
      <c r="E2" t="s">
        <v>552</v>
      </c>
    </row>
    <row r="3" spans="1:12" x14ac:dyDescent="0.3">
      <c r="A3" t="s">
        <v>537</v>
      </c>
      <c r="B3" t="s">
        <v>538</v>
      </c>
      <c r="C3" t="s">
        <v>539</v>
      </c>
      <c r="E3" s="3" t="s">
        <v>326</v>
      </c>
      <c r="F3" t="s">
        <v>551</v>
      </c>
      <c r="G3" t="s">
        <v>548</v>
      </c>
    </row>
    <row r="4" spans="1:12" x14ac:dyDescent="0.3">
      <c r="A4">
        <v>3</v>
      </c>
      <c r="B4" t="s">
        <v>153</v>
      </c>
      <c r="C4" t="s">
        <v>371</v>
      </c>
      <c r="D4">
        <v>1</v>
      </c>
      <c r="E4" s="4" t="s">
        <v>370</v>
      </c>
      <c r="F4" s="5">
        <v>0.13636363636363635</v>
      </c>
      <c r="G4">
        <v>24</v>
      </c>
    </row>
    <row r="5" spans="1:12" x14ac:dyDescent="0.3">
      <c r="A5">
        <v>11</v>
      </c>
      <c r="B5" t="s">
        <v>153</v>
      </c>
      <c r="C5" t="s">
        <v>375</v>
      </c>
      <c r="D5">
        <v>2</v>
      </c>
      <c r="E5" s="4" t="s">
        <v>369</v>
      </c>
      <c r="F5" s="5">
        <v>0.125</v>
      </c>
      <c r="G5">
        <v>22</v>
      </c>
      <c r="I5">
        <f>COUNTIF(C4:C245,"Shivajinagar,Pune")</f>
        <v>24</v>
      </c>
    </row>
    <row r="6" spans="1:12" x14ac:dyDescent="0.3">
      <c r="A6">
        <v>12</v>
      </c>
      <c r="B6" t="s">
        <v>153</v>
      </c>
      <c r="C6" t="s">
        <v>376</v>
      </c>
      <c r="D6">
        <v>3</v>
      </c>
      <c r="E6" s="4" t="s">
        <v>382</v>
      </c>
      <c r="F6" s="5">
        <v>0.11363636363636363</v>
      </c>
      <c r="G6">
        <v>20</v>
      </c>
    </row>
    <row r="7" spans="1:12" x14ac:dyDescent="0.3">
      <c r="A7">
        <v>13</v>
      </c>
      <c r="B7" t="s">
        <v>153</v>
      </c>
      <c r="C7" t="s">
        <v>370</v>
      </c>
      <c r="D7">
        <v>4</v>
      </c>
      <c r="E7" s="4" t="s">
        <v>375</v>
      </c>
      <c r="F7" s="5">
        <v>9.0909090909090912E-2</v>
      </c>
      <c r="G7">
        <v>16</v>
      </c>
    </row>
    <row r="8" spans="1:12" x14ac:dyDescent="0.3">
      <c r="A8">
        <v>15</v>
      </c>
      <c r="B8" t="s">
        <v>153</v>
      </c>
      <c r="C8" t="s">
        <v>369</v>
      </c>
      <c r="D8">
        <v>5</v>
      </c>
      <c r="E8" s="4" t="s">
        <v>496</v>
      </c>
      <c r="F8" s="5">
        <v>7.3863636363636367E-2</v>
      </c>
      <c r="G8">
        <v>13</v>
      </c>
      <c r="J8" s="15" t="s">
        <v>558</v>
      </c>
      <c r="K8" s="12" t="s">
        <v>560</v>
      </c>
      <c r="L8" s="12" t="s">
        <v>559</v>
      </c>
    </row>
    <row r="9" spans="1:12" x14ac:dyDescent="0.3">
      <c r="A9">
        <v>16</v>
      </c>
      <c r="B9" t="s">
        <v>153</v>
      </c>
      <c r="C9" t="s">
        <v>496</v>
      </c>
      <c r="D9">
        <v>6</v>
      </c>
      <c r="E9" s="4" t="s">
        <v>381</v>
      </c>
      <c r="F9" s="5">
        <v>6.8181818181818177E-2</v>
      </c>
      <c r="G9">
        <v>12</v>
      </c>
      <c r="I9">
        <v>1</v>
      </c>
      <c r="J9" s="4" t="s">
        <v>370</v>
      </c>
      <c r="K9" s="5">
        <v>9.9173553719008267E-2</v>
      </c>
      <c r="L9">
        <v>24</v>
      </c>
    </row>
    <row r="10" spans="1:12" x14ac:dyDescent="0.3">
      <c r="A10">
        <v>17</v>
      </c>
      <c r="B10" t="s">
        <v>153</v>
      </c>
      <c r="C10" t="s">
        <v>378</v>
      </c>
      <c r="D10">
        <v>7</v>
      </c>
      <c r="E10" s="4" t="s">
        <v>389</v>
      </c>
      <c r="F10" s="5">
        <v>6.8181818181818177E-2</v>
      </c>
      <c r="G10">
        <v>12</v>
      </c>
      <c r="I10">
        <v>2</v>
      </c>
      <c r="J10" s="4" t="s">
        <v>369</v>
      </c>
      <c r="K10" s="5">
        <v>9.0909090909090912E-2</v>
      </c>
      <c r="L10">
        <v>22</v>
      </c>
    </row>
    <row r="11" spans="1:12" x14ac:dyDescent="0.3">
      <c r="A11">
        <v>18</v>
      </c>
      <c r="B11" t="s">
        <v>153</v>
      </c>
      <c r="C11" t="s">
        <v>458</v>
      </c>
      <c r="D11">
        <v>8</v>
      </c>
      <c r="E11" s="4" t="s">
        <v>377</v>
      </c>
      <c r="F11" s="5">
        <v>5.6818181818181816E-2</v>
      </c>
      <c r="G11">
        <v>10</v>
      </c>
      <c r="I11">
        <v>3</v>
      </c>
      <c r="J11" s="4" t="s">
        <v>382</v>
      </c>
      <c r="K11" s="5">
        <v>8.2644628099173556E-2</v>
      </c>
      <c r="L11">
        <v>20</v>
      </c>
    </row>
    <row r="12" spans="1:12" x14ac:dyDescent="0.3">
      <c r="A12">
        <v>23</v>
      </c>
      <c r="B12" t="s">
        <v>153</v>
      </c>
      <c r="C12" t="s">
        <v>381</v>
      </c>
      <c r="D12">
        <v>9</v>
      </c>
      <c r="E12" s="4" t="s">
        <v>495</v>
      </c>
      <c r="F12" s="5">
        <v>4.5454545454545456E-2</v>
      </c>
      <c r="G12">
        <v>8</v>
      </c>
      <c r="I12">
        <v>4</v>
      </c>
      <c r="J12" s="4" t="s">
        <v>375</v>
      </c>
      <c r="K12" s="5">
        <v>6.6115702479338845E-2</v>
      </c>
      <c r="L12">
        <v>16</v>
      </c>
    </row>
    <row r="13" spans="1:12" x14ac:dyDescent="0.3">
      <c r="A13">
        <v>24</v>
      </c>
      <c r="B13" t="s">
        <v>153</v>
      </c>
      <c r="C13" t="s">
        <v>382</v>
      </c>
      <c r="D13">
        <v>10</v>
      </c>
      <c r="E13" s="4" t="s">
        <v>400</v>
      </c>
      <c r="F13" s="5">
        <v>3.9772727272727272E-2</v>
      </c>
      <c r="G13">
        <v>7</v>
      </c>
      <c r="I13">
        <v>5</v>
      </c>
      <c r="J13" s="4" t="s">
        <v>496</v>
      </c>
      <c r="K13" s="5">
        <v>5.3719008264462811E-2</v>
      </c>
      <c r="L13">
        <v>13</v>
      </c>
    </row>
    <row r="14" spans="1:12" x14ac:dyDescent="0.3">
      <c r="A14">
        <v>25</v>
      </c>
      <c r="B14" t="s">
        <v>153</v>
      </c>
      <c r="C14" t="s">
        <v>496</v>
      </c>
      <c r="D14">
        <v>11</v>
      </c>
      <c r="E14" s="4" t="s">
        <v>402</v>
      </c>
      <c r="F14" s="5">
        <v>3.9772727272727272E-2</v>
      </c>
      <c r="G14">
        <v>7</v>
      </c>
      <c r="I14">
        <v>6</v>
      </c>
      <c r="J14" s="4" t="s">
        <v>381</v>
      </c>
      <c r="K14" s="5">
        <v>4.9586776859504134E-2</v>
      </c>
      <c r="L14">
        <v>12</v>
      </c>
    </row>
    <row r="15" spans="1:12" x14ac:dyDescent="0.3">
      <c r="A15">
        <v>26</v>
      </c>
      <c r="B15" t="s">
        <v>153</v>
      </c>
      <c r="C15" t="s">
        <v>496</v>
      </c>
      <c r="D15">
        <v>12</v>
      </c>
      <c r="E15" s="4" t="s">
        <v>419</v>
      </c>
      <c r="F15" s="5">
        <v>2.8409090909090908E-2</v>
      </c>
      <c r="G15">
        <v>5</v>
      </c>
      <c r="I15">
        <v>7</v>
      </c>
      <c r="J15" s="4" t="s">
        <v>389</v>
      </c>
      <c r="K15" s="5">
        <v>4.9586776859504134E-2</v>
      </c>
      <c r="L15">
        <v>12</v>
      </c>
    </row>
    <row r="16" spans="1:12" x14ac:dyDescent="0.3">
      <c r="A16">
        <v>29</v>
      </c>
      <c r="B16" t="s">
        <v>153</v>
      </c>
      <c r="C16" t="s">
        <v>373</v>
      </c>
      <c r="D16">
        <v>13</v>
      </c>
      <c r="E16" s="4" t="s">
        <v>371</v>
      </c>
      <c r="F16" s="5">
        <v>2.8409090909090908E-2</v>
      </c>
      <c r="G16">
        <v>5</v>
      </c>
      <c r="I16">
        <v>8</v>
      </c>
      <c r="J16" s="4" t="s">
        <v>377</v>
      </c>
      <c r="K16" s="5">
        <v>4.1322314049586778E-2</v>
      </c>
      <c r="L16">
        <v>10</v>
      </c>
    </row>
    <row r="17" spans="1:12" x14ac:dyDescent="0.3">
      <c r="A17">
        <v>30</v>
      </c>
      <c r="B17" t="s">
        <v>153</v>
      </c>
      <c r="C17" t="s">
        <v>386</v>
      </c>
      <c r="D17">
        <v>14</v>
      </c>
      <c r="E17" s="4" t="s">
        <v>378</v>
      </c>
      <c r="F17" s="5">
        <v>2.2727272727272728E-2</v>
      </c>
      <c r="G17">
        <v>4</v>
      </c>
      <c r="I17">
        <v>9</v>
      </c>
      <c r="J17" s="4" t="s">
        <v>495</v>
      </c>
      <c r="K17" s="5">
        <v>3.3057851239669422E-2</v>
      </c>
      <c r="L17">
        <v>8</v>
      </c>
    </row>
    <row r="18" spans="1:12" x14ac:dyDescent="0.3">
      <c r="A18">
        <v>40</v>
      </c>
      <c r="B18" t="s">
        <v>153</v>
      </c>
      <c r="C18" t="s">
        <v>370</v>
      </c>
      <c r="D18">
        <v>15</v>
      </c>
      <c r="E18" s="4" t="s">
        <v>412</v>
      </c>
      <c r="F18" s="5">
        <v>2.2727272727272728E-2</v>
      </c>
      <c r="G18">
        <v>4</v>
      </c>
      <c r="I18">
        <v>10</v>
      </c>
      <c r="J18" s="4" t="s">
        <v>402</v>
      </c>
      <c r="K18" s="5">
        <v>2.8925619834710745E-2</v>
      </c>
      <c r="L18">
        <v>7</v>
      </c>
    </row>
    <row r="19" spans="1:12" x14ac:dyDescent="0.3">
      <c r="A19">
        <v>43</v>
      </c>
      <c r="B19" t="s">
        <v>153</v>
      </c>
      <c r="C19" t="s">
        <v>377</v>
      </c>
      <c r="D19">
        <v>16</v>
      </c>
      <c r="E19" s="4" t="s">
        <v>425</v>
      </c>
      <c r="F19" s="5">
        <v>2.2727272727272728E-2</v>
      </c>
      <c r="G19">
        <v>4</v>
      </c>
      <c r="I19">
        <v>11</v>
      </c>
      <c r="J19" s="4" t="s">
        <v>400</v>
      </c>
      <c r="K19" s="5">
        <v>2.8925619834710745E-2</v>
      </c>
      <c r="L19">
        <v>7</v>
      </c>
    </row>
    <row r="20" spans="1:12" x14ac:dyDescent="0.3">
      <c r="A20">
        <v>44</v>
      </c>
      <c r="B20" t="s">
        <v>153</v>
      </c>
      <c r="C20" t="s">
        <v>380</v>
      </c>
      <c r="D20">
        <v>17</v>
      </c>
      <c r="E20" s="4" t="s">
        <v>398</v>
      </c>
      <c r="F20" s="5">
        <v>1.7045454545454544E-2</v>
      </c>
      <c r="G20">
        <v>3</v>
      </c>
      <c r="I20">
        <v>12</v>
      </c>
      <c r="J20" s="4" t="s">
        <v>371</v>
      </c>
      <c r="K20" s="5">
        <v>2.0661157024793389E-2</v>
      </c>
      <c r="L20">
        <v>5</v>
      </c>
    </row>
    <row r="21" spans="1:12" x14ac:dyDescent="0.3">
      <c r="A21">
        <v>46</v>
      </c>
      <c r="B21" t="s">
        <v>153</v>
      </c>
      <c r="C21" t="s">
        <v>369</v>
      </c>
      <c r="D21">
        <v>18</v>
      </c>
      <c r="E21" s="4" t="s">
        <v>327</v>
      </c>
      <c r="F21" s="5">
        <v>1</v>
      </c>
      <c r="G21">
        <v>176</v>
      </c>
      <c r="I21">
        <v>13</v>
      </c>
      <c r="J21" s="4" t="s">
        <v>419</v>
      </c>
      <c r="K21" s="5">
        <v>2.0661157024793389E-2</v>
      </c>
      <c r="L21">
        <v>5</v>
      </c>
    </row>
    <row r="22" spans="1:12" x14ac:dyDescent="0.3">
      <c r="A22">
        <v>47</v>
      </c>
      <c r="B22" t="s">
        <v>153</v>
      </c>
      <c r="C22" t="s">
        <v>395</v>
      </c>
      <c r="D22">
        <v>19</v>
      </c>
      <c r="I22">
        <v>14</v>
      </c>
      <c r="J22" s="4" t="s">
        <v>378</v>
      </c>
      <c r="K22" s="5">
        <v>1.6528925619834711E-2</v>
      </c>
      <c r="L22">
        <v>4</v>
      </c>
    </row>
    <row r="23" spans="1:12" x14ac:dyDescent="0.3">
      <c r="A23">
        <v>48</v>
      </c>
      <c r="B23" t="s">
        <v>153</v>
      </c>
      <c r="C23" t="s">
        <v>396</v>
      </c>
      <c r="D23">
        <v>20</v>
      </c>
    </row>
    <row r="24" spans="1:12" x14ac:dyDescent="0.3">
      <c r="A24">
        <v>53</v>
      </c>
      <c r="B24" t="s">
        <v>153</v>
      </c>
      <c r="C24" t="s">
        <v>425</v>
      </c>
      <c r="D24">
        <v>21</v>
      </c>
    </row>
    <row r="25" spans="1:12" x14ac:dyDescent="0.3">
      <c r="A25">
        <v>54</v>
      </c>
      <c r="B25" t="s">
        <v>153</v>
      </c>
      <c r="C25" t="s">
        <v>399</v>
      </c>
      <c r="D25">
        <v>22</v>
      </c>
    </row>
    <row r="26" spans="1:12" x14ac:dyDescent="0.3">
      <c r="A26">
        <v>55</v>
      </c>
      <c r="B26" t="s">
        <v>153</v>
      </c>
      <c r="C26" t="s">
        <v>398</v>
      </c>
      <c r="D26">
        <v>23</v>
      </c>
    </row>
    <row r="27" spans="1:12" x14ac:dyDescent="0.3">
      <c r="A27">
        <v>56</v>
      </c>
      <c r="B27" t="s">
        <v>153</v>
      </c>
      <c r="C27" t="s">
        <v>400</v>
      </c>
      <c r="D27">
        <v>24</v>
      </c>
    </row>
    <row r="28" spans="1:12" x14ac:dyDescent="0.3">
      <c r="A28">
        <v>57</v>
      </c>
      <c r="B28" t="s">
        <v>153</v>
      </c>
      <c r="C28" t="s">
        <v>382</v>
      </c>
      <c r="D28">
        <v>25</v>
      </c>
    </row>
    <row r="29" spans="1:12" x14ac:dyDescent="0.3">
      <c r="A29">
        <v>59</v>
      </c>
      <c r="B29" t="s">
        <v>153</v>
      </c>
      <c r="C29" t="s">
        <v>389</v>
      </c>
      <c r="D29">
        <v>26</v>
      </c>
    </row>
    <row r="30" spans="1:12" x14ac:dyDescent="0.3">
      <c r="A30">
        <v>61</v>
      </c>
      <c r="B30" t="s">
        <v>153</v>
      </c>
      <c r="C30" t="s">
        <v>402</v>
      </c>
      <c r="D30">
        <v>27</v>
      </c>
    </row>
    <row r="31" spans="1:12" x14ac:dyDescent="0.3">
      <c r="A31">
        <v>63</v>
      </c>
      <c r="B31" t="s">
        <v>153</v>
      </c>
      <c r="C31" t="s">
        <v>370</v>
      </c>
      <c r="D31">
        <v>28</v>
      </c>
    </row>
    <row r="32" spans="1:12" x14ac:dyDescent="0.3">
      <c r="A32">
        <v>70</v>
      </c>
      <c r="B32" t="s">
        <v>153</v>
      </c>
      <c r="C32" t="s">
        <v>382</v>
      </c>
      <c r="D32">
        <v>29</v>
      </c>
    </row>
    <row r="33" spans="1:4" x14ac:dyDescent="0.3">
      <c r="A33">
        <v>75</v>
      </c>
      <c r="B33" t="s">
        <v>153</v>
      </c>
      <c r="C33" t="s">
        <v>403</v>
      </c>
      <c r="D33">
        <v>30</v>
      </c>
    </row>
    <row r="34" spans="1:4" x14ac:dyDescent="0.3">
      <c r="A34">
        <v>77</v>
      </c>
      <c r="B34" t="s">
        <v>153</v>
      </c>
      <c r="C34" t="s">
        <v>496</v>
      </c>
      <c r="D34">
        <v>31</v>
      </c>
    </row>
    <row r="35" spans="1:4" x14ac:dyDescent="0.3">
      <c r="A35">
        <v>78</v>
      </c>
      <c r="B35" t="s">
        <v>153</v>
      </c>
      <c r="C35" t="s">
        <v>382</v>
      </c>
      <c r="D35">
        <v>32</v>
      </c>
    </row>
    <row r="36" spans="1:4" x14ac:dyDescent="0.3">
      <c r="A36">
        <v>81</v>
      </c>
      <c r="B36" t="s">
        <v>153</v>
      </c>
      <c r="C36" t="s">
        <v>377</v>
      </c>
      <c r="D36">
        <v>33</v>
      </c>
    </row>
    <row r="37" spans="1:4" x14ac:dyDescent="0.3">
      <c r="A37">
        <v>82</v>
      </c>
      <c r="B37" t="s">
        <v>153</v>
      </c>
      <c r="C37" t="s">
        <v>375</v>
      </c>
      <c r="D37">
        <v>34</v>
      </c>
    </row>
    <row r="38" spans="1:4" x14ac:dyDescent="0.3">
      <c r="A38">
        <v>83</v>
      </c>
      <c r="B38" t="s">
        <v>153</v>
      </c>
      <c r="C38" t="s">
        <v>370</v>
      </c>
      <c r="D38">
        <v>35</v>
      </c>
    </row>
    <row r="39" spans="1:4" x14ac:dyDescent="0.3">
      <c r="A39">
        <v>87</v>
      </c>
      <c r="B39" t="s">
        <v>153</v>
      </c>
      <c r="C39" t="s">
        <v>407</v>
      </c>
      <c r="D39">
        <v>36</v>
      </c>
    </row>
    <row r="40" spans="1:4" x14ac:dyDescent="0.3">
      <c r="A40">
        <v>88</v>
      </c>
      <c r="B40" t="s">
        <v>153</v>
      </c>
      <c r="C40" t="s">
        <v>381</v>
      </c>
      <c r="D40">
        <v>37</v>
      </c>
    </row>
    <row r="41" spans="1:4" x14ac:dyDescent="0.3">
      <c r="A41">
        <v>89</v>
      </c>
      <c r="B41" t="s">
        <v>153</v>
      </c>
      <c r="C41" t="s">
        <v>375</v>
      </c>
      <c r="D41">
        <v>38</v>
      </c>
    </row>
    <row r="42" spans="1:4" x14ac:dyDescent="0.3">
      <c r="A42">
        <v>91</v>
      </c>
      <c r="B42" t="s">
        <v>153</v>
      </c>
      <c r="C42" t="s">
        <v>375</v>
      </c>
      <c r="D42">
        <v>39</v>
      </c>
    </row>
    <row r="43" spans="1:4" x14ac:dyDescent="0.3">
      <c r="A43">
        <v>103</v>
      </c>
      <c r="B43" t="s">
        <v>153</v>
      </c>
      <c r="C43" t="s">
        <v>370</v>
      </c>
      <c r="D43">
        <v>40</v>
      </c>
    </row>
    <row r="44" spans="1:4" x14ac:dyDescent="0.3">
      <c r="A44">
        <v>106</v>
      </c>
      <c r="B44" t="s">
        <v>153</v>
      </c>
      <c r="C44" t="s">
        <v>412</v>
      </c>
      <c r="D44">
        <v>41</v>
      </c>
    </row>
    <row r="45" spans="1:4" x14ac:dyDescent="0.3">
      <c r="A45">
        <v>110</v>
      </c>
      <c r="B45" t="s">
        <v>153</v>
      </c>
      <c r="C45" t="s">
        <v>382</v>
      </c>
      <c r="D45">
        <v>42</v>
      </c>
    </row>
    <row r="46" spans="1:4" x14ac:dyDescent="0.3">
      <c r="A46">
        <v>112</v>
      </c>
      <c r="B46" t="s">
        <v>153</v>
      </c>
      <c r="C46" t="s">
        <v>381</v>
      </c>
      <c r="D46">
        <v>43</v>
      </c>
    </row>
    <row r="47" spans="1:4" x14ac:dyDescent="0.3">
      <c r="A47">
        <v>114</v>
      </c>
      <c r="B47" t="s">
        <v>153</v>
      </c>
      <c r="C47" t="s">
        <v>389</v>
      </c>
      <c r="D47">
        <v>44</v>
      </c>
    </row>
    <row r="48" spans="1:4" x14ac:dyDescent="0.3">
      <c r="A48">
        <v>115</v>
      </c>
      <c r="B48" t="s">
        <v>153</v>
      </c>
      <c r="C48" t="s">
        <v>370</v>
      </c>
      <c r="D48">
        <v>45</v>
      </c>
    </row>
    <row r="49" spans="1:4" x14ac:dyDescent="0.3">
      <c r="A49">
        <v>118</v>
      </c>
      <c r="B49" t="s">
        <v>153</v>
      </c>
      <c r="C49" t="s">
        <v>371</v>
      </c>
      <c r="D49">
        <v>46</v>
      </c>
    </row>
    <row r="50" spans="1:4" x14ac:dyDescent="0.3">
      <c r="A50">
        <v>119</v>
      </c>
      <c r="B50" t="s">
        <v>153</v>
      </c>
      <c r="C50" t="s">
        <v>415</v>
      </c>
      <c r="D50">
        <v>47</v>
      </c>
    </row>
    <row r="51" spans="1:4" x14ac:dyDescent="0.3">
      <c r="A51">
        <v>120</v>
      </c>
      <c r="B51" t="s">
        <v>153</v>
      </c>
      <c r="C51" t="s">
        <v>402</v>
      </c>
      <c r="D51">
        <v>48</v>
      </c>
    </row>
    <row r="52" spans="1:4" x14ac:dyDescent="0.3">
      <c r="A52">
        <v>122</v>
      </c>
      <c r="B52" t="s">
        <v>153</v>
      </c>
      <c r="C52" t="s">
        <v>382</v>
      </c>
      <c r="D52">
        <v>49</v>
      </c>
    </row>
    <row r="53" spans="1:4" x14ac:dyDescent="0.3">
      <c r="A53">
        <v>125</v>
      </c>
      <c r="B53" t="s">
        <v>153</v>
      </c>
      <c r="C53" t="s">
        <v>495</v>
      </c>
      <c r="D53">
        <v>50</v>
      </c>
    </row>
    <row r="54" spans="1:4" x14ac:dyDescent="0.3">
      <c r="A54">
        <v>127</v>
      </c>
      <c r="B54" t="s">
        <v>153</v>
      </c>
      <c r="C54" t="s">
        <v>369</v>
      </c>
      <c r="D54">
        <v>51</v>
      </c>
    </row>
    <row r="55" spans="1:4" x14ac:dyDescent="0.3">
      <c r="A55">
        <v>131</v>
      </c>
      <c r="B55" t="s">
        <v>153</v>
      </c>
      <c r="C55" t="s">
        <v>369</v>
      </c>
      <c r="D55">
        <v>52</v>
      </c>
    </row>
    <row r="56" spans="1:4" x14ac:dyDescent="0.3">
      <c r="A56">
        <v>133</v>
      </c>
      <c r="B56" t="s">
        <v>153</v>
      </c>
      <c r="C56" t="s">
        <v>417</v>
      </c>
      <c r="D56">
        <v>53</v>
      </c>
    </row>
    <row r="57" spans="1:4" x14ac:dyDescent="0.3">
      <c r="A57">
        <v>138</v>
      </c>
      <c r="B57" t="s">
        <v>153</v>
      </c>
      <c r="C57" t="s">
        <v>381</v>
      </c>
      <c r="D57">
        <v>54</v>
      </c>
    </row>
    <row r="58" spans="1:4" x14ac:dyDescent="0.3">
      <c r="A58">
        <v>139</v>
      </c>
      <c r="B58" t="s">
        <v>153</v>
      </c>
      <c r="C58" t="s">
        <v>382</v>
      </c>
      <c r="D58">
        <v>55</v>
      </c>
    </row>
    <row r="59" spans="1:4" x14ac:dyDescent="0.3">
      <c r="A59">
        <v>140</v>
      </c>
      <c r="B59" t="s">
        <v>153</v>
      </c>
      <c r="C59" t="s">
        <v>496</v>
      </c>
      <c r="D59">
        <v>56</v>
      </c>
    </row>
    <row r="60" spans="1:4" x14ac:dyDescent="0.3">
      <c r="A60">
        <v>144</v>
      </c>
      <c r="B60" t="s">
        <v>153</v>
      </c>
      <c r="C60" t="s">
        <v>404</v>
      </c>
      <c r="D60">
        <v>57</v>
      </c>
    </row>
    <row r="61" spans="1:4" x14ac:dyDescent="0.3">
      <c r="A61">
        <v>149</v>
      </c>
      <c r="B61" t="s">
        <v>153</v>
      </c>
      <c r="C61" t="s">
        <v>389</v>
      </c>
      <c r="D61">
        <v>58</v>
      </c>
    </row>
    <row r="62" spans="1:4" x14ac:dyDescent="0.3">
      <c r="A62">
        <v>150</v>
      </c>
      <c r="B62" t="s">
        <v>153</v>
      </c>
      <c r="C62" t="s">
        <v>389</v>
      </c>
      <c r="D62">
        <v>59</v>
      </c>
    </row>
    <row r="63" spans="1:4" x14ac:dyDescent="0.3">
      <c r="A63">
        <v>151</v>
      </c>
      <c r="B63" t="s">
        <v>153</v>
      </c>
      <c r="C63" t="s">
        <v>389</v>
      </c>
      <c r="D63">
        <v>60</v>
      </c>
    </row>
    <row r="64" spans="1:4" x14ac:dyDescent="0.3">
      <c r="A64">
        <v>152</v>
      </c>
      <c r="B64" t="s">
        <v>153</v>
      </c>
      <c r="C64" t="s">
        <v>407</v>
      </c>
      <c r="D64">
        <v>61</v>
      </c>
    </row>
    <row r="65" spans="1:4" x14ac:dyDescent="0.3">
      <c r="A65">
        <v>154</v>
      </c>
      <c r="B65" t="s">
        <v>153</v>
      </c>
      <c r="C65" t="s">
        <v>378</v>
      </c>
      <c r="D65">
        <v>62</v>
      </c>
    </row>
    <row r="66" spans="1:4" x14ac:dyDescent="0.3">
      <c r="A66">
        <v>156</v>
      </c>
      <c r="B66" t="s">
        <v>153</v>
      </c>
      <c r="C66" t="s">
        <v>401</v>
      </c>
      <c r="D66">
        <v>63</v>
      </c>
    </row>
    <row r="67" spans="1:4" x14ac:dyDescent="0.3">
      <c r="A67">
        <v>160</v>
      </c>
      <c r="B67" t="s">
        <v>153</v>
      </c>
      <c r="C67" t="s">
        <v>370</v>
      </c>
      <c r="D67">
        <v>64</v>
      </c>
    </row>
    <row r="68" spans="1:4" x14ac:dyDescent="0.3">
      <c r="A68">
        <v>161</v>
      </c>
      <c r="B68" t="s">
        <v>153</v>
      </c>
      <c r="C68" t="s">
        <v>369</v>
      </c>
    </row>
    <row r="69" spans="1:4" x14ac:dyDescent="0.3">
      <c r="A69">
        <v>162</v>
      </c>
      <c r="B69" t="s">
        <v>153</v>
      </c>
      <c r="C69" t="s">
        <v>375</v>
      </c>
    </row>
    <row r="70" spans="1:4" x14ac:dyDescent="0.3">
      <c r="A70">
        <v>165</v>
      </c>
      <c r="B70" t="s">
        <v>153</v>
      </c>
      <c r="C70" t="s">
        <v>369</v>
      </c>
    </row>
    <row r="71" spans="1:4" x14ac:dyDescent="0.3">
      <c r="A71">
        <v>173</v>
      </c>
      <c r="B71" t="s">
        <v>153</v>
      </c>
      <c r="C71" t="s">
        <v>495</v>
      </c>
    </row>
    <row r="72" spans="1:4" x14ac:dyDescent="0.3">
      <c r="A72">
        <v>177</v>
      </c>
      <c r="B72" t="s">
        <v>153</v>
      </c>
      <c r="C72" t="s">
        <v>375</v>
      </c>
    </row>
    <row r="73" spans="1:4" x14ac:dyDescent="0.3">
      <c r="A73">
        <v>181</v>
      </c>
      <c r="B73" t="s">
        <v>153</v>
      </c>
      <c r="C73" t="s">
        <v>382</v>
      </c>
    </row>
    <row r="74" spans="1:4" x14ac:dyDescent="0.3">
      <c r="A74">
        <v>182</v>
      </c>
      <c r="B74" t="s">
        <v>153</v>
      </c>
      <c r="C74" t="s">
        <v>382</v>
      </c>
    </row>
    <row r="75" spans="1:4" x14ac:dyDescent="0.3">
      <c r="A75">
        <v>188</v>
      </c>
      <c r="B75" t="s">
        <v>153</v>
      </c>
      <c r="C75" t="s">
        <v>382</v>
      </c>
    </row>
    <row r="76" spans="1:4" x14ac:dyDescent="0.3">
      <c r="A76">
        <v>189</v>
      </c>
      <c r="B76" t="s">
        <v>153</v>
      </c>
      <c r="C76" t="s">
        <v>389</v>
      </c>
    </row>
    <row r="77" spans="1:4" x14ac:dyDescent="0.3">
      <c r="A77">
        <v>192</v>
      </c>
      <c r="B77" t="s">
        <v>153</v>
      </c>
      <c r="C77" t="s">
        <v>377</v>
      </c>
    </row>
    <row r="78" spans="1:4" x14ac:dyDescent="0.3">
      <c r="A78">
        <v>193</v>
      </c>
      <c r="B78" t="s">
        <v>153</v>
      </c>
      <c r="C78" t="s">
        <v>375</v>
      </c>
    </row>
    <row r="79" spans="1:4" x14ac:dyDescent="0.3">
      <c r="A79">
        <v>199</v>
      </c>
      <c r="B79" t="s">
        <v>153</v>
      </c>
      <c r="C79" t="s">
        <v>395</v>
      </c>
    </row>
    <row r="80" spans="1:4" x14ac:dyDescent="0.3">
      <c r="A80">
        <v>201</v>
      </c>
      <c r="B80" t="s">
        <v>153</v>
      </c>
      <c r="C80" t="s">
        <v>382</v>
      </c>
    </row>
    <row r="81" spans="1:3" x14ac:dyDescent="0.3">
      <c r="A81">
        <v>203</v>
      </c>
      <c r="B81" t="s">
        <v>153</v>
      </c>
      <c r="C81" t="s">
        <v>369</v>
      </c>
    </row>
    <row r="82" spans="1:3" x14ac:dyDescent="0.3">
      <c r="A82">
        <v>206</v>
      </c>
      <c r="B82" t="s">
        <v>153</v>
      </c>
      <c r="C82" t="s">
        <v>375</v>
      </c>
    </row>
    <row r="83" spans="1:3" x14ac:dyDescent="0.3">
      <c r="A83">
        <v>209</v>
      </c>
      <c r="B83" t="s">
        <v>153</v>
      </c>
      <c r="C83" t="s">
        <v>383</v>
      </c>
    </row>
    <row r="84" spans="1:3" x14ac:dyDescent="0.3">
      <c r="A84">
        <v>211</v>
      </c>
      <c r="B84" t="s">
        <v>153</v>
      </c>
      <c r="C84" t="s">
        <v>377</v>
      </c>
    </row>
    <row r="85" spans="1:3" x14ac:dyDescent="0.3">
      <c r="A85">
        <v>213</v>
      </c>
      <c r="B85" t="s">
        <v>153</v>
      </c>
      <c r="C85" t="s">
        <v>401</v>
      </c>
    </row>
    <row r="86" spans="1:3" x14ac:dyDescent="0.3">
      <c r="A86">
        <v>214</v>
      </c>
      <c r="B86" t="s">
        <v>153</v>
      </c>
      <c r="C86" t="s">
        <v>412</v>
      </c>
    </row>
    <row r="87" spans="1:3" x14ac:dyDescent="0.3">
      <c r="A87">
        <v>215</v>
      </c>
      <c r="B87" t="s">
        <v>153</v>
      </c>
      <c r="C87" t="s">
        <v>505</v>
      </c>
    </row>
    <row r="88" spans="1:3" x14ac:dyDescent="0.3">
      <c r="A88">
        <v>216</v>
      </c>
      <c r="B88" t="s">
        <v>153</v>
      </c>
      <c r="C88" t="s">
        <v>382</v>
      </c>
    </row>
    <row r="89" spans="1:3" x14ac:dyDescent="0.3">
      <c r="A89">
        <v>217</v>
      </c>
      <c r="B89" t="s">
        <v>153</v>
      </c>
      <c r="C89" t="s">
        <v>412</v>
      </c>
    </row>
    <row r="90" spans="1:3" x14ac:dyDescent="0.3">
      <c r="A90">
        <v>218</v>
      </c>
      <c r="B90" t="s">
        <v>153</v>
      </c>
      <c r="C90" t="s">
        <v>378</v>
      </c>
    </row>
    <row r="91" spans="1:3" x14ac:dyDescent="0.3">
      <c r="A91">
        <v>219</v>
      </c>
      <c r="B91" t="s">
        <v>153</v>
      </c>
      <c r="C91" t="s">
        <v>425</v>
      </c>
    </row>
    <row r="92" spans="1:3" x14ac:dyDescent="0.3">
      <c r="A92">
        <v>223</v>
      </c>
      <c r="B92" t="s">
        <v>153</v>
      </c>
      <c r="C92" t="s">
        <v>389</v>
      </c>
    </row>
    <row r="93" spans="1:3" x14ac:dyDescent="0.3">
      <c r="A93">
        <v>224</v>
      </c>
      <c r="B93" t="s">
        <v>153</v>
      </c>
      <c r="C93" t="s">
        <v>389</v>
      </c>
    </row>
    <row r="94" spans="1:3" x14ac:dyDescent="0.3">
      <c r="A94">
        <v>225</v>
      </c>
      <c r="B94" t="s">
        <v>153</v>
      </c>
      <c r="C94" t="s">
        <v>496</v>
      </c>
    </row>
    <row r="95" spans="1:3" x14ac:dyDescent="0.3">
      <c r="A95">
        <v>226</v>
      </c>
      <c r="B95" t="s">
        <v>153</v>
      </c>
      <c r="C95" t="s">
        <v>370</v>
      </c>
    </row>
    <row r="96" spans="1:3" x14ac:dyDescent="0.3">
      <c r="A96">
        <v>227</v>
      </c>
      <c r="B96" t="s">
        <v>153</v>
      </c>
      <c r="C96" t="s">
        <v>381</v>
      </c>
    </row>
    <row r="97" spans="1:3" x14ac:dyDescent="0.3">
      <c r="A97">
        <v>228</v>
      </c>
      <c r="B97" t="s">
        <v>153</v>
      </c>
      <c r="C97" t="s">
        <v>496</v>
      </c>
    </row>
    <row r="98" spans="1:3" x14ac:dyDescent="0.3">
      <c r="A98">
        <v>230</v>
      </c>
      <c r="B98" t="s">
        <v>153</v>
      </c>
      <c r="C98" t="s">
        <v>381</v>
      </c>
    </row>
    <row r="99" spans="1:3" x14ac:dyDescent="0.3">
      <c r="A99">
        <v>232</v>
      </c>
      <c r="B99" t="s">
        <v>153</v>
      </c>
      <c r="C99" t="s">
        <v>426</v>
      </c>
    </row>
    <row r="100" spans="1:3" x14ac:dyDescent="0.3">
      <c r="A100">
        <v>234</v>
      </c>
      <c r="B100" t="s">
        <v>153</v>
      </c>
      <c r="C100" t="s">
        <v>381</v>
      </c>
    </row>
    <row r="101" spans="1:3" x14ac:dyDescent="0.3">
      <c r="A101">
        <v>236</v>
      </c>
      <c r="B101" t="s">
        <v>153</v>
      </c>
      <c r="C101" t="s">
        <v>400</v>
      </c>
    </row>
    <row r="102" spans="1:3" x14ac:dyDescent="0.3">
      <c r="A102">
        <v>238</v>
      </c>
      <c r="B102" t="s">
        <v>153</v>
      </c>
      <c r="C102" t="s">
        <v>400</v>
      </c>
    </row>
    <row r="103" spans="1:3" x14ac:dyDescent="0.3">
      <c r="A103">
        <v>243</v>
      </c>
      <c r="B103" t="s">
        <v>153</v>
      </c>
      <c r="C103" t="s">
        <v>434</v>
      </c>
    </row>
    <row r="104" spans="1:3" x14ac:dyDescent="0.3">
      <c r="A104">
        <v>245</v>
      </c>
      <c r="B104" t="s">
        <v>153</v>
      </c>
      <c r="C104" t="s">
        <v>402</v>
      </c>
    </row>
    <row r="105" spans="1:3" x14ac:dyDescent="0.3">
      <c r="A105">
        <v>246</v>
      </c>
      <c r="B105" t="s">
        <v>153</v>
      </c>
      <c r="C105" t="s">
        <v>496</v>
      </c>
    </row>
    <row r="106" spans="1:3" x14ac:dyDescent="0.3">
      <c r="A106">
        <v>250</v>
      </c>
      <c r="B106" t="s">
        <v>153</v>
      </c>
      <c r="C106" t="s">
        <v>375</v>
      </c>
    </row>
    <row r="107" spans="1:3" x14ac:dyDescent="0.3">
      <c r="A107">
        <v>251</v>
      </c>
      <c r="B107" t="s">
        <v>153</v>
      </c>
      <c r="C107" t="s">
        <v>412</v>
      </c>
    </row>
    <row r="108" spans="1:3" x14ac:dyDescent="0.3">
      <c r="A108">
        <v>254</v>
      </c>
      <c r="B108" t="s">
        <v>153</v>
      </c>
      <c r="C108" t="s">
        <v>370</v>
      </c>
    </row>
    <row r="109" spans="1:3" x14ac:dyDescent="0.3">
      <c r="A109">
        <v>255</v>
      </c>
      <c r="B109" t="s">
        <v>153</v>
      </c>
      <c r="C109" t="s">
        <v>434</v>
      </c>
    </row>
    <row r="110" spans="1:3" x14ac:dyDescent="0.3">
      <c r="A110">
        <v>256</v>
      </c>
      <c r="B110" t="s">
        <v>153</v>
      </c>
      <c r="C110" t="s">
        <v>370</v>
      </c>
    </row>
    <row r="111" spans="1:3" x14ac:dyDescent="0.3">
      <c r="A111">
        <v>259</v>
      </c>
      <c r="B111" t="s">
        <v>153</v>
      </c>
      <c r="C111" t="s">
        <v>375</v>
      </c>
    </row>
    <row r="112" spans="1:3" x14ac:dyDescent="0.3">
      <c r="A112">
        <v>262</v>
      </c>
      <c r="B112" t="s">
        <v>153</v>
      </c>
      <c r="C112" t="s">
        <v>377</v>
      </c>
    </row>
    <row r="113" spans="1:3" x14ac:dyDescent="0.3">
      <c r="A113">
        <v>264</v>
      </c>
      <c r="B113" t="s">
        <v>153</v>
      </c>
      <c r="C113" t="s">
        <v>404</v>
      </c>
    </row>
    <row r="114" spans="1:3" x14ac:dyDescent="0.3">
      <c r="A114">
        <v>265</v>
      </c>
      <c r="B114" t="s">
        <v>153</v>
      </c>
      <c r="C114" t="s">
        <v>507</v>
      </c>
    </row>
    <row r="115" spans="1:3" x14ac:dyDescent="0.3">
      <c r="A115">
        <v>266</v>
      </c>
      <c r="B115" t="s">
        <v>153</v>
      </c>
      <c r="C115" t="s">
        <v>369</v>
      </c>
    </row>
    <row r="116" spans="1:3" x14ac:dyDescent="0.3">
      <c r="A116">
        <v>267</v>
      </c>
      <c r="B116" t="s">
        <v>153</v>
      </c>
      <c r="C116" t="s">
        <v>508</v>
      </c>
    </row>
    <row r="117" spans="1:3" x14ac:dyDescent="0.3">
      <c r="A117">
        <v>268</v>
      </c>
      <c r="B117" t="s">
        <v>153</v>
      </c>
      <c r="C117" t="s">
        <v>404</v>
      </c>
    </row>
    <row r="118" spans="1:3" x14ac:dyDescent="0.3">
      <c r="A118">
        <v>270</v>
      </c>
      <c r="B118" t="s">
        <v>153</v>
      </c>
      <c r="C118" t="s">
        <v>496</v>
      </c>
    </row>
    <row r="119" spans="1:3" x14ac:dyDescent="0.3">
      <c r="A119">
        <v>272</v>
      </c>
      <c r="B119" t="s">
        <v>153</v>
      </c>
      <c r="C119" t="s">
        <v>377</v>
      </c>
    </row>
    <row r="120" spans="1:3" x14ac:dyDescent="0.3">
      <c r="A120">
        <v>275</v>
      </c>
      <c r="B120" t="s">
        <v>153</v>
      </c>
      <c r="C120" t="s">
        <v>419</v>
      </c>
    </row>
    <row r="121" spans="1:3" x14ac:dyDescent="0.3">
      <c r="A121">
        <v>276</v>
      </c>
      <c r="B121" t="s">
        <v>153</v>
      </c>
      <c r="C121" t="s">
        <v>371</v>
      </c>
    </row>
    <row r="122" spans="1:3" x14ac:dyDescent="0.3">
      <c r="A122">
        <v>277</v>
      </c>
      <c r="B122" t="s">
        <v>153</v>
      </c>
      <c r="C122" t="s">
        <v>398</v>
      </c>
    </row>
    <row r="123" spans="1:3" x14ac:dyDescent="0.3">
      <c r="A123">
        <v>279</v>
      </c>
      <c r="B123" t="s">
        <v>153</v>
      </c>
      <c r="C123" t="s">
        <v>381</v>
      </c>
    </row>
    <row r="124" spans="1:3" x14ac:dyDescent="0.3">
      <c r="A124">
        <v>280</v>
      </c>
      <c r="B124" t="s">
        <v>153</v>
      </c>
      <c r="C124" t="s">
        <v>369</v>
      </c>
    </row>
    <row r="125" spans="1:3" x14ac:dyDescent="0.3">
      <c r="A125">
        <v>281</v>
      </c>
      <c r="B125" t="s">
        <v>153</v>
      </c>
      <c r="C125" t="s">
        <v>440</v>
      </c>
    </row>
    <row r="126" spans="1:3" x14ac:dyDescent="0.3">
      <c r="A126">
        <v>284</v>
      </c>
      <c r="B126" t="s">
        <v>153</v>
      </c>
      <c r="C126" t="s">
        <v>442</v>
      </c>
    </row>
    <row r="127" spans="1:3" x14ac:dyDescent="0.3">
      <c r="A127">
        <v>285</v>
      </c>
      <c r="B127" t="s">
        <v>153</v>
      </c>
      <c r="C127" t="s">
        <v>443</v>
      </c>
    </row>
    <row r="128" spans="1:3" x14ac:dyDescent="0.3">
      <c r="A128">
        <v>286</v>
      </c>
      <c r="B128" t="s">
        <v>153</v>
      </c>
      <c r="C128" t="s">
        <v>370</v>
      </c>
    </row>
    <row r="129" spans="1:3" x14ac:dyDescent="0.3">
      <c r="A129">
        <v>287</v>
      </c>
      <c r="B129" t="s">
        <v>153</v>
      </c>
      <c r="C129" t="s">
        <v>375</v>
      </c>
    </row>
    <row r="130" spans="1:3" x14ac:dyDescent="0.3">
      <c r="A130">
        <v>288</v>
      </c>
      <c r="B130" t="s">
        <v>153</v>
      </c>
      <c r="C130" t="s">
        <v>391</v>
      </c>
    </row>
    <row r="131" spans="1:3" x14ac:dyDescent="0.3">
      <c r="A131">
        <v>289</v>
      </c>
      <c r="B131" t="s">
        <v>153</v>
      </c>
      <c r="C131" t="s">
        <v>389</v>
      </c>
    </row>
    <row r="132" spans="1:3" x14ac:dyDescent="0.3">
      <c r="A132">
        <v>291</v>
      </c>
      <c r="B132" t="s">
        <v>153</v>
      </c>
      <c r="C132" t="s">
        <v>375</v>
      </c>
    </row>
    <row r="133" spans="1:3" x14ac:dyDescent="0.3">
      <c r="A133">
        <v>292</v>
      </c>
      <c r="B133" t="s">
        <v>153</v>
      </c>
      <c r="C133" t="s">
        <v>391</v>
      </c>
    </row>
    <row r="134" spans="1:3" x14ac:dyDescent="0.3">
      <c r="A134">
        <v>294</v>
      </c>
      <c r="B134" t="s">
        <v>153</v>
      </c>
      <c r="C134" t="s">
        <v>370</v>
      </c>
    </row>
    <row r="135" spans="1:3" x14ac:dyDescent="0.3">
      <c r="A135">
        <v>295</v>
      </c>
      <c r="B135" t="s">
        <v>153</v>
      </c>
      <c r="C135" t="s">
        <v>369</v>
      </c>
    </row>
    <row r="136" spans="1:3" x14ac:dyDescent="0.3">
      <c r="A136">
        <v>296</v>
      </c>
      <c r="B136" t="s">
        <v>153</v>
      </c>
      <c r="C136" t="s">
        <v>441</v>
      </c>
    </row>
    <row r="137" spans="1:3" x14ac:dyDescent="0.3">
      <c r="A137">
        <v>298</v>
      </c>
      <c r="B137" t="s">
        <v>153</v>
      </c>
      <c r="C137" t="s">
        <v>378</v>
      </c>
    </row>
    <row r="138" spans="1:3" x14ac:dyDescent="0.3">
      <c r="A138">
        <v>299</v>
      </c>
      <c r="B138" t="s">
        <v>153</v>
      </c>
      <c r="C138" t="s">
        <v>509</v>
      </c>
    </row>
    <row r="139" spans="1:3" x14ac:dyDescent="0.3">
      <c r="A139">
        <v>303</v>
      </c>
      <c r="B139" t="s">
        <v>153</v>
      </c>
      <c r="C139" t="s">
        <v>416</v>
      </c>
    </row>
    <row r="140" spans="1:3" x14ac:dyDescent="0.3">
      <c r="A140">
        <v>304</v>
      </c>
      <c r="B140" t="s">
        <v>153</v>
      </c>
      <c r="C140" t="s">
        <v>403</v>
      </c>
    </row>
    <row r="141" spans="1:3" x14ac:dyDescent="0.3">
      <c r="A141">
        <v>310</v>
      </c>
      <c r="B141" t="s">
        <v>153</v>
      </c>
      <c r="C141" t="s">
        <v>370</v>
      </c>
    </row>
    <row r="142" spans="1:3" x14ac:dyDescent="0.3">
      <c r="A142">
        <v>315</v>
      </c>
      <c r="B142" t="s">
        <v>153</v>
      </c>
      <c r="C142" t="s">
        <v>370</v>
      </c>
    </row>
    <row r="143" spans="1:3" x14ac:dyDescent="0.3">
      <c r="A143">
        <v>319</v>
      </c>
      <c r="B143" t="s">
        <v>153</v>
      </c>
      <c r="C143" t="s">
        <v>426</v>
      </c>
    </row>
    <row r="144" spans="1:3" x14ac:dyDescent="0.3">
      <c r="A144">
        <v>323</v>
      </c>
      <c r="B144" t="s">
        <v>153</v>
      </c>
      <c r="C144" t="s">
        <v>449</v>
      </c>
    </row>
    <row r="145" spans="1:3" x14ac:dyDescent="0.3">
      <c r="A145">
        <v>324</v>
      </c>
      <c r="B145" t="s">
        <v>153</v>
      </c>
      <c r="C145" t="s">
        <v>396</v>
      </c>
    </row>
    <row r="146" spans="1:3" x14ac:dyDescent="0.3">
      <c r="A146">
        <v>329</v>
      </c>
      <c r="B146" t="s">
        <v>153</v>
      </c>
      <c r="C146" t="s">
        <v>419</v>
      </c>
    </row>
    <row r="147" spans="1:3" x14ac:dyDescent="0.3">
      <c r="A147">
        <v>330</v>
      </c>
      <c r="B147" t="s">
        <v>153</v>
      </c>
      <c r="C147" t="s">
        <v>382</v>
      </c>
    </row>
    <row r="148" spans="1:3" x14ac:dyDescent="0.3">
      <c r="A148">
        <v>331</v>
      </c>
      <c r="B148" t="s">
        <v>153</v>
      </c>
      <c r="C148" t="s">
        <v>495</v>
      </c>
    </row>
    <row r="149" spans="1:3" x14ac:dyDescent="0.3">
      <c r="A149">
        <v>336</v>
      </c>
      <c r="B149" t="s">
        <v>153</v>
      </c>
      <c r="C149" t="s">
        <v>450</v>
      </c>
    </row>
    <row r="150" spans="1:3" x14ac:dyDescent="0.3">
      <c r="A150">
        <v>346</v>
      </c>
      <c r="B150" t="s">
        <v>153</v>
      </c>
      <c r="C150" t="s">
        <v>400</v>
      </c>
    </row>
    <row r="151" spans="1:3" x14ac:dyDescent="0.3">
      <c r="A151">
        <v>347</v>
      </c>
      <c r="B151" t="s">
        <v>153</v>
      </c>
      <c r="C151" t="s">
        <v>495</v>
      </c>
    </row>
    <row r="152" spans="1:3" x14ac:dyDescent="0.3">
      <c r="A152">
        <v>349</v>
      </c>
      <c r="B152" t="s">
        <v>153</v>
      </c>
      <c r="C152" t="s">
        <v>375</v>
      </c>
    </row>
    <row r="153" spans="1:3" x14ac:dyDescent="0.3">
      <c r="A153">
        <v>350</v>
      </c>
      <c r="B153" t="s">
        <v>153</v>
      </c>
      <c r="C153" t="s">
        <v>444</v>
      </c>
    </row>
    <row r="154" spans="1:3" x14ac:dyDescent="0.3">
      <c r="A154">
        <v>351</v>
      </c>
      <c r="B154" t="s">
        <v>153</v>
      </c>
      <c r="C154" t="s">
        <v>370</v>
      </c>
    </row>
    <row r="155" spans="1:3" x14ac:dyDescent="0.3">
      <c r="A155">
        <v>356</v>
      </c>
      <c r="B155" t="s">
        <v>153</v>
      </c>
      <c r="C155" t="s">
        <v>377</v>
      </c>
    </row>
    <row r="156" spans="1:3" x14ac:dyDescent="0.3">
      <c r="A156">
        <v>359</v>
      </c>
      <c r="B156" t="s">
        <v>153</v>
      </c>
      <c r="C156" t="s">
        <v>455</v>
      </c>
    </row>
    <row r="157" spans="1:3" x14ac:dyDescent="0.3">
      <c r="A157">
        <v>361</v>
      </c>
      <c r="B157" t="s">
        <v>153</v>
      </c>
      <c r="C157" t="s">
        <v>369</v>
      </c>
    </row>
    <row r="158" spans="1:3" x14ac:dyDescent="0.3">
      <c r="A158">
        <v>364</v>
      </c>
      <c r="B158" t="s">
        <v>153</v>
      </c>
      <c r="C158" t="s">
        <v>496</v>
      </c>
    </row>
    <row r="159" spans="1:3" x14ac:dyDescent="0.3">
      <c r="A159">
        <v>366</v>
      </c>
      <c r="B159" t="s">
        <v>153</v>
      </c>
      <c r="C159" t="s">
        <v>456</v>
      </c>
    </row>
    <row r="160" spans="1:3" x14ac:dyDescent="0.3">
      <c r="A160">
        <v>372</v>
      </c>
      <c r="B160" t="s">
        <v>153</v>
      </c>
      <c r="C160" t="s">
        <v>496</v>
      </c>
    </row>
    <row r="161" spans="1:3" x14ac:dyDescent="0.3">
      <c r="A161">
        <v>373</v>
      </c>
      <c r="B161" t="s">
        <v>153</v>
      </c>
      <c r="C161" t="s">
        <v>369</v>
      </c>
    </row>
    <row r="162" spans="1:3" x14ac:dyDescent="0.3">
      <c r="A162">
        <v>375</v>
      </c>
      <c r="B162" t="s">
        <v>153</v>
      </c>
      <c r="C162" t="s">
        <v>456</v>
      </c>
    </row>
    <row r="163" spans="1:3" x14ac:dyDescent="0.3">
      <c r="A163">
        <v>376</v>
      </c>
      <c r="B163" t="s">
        <v>153</v>
      </c>
      <c r="C163" t="s">
        <v>395</v>
      </c>
    </row>
    <row r="164" spans="1:3" x14ac:dyDescent="0.3">
      <c r="A164">
        <v>377</v>
      </c>
      <c r="B164" t="s">
        <v>153</v>
      </c>
      <c r="C164" t="s">
        <v>495</v>
      </c>
    </row>
    <row r="165" spans="1:3" x14ac:dyDescent="0.3">
      <c r="A165">
        <v>378</v>
      </c>
      <c r="B165" t="s">
        <v>153</v>
      </c>
      <c r="C165" t="s">
        <v>372</v>
      </c>
    </row>
    <row r="166" spans="1:3" x14ac:dyDescent="0.3">
      <c r="A166">
        <v>380</v>
      </c>
      <c r="B166" t="s">
        <v>153</v>
      </c>
      <c r="C166" t="s">
        <v>402</v>
      </c>
    </row>
    <row r="167" spans="1:3" x14ac:dyDescent="0.3">
      <c r="A167">
        <v>382</v>
      </c>
      <c r="B167" t="s">
        <v>153</v>
      </c>
      <c r="C167" t="s">
        <v>382</v>
      </c>
    </row>
    <row r="168" spans="1:3" x14ac:dyDescent="0.3">
      <c r="A168">
        <v>384</v>
      </c>
      <c r="B168" t="s">
        <v>153</v>
      </c>
      <c r="C168" t="s">
        <v>369</v>
      </c>
    </row>
    <row r="169" spans="1:3" x14ac:dyDescent="0.3">
      <c r="A169">
        <v>385</v>
      </c>
      <c r="B169" t="s">
        <v>153</v>
      </c>
      <c r="C169" t="s">
        <v>458</v>
      </c>
    </row>
    <row r="170" spans="1:3" x14ac:dyDescent="0.3">
      <c r="A170">
        <v>388</v>
      </c>
      <c r="B170" t="s">
        <v>153</v>
      </c>
      <c r="C170" t="s">
        <v>496</v>
      </c>
    </row>
    <row r="171" spans="1:3" x14ac:dyDescent="0.3">
      <c r="A171">
        <v>389</v>
      </c>
      <c r="B171" t="s">
        <v>153</v>
      </c>
      <c r="C171" t="s">
        <v>370</v>
      </c>
    </row>
    <row r="172" spans="1:3" x14ac:dyDescent="0.3">
      <c r="A172">
        <v>390</v>
      </c>
      <c r="B172" t="s">
        <v>153</v>
      </c>
      <c r="C172" t="s">
        <v>382</v>
      </c>
    </row>
    <row r="173" spans="1:3" x14ac:dyDescent="0.3">
      <c r="A173">
        <v>391</v>
      </c>
      <c r="B173" t="s">
        <v>153</v>
      </c>
      <c r="C173" t="s">
        <v>427</v>
      </c>
    </row>
    <row r="174" spans="1:3" x14ac:dyDescent="0.3">
      <c r="A174">
        <v>393</v>
      </c>
      <c r="B174" t="s">
        <v>153</v>
      </c>
      <c r="C174" t="s">
        <v>425</v>
      </c>
    </row>
    <row r="175" spans="1:3" x14ac:dyDescent="0.3">
      <c r="A175">
        <v>394</v>
      </c>
      <c r="B175" t="s">
        <v>153</v>
      </c>
      <c r="C175" t="s">
        <v>460</v>
      </c>
    </row>
    <row r="176" spans="1:3" x14ac:dyDescent="0.3">
      <c r="A176">
        <v>408</v>
      </c>
      <c r="B176" t="s">
        <v>153</v>
      </c>
      <c r="C176" t="s">
        <v>370</v>
      </c>
    </row>
    <row r="177" spans="1:3" x14ac:dyDescent="0.3">
      <c r="A177">
        <v>409</v>
      </c>
      <c r="B177" t="s">
        <v>153</v>
      </c>
      <c r="C177" t="s">
        <v>369</v>
      </c>
    </row>
    <row r="178" spans="1:3" x14ac:dyDescent="0.3">
      <c r="A178">
        <v>412</v>
      </c>
      <c r="B178" t="s">
        <v>153</v>
      </c>
      <c r="C178" t="s">
        <v>375</v>
      </c>
    </row>
    <row r="179" spans="1:3" x14ac:dyDescent="0.3">
      <c r="A179">
        <v>413</v>
      </c>
      <c r="B179" t="s">
        <v>153</v>
      </c>
      <c r="C179" t="s">
        <v>381</v>
      </c>
    </row>
    <row r="180" spans="1:3" x14ac:dyDescent="0.3">
      <c r="A180">
        <v>415</v>
      </c>
      <c r="B180" t="s">
        <v>153</v>
      </c>
      <c r="C180" t="s">
        <v>375</v>
      </c>
    </row>
    <row r="181" spans="1:3" x14ac:dyDescent="0.3">
      <c r="A181">
        <v>416</v>
      </c>
      <c r="B181" t="s">
        <v>153</v>
      </c>
      <c r="C181" t="s">
        <v>426</v>
      </c>
    </row>
    <row r="182" spans="1:3" x14ac:dyDescent="0.3">
      <c r="A182">
        <v>417</v>
      </c>
      <c r="B182" t="s">
        <v>153</v>
      </c>
      <c r="C182" t="s">
        <v>382</v>
      </c>
    </row>
    <row r="183" spans="1:3" x14ac:dyDescent="0.3">
      <c r="A183">
        <v>419</v>
      </c>
      <c r="B183" t="s">
        <v>153</v>
      </c>
      <c r="C183" t="s">
        <v>371</v>
      </c>
    </row>
    <row r="184" spans="1:3" x14ac:dyDescent="0.3">
      <c r="A184">
        <v>420</v>
      </c>
      <c r="B184" t="s">
        <v>153</v>
      </c>
      <c r="C184" t="s">
        <v>371</v>
      </c>
    </row>
    <row r="185" spans="1:3" x14ac:dyDescent="0.3">
      <c r="A185">
        <v>422</v>
      </c>
      <c r="B185" t="s">
        <v>153</v>
      </c>
      <c r="C185" t="s">
        <v>369</v>
      </c>
    </row>
    <row r="186" spans="1:3" x14ac:dyDescent="0.3">
      <c r="A186">
        <v>424</v>
      </c>
      <c r="B186" t="s">
        <v>153</v>
      </c>
      <c r="C186" t="s">
        <v>389</v>
      </c>
    </row>
    <row r="187" spans="1:3" x14ac:dyDescent="0.3">
      <c r="A187">
        <v>425</v>
      </c>
      <c r="B187" t="s">
        <v>153</v>
      </c>
      <c r="C187" t="s">
        <v>375</v>
      </c>
    </row>
    <row r="188" spans="1:3" x14ac:dyDescent="0.3">
      <c r="A188">
        <v>426</v>
      </c>
      <c r="B188" t="s">
        <v>153</v>
      </c>
      <c r="C188" t="s">
        <v>458</v>
      </c>
    </row>
    <row r="189" spans="1:3" x14ac:dyDescent="0.3">
      <c r="A189">
        <v>427</v>
      </c>
      <c r="B189" t="s">
        <v>153</v>
      </c>
      <c r="C189" t="s">
        <v>462</v>
      </c>
    </row>
    <row r="190" spans="1:3" x14ac:dyDescent="0.3">
      <c r="A190">
        <v>428</v>
      </c>
      <c r="B190" t="s">
        <v>153</v>
      </c>
      <c r="C190" t="s">
        <v>381</v>
      </c>
    </row>
    <row r="191" spans="1:3" x14ac:dyDescent="0.3">
      <c r="A191">
        <v>429</v>
      </c>
      <c r="B191" t="s">
        <v>153</v>
      </c>
      <c r="C191" t="s">
        <v>370</v>
      </c>
    </row>
    <row r="192" spans="1:3" x14ac:dyDescent="0.3">
      <c r="A192">
        <v>430</v>
      </c>
      <c r="B192" t="s">
        <v>153</v>
      </c>
      <c r="C192" t="s">
        <v>382</v>
      </c>
    </row>
    <row r="193" spans="1:3" x14ac:dyDescent="0.3">
      <c r="A193">
        <v>433</v>
      </c>
      <c r="B193" t="s">
        <v>153</v>
      </c>
      <c r="C193" t="s">
        <v>420</v>
      </c>
    </row>
    <row r="194" spans="1:3" x14ac:dyDescent="0.3">
      <c r="A194">
        <v>435</v>
      </c>
      <c r="B194" t="s">
        <v>153</v>
      </c>
      <c r="C194" t="s">
        <v>369</v>
      </c>
    </row>
    <row r="195" spans="1:3" x14ac:dyDescent="0.3">
      <c r="A195">
        <v>439</v>
      </c>
      <c r="B195" t="s">
        <v>153</v>
      </c>
      <c r="C195" t="s">
        <v>401</v>
      </c>
    </row>
    <row r="196" spans="1:3" x14ac:dyDescent="0.3">
      <c r="A196">
        <v>440</v>
      </c>
      <c r="B196" t="s">
        <v>153</v>
      </c>
      <c r="C196" t="s">
        <v>496</v>
      </c>
    </row>
    <row r="197" spans="1:3" x14ac:dyDescent="0.3">
      <c r="A197">
        <v>445</v>
      </c>
      <c r="B197" t="s">
        <v>153</v>
      </c>
      <c r="C197" t="s">
        <v>425</v>
      </c>
    </row>
    <row r="198" spans="1:3" x14ac:dyDescent="0.3">
      <c r="A198">
        <v>446</v>
      </c>
      <c r="B198" t="s">
        <v>153</v>
      </c>
      <c r="C198" t="s">
        <v>369</v>
      </c>
    </row>
    <row r="199" spans="1:3" x14ac:dyDescent="0.3">
      <c r="A199">
        <v>449</v>
      </c>
      <c r="B199" t="s">
        <v>153</v>
      </c>
      <c r="C199" t="s">
        <v>464</v>
      </c>
    </row>
    <row r="200" spans="1:3" x14ac:dyDescent="0.3">
      <c r="A200">
        <v>450</v>
      </c>
      <c r="B200" t="s">
        <v>153</v>
      </c>
      <c r="C200" t="s">
        <v>402</v>
      </c>
    </row>
    <row r="201" spans="1:3" x14ac:dyDescent="0.3">
      <c r="A201">
        <v>451</v>
      </c>
      <c r="B201" t="s">
        <v>153</v>
      </c>
      <c r="C201" t="s">
        <v>370</v>
      </c>
    </row>
    <row r="202" spans="1:3" x14ac:dyDescent="0.3">
      <c r="A202">
        <v>452</v>
      </c>
      <c r="B202" t="s">
        <v>153</v>
      </c>
      <c r="C202" t="s">
        <v>465</v>
      </c>
    </row>
    <row r="203" spans="1:3" x14ac:dyDescent="0.3">
      <c r="A203">
        <v>453</v>
      </c>
      <c r="B203" t="s">
        <v>153</v>
      </c>
      <c r="C203" t="s">
        <v>398</v>
      </c>
    </row>
    <row r="204" spans="1:3" x14ac:dyDescent="0.3">
      <c r="A204">
        <v>454</v>
      </c>
      <c r="B204" t="s">
        <v>153</v>
      </c>
      <c r="C204" t="s">
        <v>419</v>
      </c>
    </row>
    <row r="205" spans="1:3" x14ac:dyDescent="0.3">
      <c r="A205">
        <v>455</v>
      </c>
      <c r="B205" t="s">
        <v>153</v>
      </c>
      <c r="C205" t="s">
        <v>370</v>
      </c>
    </row>
    <row r="206" spans="1:3" x14ac:dyDescent="0.3">
      <c r="A206">
        <v>457</v>
      </c>
      <c r="B206" t="s">
        <v>153</v>
      </c>
      <c r="C206" t="s">
        <v>377</v>
      </c>
    </row>
    <row r="207" spans="1:3" x14ac:dyDescent="0.3">
      <c r="A207">
        <v>458</v>
      </c>
      <c r="B207" t="s">
        <v>153</v>
      </c>
      <c r="C207" t="s">
        <v>369</v>
      </c>
    </row>
    <row r="208" spans="1:3" x14ac:dyDescent="0.3">
      <c r="A208">
        <v>459</v>
      </c>
      <c r="B208" t="s">
        <v>153</v>
      </c>
      <c r="C208" t="s">
        <v>369</v>
      </c>
    </row>
    <row r="209" spans="1:3" x14ac:dyDescent="0.3">
      <c r="A209">
        <v>461</v>
      </c>
      <c r="B209" t="s">
        <v>153</v>
      </c>
      <c r="C209" t="s">
        <v>453</v>
      </c>
    </row>
    <row r="210" spans="1:3" x14ac:dyDescent="0.3">
      <c r="A210">
        <v>463</v>
      </c>
      <c r="B210" t="s">
        <v>153</v>
      </c>
      <c r="C210" t="s">
        <v>370</v>
      </c>
    </row>
    <row r="211" spans="1:3" x14ac:dyDescent="0.3">
      <c r="A211">
        <v>465</v>
      </c>
      <c r="B211" t="s">
        <v>153</v>
      </c>
      <c r="C211" t="s">
        <v>381</v>
      </c>
    </row>
    <row r="212" spans="1:3" x14ac:dyDescent="0.3">
      <c r="A212">
        <v>467</v>
      </c>
      <c r="B212" t="s">
        <v>153</v>
      </c>
      <c r="C212" t="s">
        <v>381</v>
      </c>
    </row>
    <row r="213" spans="1:3" x14ac:dyDescent="0.3">
      <c r="A213">
        <v>468</v>
      </c>
      <c r="B213" t="s">
        <v>153</v>
      </c>
      <c r="C213" t="s">
        <v>410</v>
      </c>
    </row>
    <row r="214" spans="1:3" x14ac:dyDescent="0.3">
      <c r="A214">
        <v>469</v>
      </c>
      <c r="B214" t="s">
        <v>153</v>
      </c>
      <c r="C214" t="s">
        <v>400</v>
      </c>
    </row>
    <row r="215" spans="1:3" x14ac:dyDescent="0.3">
      <c r="A215">
        <v>470</v>
      </c>
      <c r="B215" t="s">
        <v>153</v>
      </c>
      <c r="C215" t="s">
        <v>467</v>
      </c>
    </row>
    <row r="216" spans="1:3" x14ac:dyDescent="0.3">
      <c r="A216">
        <v>473</v>
      </c>
      <c r="B216" t="s">
        <v>153</v>
      </c>
      <c r="C216" t="s">
        <v>391</v>
      </c>
    </row>
    <row r="217" spans="1:3" x14ac:dyDescent="0.3">
      <c r="A217">
        <v>474</v>
      </c>
      <c r="B217" t="s">
        <v>153</v>
      </c>
      <c r="C217" t="s">
        <v>389</v>
      </c>
    </row>
    <row r="218" spans="1:3" x14ac:dyDescent="0.3">
      <c r="A218">
        <v>476</v>
      </c>
      <c r="B218" t="s">
        <v>153</v>
      </c>
      <c r="C218" t="s">
        <v>402</v>
      </c>
    </row>
    <row r="219" spans="1:3" x14ac:dyDescent="0.3">
      <c r="A219">
        <v>480</v>
      </c>
      <c r="B219" t="s">
        <v>153</v>
      </c>
      <c r="C219" t="s">
        <v>369</v>
      </c>
    </row>
    <row r="220" spans="1:3" x14ac:dyDescent="0.3">
      <c r="A220">
        <v>481</v>
      </c>
      <c r="B220" t="s">
        <v>153</v>
      </c>
      <c r="C220" t="s">
        <v>369</v>
      </c>
    </row>
    <row r="221" spans="1:3" x14ac:dyDescent="0.3">
      <c r="A221">
        <v>488</v>
      </c>
      <c r="B221" t="s">
        <v>153</v>
      </c>
      <c r="C221" t="s">
        <v>377</v>
      </c>
    </row>
    <row r="222" spans="1:3" x14ac:dyDescent="0.3">
      <c r="A222">
        <v>495</v>
      </c>
      <c r="B222" t="s">
        <v>153</v>
      </c>
      <c r="C222" t="s">
        <v>382</v>
      </c>
    </row>
    <row r="223" spans="1:3" x14ac:dyDescent="0.3">
      <c r="A223">
        <v>496</v>
      </c>
      <c r="B223" t="s">
        <v>153</v>
      </c>
      <c r="C223" t="s">
        <v>495</v>
      </c>
    </row>
    <row r="224" spans="1:3" x14ac:dyDescent="0.3">
      <c r="A224">
        <v>499</v>
      </c>
      <c r="B224" t="s">
        <v>153</v>
      </c>
      <c r="C224" t="s">
        <v>195</v>
      </c>
    </row>
    <row r="225" spans="1:3" x14ac:dyDescent="0.3">
      <c r="A225">
        <v>502</v>
      </c>
      <c r="B225" t="s">
        <v>153</v>
      </c>
      <c r="C225" t="s">
        <v>475</v>
      </c>
    </row>
    <row r="226" spans="1:3" x14ac:dyDescent="0.3">
      <c r="A226">
        <v>506</v>
      </c>
      <c r="B226" t="s">
        <v>153</v>
      </c>
      <c r="C226" t="s">
        <v>369</v>
      </c>
    </row>
    <row r="227" spans="1:3" x14ac:dyDescent="0.3">
      <c r="A227">
        <v>514</v>
      </c>
      <c r="B227" t="s">
        <v>153</v>
      </c>
      <c r="C227" t="s">
        <v>382</v>
      </c>
    </row>
    <row r="228" spans="1:3" x14ac:dyDescent="0.3">
      <c r="A228">
        <v>516</v>
      </c>
      <c r="B228" t="s">
        <v>153</v>
      </c>
      <c r="C228" t="s">
        <v>400</v>
      </c>
    </row>
    <row r="229" spans="1:3" x14ac:dyDescent="0.3">
      <c r="A229">
        <v>520</v>
      </c>
      <c r="B229" t="s">
        <v>153</v>
      </c>
      <c r="C229" t="s">
        <v>389</v>
      </c>
    </row>
    <row r="230" spans="1:3" x14ac:dyDescent="0.3">
      <c r="A230">
        <v>522</v>
      </c>
      <c r="B230" t="s">
        <v>153</v>
      </c>
      <c r="C230" t="s">
        <v>495</v>
      </c>
    </row>
    <row r="231" spans="1:3" x14ac:dyDescent="0.3">
      <c r="A231">
        <v>529</v>
      </c>
      <c r="B231" t="s">
        <v>153</v>
      </c>
      <c r="C231" t="s">
        <v>377</v>
      </c>
    </row>
    <row r="232" spans="1:3" x14ac:dyDescent="0.3">
      <c r="A232">
        <v>531</v>
      </c>
      <c r="B232" t="s">
        <v>153</v>
      </c>
      <c r="C232" t="s">
        <v>495</v>
      </c>
    </row>
    <row r="233" spans="1:3" x14ac:dyDescent="0.3">
      <c r="A233">
        <v>532</v>
      </c>
      <c r="B233" t="s">
        <v>153</v>
      </c>
      <c r="C233" t="s">
        <v>479</v>
      </c>
    </row>
    <row r="234" spans="1:3" x14ac:dyDescent="0.3">
      <c r="A234">
        <v>533</v>
      </c>
      <c r="B234" t="s">
        <v>153</v>
      </c>
      <c r="C234" t="s">
        <v>400</v>
      </c>
    </row>
    <row r="235" spans="1:3" x14ac:dyDescent="0.3">
      <c r="A235">
        <v>534</v>
      </c>
      <c r="B235" t="s">
        <v>153</v>
      </c>
      <c r="C235" t="s">
        <v>402</v>
      </c>
    </row>
    <row r="236" spans="1:3" x14ac:dyDescent="0.3">
      <c r="A236">
        <v>535</v>
      </c>
      <c r="B236" t="s">
        <v>153</v>
      </c>
      <c r="C236" t="s">
        <v>456</v>
      </c>
    </row>
    <row r="237" spans="1:3" x14ac:dyDescent="0.3">
      <c r="A237">
        <v>537</v>
      </c>
      <c r="B237" t="s">
        <v>153</v>
      </c>
      <c r="C237" t="s">
        <v>419</v>
      </c>
    </row>
    <row r="238" spans="1:3" x14ac:dyDescent="0.3">
      <c r="A238">
        <v>540</v>
      </c>
      <c r="B238" t="s">
        <v>153</v>
      </c>
      <c r="C238" t="s">
        <v>419</v>
      </c>
    </row>
    <row r="239" spans="1:3" x14ac:dyDescent="0.3">
      <c r="A239">
        <v>542</v>
      </c>
      <c r="B239" t="s">
        <v>153</v>
      </c>
      <c r="C239" t="s">
        <v>382</v>
      </c>
    </row>
    <row r="240" spans="1:3" x14ac:dyDescent="0.3">
      <c r="A240">
        <v>545</v>
      </c>
      <c r="B240" t="s">
        <v>153</v>
      </c>
      <c r="C240" t="s">
        <v>421</v>
      </c>
    </row>
    <row r="241" spans="1:3" x14ac:dyDescent="0.3">
      <c r="A241">
        <v>547</v>
      </c>
      <c r="B241" t="s">
        <v>153</v>
      </c>
      <c r="C241" t="s">
        <v>370</v>
      </c>
    </row>
    <row r="242" spans="1:3" x14ac:dyDescent="0.3">
      <c r="A242">
        <v>549</v>
      </c>
      <c r="B242" t="s">
        <v>153</v>
      </c>
      <c r="C242" t="s">
        <v>370</v>
      </c>
    </row>
    <row r="243" spans="1:3" x14ac:dyDescent="0.3">
      <c r="A243">
        <v>550</v>
      </c>
      <c r="B243" t="s">
        <v>153</v>
      </c>
      <c r="C243" t="s">
        <v>380</v>
      </c>
    </row>
    <row r="244" spans="1:3" x14ac:dyDescent="0.3">
      <c r="A244">
        <v>551</v>
      </c>
      <c r="B244" t="s">
        <v>153</v>
      </c>
      <c r="C244" t="s">
        <v>480</v>
      </c>
    </row>
    <row r="245" spans="1:3" x14ac:dyDescent="0.3">
      <c r="A245">
        <v>555</v>
      </c>
      <c r="B245" t="s">
        <v>153</v>
      </c>
      <c r="C245" t="s">
        <v>370</v>
      </c>
    </row>
  </sheetData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32F3-2886-40E8-BCAD-B5D498C8A73E}">
  <dimension ref="A1:G59"/>
  <sheetViews>
    <sheetView workbookViewId="0">
      <selection activeCell="E18" sqref="E18"/>
    </sheetView>
  </sheetViews>
  <sheetFormatPr defaultRowHeight="14.4" x14ac:dyDescent="0.3"/>
  <cols>
    <col min="1" max="1" width="15.88671875" bestFit="1" customWidth="1"/>
    <col min="2" max="2" width="22.44140625" bestFit="1" customWidth="1"/>
    <col min="3" max="3" width="24.33203125" bestFit="1" customWidth="1"/>
    <col min="5" max="5" width="33.109375" bestFit="1" customWidth="1"/>
    <col min="6" max="6" width="21.6640625" bestFit="1" customWidth="1"/>
    <col min="7" max="7" width="22.6640625" bestFit="1" customWidth="1"/>
  </cols>
  <sheetData>
    <row r="1" spans="1:7" x14ac:dyDescent="0.3">
      <c r="A1" s="12" t="s">
        <v>546</v>
      </c>
    </row>
    <row r="2" spans="1:7" x14ac:dyDescent="0.3">
      <c r="E2" t="s">
        <v>553</v>
      </c>
    </row>
    <row r="3" spans="1:7" x14ac:dyDescent="0.3">
      <c r="A3" t="s">
        <v>537</v>
      </c>
      <c r="B3" t="s">
        <v>538</v>
      </c>
      <c r="C3" t="s">
        <v>539</v>
      </c>
      <c r="E3" s="3" t="s">
        <v>326</v>
      </c>
      <c r="F3" t="s">
        <v>548</v>
      </c>
      <c r="G3" t="s">
        <v>551</v>
      </c>
    </row>
    <row r="4" spans="1:7" x14ac:dyDescent="0.3">
      <c r="A4">
        <v>31</v>
      </c>
      <c r="B4" t="s">
        <v>531</v>
      </c>
      <c r="C4" t="s">
        <v>387</v>
      </c>
      <c r="E4" s="4" t="s">
        <v>390</v>
      </c>
      <c r="F4">
        <v>34</v>
      </c>
      <c r="G4" s="5">
        <v>0.6071428571428571</v>
      </c>
    </row>
    <row r="5" spans="1:7" x14ac:dyDescent="0.3">
      <c r="A5">
        <v>35</v>
      </c>
      <c r="B5" t="s">
        <v>531</v>
      </c>
      <c r="C5" t="s">
        <v>390</v>
      </c>
      <c r="E5" s="4" t="s">
        <v>387</v>
      </c>
      <c r="F5">
        <v>9</v>
      </c>
      <c r="G5" s="5">
        <v>0.16071428571428573</v>
      </c>
    </row>
    <row r="6" spans="1:7" x14ac:dyDescent="0.3">
      <c r="A6">
        <v>41</v>
      </c>
      <c r="B6" t="s">
        <v>531</v>
      </c>
      <c r="C6" t="s">
        <v>390</v>
      </c>
      <c r="E6" s="4" t="s">
        <v>472</v>
      </c>
      <c r="F6">
        <v>3</v>
      </c>
      <c r="G6" s="5">
        <v>5.3571428571428568E-2</v>
      </c>
    </row>
    <row r="7" spans="1:7" x14ac:dyDescent="0.3">
      <c r="A7">
        <v>51</v>
      </c>
      <c r="B7" t="s">
        <v>531</v>
      </c>
      <c r="C7" t="s">
        <v>397</v>
      </c>
      <c r="E7" s="4" t="s">
        <v>401</v>
      </c>
      <c r="F7">
        <v>2</v>
      </c>
      <c r="G7" s="5">
        <v>3.5714285714285712E-2</v>
      </c>
    </row>
    <row r="8" spans="1:7" x14ac:dyDescent="0.3">
      <c r="A8">
        <v>80</v>
      </c>
      <c r="B8" t="s">
        <v>531</v>
      </c>
      <c r="C8" t="s">
        <v>472</v>
      </c>
      <c r="E8" s="4" t="s">
        <v>431</v>
      </c>
      <c r="F8">
        <v>2</v>
      </c>
      <c r="G8" s="5">
        <v>3.5714285714285712E-2</v>
      </c>
    </row>
    <row r="9" spans="1:7" x14ac:dyDescent="0.3">
      <c r="A9">
        <v>86</v>
      </c>
      <c r="B9" t="s">
        <v>531</v>
      </c>
      <c r="C9" t="s">
        <v>390</v>
      </c>
      <c r="E9" s="4" t="s">
        <v>372</v>
      </c>
      <c r="F9">
        <v>2</v>
      </c>
      <c r="G9" s="5">
        <v>3.5714285714285712E-2</v>
      </c>
    </row>
    <row r="10" spans="1:7" x14ac:dyDescent="0.3">
      <c r="A10">
        <v>93</v>
      </c>
      <c r="B10" t="s">
        <v>531</v>
      </c>
      <c r="C10" t="s">
        <v>390</v>
      </c>
      <c r="E10" s="4" t="s">
        <v>411</v>
      </c>
      <c r="F10">
        <v>1</v>
      </c>
      <c r="G10" s="5">
        <v>1.7857142857142856E-2</v>
      </c>
    </row>
    <row r="11" spans="1:7" x14ac:dyDescent="0.3">
      <c r="A11">
        <v>102</v>
      </c>
      <c r="B11" t="s">
        <v>531</v>
      </c>
      <c r="C11" t="s">
        <v>387</v>
      </c>
      <c r="E11" s="4" t="s">
        <v>397</v>
      </c>
      <c r="F11">
        <v>1</v>
      </c>
      <c r="G11" s="5">
        <v>1.7857142857142856E-2</v>
      </c>
    </row>
    <row r="12" spans="1:7" x14ac:dyDescent="0.3">
      <c r="A12">
        <v>123</v>
      </c>
      <c r="B12" t="s">
        <v>531</v>
      </c>
      <c r="C12" t="s">
        <v>390</v>
      </c>
      <c r="E12" s="4" t="s">
        <v>511</v>
      </c>
      <c r="F12">
        <v>1</v>
      </c>
      <c r="G12" s="5">
        <v>1.7857142857142856E-2</v>
      </c>
    </row>
    <row r="13" spans="1:7" x14ac:dyDescent="0.3">
      <c r="A13">
        <v>126</v>
      </c>
      <c r="B13" t="s">
        <v>531</v>
      </c>
      <c r="C13" t="s">
        <v>390</v>
      </c>
      <c r="E13" s="4" t="s">
        <v>425</v>
      </c>
      <c r="F13">
        <v>1</v>
      </c>
      <c r="G13" s="5">
        <v>1.7857142857142856E-2</v>
      </c>
    </row>
    <row r="14" spans="1:7" x14ac:dyDescent="0.3">
      <c r="A14">
        <v>146</v>
      </c>
      <c r="B14" t="s">
        <v>531</v>
      </c>
      <c r="C14" t="s">
        <v>401</v>
      </c>
      <c r="E14" s="4" t="s">
        <v>327</v>
      </c>
      <c r="F14">
        <v>56</v>
      </c>
      <c r="G14" s="5">
        <v>1</v>
      </c>
    </row>
    <row r="15" spans="1:7" x14ac:dyDescent="0.3">
      <c r="A15">
        <v>164</v>
      </c>
      <c r="B15" t="s">
        <v>531</v>
      </c>
      <c r="C15" t="s">
        <v>390</v>
      </c>
    </row>
    <row r="16" spans="1:7" x14ac:dyDescent="0.3">
      <c r="A16">
        <v>167</v>
      </c>
      <c r="B16" t="s">
        <v>531</v>
      </c>
      <c r="C16" t="s">
        <v>390</v>
      </c>
    </row>
    <row r="17" spans="1:3" x14ac:dyDescent="0.3">
      <c r="A17">
        <v>178</v>
      </c>
      <c r="B17" t="s">
        <v>531</v>
      </c>
      <c r="C17" t="s">
        <v>387</v>
      </c>
    </row>
    <row r="18" spans="1:3" x14ac:dyDescent="0.3">
      <c r="A18">
        <v>179</v>
      </c>
      <c r="B18" t="s">
        <v>531</v>
      </c>
      <c r="C18" t="s">
        <v>390</v>
      </c>
    </row>
    <row r="19" spans="1:3" x14ac:dyDescent="0.3">
      <c r="A19">
        <v>183</v>
      </c>
      <c r="B19" t="s">
        <v>531</v>
      </c>
      <c r="C19" t="s">
        <v>401</v>
      </c>
    </row>
    <row r="20" spans="1:3" x14ac:dyDescent="0.3">
      <c r="A20">
        <v>186</v>
      </c>
      <c r="B20" t="s">
        <v>531</v>
      </c>
      <c r="C20" t="s">
        <v>390</v>
      </c>
    </row>
    <row r="21" spans="1:3" x14ac:dyDescent="0.3">
      <c r="A21">
        <v>187</v>
      </c>
      <c r="B21" t="s">
        <v>531</v>
      </c>
      <c r="C21" t="s">
        <v>387</v>
      </c>
    </row>
    <row r="22" spans="1:3" x14ac:dyDescent="0.3">
      <c r="A22">
        <v>190</v>
      </c>
      <c r="B22" t="s">
        <v>531</v>
      </c>
      <c r="C22" t="s">
        <v>390</v>
      </c>
    </row>
    <row r="23" spans="1:3" x14ac:dyDescent="0.3">
      <c r="A23">
        <v>195</v>
      </c>
      <c r="B23" t="s">
        <v>531</v>
      </c>
      <c r="C23" t="s">
        <v>387</v>
      </c>
    </row>
    <row r="24" spans="1:3" x14ac:dyDescent="0.3">
      <c r="A24">
        <v>200</v>
      </c>
      <c r="B24" t="s">
        <v>531</v>
      </c>
      <c r="C24" t="s">
        <v>390</v>
      </c>
    </row>
    <row r="25" spans="1:3" x14ac:dyDescent="0.3">
      <c r="A25">
        <v>205</v>
      </c>
      <c r="B25" t="s">
        <v>531</v>
      </c>
      <c r="C25" t="s">
        <v>387</v>
      </c>
    </row>
    <row r="26" spans="1:3" x14ac:dyDescent="0.3">
      <c r="A26">
        <v>212</v>
      </c>
      <c r="B26" t="s">
        <v>531</v>
      </c>
      <c r="C26" t="s">
        <v>390</v>
      </c>
    </row>
    <row r="27" spans="1:3" x14ac:dyDescent="0.3">
      <c r="A27">
        <v>229</v>
      </c>
      <c r="B27" t="s">
        <v>531</v>
      </c>
      <c r="C27" t="s">
        <v>411</v>
      </c>
    </row>
    <row r="28" spans="1:3" x14ac:dyDescent="0.3">
      <c r="A28">
        <v>239</v>
      </c>
      <c r="B28" t="s">
        <v>531</v>
      </c>
      <c r="C28" t="s">
        <v>431</v>
      </c>
    </row>
    <row r="29" spans="1:3" x14ac:dyDescent="0.3">
      <c r="A29">
        <v>240</v>
      </c>
      <c r="B29" t="s">
        <v>531</v>
      </c>
      <c r="C29" t="s">
        <v>390</v>
      </c>
    </row>
    <row r="30" spans="1:3" x14ac:dyDescent="0.3">
      <c r="A30">
        <v>241</v>
      </c>
      <c r="B30" t="s">
        <v>531</v>
      </c>
      <c r="C30" t="s">
        <v>390</v>
      </c>
    </row>
    <row r="31" spans="1:3" x14ac:dyDescent="0.3">
      <c r="A31">
        <v>248</v>
      </c>
      <c r="B31" t="s">
        <v>531</v>
      </c>
      <c r="C31" t="s">
        <v>390</v>
      </c>
    </row>
    <row r="32" spans="1:3" x14ac:dyDescent="0.3">
      <c r="A32">
        <v>252</v>
      </c>
      <c r="B32" t="s">
        <v>531</v>
      </c>
      <c r="C32" t="s">
        <v>390</v>
      </c>
    </row>
    <row r="33" spans="1:3" x14ac:dyDescent="0.3">
      <c r="A33">
        <v>253</v>
      </c>
      <c r="B33" t="s">
        <v>531</v>
      </c>
      <c r="C33" t="s">
        <v>390</v>
      </c>
    </row>
    <row r="34" spans="1:3" x14ac:dyDescent="0.3">
      <c r="A34">
        <v>263</v>
      </c>
      <c r="B34" t="s">
        <v>531</v>
      </c>
      <c r="C34" t="s">
        <v>425</v>
      </c>
    </row>
    <row r="35" spans="1:3" x14ac:dyDescent="0.3">
      <c r="A35">
        <v>282</v>
      </c>
      <c r="B35" t="s">
        <v>531</v>
      </c>
      <c r="C35" t="s">
        <v>390</v>
      </c>
    </row>
    <row r="36" spans="1:3" x14ac:dyDescent="0.3">
      <c r="A36">
        <v>301</v>
      </c>
      <c r="B36" t="s">
        <v>531</v>
      </c>
      <c r="C36" t="s">
        <v>387</v>
      </c>
    </row>
    <row r="37" spans="1:3" x14ac:dyDescent="0.3">
      <c r="A37">
        <v>307</v>
      </c>
      <c r="B37" t="s">
        <v>531</v>
      </c>
      <c r="C37" t="s">
        <v>390</v>
      </c>
    </row>
    <row r="38" spans="1:3" x14ac:dyDescent="0.3">
      <c r="A38">
        <v>312</v>
      </c>
      <c r="B38" t="s">
        <v>531</v>
      </c>
      <c r="C38" t="s">
        <v>390</v>
      </c>
    </row>
    <row r="39" spans="1:3" x14ac:dyDescent="0.3">
      <c r="A39">
        <v>333</v>
      </c>
      <c r="B39" t="s">
        <v>531</v>
      </c>
      <c r="C39" t="s">
        <v>431</v>
      </c>
    </row>
    <row r="40" spans="1:3" x14ac:dyDescent="0.3">
      <c r="A40">
        <v>338</v>
      </c>
      <c r="B40" t="s">
        <v>531</v>
      </c>
      <c r="C40" t="s">
        <v>390</v>
      </c>
    </row>
    <row r="41" spans="1:3" x14ac:dyDescent="0.3">
      <c r="A41">
        <v>340</v>
      </c>
      <c r="B41" t="s">
        <v>531</v>
      </c>
      <c r="C41" t="s">
        <v>387</v>
      </c>
    </row>
    <row r="42" spans="1:3" x14ac:dyDescent="0.3">
      <c r="A42">
        <v>363</v>
      </c>
      <c r="B42" t="s">
        <v>531</v>
      </c>
      <c r="C42" t="s">
        <v>390</v>
      </c>
    </row>
    <row r="43" spans="1:3" x14ac:dyDescent="0.3">
      <c r="A43">
        <v>406</v>
      </c>
      <c r="B43" t="s">
        <v>531</v>
      </c>
      <c r="C43" t="s">
        <v>372</v>
      </c>
    </row>
    <row r="44" spans="1:3" x14ac:dyDescent="0.3">
      <c r="A44">
        <v>411</v>
      </c>
      <c r="B44" t="s">
        <v>531</v>
      </c>
      <c r="C44" t="s">
        <v>390</v>
      </c>
    </row>
    <row r="45" spans="1:3" x14ac:dyDescent="0.3">
      <c r="A45">
        <v>460</v>
      </c>
      <c r="B45" t="s">
        <v>531</v>
      </c>
      <c r="C45" t="s">
        <v>372</v>
      </c>
    </row>
    <row r="46" spans="1:3" x14ac:dyDescent="0.3">
      <c r="A46">
        <v>471</v>
      </c>
      <c r="B46" t="s">
        <v>531</v>
      </c>
      <c r="C46" t="s">
        <v>387</v>
      </c>
    </row>
    <row r="47" spans="1:3" x14ac:dyDescent="0.3">
      <c r="A47">
        <v>487</v>
      </c>
      <c r="B47" t="s">
        <v>531</v>
      </c>
      <c r="C47" t="s">
        <v>390</v>
      </c>
    </row>
    <row r="48" spans="1:3" x14ac:dyDescent="0.3">
      <c r="A48">
        <v>489</v>
      </c>
      <c r="B48" t="s">
        <v>531</v>
      </c>
      <c r="C48" t="s">
        <v>390</v>
      </c>
    </row>
    <row r="49" spans="1:3" x14ac:dyDescent="0.3">
      <c r="A49">
        <v>493</v>
      </c>
      <c r="B49" t="s">
        <v>531</v>
      </c>
      <c r="C49" t="s">
        <v>472</v>
      </c>
    </row>
    <row r="50" spans="1:3" x14ac:dyDescent="0.3">
      <c r="A50">
        <v>498</v>
      </c>
      <c r="B50" t="s">
        <v>531</v>
      </c>
      <c r="C50" t="s">
        <v>390</v>
      </c>
    </row>
    <row r="51" spans="1:3" x14ac:dyDescent="0.3">
      <c r="A51">
        <v>500</v>
      </c>
      <c r="B51" t="s">
        <v>531</v>
      </c>
      <c r="C51" t="s">
        <v>390</v>
      </c>
    </row>
    <row r="52" spans="1:3" x14ac:dyDescent="0.3">
      <c r="A52">
        <v>503</v>
      </c>
      <c r="B52" t="s">
        <v>531</v>
      </c>
      <c r="C52" t="s">
        <v>390</v>
      </c>
    </row>
    <row r="53" spans="1:3" x14ac:dyDescent="0.3">
      <c r="A53">
        <v>511</v>
      </c>
      <c r="B53" t="s">
        <v>531</v>
      </c>
      <c r="C53" t="s">
        <v>390</v>
      </c>
    </row>
    <row r="54" spans="1:3" x14ac:dyDescent="0.3">
      <c r="A54">
        <v>513</v>
      </c>
      <c r="B54" t="s">
        <v>531</v>
      </c>
      <c r="C54" t="s">
        <v>511</v>
      </c>
    </row>
    <row r="55" spans="1:3" x14ac:dyDescent="0.3">
      <c r="A55">
        <v>524</v>
      </c>
      <c r="B55" t="s">
        <v>531</v>
      </c>
      <c r="C55" t="s">
        <v>390</v>
      </c>
    </row>
    <row r="56" spans="1:3" x14ac:dyDescent="0.3">
      <c r="A56">
        <v>536</v>
      </c>
      <c r="B56" t="s">
        <v>531</v>
      </c>
      <c r="C56" t="s">
        <v>390</v>
      </c>
    </row>
    <row r="57" spans="1:3" x14ac:dyDescent="0.3">
      <c r="A57">
        <v>539</v>
      </c>
      <c r="B57" t="s">
        <v>531</v>
      </c>
      <c r="C57" t="s">
        <v>472</v>
      </c>
    </row>
    <row r="58" spans="1:3" x14ac:dyDescent="0.3">
      <c r="A58">
        <v>543</v>
      </c>
      <c r="B58" t="s">
        <v>531</v>
      </c>
      <c r="C58" t="s">
        <v>390</v>
      </c>
    </row>
    <row r="59" spans="1:3" x14ac:dyDescent="0.3">
      <c r="A59">
        <v>548</v>
      </c>
      <c r="B59" t="s">
        <v>531</v>
      </c>
      <c r="C59" t="s">
        <v>390</v>
      </c>
    </row>
  </sheetData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5C8C-9944-49BC-8F0C-00D19919BB6E}">
  <dimension ref="A1:G121"/>
  <sheetViews>
    <sheetView topLeftCell="A7" workbookViewId="0">
      <selection activeCell="J24" sqref="J24"/>
    </sheetView>
  </sheetViews>
  <sheetFormatPr defaultRowHeight="14.4" x14ac:dyDescent="0.3"/>
  <cols>
    <col min="1" max="1" width="15.88671875" bestFit="1" customWidth="1"/>
    <col min="2" max="2" width="19.88671875" bestFit="1" customWidth="1"/>
    <col min="3" max="3" width="24.33203125" bestFit="1" customWidth="1"/>
    <col min="5" max="5" width="30.77734375" customWidth="1"/>
    <col min="6" max="6" width="22.6640625" bestFit="1" customWidth="1"/>
    <col min="7" max="7" width="21.6640625" bestFit="1" customWidth="1"/>
  </cols>
  <sheetData>
    <row r="1" spans="1:7" x14ac:dyDescent="0.3">
      <c r="A1" s="12" t="s">
        <v>554</v>
      </c>
    </row>
    <row r="2" spans="1:7" x14ac:dyDescent="0.3">
      <c r="E2" t="s">
        <v>555</v>
      </c>
    </row>
    <row r="3" spans="1:7" x14ac:dyDescent="0.3">
      <c r="A3" t="s">
        <v>537</v>
      </c>
      <c r="B3" t="s">
        <v>538</v>
      </c>
      <c r="C3" t="s">
        <v>539</v>
      </c>
      <c r="E3" s="3" t="s">
        <v>326</v>
      </c>
      <c r="F3" t="s">
        <v>551</v>
      </c>
      <c r="G3" t="s">
        <v>548</v>
      </c>
    </row>
    <row r="4" spans="1:7" x14ac:dyDescent="0.3">
      <c r="A4">
        <v>5</v>
      </c>
      <c r="B4" t="s">
        <v>93</v>
      </c>
      <c r="C4" t="s">
        <v>372</v>
      </c>
      <c r="E4" s="4" t="s">
        <v>372</v>
      </c>
      <c r="F4">
        <v>82</v>
      </c>
      <c r="G4" s="5">
        <v>0.69491525423728817</v>
      </c>
    </row>
    <row r="5" spans="1:7" x14ac:dyDescent="0.3">
      <c r="A5">
        <v>7</v>
      </c>
      <c r="B5" t="s">
        <v>93</v>
      </c>
      <c r="C5" t="s">
        <v>372</v>
      </c>
      <c r="E5" s="4" t="s">
        <v>390</v>
      </c>
      <c r="F5">
        <v>12</v>
      </c>
      <c r="G5" s="5">
        <v>0.10169491525423729</v>
      </c>
    </row>
    <row r="6" spans="1:7" x14ac:dyDescent="0.3">
      <c r="A6">
        <v>8</v>
      </c>
      <c r="B6" t="s">
        <v>93</v>
      </c>
      <c r="C6" t="s">
        <v>372</v>
      </c>
      <c r="E6" s="4" t="s">
        <v>411</v>
      </c>
      <c r="F6">
        <v>10</v>
      </c>
      <c r="G6" s="5">
        <v>8.4745762711864403E-2</v>
      </c>
    </row>
    <row r="7" spans="1:7" x14ac:dyDescent="0.3">
      <c r="A7">
        <v>19</v>
      </c>
      <c r="B7" t="s">
        <v>93</v>
      </c>
      <c r="C7" t="s">
        <v>372</v>
      </c>
      <c r="E7" s="4" t="s">
        <v>369</v>
      </c>
      <c r="F7">
        <v>4</v>
      </c>
      <c r="G7" s="5">
        <v>3.3898305084745763E-2</v>
      </c>
    </row>
    <row r="8" spans="1:7" x14ac:dyDescent="0.3">
      <c r="A8">
        <v>21</v>
      </c>
      <c r="B8" t="s">
        <v>93</v>
      </c>
      <c r="C8" t="s">
        <v>372</v>
      </c>
      <c r="E8" s="4" t="s">
        <v>370</v>
      </c>
      <c r="F8">
        <v>3</v>
      </c>
      <c r="G8" s="5">
        <v>2.5423728813559324E-2</v>
      </c>
    </row>
    <row r="9" spans="1:7" x14ac:dyDescent="0.3">
      <c r="A9">
        <v>22</v>
      </c>
      <c r="B9" t="s">
        <v>93</v>
      </c>
      <c r="C9" t="s">
        <v>372</v>
      </c>
      <c r="E9" s="4" t="s">
        <v>401</v>
      </c>
      <c r="F9">
        <v>2</v>
      </c>
      <c r="G9" s="5">
        <v>1.6949152542372881E-2</v>
      </c>
    </row>
    <row r="10" spans="1:7" x14ac:dyDescent="0.3">
      <c r="A10">
        <v>36</v>
      </c>
      <c r="B10" t="s">
        <v>93</v>
      </c>
      <c r="C10" t="s">
        <v>390</v>
      </c>
      <c r="E10" s="4" t="s">
        <v>508</v>
      </c>
      <c r="F10">
        <v>1</v>
      </c>
      <c r="G10" s="5">
        <v>8.4745762711864406E-3</v>
      </c>
    </row>
    <row r="11" spans="1:7" x14ac:dyDescent="0.3">
      <c r="A11">
        <v>37</v>
      </c>
      <c r="B11" t="s">
        <v>93</v>
      </c>
      <c r="C11" t="s">
        <v>372</v>
      </c>
      <c r="E11" s="4" t="s">
        <v>471</v>
      </c>
      <c r="F11">
        <v>1</v>
      </c>
      <c r="G11" s="5">
        <v>8.4745762711864406E-3</v>
      </c>
    </row>
    <row r="12" spans="1:7" x14ac:dyDescent="0.3">
      <c r="A12">
        <v>38</v>
      </c>
      <c r="B12" t="s">
        <v>93</v>
      </c>
      <c r="C12" t="s">
        <v>392</v>
      </c>
      <c r="E12" s="4" t="s">
        <v>398</v>
      </c>
      <c r="F12">
        <v>1</v>
      </c>
      <c r="G12" s="5">
        <v>8.4745762711864406E-3</v>
      </c>
    </row>
    <row r="13" spans="1:7" x14ac:dyDescent="0.3">
      <c r="A13">
        <v>39</v>
      </c>
      <c r="B13" t="s">
        <v>93</v>
      </c>
      <c r="C13" t="s">
        <v>372</v>
      </c>
      <c r="E13" s="4" t="s">
        <v>383</v>
      </c>
      <c r="F13">
        <v>1</v>
      </c>
      <c r="G13" s="5">
        <v>8.4745762711864406E-3</v>
      </c>
    </row>
    <row r="14" spans="1:7" x14ac:dyDescent="0.3">
      <c r="A14">
        <v>49</v>
      </c>
      <c r="B14" t="s">
        <v>93</v>
      </c>
      <c r="C14" t="s">
        <v>372</v>
      </c>
      <c r="E14" s="4" t="s">
        <v>392</v>
      </c>
      <c r="F14">
        <v>1</v>
      </c>
      <c r="G14" s="5">
        <v>8.4745762711864406E-3</v>
      </c>
    </row>
    <row r="15" spans="1:7" x14ac:dyDescent="0.3">
      <c r="A15">
        <v>50</v>
      </c>
      <c r="B15" t="s">
        <v>93</v>
      </c>
      <c r="C15" t="s">
        <v>372</v>
      </c>
      <c r="E15" s="4" t="s">
        <v>327</v>
      </c>
      <c r="F15">
        <v>118</v>
      </c>
      <c r="G15" s="5">
        <v>1</v>
      </c>
    </row>
    <row r="16" spans="1:7" x14ac:dyDescent="0.3">
      <c r="A16">
        <v>58</v>
      </c>
      <c r="B16" t="s">
        <v>93</v>
      </c>
      <c r="C16" t="s">
        <v>401</v>
      </c>
    </row>
    <row r="17" spans="1:7" x14ac:dyDescent="0.3">
      <c r="A17">
        <v>60</v>
      </c>
      <c r="B17" t="s">
        <v>93</v>
      </c>
      <c r="C17" t="s">
        <v>372</v>
      </c>
    </row>
    <row r="18" spans="1:7" x14ac:dyDescent="0.3">
      <c r="A18">
        <v>65</v>
      </c>
      <c r="B18" t="s">
        <v>93</v>
      </c>
      <c r="C18" t="s">
        <v>372</v>
      </c>
      <c r="E18" s="15" t="s">
        <v>558</v>
      </c>
      <c r="F18" s="12" t="s">
        <v>561</v>
      </c>
      <c r="G18" s="12" t="s">
        <v>559</v>
      </c>
    </row>
    <row r="19" spans="1:7" x14ac:dyDescent="0.3">
      <c r="A19">
        <v>71</v>
      </c>
      <c r="B19" t="s">
        <v>93</v>
      </c>
      <c r="C19" t="s">
        <v>390</v>
      </c>
      <c r="D19">
        <v>1</v>
      </c>
      <c r="E19" s="4" t="s">
        <v>372</v>
      </c>
      <c r="F19">
        <v>82</v>
      </c>
      <c r="G19" s="5">
        <v>0.69491525423728817</v>
      </c>
    </row>
    <row r="20" spans="1:7" x14ac:dyDescent="0.3">
      <c r="A20">
        <v>72</v>
      </c>
      <c r="B20" t="s">
        <v>93</v>
      </c>
      <c r="C20" t="s">
        <v>372</v>
      </c>
      <c r="D20">
        <v>2</v>
      </c>
      <c r="E20" s="4" t="s">
        <v>390</v>
      </c>
      <c r="F20">
        <v>12</v>
      </c>
      <c r="G20" s="5">
        <v>0.10169491525423729</v>
      </c>
    </row>
    <row r="21" spans="1:7" x14ac:dyDescent="0.3">
      <c r="A21">
        <v>73</v>
      </c>
      <c r="B21" t="s">
        <v>93</v>
      </c>
      <c r="C21" t="s">
        <v>372</v>
      </c>
      <c r="D21">
        <v>3</v>
      </c>
      <c r="E21" s="4" t="s">
        <v>411</v>
      </c>
      <c r="F21">
        <v>10</v>
      </c>
      <c r="G21" s="5">
        <v>8.4745762711864403E-2</v>
      </c>
    </row>
    <row r="22" spans="1:7" x14ac:dyDescent="0.3">
      <c r="A22">
        <v>74</v>
      </c>
      <c r="B22" t="s">
        <v>93</v>
      </c>
      <c r="C22" t="s">
        <v>372</v>
      </c>
      <c r="D22">
        <v>4</v>
      </c>
      <c r="E22" s="4" t="s">
        <v>369</v>
      </c>
      <c r="F22">
        <v>4</v>
      </c>
      <c r="G22" s="5">
        <v>3.3898305084745763E-2</v>
      </c>
    </row>
    <row r="23" spans="1:7" x14ac:dyDescent="0.3">
      <c r="A23">
        <v>79</v>
      </c>
      <c r="B23" t="s">
        <v>93</v>
      </c>
      <c r="C23" t="s">
        <v>372</v>
      </c>
      <c r="D23">
        <v>5</v>
      </c>
      <c r="E23" s="4" t="s">
        <v>370</v>
      </c>
      <c r="F23">
        <v>3</v>
      </c>
      <c r="G23" s="5">
        <v>2.5423728813559324E-2</v>
      </c>
    </row>
    <row r="24" spans="1:7" x14ac:dyDescent="0.3">
      <c r="A24">
        <v>95</v>
      </c>
      <c r="B24" t="s">
        <v>93</v>
      </c>
      <c r="C24" t="s">
        <v>372</v>
      </c>
      <c r="D24">
        <v>6</v>
      </c>
      <c r="E24" s="4" t="s">
        <v>401</v>
      </c>
      <c r="F24">
        <v>2</v>
      </c>
      <c r="G24" s="5">
        <v>1.6949152542372881E-2</v>
      </c>
    </row>
    <row r="25" spans="1:7" x14ac:dyDescent="0.3">
      <c r="A25">
        <v>96</v>
      </c>
      <c r="B25" t="s">
        <v>93</v>
      </c>
      <c r="C25" t="s">
        <v>372</v>
      </c>
      <c r="D25">
        <v>7</v>
      </c>
      <c r="E25" s="4" t="s">
        <v>508</v>
      </c>
      <c r="F25">
        <v>1</v>
      </c>
      <c r="G25" s="5">
        <v>8.4745762711864406E-3</v>
      </c>
    </row>
    <row r="26" spans="1:7" x14ac:dyDescent="0.3">
      <c r="A26">
        <v>105</v>
      </c>
      <c r="B26" t="s">
        <v>93</v>
      </c>
      <c r="C26" t="s">
        <v>411</v>
      </c>
      <c r="D26">
        <v>8</v>
      </c>
      <c r="E26" s="4" t="s">
        <v>471</v>
      </c>
      <c r="F26">
        <v>1</v>
      </c>
      <c r="G26" s="5">
        <v>8.4745762711864406E-3</v>
      </c>
    </row>
    <row r="27" spans="1:7" x14ac:dyDescent="0.3">
      <c r="A27">
        <v>107</v>
      </c>
      <c r="B27" t="s">
        <v>93</v>
      </c>
      <c r="C27" t="s">
        <v>372</v>
      </c>
      <c r="D27">
        <v>9</v>
      </c>
      <c r="E27" s="4" t="s">
        <v>383</v>
      </c>
      <c r="F27">
        <v>1</v>
      </c>
      <c r="G27" s="5">
        <v>8.4745762711864406E-3</v>
      </c>
    </row>
    <row r="28" spans="1:7" x14ac:dyDescent="0.3">
      <c r="A28">
        <v>109</v>
      </c>
      <c r="B28" t="s">
        <v>93</v>
      </c>
      <c r="C28" t="s">
        <v>372</v>
      </c>
      <c r="D28">
        <v>10</v>
      </c>
      <c r="E28" s="4" t="s">
        <v>392</v>
      </c>
      <c r="F28">
        <v>1</v>
      </c>
      <c r="G28" s="5">
        <v>8.4745762711864406E-3</v>
      </c>
    </row>
    <row r="29" spans="1:7" x14ac:dyDescent="0.3">
      <c r="A29">
        <v>116</v>
      </c>
      <c r="B29" t="s">
        <v>93</v>
      </c>
      <c r="C29" t="s">
        <v>411</v>
      </c>
    </row>
    <row r="30" spans="1:7" x14ac:dyDescent="0.3">
      <c r="A30">
        <v>121</v>
      </c>
      <c r="B30" t="s">
        <v>93</v>
      </c>
      <c r="C30" t="s">
        <v>372</v>
      </c>
    </row>
    <row r="31" spans="1:7" x14ac:dyDescent="0.3">
      <c r="A31">
        <v>128</v>
      </c>
      <c r="B31" t="s">
        <v>93</v>
      </c>
      <c r="C31" t="s">
        <v>390</v>
      </c>
    </row>
    <row r="32" spans="1:7" x14ac:dyDescent="0.3">
      <c r="A32">
        <v>129</v>
      </c>
      <c r="B32" t="s">
        <v>93</v>
      </c>
      <c r="C32" t="s">
        <v>372</v>
      </c>
    </row>
    <row r="33" spans="1:3" x14ac:dyDescent="0.3">
      <c r="A33">
        <v>130</v>
      </c>
      <c r="B33" t="s">
        <v>93</v>
      </c>
      <c r="C33" t="s">
        <v>411</v>
      </c>
    </row>
    <row r="34" spans="1:3" x14ac:dyDescent="0.3">
      <c r="A34">
        <v>132</v>
      </c>
      <c r="B34" t="s">
        <v>93</v>
      </c>
      <c r="C34" t="s">
        <v>372</v>
      </c>
    </row>
    <row r="35" spans="1:3" x14ac:dyDescent="0.3">
      <c r="A35">
        <v>135</v>
      </c>
      <c r="B35" t="s">
        <v>93</v>
      </c>
      <c r="C35" t="s">
        <v>372</v>
      </c>
    </row>
    <row r="36" spans="1:3" x14ac:dyDescent="0.3">
      <c r="A36">
        <v>141</v>
      </c>
      <c r="B36" t="s">
        <v>93</v>
      </c>
      <c r="C36" t="s">
        <v>372</v>
      </c>
    </row>
    <row r="37" spans="1:3" x14ac:dyDescent="0.3">
      <c r="A37">
        <v>143</v>
      </c>
      <c r="B37" t="s">
        <v>93</v>
      </c>
      <c r="C37" t="s">
        <v>372</v>
      </c>
    </row>
    <row r="38" spans="1:3" x14ac:dyDescent="0.3">
      <c r="A38">
        <v>148</v>
      </c>
      <c r="B38" t="s">
        <v>93</v>
      </c>
      <c r="C38" t="s">
        <v>372</v>
      </c>
    </row>
    <row r="39" spans="1:3" x14ac:dyDescent="0.3">
      <c r="A39">
        <v>155</v>
      </c>
      <c r="B39" t="s">
        <v>93</v>
      </c>
      <c r="C39" t="s">
        <v>372</v>
      </c>
    </row>
    <row r="40" spans="1:3" x14ac:dyDescent="0.3">
      <c r="A40">
        <v>159</v>
      </c>
      <c r="B40" t="s">
        <v>93</v>
      </c>
      <c r="C40" t="s">
        <v>372</v>
      </c>
    </row>
    <row r="41" spans="1:3" x14ac:dyDescent="0.3">
      <c r="A41">
        <v>166</v>
      </c>
      <c r="B41" t="s">
        <v>93</v>
      </c>
      <c r="C41" t="s">
        <v>372</v>
      </c>
    </row>
    <row r="42" spans="1:3" x14ac:dyDescent="0.3">
      <c r="A42">
        <v>168</v>
      </c>
      <c r="B42" t="s">
        <v>93</v>
      </c>
      <c r="C42" t="s">
        <v>370</v>
      </c>
    </row>
    <row r="43" spans="1:3" x14ac:dyDescent="0.3">
      <c r="A43">
        <v>169</v>
      </c>
      <c r="B43" t="s">
        <v>93</v>
      </c>
      <c r="C43" t="s">
        <v>372</v>
      </c>
    </row>
    <row r="44" spans="1:3" x14ac:dyDescent="0.3">
      <c r="A44">
        <v>170</v>
      </c>
      <c r="B44" t="s">
        <v>93</v>
      </c>
      <c r="C44" t="s">
        <v>372</v>
      </c>
    </row>
    <row r="45" spans="1:3" x14ac:dyDescent="0.3">
      <c r="A45">
        <v>172</v>
      </c>
      <c r="B45" t="s">
        <v>93</v>
      </c>
      <c r="C45" t="s">
        <v>372</v>
      </c>
    </row>
    <row r="46" spans="1:3" x14ac:dyDescent="0.3">
      <c r="A46">
        <v>174</v>
      </c>
      <c r="B46" t="s">
        <v>93</v>
      </c>
      <c r="C46" t="s">
        <v>390</v>
      </c>
    </row>
    <row r="47" spans="1:3" x14ac:dyDescent="0.3">
      <c r="A47">
        <v>175</v>
      </c>
      <c r="B47" t="s">
        <v>93</v>
      </c>
      <c r="C47" t="s">
        <v>372</v>
      </c>
    </row>
    <row r="48" spans="1:3" x14ac:dyDescent="0.3">
      <c r="A48">
        <v>176</v>
      </c>
      <c r="B48" t="s">
        <v>93</v>
      </c>
      <c r="C48" t="s">
        <v>372</v>
      </c>
    </row>
    <row r="49" spans="1:3" x14ac:dyDescent="0.3">
      <c r="A49">
        <v>184</v>
      </c>
      <c r="B49" t="s">
        <v>93</v>
      </c>
      <c r="C49" t="s">
        <v>372</v>
      </c>
    </row>
    <row r="50" spans="1:3" x14ac:dyDescent="0.3">
      <c r="A50">
        <v>191</v>
      </c>
      <c r="B50" t="s">
        <v>93</v>
      </c>
      <c r="C50" t="s">
        <v>369</v>
      </c>
    </row>
    <row r="51" spans="1:3" x14ac:dyDescent="0.3">
      <c r="A51">
        <v>194</v>
      </c>
      <c r="B51" t="s">
        <v>93</v>
      </c>
      <c r="C51" t="s">
        <v>411</v>
      </c>
    </row>
    <row r="52" spans="1:3" x14ac:dyDescent="0.3">
      <c r="A52">
        <v>196</v>
      </c>
      <c r="B52" t="s">
        <v>93</v>
      </c>
      <c r="C52" t="s">
        <v>372</v>
      </c>
    </row>
    <row r="53" spans="1:3" x14ac:dyDescent="0.3">
      <c r="A53">
        <v>197</v>
      </c>
      <c r="B53" t="s">
        <v>93</v>
      </c>
      <c r="C53" t="s">
        <v>372</v>
      </c>
    </row>
    <row r="54" spans="1:3" x14ac:dyDescent="0.3">
      <c r="A54">
        <v>204</v>
      </c>
      <c r="B54" t="s">
        <v>93</v>
      </c>
      <c r="C54" t="s">
        <v>369</v>
      </c>
    </row>
    <row r="55" spans="1:3" x14ac:dyDescent="0.3">
      <c r="A55">
        <v>207</v>
      </c>
      <c r="B55" t="s">
        <v>93</v>
      </c>
      <c r="C55" t="s">
        <v>390</v>
      </c>
    </row>
    <row r="56" spans="1:3" x14ac:dyDescent="0.3">
      <c r="A56">
        <v>208</v>
      </c>
      <c r="B56" t="s">
        <v>93</v>
      </c>
      <c r="C56" t="s">
        <v>411</v>
      </c>
    </row>
    <row r="57" spans="1:3" x14ac:dyDescent="0.3">
      <c r="A57">
        <v>222</v>
      </c>
      <c r="B57" t="s">
        <v>93</v>
      </c>
      <c r="C57" t="s">
        <v>390</v>
      </c>
    </row>
    <row r="58" spans="1:3" x14ac:dyDescent="0.3">
      <c r="A58">
        <v>231</v>
      </c>
      <c r="B58" t="s">
        <v>93</v>
      </c>
      <c r="C58" t="s">
        <v>390</v>
      </c>
    </row>
    <row r="59" spans="1:3" x14ac:dyDescent="0.3">
      <c r="A59">
        <v>235</v>
      </c>
      <c r="B59" t="s">
        <v>93</v>
      </c>
      <c r="C59" t="s">
        <v>372</v>
      </c>
    </row>
    <row r="60" spans="1:3" x14ac:dyDescent="0.3">
      <c r="A60">
        <v>242</v>
      </c>
      <c r="B60" t="s">
        <v>93</v>
      </c>
      <c r="C60" t="s">
        <v>372</v>
      </c>
    </row>
    <row r="61" spans="1:3" x14ac:dyDescent="0.3">
      <c r="A61">
        <v>244</v>
      </c>
      <c r="B61" t="s">
        <v>93</v>
      </c>
      <c r="C61" t="s">
        <v>372</v>
      </c>
    </row>
    <row r="62" spans="1:3" x14ac:dyDescent="0.3">
      <c r="A62">
        <v>247</v>
      </c>
      <c r="B62" t="s">
        <v>93</v>
      </c>
      <c r="C62" t="s">
        <v>372</v>
      </c>
    </row>
    <row r="63" spans="1:3" x14ac:dyDescent="0.3">
      <c r="A63">
        <v>249</v>
      </c>
      <c r="B63" t="s">
        <v>93</v>
      </c>
      <c r="C63" t="s">
        <v>372</v>
      </c>
    </row>
    <row r="64" spans="1:3" x14ac:dyDescent="0.3">
      <c r="A64">
        <v>260</v>
      </c>
      <c r="B64" t="s">
        <v>93</v>
      </c>
      <c r="C64" t="s">
        <v>372</v>
      </c>
    </row>
    <row r="65" spans="1:3" x14ac:dyDescent="0.3">
      <c r="A65">
        <v>261</v>
      </c>
      <c r="B65" t="s">
        <v>93</v>
      </c>
      <c r="C65" t="s">
        <v>390</v>
      </c>
    </row>
    <row r="66" spans="1:3" x14ac:dyDescent="0.3">
      <c r="A66">
        <v>269</v>
      </c>
      <c r="B66" t="s">
        <v>93</v>
      </c>
      <c r="C66" t="s">
        <v>372</v>
      </c>
    </row>
    <row r="67" spans="1:3" x14ac:dyDescent="0.3">
      <c r="A67">
        <v>273</v>
      </c>
      <c r="B67" t="s">
        <v>93</v>
      </c>
      <c r="C67" t="s">
        <v>372</v>
      </c>
    </row>
    <row r="68" spans="1:3" x14ac:dyDescent="0.3">
      <c r="A68">
        <v>274</v>
      </c>
      <c r="B68" t="s">
        <v>93</v>
      </c>
      <c r="C68" t="s">
        <v>390</v>
      </c>
    </row>
    <row r="69" spans="1:3" x14ac:dyDescent="0.3">
      <c r="A69">
        <v>278</v>
      </c>
      <c r="B69" t="s">
        <v>93</v>
      </c>
      <c r="C69" t="s">
        <v>369</v>
      </c>
    </row>
    <row r="70" spans="1:3" x14ac:dyDescent="0.3">
      <c r="A70">
        <v>283</v>
      </c>
      <c r="B70" t="s">
        <v>93</v>
      </c>
      <c r="C70" t="s">
        <v>372</v>
      </c>
    </row>
    <row r="71" spans="1:3" x14ac:dyDescent="0.3">
      <c r="A71">
        <v>290</v>
      </c>
      <c r="B71" t="s">
        <v>93</v>
      </c>
      <c r="C71" t="s">
        <v>372</v>
      </c>
    </row>
    <row r="72" spans="1:3" x14ac:dyDescent="0.3">
      <c r="A72">
        <v>293</v>
      </c>
      <c r="B72" t="s">
        <v>93</v>
      </c>
      <c r="C72" t="s">
        <v>372</v>
      </c>
    </row>
    <row r="73" spans="1:3" x14ac:dyDescent="0.3">
      <c r="A73">
        <v>297</v>
      </c>
      <c r="B73" t="s">
        <v>93</v>
      </c>
      <c r="C73" t="s">
        <v>383</v>
      </c>
    </row>
    <row r="74" spans="1:3" x14ac:dyDescent="0.3">
      <c r="A74">
        <v>308</v>
      </c>
      <c r="B74" t="s">
        <v>93</v>
      </c>
      <c r="C74" t="s">
        <v>372</v>
      </c>
    </row>
    <row r="75" spans="1:3" x14ac:dyDescent="0.3">
      <c r="A75">
        <v>309</v>
      </c>
      <c r="B75" t="s">
        <v>93</v>
      </c>
      <c r="C75" t="s">
        <v>372</v>
      </c>
    </row>
    <row r="76" spans="1:3" x14ac:dyDescent="0.3">
      <c r="A76">
        <v>314</v>
      </c>
      <c r="B76" t="s">
        <v>93</v>
      </c>
      <c r="C76" t="s">
        <v>390</v>
      </c>
    </row>
    <row r="77" spans="1:3" x14ac:dyDescent="0.3">
      <c r="A77">
        <v>317</v>
      </c>
      <c r="B77" t="s">
        <v>93</v>
      </c>
      <c r="C77" t="s">
        <v>411</v>
      </c>
    </row>
    <row r="78" spans="1:3" x14ac:dyDescent="0.3">
      <c r="A78">
        <v>321</v>
      </c>
      <c r="B78" t="s">
        <v>93</v>
      </c>
      <c r="C78" t="s">
        <v>370</v>
      </c>
    </row>
    <row r="79" spans="1:3" x14ac:dyDescent="0.3">
      <c r="A79">
        <v>322</v>
      </c>
      <c r="B79" t="s">
        <v>93</v>
      </c>
      <c r="C79" t="s">
        <v>372</v>
      </c>
    </row>
    <row r="80" spans="1:3" x14ac:dyDescent="0.3">
      <c r="A80">
        <v>325</v>
      </c>
      <c r="B80" t="s">
        <v>93</v>
      </c>
      <c r="C80" t="s">
        <v>372</v>
      </c>
    </row>
    <row r="81" spans="1:3" x14ac:dyDescent="0.3">
      <c r="A81">
        <v>343</v>
      </c>
      <c r="B81" t="s">
        <v>93</v>
      </c>
      <c r="C81" t="s">
        <v>372</v>
      </c>
    </row>
    <row r="82" spans="1:3" x14ac:dyDescent="0.3">
      <c r="A82">
        <v>344</v>
      </c>
      <c r="B82" t="s">
        <v>93</v>
      </c>
      <c r="C82" t="s">
        <v>372</v>
      </c>
    </row>
    <row r="83" spans="1:3" x14ac:dyDescent="0.3">
      <c r="A83">
        <v>352</v>
      </c>
      <c r="B83" t="s">
        <v>93</v>
      </c>
      <c r="C83" t="s">
        <v>508</v>
      </c>
    </row>
    <row r="84" spans="1:3" x14ac:dyDescent="0.3">
      <c r="A84">
        <v>354</v>
      </c>
      <c r="B84" t="s">
        <v>93</v>
      </c>
      <c r="C84" t="s">
        <v>370</v>
      </c>
    </row>
    <row r="85" spans="1:3" x14ac:dyDescent="0.3">
      <c r="A85">
        <v>360</v>
      </c>
      <c r="B85" t="s">
        <v>93</v>
      </c>
      <c r="C85" t="s">
        <v>411</v>
      </c>
    </row>
    <row r="86" spans="1:3" x14ac:dyDescent="0.3">
      <c r="A86">
        <v>370</v>
      </c>
      <c r="B86" t="s">
        <v>93</v>
      </c>
      <c r="C86" t="s">
        <v>372</v>
      </c>
    </row>
    <row r="87" spans="1:3" x14ac:dyDescent="0.3">
      <c r="A87">
        <v>379</v>
      </c>
      <c r="B87" t="s">
        <v>93</v>
      </c>
      <c r="C87" t="s">
        <v>390</v>
      </c>
    </row>
    <row r="88" spans="1:3" x14ac:dyDescent="0.3">
      <c r="A88">
        <v>383</v>
      </c>
      <c r="B88" t="s">
        <v>93</v>
      </c>
      <c r="C88" t="s">
        <v>372</v>
      </c>
    </row>
    <row r="89" spans="1:3" x14ac:dyDescent="0.3">
      <c r="A89">
        <v>395</v>
      </c>
      <c r="B89" t="s">
        <v>93</v>
      </c>
      <c r="C89" t="s">
        <v>372</v>
      </c>
    </row>
    <row r="90" spans="1:3" x14ac:dyDescent="0.3">
      <c r="A90">
        <v>401</v>
      </c>
      <c r="B90" t="s">
        <v>93</v>
      </c>
      <c r="C90" t="s">
        <v>372</v>
      </c>
    </row>
    <row r="91" spans="1:3" x14ac:dyDescent="0.3">
      <c r="A91">
        <v>402</v>
      </c>
      <c r="B91" t="s">
        <v>93</v>
      </c>
      <c r="C91" t="s">
        <v>372</v>
      </c>
    </row>
    <row r="92" spans="1:3" x14ac:dyDescent="0.3">
      <c r="A92">
        <v>414</v>
      </c>
      <c r="B92" t="s">
        <v>93</v>
      </c>
      <c r="C92" t="s">
        <v>372</v>
      </c>
    </row>
    <row r="93" spans="1:3" x14ac:dyDescent="0.3">
      <c r="A93">
        <v>418</v>
      </c>
      <c r="B93" t="s">
        <v>93</v>
      </c>
      <c r="C93" t="s">
        <v>411</v>
      </c>
    </row>
    <row r="94" spans="1:3" x14ac:dyDescent="0.3">
      <c r="A94">
        <v>423</v>
      </c>
      <c r="B94" t="s">
        <v>93</v>
      </c>
      <c r="C94" t="s">
        <v>372</v>
      </c>
    </row>
    <row r="95" spans="1:3" x14ac:dyDescent="0.3">
      <c r="A95">
        <v>431</v>
      </c>
      <c r="B95" t="s">
        <v>93</v>
      </c>
      <c r="C95" t="s">
        <v>372</v>
      </c>
    </row>
    <row r="96" spans="1:3" x14ac:dyDescent="0.3">
      <c r="A96">
        <v>432</v>
      </c>
      <c r="B96" t="s">
        <v>93</v>
      </c>
      <c r="C96" t="s">
        <v>372</v>
      </c>
    </row>
    <row r="97" spans="1:3" x14ac:dyDescent="0.3">
      <c r="A97">
        <v>434</v>
      </c>
      <c r="B97" t="s">
        <v>93</v>
      </c>
      <c r="C97" t="s">
        <v>401</v>
      </c>
    </row>
    <row r="98" spans="1:3" x14ac:dyDescent="0.3">
      <c r="A98">
        <v>437</v>
      </c>
      <c r="B98" t="s">
        <v>93</v>
      </c>
      <c r="C98" t="s">
        <v>411</v>
      </c>
    </row>
    <row r="99" spans="1:3" x14ac:dyDescent="0.3">
      <c r="A99">
        <v>447</v>
      </c>
      <c r="B99" t="s">
        <v>93</v>
      </c>
      <c r="C99" t="s">
        <v>372</v>
      </c>
    </row>
    <row r="100" spans="1:3" x14ac:dyDescent="0.3">
      <c r="A100">
        <v>448</v>
      </c>
      <c r="B100" t="s">
        <v>93</v>
      </c>
      <c r="C100" t="s">
        <v>411</v>
      </c>
    </row>
    <row r="101" spans="1:3" x14ac:dyDescent="0.3">
      <c r="A101">
        <v>466</v>
      </c>
      <c r="B101" t="s">
        <v>93</v>
      </c>
      <c r="C101" t="s">
        <v>372</v>
      </c>
    </row>
    <row r="102" spans="1:3" x14ac:dyDescent="0.3">
      <c r="A102">
        <v>478</v>
      </c>
      <c r="B102" t="s">
        <v>93</v>
      </c>
      <c r="C102" t="s">
        <v>372</v>
      </c>
    </row>
    <row r="103" spans="1:3" x14ac:dyDescent="0.3">
      <c r="A103">
        <v>483</v>
      </c>
      <c r="B103" t="s">
        <v>93</v>
      </c>
      <c r="C103" t="s">
        <v>372</v>
      </c>
    </row>
    <row r="104" spans="1:3" x14ac:dyDescent="0.3">
      <c r="A104">
        <v>484</v>
      </c>
      <c r="B104" t="s">
        <v>93</v>
      </c>
      <c r="C104" t="s">
        <v>372</v>
      </c>
    </row>
    <row r="105" spans="1:3" x14ac:dyDescent="0.3">
      <c r="A105">
        <v>485</v>
      </c>
      <c r="B105" t="s">
        <v>93</v>
      </c>
      <c r="C105" t="s">
        <v>471</v>
      </c>
    </row>
    <row r="106" spans="1:3" x14ac:dyDescent="0.3">
      <c r="A106">
        <v>490</v>
      </c>
      <c r="B106" t="s">
        <v>93</v>
      </c>
      <c r="C106" t="s">
        <v>398</v>
      </c>
    </row>
    <row r="107" spans="1:3" x14ac:dyDescent="0.3">
      <c r="A107">
        <v>491</v>
      </c>
      <c r="B107" t="s">
        <v>93</v>
      </c>
      <c r="C107" t="s">
        <v>372</v>
      </c>
    </row>
    <row r="108" spans="1:3" x14ac:dyDescent="0.3">
      <c r="A108">
        <v>492</v>
      </c>
      <c r="B108" t="s">
        <v>93</v>
      </c>
      <c r="C108" t="s">
        <v>390</v>
      </c>
    </row>
    <row r="109" spans="1:3" x14ac:dyDescent="0.3">
      <c r="A109">
        <v>494</v>
      </c>
      <c r="B109" t="s">
        <v>93</v>
      </c>
      <c r="C109" t="s">
        <v>372</v>
      </c>
    </row>
    <row r="110" spans="1:3" x14ac:dyDescent="0.3">
      <c r="A110">
        <v>497</v>
      </c>
      <c r="B110" t="s">
        <v>93</v>
      </c>
      <c r="C110" t="s">
        <v>372</v>
      </c>
    </row>
    <row r="111" spans="1:3" x14ac:dyDescent="0.3">
      <c r="A111">
        <v>507</v>
      </c>
      <c r="B111" t="s">
        <v>93</v>
      </c>
      <c r="C111" t="s">
        <v>372</v>
      </c>
    </row>
    <row r="112" spans="1:3" x14ac:dyDescent="0.3">
      <c r="A112">
        <v>508</v>
      </c>
      <c r="B112" t="s">
        <v>93</v>
      </c>
      <c r="C112" t="s">
        <v>372</v>
      </c>
    </row>
    <row r="113" spans="1:3" x14ac:dyDescent="0.3">
      <c r="A113">
        <v>519</v>
      </c>
      <c r="B113" t="s">
        <v>93</v>
      </c>
      <c r="C113" t="s">
        <v>372</v>
      </c>
    </row>
    <row r="114" spans="1:3" x14ac:dyDescent="0.3">
      <c r="A114">
        <v>521</v>
      </c>
      <c r="B114" t="s">
        <v>93</v>
      </c>
      <c r="C114" t="s">
        <v>372</v>
      </c>
    </row>
    <row r="115" spans="1:3" x14ac:dyDescent="0.3">
      <c r="A115">
        <v>525</v>
      </c>
      <c r="B115" t="s">
        <v>93</v>
      </c>
      <c r="C115" t="s">
        <v>372</v>
      </c>
    </row>
    <row r="116" spans="1:3" x14ac:dyDescent="0.3">
      <c r="A116">
        <v>530</v>
      </c>
      <c r="B116" t="s">
        <v>93</v>
      </c>
      <c r="C116" t="s">
        <v>372</v>
      </c>
    </row>
    <row r="117" spans="1:3" x14ac:dyDescent="0.3">
      <c r="A117">
        <v>538</v>
      </c>
      <c r="B117" t="s">
        <v>93</v>
      </c>
      <c r="C117" t="s">
        <v>372</v>
      </c>
    </row>
    <row r="118" spans="1:3" x14ac:dyDescent="0.3">
      <c r="A118">
        <v>541</v>
      </c>
      <c r="B118" t="s">
        <v>93</v>
      </c>
      <c r="C118" t="s">
        <v>372</v>
      </c>
    </row>
    <row r="119" spans="1:3" x14ac:dyDescent="0.3">
      <c r="A119">
        <v>546</v>
      </c>
      <c r="B119" t="s">
        <v>93</v>
      </c>
      <c r="C119" t="s">
        <v>372</v>
      </c>
    </row>
    <row r="120" spans="1:3" x14ac:dyDescent="0.3">
      <c r="A120">
        <v>553</v>
      </c>
      <c r="B120" t="s">
        <v>93</v>
      </c>
      <c r="C120" t="s">
        <v>372</v>
      </c>
    </row>
    <row r="121" spans="1:3" x14ac:dyDescent="0.3">
      <c r="A121">
        <v>554</v>
      </c>
      <c r="B121" t="s">
        <v>93</v>
      </c>
      <c r="C121" t="s">
        <v>369</v>
      </c>
    </row>
  </sheetData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23E0-9F96-494E-8374-7796D425D2CB}">
  <dimension ref="A1:G72"/>
  <sheetViews>
    <sheetView topLeftCell="B13" workbookViewId="0">
      <selection activeCell="F21" sqref="F21"/>
    </sheetView>
  </sheetViews>
  <sheetFormatPr defaultRowHeight="14.4" x14ac:dyDescent="0.3"/>
  <cols>
    <col min="1" max="1" width="15.88671875" bestFit="1" customWidth="1"/>
    <col min="2" max="2" width="19.88671875" bestFit="1" customWidth="1"/>
    <col min="3" max="3" width="26.77734375" bestFit="1" customWidth="1"/>
    <col min="5" max="5" width="38" customWidth="1"/>
    <col min="6" max="6" width="22.6640625" bestFit="1" customWidth="1"/>
    <col min="7" max="7" width="21.6640625" bestFit="1" customWidth="1"/>
  </cols>
  <sheetData>
    <row r="1" spans="1:7" x14ac:dyDescent="0.3">
      <c r="A1" s="12" t="s">
        <v>556</v>
      </c>
    </row>
    <row r="2" spans="1:7" x14ac:dyDescent="0.3">
      <c r="E2" t="s">
        <v>557</v>
      </c>
    </row>
    <row r="3" spans="1:7" x14ac:dyDescent="0.3">
      <c r="A3" t="s">
        <v>537</v>
      </c>
      <c r="B3" t="s">
        <v>538</v>
      </c>
      <c r="C3" t="s">
        <v>539</v>
      </c>
      <c r="E3" s="3" t="s">
        <v>326</v>
      </c>
      <c r="F3" t="s">
        <v>551</v>
      </c>
      <c r="G3" t="s">
        <v>548</v>
      </c>
    </row>
    <row r="4" spans="1:7" x14ac:dyDescent="0.3">
      <c r="A4">
        <v>1</v>
      </c>
      <c r="B4" t="s">
        <v>529</v>
      </c>
      <c r="C4" t="s">
        <v>369</v>
      </c>
      <c r="E4" s="4" t="s">
        <v>370</v>
      </c>
      <c r="F4">
        <v>20</v>
      </c>
      <c r="G4" s="5">
        <v>0.28985507246376813</v>
      </c>
    </row>
    <row r="5" spans="1:7" x14ac:dyDescent="0.3">
      <c r="A5">
        <v>2</v>
      </c>
      <c r="B5" t="s">
        <v>529</v>
      </c>
      <c r="C5" t="s">
        <v>370</v>
      </c>
      <c r="E5" s="4" t="s">
        <v>369</v>
      </c>
      <c r="F5">
        <v>16</v>
      </c>
      <c r="G5" s="5">
        <v>0.2318840579710145</v>
      </c>
    </row>
    <row r="6" spans="1:7" x14ac:dyDescent="0.3">
      <c r="A6">
        <v>4</v>
      </c>
      <c r="B6" t="s">
        <v>529</v>
      </c>
      <c r="C6" t="s">
        <v>370</v>
      </c>
      <c r="E6" s="4" t="s">
        <v>377</v>
      </c>
      <c r="F6">
        <v>15</v>
      </c>
      <c r="G6" s="5">
        <v>0.21739130434782608</v>
      </c>
    </row>
    <row r="7" spans="1:7" x14ac:dyDescent="0.3">
      <c r="A7">
        <v>6</v>
      </c>
      <c r="B7" t="s">
        <v>529</v>
      </c>
      <c r="C7" t="s">
        <v>369</v>
      </c>
      <c r="E7" s="4" t="s">
        <v>381</v>
      </c>
      <c r="F7">
        <v>8</v>
      </c>
      <c r="G7" s="5">
        <v>0.11594202898550725</v>
      </c>
    </row>
    <row r="8" spans="1:7" x14ac:dyDescent="0.3">
      <c r="A8">
        <v>9</v>
      </c>
      <c r="B8" t="s">
        <v>529</v>
      </c>
      <c r="C8" t="s">
        <v>373</v>
      </c>
      <c r="E8" s="4" t="s">
        <v>416</v>
      </c>
      <c r="F8">
        <v>1</v>
      </c>
      <c r="G8" s="5">
        <v>1.4492753623188406E-2</v>
      </c>
    </row>
    <row r="9" spans="1:7" x14ac:dyDescent="0.3">
      <c r="A9">
        <v>10</v>
      </c>
      <c r="B9" t="s">
        <v>529</v>
      </c>
      <c r="C9" t="s">
        <v>369</v>
      </c>
      <c r="E9" s="4" t="s">
        <v>372</v>
      </c>
      <c r="F9">
        <v>1</v>
      </c>
      <c r="G9" s="5">
        <v>1.4492753623188406E-2</v>
      </c>
    </row>
    <row r="10" spans="1:7" x14ac:dyDescent="0.3">
      <c r="A10">
        <v>14</v>
      </c>
      <c r="B10" t="s">
        <v>529</v>
      </c>
      <c r="C10" t="s">
        <v>377</v>
      </c>
      <c r="E10" s="4" t="s">
        <v>391</v>
      </c>
      <c r="F10">
        <v>1</v>
      </c>
      <c r="G10" s="5">
        <v>1.4492753623188406E-2</v>
      </c>
    </row>
    <row r="11" spans="1:7" x14ac:dyDescent="0.3">
      <c r="A11">
        <v>27</v>
      </c>
      <c r="B11" t="s">
        <v>529</v>
      </c>
      <c r="C11" t="s">
        <v>384</v>
      </c>
      <c r="E11" s="4" t="s">
        <v>373</v>
      </c>
      <c r="F11">
        <v>1</v>
      </c>
      <c r="G11" s="5">
        <v>1.4492753623188406E-2</v>
      </c>
    </row>
    <row r="12" spans="1:7" x14ac:dyDescent="0.3">
      <c r="A12">
        <v>33</v>
      </c>
      <c r="B12" t="s">
        <v>529</v>
      </c>
      <c r="C12" t="s">
        <v>370</v>
      </c>
      <c r="E12" s="4" t="s">
        <v>419</v>
      </c>
      <c r="F12">
        <v>1</v>
      </c>
      <c r="G12" s="5">
        <v>1.4492753623188406E-2</v>
      </c>
    </row>
    <row r="13" spans="1:7" x14ac:dyDescent="0.3">
      <c r="A13">
        <v>42</v>
      </c>
      <c r="B13" t="s">
        <v>529</v>
      </c>
      <c r="C13" t="s">
        <v>369</v>
      </c>
      <c r="E13" s="4" t="s">
        <v>406</v>
      </c>
      <c r="F13">
        <v>1</v>
      </c>
      <c r="G13" s="5">
        <v>1.4492753623188406E-2</v>
      </c>
    </row>
    <row r="14" spans="1:7" x14ac:dyDescent="0.3">
      <c r="A14">
        <v>45</v>
      </c>
      <c r="B14" t="s">
        <v>529</v>
      </c>
      <c r="C14" t="s">
        <v>369</v>
      </c>
      <c r="E14" s="4" t="s">
        <v>401</v>
      </c>
      <c r="F14">
        <v>1</v>
      </c>
      <c r="G14" s="5">
        <v>1.4492753623188406E-2</v>
      </c>
    </row>
    <row r="15" spans="1:7" x14ac:dyDescent="0.3">
      <c r="A15">
        <v>62</v>
      </c>
      <c r="B15" t="s">
        <v>529</v>
      </c>
      <c r="C15" t="s">
        <v>369</v>
      </c>
      <c r="E15" s="4" t="s">
        <v>384</v>
      </c>
      <c r="F15">
        <v>1</v>
      </c>
      <c r="G15" s="5">
        <v>1.4492753623188406E-2</v>
      </c>
    </row>
    <row r="16" spans="1:7" x14ac:dyDescent="0.3">
      <c r="A16">
        <v>66</v>
      </c>
      <c r="B16" t="s">
        <v>529</v>
      </c>
      <c r="C16" t="s">
        <v>370</v>
      </c>
      <c r="E16" s="4" t="s">
        <v>410</v>
      </c>
      <c r="F16">
        <v>1</v>
      </c>
      <c r="G16" s="5">
        <v>1.4492753623188406E-2</v>
      </c>
    </row>
    <row r="17" spans="1:7" x14ac:dyDescent="0.3">
      <c r="A17">
        <v>67</v>
      </c>
      <c r="B17" t="s">
        <v>529</v>
      </c>
      <c r="C17" t="s">
        <v>369</v>
      </c>
      <c r="E17" s="4" t="s">
        <v>380</v>
      </c>
      <c r="F17">
        <v>1</v>
      </c>
      <c r="G17" s="5">
        <v>1.4492753623188406E-2</v>
      </c>
    </row>
    <row r="18" spans="1:7" x14ac:dyDescent="0.3">
      <c r="A18">
        <v>68</v>
      </c>
      <c r="B18" t="s">
        <v>529</v>
      </c>
      <c r="C18" t="s">
        <v>370</v>
      </c>
      <c r="E18" s="4" t="s">
        <v>327</v>
      </c>
      <c r="F18">
        <v>69</v>
      </c>
      <c r="G18" s="5">
        <v>1</v>
      </c>
    </row>
    <row r="19" spans="1:7" x14ac:dyDescent="0.3">
      <c r="A19">
        <v>69</v>
      </c>
      <c r="B19" t="s">
        <v>529</v>
      </c>
      <c r="C19" t="s">
        <v>369</v>
      </c>
    </row>
    <row r="20" spans="1:7" x14ac:dyDescent="0.3">
      <c r="A20">
        <v>76</v>
      </c>
      <c r="B20" t="s">
        <v>529</v>
      </c>
      <c r="C20" t="s">
        <v>369</v>
      </c>
    </row>
    <row r="21" spans="1:7" x14ac:dyDescent="0.3">
      <c r="A21">
        <v>84</v>
      </c>
      <c r="B21" t="s">
        <v>529</v>
      </c>
      <c r="C21" t="s">
        <v>369</v>
      </c>
      <c r="E21" s="15" t="s">
        <v>558</v>
      </c>
      <c r="F21" s="12" t="s">
        <v>560</v>
      </c>
      <c r="G21" s="12" t="s">
        <v>559</v>
      </c>
    </row>
    <row r="22" spans="1:7" x14ac:dyDescent="0.3">
      <c r="A22">
        <v>85</v>
      </c>
      <c r="B22" t="s">
        <v>529</v>
      </c>
      <c r="C22" t="s">
        <v>406</v>
      </c>
      <c r="D22">
        <v>1</v>
      </c>
      <c r="E22" s="4" t="s">
        <v>370</v>
      </c>
      <c r="F22">
        <v>20</v>
      </c>
      <c r="G22" s="5">
        <v>0.28985507246376813</v>
      </c>
    </row>
    <row r="23" spans="1:7" x14ac:dyDescent="0.3">
      <c r="A23">
        <v>90</v>
      </c>
      <c r="B23" t="s">
        <v>529</v>
      </c>
      <c r="C23" t="s">
        <v>377</v>
      </c>
      <c r="D23">
        <v>2</v>
      </c>
      <c r="E23" s="4" t="s">
        <v>369</v>
      </c>
      <c r="F23">
        <v>16</v>
      </c>
      <c r="G23" s="5">
        <v>0.2318840579710145</v>
      </c>
    </row>
    <row r="24" spans="1:7" x14ac:dyDescent="0.3">
      <c r="A24">
        <v>92</v>
      </c>
      <c r="B24" t="s">
        <v>529</v>
      </c>
      <c r="C24" t="s">
        <v>369</v>
      </c>
      <c r="D24">
        <v>3</v>
      </c>
      <c r="E24" s="4" t="s">
        <v>377</v>
      </c>
      <c r="F24">
        <v>15</v>
      </c>
      <c r="G24" s="5">
        <v>0.21739130434782608</v>
      </c>
    </row>
    <row r="25" spans="1:7" x14ac:dyDescent="0.3">
      <c r="A25">
        <v>97</v>
      </c>
      <c r="B25" t="s">
        <v>529</v>
      </c>
      <c r="C25" t="s">
        <v>370</v>
      </c>
      <c r="D25">
        <v>4</v>
      </c>
      <c r="E25" s="4" t="s">
        <v>381</v>
      </c>
      <c r="F25">
        <v>8</v>
      </c>
      <c r="G25" s="5">
        <v>0.11594202898550725</v>
      </c>
    </row>
    <row r="26" spans="1:7" x14ac:dyDescent="0.3">
      <c r="A26">
        <v>98</v>
      </c>
      <c r="B26" t="s">
        <v>529</v>
      </c>
      <c r="C26" t="s">
        <v>370</v>
      </c>
      <c r="D26">
        <v>5</v>
      </c>
      <c r="E26" s="4" t="s">
        <v>372</v>
      </c>
      <c r="F26">
        <v>1</v>
      </c>
      <c r="G26" s="5">
        <v>1.4492753623188406E-2</v>
      </c>
    </row>
    <row r="27" spans="1:7" x14ac:dyDescent="0.3">
      <c r="A27">
        <v>101</v>
      </c>
      <c r="B27" t="s">
        <v>529</v>
      </c>
      <c r="C27" t="s">
        <v>410</v>
      </c>
      <c r="D27">
        <v>6</v>
      </c>
      <c r="E27" s="4" t="s">
        <v>391</v>
      </c>
      <c r="F27">
        <v>1</v>
      </c>
      <c r="G27" s="5">
        <v>1.4492753623188406E-2</v>
      </c>
    </row>
    <row r="28" spans="1:7" x14ac:dyDescent="0.3">
      <c r="A28">
        <v>104</v>
      </c>
      <c r="B28" t="s">
        <v>529</v>
      </c>
      <c r="C28" t="s">
        <v>369</v>
      </c>
      <c r="D28">
        <v>7</v>
      </c>
      <c r="E28" s="4" t="s">
        <v>416</v>
      </c>
      <c r="F28">
        <v>1</v>
      </c>
      <c r="G28" s="5">
        <v>1.4492753623188406E-2</v>
      </c>
    </row>
    <row r="29" spans="1:7" x14ac:dyDescent="0.3">
      <c r="A29">
        <v>108</v>
      </c>
      <c r="B29" t="s">
        <v>529</v>
      </c>
      <c r="C29" t="s">
        <v>372</v>
      </c>
      <c r="D29">
        <v>8</v>
      </c>
      <c r="E29" s="4" t="s">
        <v>384</v>
      </c>
      <c r="F29">
        <v>1</v>
      </c>
      <c r="G29" s="5">
        <v>1.4492753623188406E-2</v>
      </c>
    </row>
    <row r="30" spans="1:7" x14ac:dyDescent="0.3">
      <c r="A30">
        <v>117</v>
      </c>
      <c r="B30" t="s">
        <v>529</v>
      </c>
      <c r="C30" t="s">
        <v>370</v>
      </c>
      <c r="D30">
        <v>9</v>
      </c>
      <c r="E30" s="4" t="s">
        <v>401</v>
      </c>
      <c r="F30">
        <v>1</v>
      </c>
      <c r="G30" s="5">
        <v>1.4492753623188406E-2</v>
      </c>
    </row>
    <row r="31" spans="1:7" x14ac:dyDescent="0.3">
      <c r="A31">
        <v>124</v>
      </c>
      <c r="B31" t="s">
        <v>529</v>
      </c>
      <c r="C31" t="s">
        <v>370</v>
      </c>
      <c r="D31">
        <v>10</v>
      </c>
      <c r="E31" s="4" t="s">
        <v>406</v>
      </c>
      <c r="F31">
        <v>1</v>
      </c>
      <c r="G31" s="5">
        <v>1.4492753623188406E-2</v>
      </c>
    </row>
    <row r="32" spans="1:7" x14ac:dyDescent="0.3">
      <c r="A32">
        <v>137</v>
      </c>
      <c r="B32" t="s">
        <v>529</v>
      </c>
      <c r="C32" t="s">
        <v>370</v>
      </c>
      <c r="D32">
        <v>11</v>
      </c>
      <c r="E32" s="4" t="s">
        <v>373</v>
      </c>
      <c r="F32">
        <v>1</v>
      </c>
      <c r="G32" s="5">
        <v>1.4492753623188406E-2</v>
      </c>
    </row>
    <row r="33" spans="1:7" x14ac:dyDescent="0.3">
      <c r="A33">
        <v>142</v>
      </c>
      <c r="B33" t="s">
        <v>529</v>
      </c>
      <c r="C33" t="s">
        <v>377</v>
      </c>
      <c r="D33">
        <v>12</v>
      </c>
      <c r="E33" s="4" t="s">
        <v>419</v>
      </c>
      <c r="F33">
        <v>1</v>
      </c>
      <c r="G33" s="5">
        <v>1.4492753623188406E-2</v>
      </c>
    </row>
    <row r="34" spans="1:7" x14ac:dyDescent="0.3">
      <c r="A34">
        <v>158</v>
      </c>
      <c r="B34" t="s">
        <v>529</v>
      </c>
      <c r="C34" t="s">
        <v>377</v>
      </c>
    </row>
    <row r="35" spans="1:7" x14ac:dyDescent="0.3">
      <c r="A35">
        <v>171</v>
      </c>
      <c r="B35" t="s">
        <v>529</v>
      </c>
      <c r="C35" t="s">
        <v>416</v>
      </c>
    </row>
    <row r="36" spans="1:7" x14ac:dyDescent="0.3">
      <c r="A36">
        <v>180</v>
      </c>
      <c r="B36" t="s">
        <v>529</v>
      </c>
      <c r="C36" t="s">
        <v>377</v>
      </c>
    </row>
    <row r="37" spans="1:7" x14ac:dyDescent="0.3">
      <c r="A37">
        <v>220</v>
      </c>
      <c r="B37" t="s">
        <v>529</v>
      </c>
      <c r="C37" t="s">
        <v>370</v>
      </c>
    </row>
    <row r="38" spans="1:7" x14ac:dyDescent="0.3">
      <c r="A38">
        <v>257</v>
      </c>
      <c r="B38" t="s">
        <v>529</v>
      </c>
      <c r="C38" t="s">
        <v>370</v>
      </c>
    </row>
    <row r="39" spans="1:7" x14ac:dyDescent="0.3">
      <c r="A39">
        <v>305</v>
      </c>
      <c r="B39" t="s">
        <v>529</v>
      </c>
      <c r="C39" t="s">
        <v>377</v>
      </c>
    </row>
    <row r="40" spans="1:7" x14ac:dyDescent="0.3">
      <c r="A40">
        <v>306</v>
      </c>
      <c r="B40" t="s">
        <v>529</v>
      </c>
      <c r="C40" t="s">
        <v>370</v>
      </c>
    </row>
    <row r="41" spans="1:7" x14ac:dyDescent="0.3">
      <c r="A41">
        <v>311</v>
      </c>
      <c r="B41" t="s">
        <v>529</v>
      </c>
      <c r="C41" t="s">
        <v>370</v>
      </c>
    </row>
    <row r="42" spans="1:7" x14ac:dyDescent="0.3">
      <c r="A42">
        <v>318</v>
      </c>
      <c r="B42" t="s">
        <v>529</v>
      </c>
      <c r="C42" t="s">
        <v>370</v>
      </c>
    </row>
    <row r="43" spans="1:7" x14ac:dyDescent="0.3">
      <c r="A43">
        <v>320</v>
      </c>
      <c r="B43" t="s">
        <v>529</v>
      </c>
      <c r="C43" t="s">
        <v>377</v>
      </c>
    </row>
    <row r="44" spans="1:7" x14ac:dyDescent="0.3">
      <c r="A44">
        <v>328</v>
      </c>
      <c r="B44" t="s">
        <v>529</v>
      </c>
      <c r="C44" t="s">
        <v>370</v>
      </c>
    </row>
    <row r="45" spans="1:7" x14ac:dyDescent="0.3">
      <c r="A45">
        <v>334</v>
      </c>
      <c r="B45" t="s">
        <v>529</v>
      </c>
      <c r="C45" t="s">
        <v>369</v>
      </c>
    </row>
    <row r="46" spans="1:7" x14ac:dyDescent="0.3">
      <c r="A46">
        <v>337</v>
      </c>
      <c r="B46" t="s">
        <v>529</v>
      </c>
      <c r="C46" t="s">
        <v>370</v>
      </c>
    </row>
    <row r="47" spans="1:7" x14ac:dyDescent="0.3">
      <c r="A47">
        <v>345</v>
      </c>
      <c r="B47" t="s">
        <v>529</v>
      </c>
      <c r="C47" t="s">
        <v>370</v>
      </c>
    </row>
    <row r="48" spans="1:7" x14ac:dyDescent="0.3">
      <c r="A48">
        <v>348</v>
      </c>
      <c r="B48" t="s">
        <v>529</v>
      </c>
      <c r="C48" t="s">
        <v>381</v>
      </c>
    </row>
    <row r="49" spans="1:3" x14ac:dyDescent="0.3">
      <c r="A49">
        <v>353</v>
      </c>
      <c r="B49" t="s">
        <v>529</v>
      </c>
      <c r="C49" t="s">
        <v>391</v>
      </c>
    </row>
    <row r="50" spans="1:3" x14ac:dyDescent="0.3">
      <c r="A50">
        <v>357</v>
      </c>
      <c r="B50" t="s">
        <v>529</v>
      </c>
      <c r="C50" t="s">
        <v>377</v>
      </c>
    </row>
    <row r="51" spans="1:3" x14ac:dyDescent="0.3">
      <c r="A51">
        <v>362</v>
      </c>
      <c r="B51" t="s">
        <v>529</v>
      </c>
      <c r="C51" t="s">
        <v>419</v>
      </c>
    </row>
    <row r="52" spans="1:3" x14ac:dyDescent="0.3">
      <c r="A52">
        <v>365</v>
      </c>
      <c r="B52" t="s">
        <v>529</v>
      </c>
      <c r="C52" t="s">
        <v>370</v>
      </c>
    </row>
    <row r="53" spans="1:3" x14ac:dyDescent="0.3">
      <c r="A53">
        <v>368</v>
      </c>
      <c r="B53" t="s">
        <v>529</v>
      </c>
      <c r="C53" t="s">
        <v>381</v>
      </c>
    </row>
    <row r="54" spans="1:3" x14ac:dyDescent="0.3">
      <c r="A54">
        <v>371</v>
      </c>
      <c r="B54" t="s">
        <v>529</v>
      </c>
      <c r="C54" t="s">
        <v>381</v>
      </c>
    </row>
    <row r="55" spans="1:3" x14ac:dyDescent="0.3">
      <c r="A55">
        <v>381</v>
      </c>
      <c r="B55" t="s">
        <v>529</v>
      </c>
      <c r="C55" t="s">
        <v>381</v>
      </c>
    </row>
    <row r="56" spans="1:3" x14ac:dyDescent="0.3">
      <c r="A56">
        <v>386</v>
      </c>
      <c r="B56" t="s">
        <v>529</v>
      </c>
      <c r="C56" t="s">
        <v>381</v>
      </c>
    </row>
    <row r="57" spans="1:3" x14ac:dyDescent="0.3">
      <c r="A57">
        <v>392</v>
      </c>
      <c r="B57" t="s">
        <v>529</v>
      </c>
      <c r="C57" t="s">
        <v>369</v>
      </c>
    </row>
    <row r="58" spans="1:3" x14ac:dyDescent="0.3">
      <c r="A58">
        <v>396</v>
      </c>
      <c r="B58" t="s">
        <v>529</v>
      </c>
      <c r="C58" t="s">
        <v>369</v>
      </c>
    </row>
    <row r="59" spans="1:3" x14ac:dyDescent="0.3">
      <c r="A59">
        <v>397</v>
      </c>
      <c r="B59" t="s">
        <v>529</v>
      </c>
      <c r="C59" t="s">
        <v>381</v>
      </c>
    </row>
    <row r="60" spans="1:3" x14ac:dyDescent="0.3">
      <c r="A60">
        <v>398</v>
      </c>
      <c r="B60" t="s">
        <v>529</v>
      </c>
      <c r="C60" t="s">
        <v>380</v>
      </c>
    </row>
    <row r="61" spans="1:3" x14ac:dyDescent="0.3">
      <c r="A61">
        <v>399</v>
      </c>
      <c r="B61" t="s">
        <v>529</v>
      </c>
      <c r="C61" t="s">
        <v>369</v>
      </c>
    </row>
    <row r="62" spans="1:3" x14ac:dyDescent="0.3">
      <c r="A62">
        <v>405</v>
      </c>
      <c r="B62" t="s">
        <v>529</v>
      </c>
      <c r="C62" t="s">
        <v>377</v>
      </c>
    </row>
    <row r="63" spans="1:3" x14ac:dyDescent="0.3">
      <c r="A63">
        <v>442</v>
      </c>
      <c r="B63" t="s">
        <v>529</v>
      </c>
      <c r="C63" t="s">
        <v>377</v>
      </c>
    </row>
    <row r="64" spans="1:3" x14ac:dyDescent="0.3">
      <c r="A64">
        <v>443</v>
      </c>
      <c r="B64" t="s">
        <v>529</v>
      </c>
      <c r="C64" t="s">
        <v>381</v>
      </c>
    </row>
    <row r="65" spans="1:3" x14ac:dyDescent="0.3">
      <c r="A65">
        <v>444</v>
      </c>
      <c r="B65" t="s">
        <v>529</v>
      </c>
      <c r="C65" t="s">
        <v>381</v>
      </c>
    </row>
    <row r="66" spans="1:3" x14ac:dyDescent="0.3">
      <c r="A66">
        <v>462</v>
      </c>
      <c r="B66" t="s">
        <v>529</v>
      </c>
      <c r="C66" t="s">
        <v>377</v>
      </c>
    </row>
    <row r="67" spans="1:3" x14ac:dyDescent="0.3">
      <c r="A67">
        <v>464</v>
      </c>
      <c r="B67" t="s">
        <v>529</v>
      </c>
      <c r="C67" t="s">
        <v>377</v>
      </c>
    </row>
    <row r="68" spans="1:3" x14ac:dyDescent="0.3">
      <c r="A68">
        <v>472</v>
      </c>
      <c r="B68" t="s">
        <v>529</v>
      </c>
      <c r="C68" t="s">
        <v>401</v>
      </c>
    </row>
    <row r="69" spans="1:3" x14ac:dyDescent="0.3">
      <c r="A69">
        <v>475</v>
      </c>
      <c r="B69" t="s">
        <v>529</v>
      </c>
      <c r="C69" t="s">
        <v>377</v>
      </c>
    </row>
    <row r="70" spans="1:3" x14ac:dyDescent="0.3">
      <c r="A70">
        <v>479</v>
      </c>
      <c r="B70" t="s">
        <v>529</v>
      </c>
      <c r="C70" t="s">
        <v>377</v>
      </c>
    </row>
    <row r="71" spans="1:3" x14ac:dyDescent="0.3">
      <c r="A71">
        <v>505</v>
      </c>
      <c r="B71" t="s">
        <v>529</v>
      </c>
      <c r="C71" t="s">
        <v>377</v>
      </c>
    </row>
    <row r="72" spans="1:3" x14ac:dyDescent="0.3">
      <c r="A72">
        <v>510</v>
      </c>
      <c r="B72" t="s">
        <v>529</v>
      </c>
      <c r="C72" t="s">
        <v>370</v>
      </c>
    </row>
  </sheetData>
  <pageMargins left="0.7" right="0.7" top="0.75" bottom="0.75" header="0.3" footer="0.3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98A8-500B-40DD-9289-9C37768A2C1C}">
  <dimension ref="A1:Q537"/>
  <sheetViews>
    <sheetView topLeftCell="B1" zoomScale="87" zoomScaleNormal="68" workbookViewId="0">
      <selection activeCell="C27" sqref="C27"/>
    </sheetView>
  </sheetViews>
  <sheetFormatPr defaultRowHeight="14.4" x14ac:dyDescent="0.3"/>
  <cols>
    <col min="2" max="2" width="33.77734375" customWidth="1"/>
    <col min="3" max="3" width="56.21875" customWidth="1"/>
    <col min="5" max="5" width="49.109375" bestFit="1" customWidth="1"/>
    <col min="6" max="6" width="13.6640625" bestFit="1" customWidth="1"/>
    <col min="7" max="7" width="14.6640625" bestFit="1" customWidth="1"/>
    <col min="8" max="8" width="24" bestFit="1" customWidth="1"/>
    <col min="9" max="9" width="11.5546875" bestFit="1" customWidth="1"/>
    <col min="10" max="10" width="49.109375" bestFit="1" customWidth="1"/>
    <col min="11" max="11" width="16.109375" bestFit="1" customWidth="1"/>
    <col min="12" max="12" width="7" bestFit="1" customWidth="1"/>
    <col min="13" max="13" width="9.21875" bestFit="1" customWidth="1"/>
    <col min="14" max="14" width="20.77734375" bestFit="1" customWidth="1"/>
    <col min="15" max="15" width="24.21875" bestFit="1" customWidth="1"/>
    <col min="16" max="16" width="11.77734375" bestFit="1" customWidth="1"/>
    <col min="17" max="17" width="11.21875" bestFit="1" customWidth="1"/>
    <col min="18" max="18" width="12.77734375" bestFit="1" customWidth="1"/>
    <col min="19" max="19" width="9" bestFit="1" customWidth="1"/>
    <col min="20" max="20" width="15.44140625" bestFit="1" customWidth="1"/>
    <col min="21" max="21" width="35.21875" bestFit="1" customWidth="1"/>
    <col min="22" max="22" width="17.109375" bestFit="1" customWidth="1"/>
    <col min="23" max="23" width="13.88671875" bestFit="1" customWidth="1"/>
    <col min="24" max="24" width="12.77734375" bestFit="1" customWidth="1"/>
    <col min="25" max="25" width="25.77734375" bestFit="1" customWidth="1"/>
    <col min="26" max="26" width="41.6640625" bestFit="1" customWidth="1"/>
    <col min="27" max="27" width="14" bestFit="1" customWidth="1"/>
    <col min="28" max="28" width="6" bestFit="1" customWidth="1"/>
    <col min="29" max="29" width="9" bestFit="1" customWidth="1"/>
    <col min="30" max="30" width="20" bestFit="1" customWidth="1"/>
    <col min="31" max="31" width="11.44140625" bestFit="1" customWidth="1"/>
    <col min="32" max="32" width="51.77734375" bestFit="1" customWidth="1"/>
    <col min="33" max="33" width="20" bestFit="1" customWidth="1"/>
    <col min="34" max="34" width="14.21875" bestFit="1" customWidth="1"/>
    <col min="35" max="35" width="23.21875" bestFit="1" customWidth="1"/>
    <col min="36" max="36" width="17.44140625" bestFit="1" customWidth="1"/>
    <col min="37" max="37" width="14.6640625" bestFit="1" customWidth="1"/>
    <col min="38" max="38" width="9" bestFit="1" customWidth="1"/>
    <col min="39" max="39" width="23.21875" bestFit="1" customWidth="1"/>
    <col min="40" max="40" width="11.44140625" bestFit="1" customWidth="1"/>
    <col min="41" max="41" width="23.5546875" bestFit="1" customWidth="1"/>
    <col min="42" max="42" width="15.88671875" bestFit="1" customWidth="1"/>
    <col min="43" max="43" width="23.44140625" bestFit="1" customWidth="1"/>
    <col min="44" max="44" width="16.33203125" bestFit="1" customWidth="1"/>
    <col min="45" max="45" width="29.88671875" bestFit="1" customWidth="1"/>
    <col min="46" max="46" width="15.21875" bestFit="1" customWidth="1"/>
    <col min="47" max="47" width="23.21875" bestFit="1" customWidth="1"/>
    <col min="48" max="48" width="19.44140625" bestFit="1" customWidth="1"/>
    <col min="49" max="49" width="17.5546875" bestFit="1" customWidth="1"/>
    <col min="50" max="50" width="9" bestFit="1" customWidth="1"/>
    <col min="51" max="51" width="18.33203125" bestFit="1" customWidth="1"/>
    <col min="52" max="52" width="12.88671875" bestFit="1" customWidth="1"/>
    <col min="53" max="53" width="14.33203125" bestFit="1" customWidth="1"/>
    <col min="54" max="54" width="20.44140625" bestFit="1" customWidth="1"/>
    <col min="55" max="55" width="20" bestFit="1" customWidth="1"/>
    <col min="56" max="56" width="14.77734375" bestFit="1" customWidth="1"/>
    <col min="57" max="57" width="6" bestFit="1" customWidth="1"/>
    <col min="58" max="58" width="9" bestFit="1" customWidth="1"/>
    <col min="59" max="59" width="20" bestFit="1" customWidth="1"/>
    <col min="60" max="60" width="23.21875" bestFit="1" customWidth="1"/>
    <col min="61" max="61" width="11.44140625" bestFit="1" customWidth="1"/>
    <col min="62" max="62" width="19.33203125" bestFit="1" customWidth="1"/>
    <col min="63" max="63" width="22.77734375" bestFit="1" customWidth="1"/>
    <col min="64" max="64" width="20" bestFit="1" customWidth="1"/>
    <col min="65" max="65" width="23.21875" bestFit="1" customWidth="1"/>
    <col min="66" max="66" width="16.33203125" bestFit="1" customWidth="1"/>
    <col min="67" max="67" width="17.88671875" bestFit="1" customWidth="1"/>
    <col min="68" max="68" width="22.6640625" bestFit="1" customWidth="1"/>
    <col min="69" max="69" width="32.5546875" bestFit="1" customWidth="1"/>
    <col min="70" max="70" width="31" bestFit="1" customWidth="1"/>
    <col min="71" max="71" width="20" bestFit="1" customWidth="1"/>
    <col min="72" max="72" width="10.77734375" bestFit="1" customWidth="1"/>
    <col min="73" max="73" width="16.21875" bestFit="1" customWidth="1"/>
    <col min="74" max="74" width="19.88671875" bestFit="1" customWidth="1"/>
    <col min="75" max="75" width="11.44140625" bestFit="1" customWidth="1"/>
    <col min="76" max="76" width="21.44140625" bestFit="1" customWidth="1"/>
    <col min="77" max="77" width="20" bestFit="1" customWidth="1"/>
    <col min="78" max="78" width="18.21875" bestFit="1" customWidth="1"/>
    <col min="79" max="79" width="10.109375" bestFit="1" customWidth="1"/>
    <col min="80" max="80" width="19.5546875" bestFit="1" customWidth="1"/>
    <col min="81" max="81" width="16.109375" bestFit="1" customWidth="1"/>
    <col min="82" max="82" width="11.6640625" bestFit="1" customWidth="1"/>
    <col min="83" max="83" width="23.77734375" bestFit="1" customWidth="1"/>
    <col min="84" max="84" width="14.44140625" bestFit="1" customWidth="1"/>
    <col min="85" max="85" width="13.77734375" bestFit="1" customWidth="1"/>
    <col min="86" max="86" width="17.6640625" bestFit="1" customWidth="1"/>
    <col min="87" max="87" width="19.33203125" bestFit="1" customWidth="1"/>
    <col min="88" max="88" width="23.21875" bestFit="1" customWidth="1"/>
    <col min="89" max="89" width="12.44140625" bestFit="1" customWidth="1"/>
    <col min="90" max="90" width="11.77734375" bestFit="1" customWidth="1"/>
    <col min="91" max="91" width="13.33203125" bestFit="1" customWidth="1"/>
    <col min="92" max="92" width="36.33203125" bestFit="1" customWidth="1"/>
    <col min="93" max="93" width="20" bestFit="1" customWidth="1"/>
    <col min="94" max="94" width="21.44140625" bestFit="1" customWidth="1"/>
    <col min="95" max="95" width="9" bestFit="1" customWidth="1"/>
    <col min="96" max="96" width="35.33203125" bestFit="1" customWidth="1"/>
    <col min="97" max="97" width="20" bestFit="1" customWidth="1"/>
    <col min="98" max="98" width="25.88671875" bestFit="1" customWidth="1"/>
    <col min="99" max="99" width="21.33203125" bestFit="1" customWidth="1"/>
    <col min="100" max="100" width="23.21875" bestFit="1" customWidth="1"/>
    <col min="101" max="101" width="17" bestFit="1" customWidth="1"/>
    <col min="102" max="102" width="16.88671875" bestFit="1" customWidth="1"/>
    <col min="103" max="103" width="19.88671875" bestFit="1" customWidth="1"/>
    <col min="104" max="104" width="20" bestFit="1" customWidth="1"/>
    <col min="105" max="105" width="11.44140625" bestFit="1" customWidth="1"/>
    <col min="106" max="106" width="26.6640625" bestFit="1" customWidth="1"/>
    <col min="107" max="107" width="19.6640625" bestFit="1" customWidth="1"/>
    <col min="108" max="108" width="21.77734375" bestFit="1" customWidth="1"/>
    <col min="109" max="109" width="23.21875" bestFit="1" customWidth="1"/>
    <col min="110" max="110" width="25.6640625" bestFit="1" customWidth="1"/>
    <col min="111" max="111" width="20" bestFit="1" customWidth="1"/>
    <col min="112" max="112" width="20.21875" bestFit="1" customWidth="1"/>
    <col min="113" max="113" width="18.33203125" bestFit="1" customWidth="1"/>
    <col min="114" max="114" width="9" bestFit="1" customWidth="1"/>
    <col min="115" max="115" width="20" bestFit="1" customWidth="1"/>
    <col min="116" max="116" width="11.44140625" bestFit="1" customWidth="1"/>
    <col min="117" max="117" width="19.6640625" bestFit="1" customWidth="1"/>
    <col min="118" max="118" width="11.44140625" bestFit="1" customWidth="1"/>
    <col min="119" max="119" width="15.21875" bestFit="1" customWidth="1"/>
    <col min="120" max="120" width="15.77734375" bestFit="1" customWidth="1"/>
    <col min="121" max="121" width="11.44140625" bestFit="1" customWidth="1"/>
    <col min="122" max="122" width="23.21875" bestFit="1" customWidth="1"/>
    <col min="123" max="123" width="18.21875" bestFit="1" customWidth="1"/>
    <col min="124" max="124" width="13.6640625" bestFit="1" customWidth="1"/>
    <col min="125" max="125" width="12.5546875" bestFit="1" customWidth="1"/>
    <col min="126" max="126" width="20" bestFit="1" customWidth="1"/>
    <col min="127" max="127" width="23.21875" bestFit="1" customWidth="1"/>
    <col min="128" max="128" width="19" bestFit="1" customWidth="1"/>
    <col min="129" max="129" width="13.77734375" bestFit="1" customWidth="1"/>
    <col min="130" max="130" width="12.88671875" bestFit="1" customWidth="1"/>
    <col min="131" max="131" width="11.44140625" bestFit="1" customWidth="1"/>
    <col min="132" max="132" width="15.21875" bestFit="1" customWidth="1"/>
    <col min="133" max="133" width="10.77734375" bestFit="1" customWidth="1"/>
  </cols>
  <sheetData>
    <row r="1" spans="1:17" x14ac:dyDescent="0.3">
      <c r="A1" s="12" t="s">
        <v>368</v>
      </c>
      <c r="B1" s="12" t="s">
        <v>523</v>
      </c>
      <c r="C1" s="12" t="s">
        <v>524</v>
      </c>
      <c r="E1" s="12" t="s">
        <v>523</v>
      </c>
    </row>
    <row r="2" spans="1:17" x14ac:dyDescent="0.3">
      <c r="A2">
        <v>1</v>
      </c>
      <c r="B2" t="s">
        <v>529</v>
      </c>
      <c r="C2" t="s">
        <v>369</v>
      </c>
      <c r="E2" s="3" t="s">
        <v>326</v>
      </c>
      <c r="F2" t="s">
        <v>527</v>
      </c>
      <c r="G2" t="s">
        <v>532</v>
      </c>
      <c r="J2" s="3" t="s">
        <v>527</v>
      </c>
      <c r="K2" s="3" t="s">
        <v>545</v>
      </c>
    </row>
    <row r="3" spans="1:17" x14ac:dyDescent="0.3">
      <c r="A3">
        <v>2</v>
      </c>
      <c r="B3" t="s">
        <v>529</v>
      </c>
      <c r="C3" t="s">
        <v>370</v>
      </c>
      <c r="E3" s="4" t="s">
        <v>153</v>
      </c>
      <c r="F3">
        <v>242</v>
      </c>
      <c r="G3" s="5">
        <v>0.45149253731343286</v>
      </c>
      <c r="H3" s="5">
        <f>F3/$F$9</f>
        <v>0.45149253731343286</v>
      </c>
      <c r="J3" s="3" t="s">
        <v>326</v>
      </c>
      <c r="K3" t="s">
        <v>528</v>
      </c>
      <c r="L3" t="s">
        <v>153</v>
      </c>
      <c r="M3" t="s">
        <v>93</v>
      </c>
      <c r="N3" t="s">
        <v>530</v>
      </c>
      <c r="O3" t="s">
        <v>531</v>
      </c>
      <c r="P3" t="s">
        <v>529</v>
      </c>
      <c r="Q3" t="s">
        <v>327</v>
      </c>
    </row>
    <row r="4" spans="1:17" x14ac:dyDescent="0.3">
      <c r="A4">
        <v>3</v>
      </c>
      <c r="B4" t="s">
        <v>153</v>
      </c>
      <c r="C4" t="s">
        <v>371</v>
      </c>
      <c r="E4" s="4" t="s">
        <v>93</v>
      </c>
      <c r="F4">
        <v>118</v>
      </c>
      <c r="G4" s="5">
        <v>0.22014925373134328</v>
      </c>
      <c r="H4" s="5">
        <f t="shared" ref="H4:H9" si="0">F4/$F$9</f>
        <v>0.22014925373134328</v>
      </c>
      <c r="J4" s="4" t="s">
        <v>372</v>
      </c>
      <c r="K4" s="5">
        <v>0</v>
      </c>
      <c r="L4" s="5">
        <v>1.8656716417910447E-3</v>
      </c>
      <c r="M4" s="5">
        <v>0.15298507462686567</v>
      </c>
      <c r="N4" s="5">
        <v>0</v>
      </c>
      <c r="O4" s="5">
        <v>3.7313432835820895E-3</v>
      </c>
      <c r="P4" s="5">
        <v>1.8656716417910447E-3</v>
      </c>
      <c r="Q4" s="5">
        <v>0.16044776119402984</v>
      </c>
    </row>
    <row r="5" spans="1:17" x14ac:dyDescent="0.3">
      <c r="A5">
        <v>4</v>
      </c>
      <c r="B5" t="s">
        <v>529</v>
      </c>
      <c r="C5" t="s">
        <v>370</v>
      </c>
      <c r="E5" s="4" t="s">
        <v>529</v>
      </c>
      <c r="F5">
        <v>69</v>
      </c>
      <c r="G5" s="5">
        <v>0.1287313432835821</v>
      </c>
      <c r="H5" s="5">
        <f t="shared" si="0"/>
        <v>0.1287313432835821</v>
      </c>
      <c r="J5" s="4" t="s">
        <v>390</v>
      </c>
      <c r="K5" s="5">
        <v>0</v>
      </c>
      <c r="L5" s="5">
        <v>0</v>
      </c>
      <c r="M5" s="5">
        <v>2.2388059701492536E-2</v>
      </c>
      <c r="N5" s="5">
        <v>0</v>
      </c>
      <c r="O5" s="5">
        <v>6.3432835820895525E-2</v>
      </c>
      <c r="P5" s="5">
        <v>0</v>
      </c>
      <c r="Q5" s="5">
        <v>8.5820895522388058E-2</v>
      </c>
    </row>
    <row r="6" spans="1:17" x14ac:dyDescent="0.3">
      <c r="A6">
        <v>5</v>
      </c>
      <c r="B6" t="s">
        <v>93</v>
      </c>
      <c r="C6" t="s">
        <v>372</v>
      </c>
      <c r="E6" s="4" t="s">
        <v>531</v>
      </c>
      <c r="F6">
        <v>56</v>
      </c>
      <c r="G6" s="5">
        <v>0.1044776119402985</v>
      </c>
      <c r="H6" s="5">
        <f t="shared" si="0"/>
        <v>0.1044776119402985</v>
      </c>
      <c r="J6" s="4" t="s">
        <v>411</v>
      </c>
      <c r="K6" s="5">
        <v>0</v>
      </c>
      <c r="L6" s="5">
        <v>0</v>
      </c>
      <c r="M6" s="5">
        <v>1.8656716417910446E-2</v>
      </c>
      <c r="N6" s="5">
        <v>0</v>
      </c>
      <c r="O6" s="5">
        <v>1.8656716417910447E-3</v>
      </c>
      <c r="P6" s="5">
        <v>0</v>
      </c>
      <c r="Q6" s="5">
        <v>2.0522388059701493E-2</v>
      </c>
    </row>
    <row r="7" spans="1:17" x14ac:dyDescent="0.3">
      <c r="A7">
        <v>6</v>
      </c>
      <c r="B7" t="s">
        <v>529</v>
      </c>
      <c r="C7" t="s">
        <v>369</v>
      </c>
      <c r="E7" s="4" t="s">
        <v>530</v>
      </c>
      <c r="F7">
        <v>29</v>
      </c>
      <c r="G7" s="5">
        <v>5.4104477611940295E-2</v>
      </c>
      <c r="H7" s="5">
        <f t="shared" si="0"/>
        <v>5.4104477611940295E-2</v>
      </c>
      <c r="J7" s="4" t="s">
        <v>369</v>
      </c>
      <c r="K7" s="5">
        <v>1.8656716417910447E-3</v>
      </c>
      <c r="L7" s="5">
        <v>4.1044776119402986E-2</v>
      </c>
      <c r="M7" s="5">
        <v>7.462686567164179E-3</v>
      </c>
      <c r="N7" s="5">
        <v>9.3283582089552231E-3</v>
      </c>
      <c r="O7" s="5">
        <v>0</v>
      </c>
      <c r="P7" s="5">
        <v>2.9850746268656716E-2</v>
      </c>
      <c r="Q7" s="5">
        <v>8.9552238805970144E-2</v>
      </c>
    </row>
    <row r="8" spans="1:17" x14ac:dyDescent="0.3">
      <c r="A8">
        <v>7</v>
      </c>
      <c r="B8" t="s">
        <v>93</v>
      </c>
      <c r="C8" t="s">
        <v>372</v>
      </c>
      <c r="E8" s="4" t="s">
        <v>528</v>
      </c>
      <c r="F8">
        <v>22</v>
      </c>
      <c r="G8" s="5">
        <v>4.1044776119402986E-2</v>
      </c>
      <c r="H8" s="5">
        <f t="shared" si="0"/>
        <v>4.1044776119402986E-2</v>
      </c>
      <c r="J8" s="4" t="s">
        <v>370</v>
      </c>
      <c r="K8" s="5">
        <v>0</v>
      </c>
      <c r="L8" s="5">
        <v>4.4776119402985072E-2</v>
      </c>
      <c r="M8" s="5">
        <v>5.597014925373134E-3</v>
      </c>
      <c r="N8" s="5">
        <v>1.3059701492537313E-2</v>
      </c>
      <c r="O8" s="5">
        <v>0</v>
      </c>
      <c r="P8" s="5">
        <v>3.7313432835820892E-2</v>
      </c>
      <c r="Q8" s="5">
        <v>0.10074626865671642</v>
      </c>
    </row>
    <row r="9" spans="1:17" x14ac:dyDescent="0.3">
      <c r="A9">
        <v>8</v>
      </c>
      <c r="B9" t="s">
        <v>93</v>
      </c>
      <c r="C9" t="s">
        <v>372</v>
      </c>
      <c r="E9" s="4" t="s">
        <v>327</v>
      </c>
      <c r="F9">
        <v>536</v>
      </c>
      <c r="G9" s="5">
        <v>1</v>
      </c>
      <c r="H9" s="5">
        <f t="shared" si="0"/>
        <v>1</v>
      </c>
      <c r="J9" s="4" t="s">
        <v>401</v>
      </c>
      <c r="K9" s="5">
        <v>3.7313432835820895E-3</v>
      </c>
      <c r="L9" s="5">
        <v>5.597014925373134E-3</v>
      </c>
      <c r="M9" s="5">
        <v>3.7313432835820895E-3</v>
      </c>
      <c r="N9" s="5">
        <v>1.8656716417910447E-3</v>
      </c>
      <c r="O9" s="5">
        <v>3.7313432835820895E-3</v>
      </c>
      <c r="P9" s="5">
        <v>1.8656716417910447E-3</v>
      </c>
      <c r="Q9" s="5">
        <v>2.0522388059701493E-2</v>
      </c>
    </row>
    <row r="10" spans="1:17" x14ac:dyDescent="0.3">
      <c r="A10">
        <v>9</v>
      </c>
      <c r="B10" t="s">
        <v>529</v>
      </c>
      <c r="C10" t="s">
        <v>373</v>
      </c>
      <c r="J10" s="4" t="s">
        <v>392</v>
      </c>
      <c r="K10" s="5">
        <v>0</v>
      </c>
      <c r="L10" s="5">
        <v>0</v>
      </c>
      <c r="M10" s="5">
        <v>1.8656716417910447E-3</v>
      </c>
      <c r="N10" s="5">
        <v>0</v>
      </c>
      <c r="O10" s="5">
        <v>0</v>
      </c>
      <c r="P10" s="5">
        <v>0</v>
      </c>
      <c r="Q10" s="5">
        <v>1.8656716417910447E-3</v>
      </c>
    </row>
    <row r="11" spans="1:17" x14ac:dyDescent="0.3">
      <c r="A11">
        <v>10</v>
      </c>
      <c r="B11" t="s">
        <v>529</v>
      </c>
      <c r="C11" t="s">
        <v>369</v>
      </c>
      <c r="E11" s="4" t="s">
        <v>541</v>
      </c>
      <c r="J11" s="4" t="s">
        <v>383</v>
      </c>
      <c r="K11" s="5">
        <v>0</v>
      </c>
      <c r="L11" s="5">
        <v>1.8656716417910447E-3</v>
      </c>
      <c r="M11" s="5">
        <v>1.8656716417910447E-3</v>
      </c>
      <c r="N11" s="5">
        <v>0</v>
      </c>
      <c r="O11" s="5">
        <v>0</v>
      </c>
      <c r="P11" s="5">
        <v>0</v>
      </c>
      <c r="Q11" s="5">
        <v>3.7313432835820895E-3</v>
      </c>
    </row>
    <row r="12" spans="1:17" x14ac:dyDescent="0.3">
      <c r="A12">
        <v>11</v>
      </c>
      <c r="B12" t="s">
        <v>153</v>
      </c>
      <c r="C12" t="s">
        <v>375</v>
      </c>
      <c r="E12" s="3" t="s">
        <v>326</v>
      </c>
      <c r="F12" t="s">
        <v>527</v>
      </c>
      <c r="G12" t="s">
        <v>532</v>
      </c>
      <c r="J12" s="4" t="s">
        <v>398</v>
      </c>
      <c r="K12" s="5">
        <v>0</v>
      </c>
      <c r="L12" s="5">
        <v>5.597014925373134E-3</v>
      </c>
      <c r="M12" s="5">
        <v>1.8656716417910447E-3</v>
      </c>
      <c r="N12" s="5">
        <v>0</v>
      </c>
      <c r="O12" s="5">
        <v>0</v>
      </c>
      <c r="P12" s="5">
        <v>0</v>
      </c>
      <c r="Q12" s="5">
        <v>7.462686567164179E-3</v>
      </c>
    </row>
    <row r="13" spans="1:17" x14ac:dyDescent="0.3">
      <c r="A13">
        <v>12</v>
      </c>
      <c r="B13" t="s">
        <v>153</v>
      </c>
      <c r="C13" t="s">
        <v>376</v>
      </c>
      <c r="E13" s="4" t="s">
        <v>372</v>
      </c>
      <c r="F13">
        <v>86</v>
      </c>
      <c r="G13" s="5">
        <v>0.16044776119402984</v>
      </c>
      <c r="J13" s="4" t="s">
        <v>508</v>
      </c>
      <c r="K13" s="5">
        <v>0</v>
      </c>
      <c r="L13" s="5">
        <v>1.8656716417910447E-3</v>
      </c>
      <c r="M13" s="5">
        <v>1.8656716417910447E-3</v>
      </c>
      <c r="N13" s="5">
        <v>0</v>
      </c>
      <c r="O13" s="5">
        <v>0</v>
      </c>
      <c r="P13" s="5">
        <v>0</v>
      </c>
      <c r="Q13" s="5">
        <v>3.7313432835820895E-3</v>
      </c>
    </row>
    <row r="14" spans="1:17" x14ac:dyDescent="0.3">
      <c r="A14">
        <v>13</v>
      </c>
      <c r="B14" t="s">
        <v>153</v>
      </c>
      <c r="C14" t="s">
        <v>370</v>
      </c>
      <c r="E14" s="4" t="s">
        <v>370</v>
      </c>
      <c r="F14">
        <v>54</v>
      </c>
      <c r="G14" s="5">
        <v>0.10074626865671642</v>
      </c>
      <c r="J14" s="4" t="s">
        <v>471</v>
      </c>
      <c r="K14" s="5">
        <v>0</v>
      </c>
      <c r="L14" s="5">
        <v>0</v>
      </c>
      <c r="M14" s="5">
        <v>1.8656716417910447E-3</v>
      </c>
      <c r="N14" s="5">
        <v>0</v>
      </c>
      <c r="O14" s="5">
        <v>0</v>
      </c>
      <c r="P14" s="5">
        <v>0</v>
      </c>
      <c r="Q14" s="5">
        <v>1.8656716417910447E-3</v>
      </c>
    </row>
    <row r="15" spans="1:17" x14ac:dyDescent="0.3">
      <c r="A15">
        <v>14</v>
      </c>
      <c r="B15" t="s">
        <v>529</v>
      </c>
      <c r="C15" t="s">
        <v>377</v>
      </c>
      <c r="E15" s="4" t="s">
        <v>369</v>
      </c>
      <c r="F15">
        <v>48</v>
      </c>
      <c r="G15" s="5">
        <v>8.9552238805970144E-2</v>
      </c>
      <c r="J15" s="4" t="s">
        <v>403</v>
      </c>
      <c r="K15" s="5">
        <v>0</v>
      </c>
      <c r="L15" s="5">
        <v>3.7313432835820895E-3</v>
      </c>
      <c r="M15" s="5">
        <v>0</v>
      </c>
      <c r="N15" s="5">
        <v>5.597014925373134E-3</v>
      </c>
      <c r="O15" s="5">
        <v>0</v>
      </c>
      <c r="P15" s="5">
        <v>0</v>
      </c>
      <c r="Q15" s="5">
        <v>9.3283582089552231E-3</v>
      </c>
    </row>
    <row r="16" spans="1:17" x14ac:dyDescent="0.3">
      <c r="A16">
        <v>15</v>
      </c>
      <c r="B16" t="s">
        <v>153</v>
      </c>
      <c r="C16" t="s">
        <v>369</v>
      </c>
      <c r="E16" s="4" t="s">
        <v>390</v>
      </c>
      <c r="F16">
        <v>46</v>
      </c>
      <c r="G16" s="5">
        <v>8.5820895522388058E-2</v>
      </c>
      <c r="J16" s="4" t="s">
        <v>376</v>
      </c>
      <c r="K16" s="5">
        <v>0</v>
      </c>
      <c r="L16" s="5">
        <v>1.8656716417910447E-3</v>
      </c>
      <c r="M16" s="5">
        <v>0</v>
      </c>
      <c r="N16" s="5">
        <v>0</v>
      </c>
      <c r="O16" s="5">
        <v>0</v>
      </c>
      <c r="P16" s="5">
        <v>0</v>
      </c>
      <c r="Q16" s="5">
        <v>1.8656716417910447E-3</v>
      </c>
    </row>
    <row r="17" spans="1:17" x14ac:dyDescent="0.3">
      <c r="A17">
        <v>16</v>
      </c>
      <c r="B17" t="s">
        <v>153</v>
      </c>
      <c r="C17" t="s">
        <v>496</v>
      </c>
      <c r="E17" s="4" t="s">
        <v>377</v>
      </c>
      <c r="F17">
        <v>26</v>
      </c>
      <c r="G17" s="5">
        <v>4.8507462686567165E-2</v>
      </c>
      <c r="J17" s="4" t="s">
        <v>386</v>
      </c>
      <c r="K17" s="5">
        <v>0</v>
      </c>
      <c r="L17" s="5">
        <v>1.8656716417910447E-3</v>
      </c>
      <c r="M17" s="5">
        <v>0</v>
      </c>
      <c r="N17" s="5">
        <v>0</v>
      </c>
      <c r="O17" s="5">
        <v>0</v>
      </c>
      <c r="P17" s="5">
        <v>0</v>
      </c>
      <c r="Q17" s="5">
        <v>1.8656716417910447E-3</v>
      </c>
    </row>
    <row r="18" spans="1:17" x14ac:dyDescent="0.3">
      <c r="A18">
        <v>17</v>
      </c>
      <c r="B18" t="s">
        <v>153</v>
      </c>
      <c r="C18" t="s">
        <v>378</v>
      </c>
      <c r="E18" s="4" t="s">
        <v>382</v>
      </c>
      <c r="F18">
        <v>22</v>
      </c>
      <c r="G18" s="5">
        <v>4.1044776119402986E-2</v>
      </c>
      <c r="J18" s="4" t="s">
        <v>389</v>
      </c>
      <c r="K18" s="5">
        <v>0</v>
      </c>
      <c r="L18" s="5">
        <v>2.2388059701492536E-2</v>
      </c>
      <c r="M18" s="5">
        <v>0</v>
      </c>
      <c r="N18" s="5">
        <v>0</v>
      </c>
      <c r="O18" s="5">
        <v>0</v>
      </c>
      <c r="P18" s="5">
        <v>0</v>
      </c>
      <c r="Q18" s="5">
        <v>2.2388059701492536E-2</v>
      </c>
    </row>
    <row r="19" spans="1:17" x14ac:dyDescent="0.3">
      <c r="A19">
        <v>18</v>
      </c>
      <c r="B19" t="s">
        <v>153</v>
      </c>
      <c r="C19" t="s">
        <v>458</v>
      </c>
      <c r="E19" s="4" t="s">
        <v>381</v>
      </c>
      <c r="F19">
        <v>20</v>
      </c>
      <c r="G19" s="5">
        <v>3.7313432835820892E-2</v>
      </c>
      <c r="J19" s="4" t="s">
        <v>431</v>
      </c>
      <c r="K19" s="5">
        <v>0</v>
      </c>
      <c r="L19" s="5">
        <v>0</v>
      </c>
      <c r="M19" s="5">
        <v>0</v>
      </c>
      <c r="N19" s="5">
        <v>0</v>
      </c>
      <c r="O19" s="5">
        <v>3.7313432835820895E-3</v>
      </c>
      <c r="P19" s="5">
        <v>0</v>
      </c>
      <c r="Q19" s="5">
        <v>3.7313432835820895E-3</v>
      </c>
    </row>
    <row r="20" spans="1:17" x14ac:dyDescent="0.3">
      <c r="A20">
        <v>19</v>
      </c>
      <c r="B20" t="s">
        <v>93</v>
      </c>
      <c r="C20" t="s">
        <v>372</v>
      </c>
      <c r="E20" s="4" t="s">
        <v>496</v>
      </c>
      <c r="F20">
        <v>17</v>
      </c>
      <c r="G20" s="5">
        <v>3.1716417910447763E-2</v>
      </c>
      <c r="J20" s="4" t="s">
        <v>402</v>
      </c>
      <c r="K20" s="5">
        <v>0</v>
      </c>
      <c r="L20" s="5">
        <v>1.3059701492537313E-2</v>
      </c>
      <c r="M20" s="5">
        <v>0</v>
      </c>
      <c r="N20" s="5">
        <v>1.8656716417910447E-3</v>
      </c>
      <c r="O20" s="5">
        <v>0</v>
      </c>
      <c r="P20" s="5">
        <v>0</v>
      </c>
      <c r="Q20" s="5">
        <v>1.4925373134328358E-2</v>
      </c>
    </row>
    <row r="21" spans="1:17" x14ac:dyDescent="0.3">
      <c r="A21">
        <v>20</v>
      </c>
      <c r="B21" t="s">
        <v>528</v>
      </c>
      <c r="C21" t="s">
        <v>498</v>
      </c>
      <c r="E21" s="4" t="s">
        <v>375</v>
      </c>
      <c r="F21">
        <v>16</v>
      </c>
      <c r="G21" s="5">
        <v>2.9850746268656716E-2</v>
      </c>
      <c r="J21" s="4" t="s">
        <v>395</v>
      </c>
      <c r="K21" s="5">
        <v>0</v>
      </c>
      <c r="L21" s="5">
        <v>5.597014925373134E-3</v>
      </c>
      <c r="M21" s="5">
        <v>0</v>
      </c>
      <c r="N21" s="5">
        <v>0</v>
      </c>
      <c r="O21" s="5">
        <v>0</v>
      </c>
      <c r="P21" s="5">
        <v>0</v>
      </c>
      <c r="Q21" s="5">
        <v>5.597014925373134E-3</v>
      </c>
    </row>
    <row r="22" spans="1:17" x14ac:dyDescent="0.3">
      <c r="A22">
        <v>21</v>
      </c>
      <c r="B22" t="s">
        <v>93</v>
      </c>
      <c r="C22" t="s">
        <v>372</v>
      </c>
      <c r="E22" s="4" t="s">
        <v>388</v>
      </c>
      <c r="F22">
        <v>14</v>
      </c>
      <c r="G22" s="5">
        <v>2.6119402985074626E-2</v>
      </c>
      <c r="J22" s="4" t="s">
        <v>400</v>
      </c>
      <c r="K22" s="5">
        <v>0</v>
      </c>
      <c r="L22" s="5">
        <v>1.3059701492537313E-2</v>
      </c>
      <c r="M22" s="5">
        <v>0</v>
      </c>
      <c r="N22" s="5">
        <v>0</v>
      </c>
      <c r="O22" s="5">
        <v>0</v>
      </c>
      <c r="P22" s="5">
        <v>0</v>
      </c>
      <c r="Q22" s="5">
        <v>1.3059701492537313E-2</v>
      </c>
    </row>
    <row r="23" spans="1:17" x14ac:dyDescent="0.3">
      <c r="A23">
        <v>22</v>
      </c>
      <c r="B23" t="s">
        <v>93</v>
      </c>
      <c r="C23" t="s">
        <v>372</v>
      </c>
      <c r="E23" s="4" t="s">
        <v>389</v>
      </c>
      <c r="F23">
        <v>12</v>
      </c>
      <c r="G23" s="5">
        <v>2.2388059701492536E-2</v>
      </c>
      <c r="J23" s="4" t="s">
        <v>380</v>
      </c>
      <c r="K23" s="5">
        <v>0</v>
      </c>
      <c r="L23" s="5">
        <v>3.7313432835820895E-3</v>
      </c>
      <c r="M23" s="5">
        <v>0</v>
      </c>
      <c r="N23" s="5">
        <v>0</v>
      </c>
      <c r="O23" s="5">
        <v>0</v>
      </c>
      <c r="P23" s="5">
        <v>1.8656716417910447E-3</v>
      </c>
      <c r="Q23" s="5">
        <v>5.597014925373134E-3</v>
      </c>
    </row>
    <row r="24" spans="1:17" x14ac:dyDescent="0.3">
      <c r="A24">
        <v>23</v>
      </c>
      <c r="B24" t="s">
        <v>153</v>
      </c>
      <c r="C24" t="s">
        <v>381</v>
      </c>
      <c r="E24" s="4" t="s">
        <v>411</v>
      </c>
      <c r="F24">
        <v>11</v>
      </c>
      <c r="G24" s="5">
        <v>2.0522388059701493E-2</v>
      </c>
      <c r="J24" s="4" t="s">
        <v>447</v>
      </c>
      <c r="K24" s="5">
        <v>0</v>
      </c>
      <c r="L24" s="5">
        <v>0</v>
      </c>
      <c r="M24" s="5">
        <v>0</v>
      </c>
      <c r="N24" s="5">
        <v>1.8656716417910447E-3</v>
      </c>
      <c r="O24" s="5">
        <v>0</v>
      </c>
      <c r="P24" s="5">
        <v>0</v>
      </c>
      <c r="Q24" s="5">
        <v>1.8656716417910447E-3</v>
      </c>
    </row>
    <row r="25" spans="1:17" x14ac:dyDescent="0.3">
      <c r="A25">
        <v>24</v>
      </c>
      <c r="B25" t="s">
        <v>153</v>
      </c>
      <c r="C25" t="s">
        <v>382</v>
      </c>
      <c r="E25" s="4" t="s">
        <v>401</v>
      </c>
      <c r="F25">
        <v>11</v>
      </c>
      <c r="G25" s="5">
        <v>2.0522388059701493E-2</v>
      </c>
      <c r="J25" s="4" t="s">
        <v>391</v>
      </c>
      <c r="K25" s="5">
        <v>0</v>
      </c>
      <c r="L25" s="5">
        <v>5.597014925373134E-3</v>
      </c>
      <c r="M25" s="5">
        <v>0</v>
      </c>
      <c r="N25" s="5">
        <v>1.8656716417910447E-3</v>
      </c>
      <c r="O25" s="5">
        <v>0</v>
      </c>
      <c r="P25" s="5">
        <v>1.8656716417910447E-3</v>
      </c>
      <c r="Q25" s="5">
        <v>9.3283582089552231E-3</v>
      </c>
    </row>
    <row r="26" spans="1:17" x14ac:dyDescent="0.3">
      <c r="A26">
        <v>25</v>
      </c>
      <c r="B26" t="s">
        <v>153</v>
      </c>
      <c r="C26" t="s">
        <v>496</v>
      </c>
      <c r="E26" s="4" t="s">
        <v>387</v>
      </c>
      <c r="F26">
        <v>9</v>
      </c>
      <c r="G26" s="5">
        <v>1.6791044776119403E-2</v>
      </c>
      <c r="J26" s="4" t="s">
        <v>498</v>
      </c>
      <c r="K26" s="5">
        <v>1.8656716417910447E-3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1.8656716417910447E-3</v>
      </c>
    </row>
    <row r="27" spans="1:17" x14ac:dyDescent="0.3">
      <c r="A27">
        <v>26</v>
      </c>
      <c r="B27" t="s">
        <v>153</v>
      </c>
      <c r="C27" t="s">
        <v>496</v>
      </c>
      <c r="E27" s="4" t="s">
        <v>495</v>
      </c>
      <c r="F27">
        <v>8</v>
      </c>
      <c r="G27" s="5">
        <v>1.4925373134328358E-2</v>
      </c>
      <c r="J27" s="4" t="s">
        <v>457</v>
      </c>
      <c r="K27" s="5">
        <v>1.8656716417910447E-3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1.8656716417910447E-3</v>
      </c>
    </row>
    <row r="28" spans="1:17" x14ac:dyDescent="0.3">
      <c r="A28">
        <v>27</v>
      </c>
      <c r="B28" t="s">
        <v>529</v>
      </c>
      <c r="C28" t="s">
        <v>384</v>
      </c>
      <c r="E28" s="4" t="s">
        <v>402</v>
      </c>
      <c r="F28">
        <v>8</v>
      </c>
      <c r="G28" s="5">
        <v>1.4925373134328358E-2</v>
      </c>
      <c r="J28" s="4" t="s">
        <v>472</v>
      </c>
      <c r="K28" s="5">
        <v>0</v>
      </c>
      <c r="L28" s="5">
        <v>0</v>
      </c>
      <c r="M28" s="5">
        <v>0</v>
      </c>
      <c r="N28" s="5">
        <v>0</v>
      </c>
      <c r="O28" s="5">
        <v>5.597014925373134E-3</v>
      </c>
      <c r="P28" s="5">
        <v>0</v>
      </c>
      <c r="Q28" s="5">
        <v>5.597014925373134E-3</v>
      </c>
    </row>
    <row r="29" spans="1:17" x14ac:dyDescent="0.3">
      <c r="A29">
        <v>29</v>
      </c>
      <c r="B29" t="s">
        <v>153</v>
      </c>
      <c r="C29" t="s">
        <v>373</v>
      </c>
      <c r="E29" s="4" t="s">
        <v>400</v>
      </c>
      <c r="F29">
        <v>7</v>
      </c>
      <c r="G29" s="5">
        <v>1.3059701492537313E-2</v>
      </c>
      <c r="J29" s="4" t="s">
        <v>195</v>
      </c>
      <c r="K29" s="5">
        <v>0</v>
      </c>
      <c r="L29" s="5">
        <v>1.8656716417910447E-3</v>
      </c>
      <c r="M29" s="5">
        <v>0</v>
      </c>
      <c r="N29" s="5">
        <v>0</v>
      </c>
      <c r="O29" s="5">
        <v>0</v>
      </c>
      <c r="P29" s="5">
        <v>0</v>
      </c>
      <c r="Q29" s="5">
        <v>1.8656716417910447E-3</v>
      </c>
    </row>
    <row r="30" spans="1:17" x14ac:dyDescent="0.3">
      <c r="A30">
        <v>30</v>
      </c>
      <c r="B30" t="s">
        <v>153</v>
      </c>
      <c r="C30" t="s">
        <v>386</v>
      </c>
      <c r="E30" s="4" t="s">
        <v>425</v>
      </c>
      <c r="F30">
        <v>6</v>
      </c>
      <c r="G30" s="5">
        <v>1.1194029850746268E-2</v>
      </c>
      <c r="J30" s="4" t="s">
        <v>458</v>
      </c>
      <c r="K30" s="5">
        <v>0</v>
      </c>
      <c r="L30" s="5">
        <v>5.597014925373134E-3</v>
      </c>
      <c r="M30" s="5">
        <v>0</v>
      </c>
      <c r="N30" s="5">
        <v>0</v>
      </c>
      <c r="O30" s="5">
        <v>0</v>
      </c>
      <c r="P30" s="5">
        <v>0</v>
      </c>
      <c r="Q30" s="5">
        <v>5.597014925373134E-3</v>
      </c>
    </row>
    <row r="31" spans="1:17" x14ac:dyDescent="0.3">
      <c r="A31">
        <v>31</v>
      </c>
      <c r="B31" t="s">
        <v>531</v>
      </c>
      <c r="C31" t="s">
        <v>387</v>
      </c>
      <c r="E31" s="4" t="s">
        <v>419</v>
      </c>
      <c r="F31">
        <v>6</v>
      </c>
      <c r="G31" s="5">
        <v>1.1194029850746268E-2</v>
      </c>
      <c r="J31" s="4" t="s">
        <v>480</v>
      </c>
      <c r="K31" s="5">
        <v>0</v>
      </c>
      <c r="L31" s="5">
        <v>1.8656716417910447E-3</v>
      </c>
      <c r="M31" s="5">
        <v>0</v>
      </c>
      <c r="N31" s="5">
        <v>0</v>
      </c>
      <c r="O31" s="5">
        <v>0</v>
      </c>
      <c r="P31" s="5">
        <v>0</v>
      </c>
      <c r="Q31" s="5">
        <v>1.8656716417910447E-3</v>
      </c>
    </row>
    <row r="32" spans="1:17" x14ac:dyDescent="0.3">
      <c r="A32">
        <v>32</v>
      </c>
      <c r="B32" t="s">
        <v>528</v>
      </c>
      <c r="C32" t="s">
        <v>388</v>
      </c>
      <c r="E32" s="4" t="s">
        <v>391</v>
      </c>
      <c r="F32">
        <v>5</v>
      </c>
      <c r="G32" s="5">
        <v>9.3283582089552231E-3</v>
      </c>
      <c r="J32" s="4" t="s">
        <v>449</v>
      </c>
      <c r="K32" s="5">
        <v>0</v>
      </c>
      <c r="L32" s="5">
        <v>1.8656716417910447E-3</v>
      </c>
      <c r="M32" s="5">
        <v>0</v>
      </c>
      <c r="N32" s="5">
        <v>0</v>
      </c>
      <c r="O32" s="5">
        <v>0</v>
      </c>
      <c r="P32" s="5">
        <v>0</v>
      </c>
      <c r="Q32" s="5">
        <v>1.8656716417910447E-3</v>
      </c>
    </row>
    <row r="33" spans="1:17" x14ac:dyDescent="0.3">
      <c r="A33">
        <v>33</v>
      </c>
      <c r="B33" t="s">
        <v>529</v>
      </c>
      <c r="C33" t="s">
        <v>370</v>
      </c>
      <c r="E33" s="4" t="s">
        <v>371</v>
      </c>
      <c r="F33">
        <v>5</v>
      </c>
      <c r="G33" s="5">
        <v>9.3283582089552231E-3</v>
      </c>
      <c r="J33" s="4" t="s">
        <v>441</v>
      </c>
      <c r="K33" s="5">
        <v>0</v>
      </c>
      <c r="L33" s="5">
        <v>1.8656716417910447E-3</v>
      </c>
      <c r="M33" s="5">
        <v>0</v>
      </c>
      <c r="N33" s="5">
        <v>0</v>
      </c>
      <c r="O33" s="5">
        <v>0</v>
      </c>
      <c r="P33" s="5">
        <v>0</v>
      </c>
      <c r="Q33" s="5">
        <v>1.8656716417910447E-3</v>
      </c>
    </row>
    <row r="34" spans="1:17" x14ac:dyDescent="0.3">
      <c r="A34">
        <v>34</v>
      </c>
      <c r="B34" t="s">
        <v>530</v>
      </c>
      <c r="C34" t="s">
        <v>402</v>
      </c>
      <c r="E34" s="4" t="s">
        <v>403</v>
      </c>
      <c r="F34">
        <v>5</v>
      </c>
      <c r="G34" s="5">
        <v>9.3283582089552231E-3</v>
      </c>
      <c r="J34" s="4" t="s">
        <v>388</v>
      </c>
      <c r="K34" s="5">
        <v>2.6119402985074626E-2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2.6119402985074626E-2</v>
      </c>
    </row>
    <row r="35" spans="1:17" x14ac:dyDescent="0.3">
      <c r="A35">
        <v>35</v>
      </c>
      <c r="B35" t="s">
        <v>531</v>
      </c>
      <c r="C35" t="s">
        <v>390</v>
      </c>
      <c r="E35" s="4" t="s">
        <v>398</v>
      </c>
      <c r="F35">
        <v>4</v>
      </c>
      <c r="G35" s="5">
        <v>7.462686567164179E-3</v>
      </c>
      <c r="J35" s="4" t="s">
        <v>496</v>
      </c>
      <c r="K35" s="5">
        <v>0</v>
      </c>
      <c r="L35" s="5">
        <v>2.4253731343283583E-2</v>
      </c>
      <c r="M35" s="5">
        <v>0</v>
      </c>
      <c r="N35" s="5">
        <v>7.462686567164179E-3</v>
      </c>
      <c r="O35" s="5">
        <v>0</v>
      </c>
      <c r="P35" s="5">
        <v>0</v>
      </c>
      <c r="Q35" s="5">
        <v>3.1716417910447763E-2</v>
      </c>
    </row>
    <row r="36" spans="1:17" x14ac:dyDescent="0.3">
      <c r="A36">
        <v>36</v>
      </c>
      <c r="B36" t="s">
        <v>93</v>
      </c>
      <c r="C36" t="s">
        <v>390</v>
      </c>
      <c r="E36" s="4" t="s">
        <v>412</v>
      </c>
      <c r="F36">
        <v>4</v>
      </c>
      <c r="G36" s="5">
        <v>7.462686567164179E-3</v>
      </c>
      <c r="J36" s="4" t="s">
        <v>404</v>
      </c>
      <c r="K36" s="5">
        <v>0</v>
      </c>
      <c r="L36" s="5">
        <v>5.597014925373134E-3</v>
      </c>
      <c r="M36" s="5">
        <v>0</v>
      </c>
      <c r="N36" s="5">
        <v>0</v>
      </c>
      <c r="O36" s="5">
        <v>0</v>
      </c>
      <c r="P36" s="5">
        <v>0</v>
      </c>
      <c r="Q36" s="5">
        <v>5.597014925373134E-3</v>
      </c>
    </row>
    <row r="37" spans="1:17" x14ac:dyDescent="0.3">
      <c r="A37">
        <v>37</v>
      </c>
      <c r="B37" t="s">
        <v>93</v>
      </c>
      <c r="C37" t="s">
        <v>372</v>
      </c>
      <c r="E37" s="4" t="s">
        <v>378</v>
      </c>
      <c r="F37">
        <v>4</v>
      </c>
      <c r="G37" s="5">
        <v>7.462686567164179E-3</v>
      </c>
      <c r="J37" s="4" t="s">
        <v>421</v>
      </c>
      <c r="K37" s="5">
        <v>0</v>
      </c>
      <c r="L37" s="5">
        <v>1.8656716417910447E-3</v>
      </c>
      <c r="M37" s="5">
        <v>0</v>
      </c>
      <c r="N37" s="5">
        <v>0</v>
      </c>
      <c r="O37" s="5">
        <v>0</v>
      </c>
      <c r="P37" s="5">
        <v>0</v>
      </c>
      <c r="Q37" s="5">
        <v>1.8656716417910447E-3</v>
      </c>
    </row>
    <row r="38" spans="1:17" x14ac:dyDescent="0.3">
      <c r="A38">
        <v>38</v>
      </c>
      <c r="B38" t="s">
        <v>93</v>
      </c>
      <c r="C38" t="s">
        <v>392</v>
      </c>
      <c r="E38" s="4" t="s">
        <v>472</v>
      </c>
      <c r="F38">
        <v>3</v>
      </c>
      <c r="G38" s="5">
        <v>5.597014925373134E-3</v>
      </c>
      <c r="J38" s="4" t="s">
        <v>455</v>
      </c>
      <c r="K38" s="5">
        <v>0</v>
      </c>
      <c r="L38" s="5">
        <v>1.8656716417910447E-3</v>
      </c>
      <c r="M38" s="5">
        <v>0</v>
      </c>
      <c r="N38" s="5">
        <v>0</v>
      </c>
      <c r="O38" s="5">
        <v>0</v>
      </c>
      <c r="P38" s="5">
        <v>0</v>
      </c>
      <c r="Q38" s="5">
        <v>1.8656716417910447E-3</v>
      </c>
    </row>
    <row r="39" spans="1:17" x14ac:dyDescent="0.3">
      <c r="A39">
        <v>39</v>
      </c>
      <c r="B39" t="s">
        <v>93</v>
      </c>
      <c r="C39" t="s">
        <v>372</v>
      </c>
      <c r="E39" s="4" t="s">
        <v>404</v>
      </c>
      <c r="F39">
        <v>3</v>
      </c>
      <c r="G39" s="5">
        <v>5.597014925373134E-3</v>
      </c>
      <c r="J39" s="4" t="s">
        <v>444</v>
      </c>
      <c r="K39" s="5">
        <v>0</v>
      </c>
      <c r="L39" s="5">
        <v>1.8656716417910447E-3</v>
      </c>
      <c r="M39" s="5">
        <v>0</v>
      </c>
      <c r="N39" s="5">
        <v>0</v>
      </c>
      <c r="O39" s="5">
        <v>0</v>
      </c>
      <c r="P39" s="5">
        <v>0</v>
      </c>
      <c r="Q39" s="5">
        <v>1.8656716417910447E-3</v>
      </c>
    </row>
    <row r="40" spans="1:17" x14ac:dyDescent="0.3">
      <c r="A40">
        <v>40</v>
      </c>
      <c r="B40" t="s">
        <v>153</v>
      </c>
      <c r="C40" t="s">
        <v>370</v>
      </c>
      <c r="E40" s="4" t="s">
        <v>458</v>
      </c>
      <c r="F40">
        <v>3</v>
      </c>
      <c r="G40" s="5">
        <v>5.597014925373134E-3</v>
      </c>
      <c r="J40" s="4" t="s">
        <v>407</v>
      </c>
      <c r="K40" s="5">
        <v>0</v>
      </c>
      <c r="L40" s="5">
        <v>3.7313432835820895E-3</v>
      </c>
      <c r="M40" s="5">
        <v>0</v>
      </c>
      <c r="N40" s="5">
        <v>0</v>
      </c>
      <c r="O40" s="5">
        <v>0</v>
      </c>
      <c r="P40" s="5">
        <v>0</v>
      </c>
      <c r="Q40" s="5">
        <v>3.7313432835820895E-3</v>
      </c>
    </row>
    <row r="41" spans="1:17" x14ac:dyDescent="0.3">
      <c r="A41">
        <v>41</v>
      </c>
      <c r="B41" t="s">
        <v>531</v>
      </c>
      <c r="C41" t="s">
        <v>390</v>
      </c>
      <c r="E41" s="4" t="s">
        <v>426</v>
      </c>
      <c r="F41">
        <v>3</v>
      </c>
      <c r="G41" s="5">
        <v>5.597014925373134E-3</v>
      </c>
      <c r="J41" s="4" t="s">
        <v>456</v>
      </c>
      <c r="K41" s="5">
        <v>0</v>
      </c>
      <c r="L41" s="5">
        <v>5.597014925373134E-3</v>
      </c>
      <c r="M41" s="5">
        <v>0</v>
      </c>
      <c r="N41" s="5">
        <v>0</v>
      </c>
      <c r="O41" s="5">
        <v>0</v>
      </c>
      <c r="P41" s="5">
        <v>0</v>
      </c>
      <c r="Q41" s="5">
        <v>5.597014925373134E-3</v>
      </c>
    </row>
    <row r="42" spans="1:17" x14ac:dyDescent="0.3">
      <c r="A42">
        <v>42</v>
      </c>
      <c r="B42" t="s">
        <v>529</v>
      </c>
      <c r="C42" t="s">
        <v>369</v>
      </c>
      <c r="E42" s="4" t="s">
        <v>456</v>
      </c>
      <c r="F42">
        <v>3</v>
      </c>
      <c r="G42" s="5">
        <v>5.597014925373134E-3</v>
      </c>
      <c r="J42" s="4" t="s">
        <v>377</v>
      </c>
      <c r="K42" s="5">
        <v>0</v>
      </c>
      <c r="L42" s="5">
        <v>1.8656716417910446E-2</v>
      </c>
      <c r="M42" s="5">
        <v>0</v>
      </c>
      <c r="N42" s="5">
        <v>1.8656716417910447E-3</v>
      </c>
      <c r="O42" s="5">
        <v>0</v>
      </c>
      <c r="P42" s="5">
        <v>2.7985074626865673E-2</v>
      </c>
      <c r="Q42" s="5">
        <v>4.8507462686567165E-2</v>
      </c>
    </row>
    <row r="43" spans="1:17" x14ac:dyDescent="0.3">
      <c r="A43">
        <v>43</v>
      </c>
      <c r="B43" t="s">
        <v>153</v>
      </c>
      <c r="C43" t="s">
        <v>377</v>
      </c>
      <c r="E43" s="4" t="s">
        <v>395</v>
      </c>
      <c r="F43">
        <v>3</v>
      </c>
      <c r="G43" s="5">
        <v>5.597014925373134E-3</v>
      </c>
      <c r="J43" s="4" t="s">
        <v>381</v>
      </c>
      <c r="K43" s="5">
        <v>0</v>
      </c>
      <c r="L43" s="5">
        <v>2.2388059701492536E-2</v>
      </c>
      <c r="M43" s="5">
        <v>0</v>
      </c>
      <c r="N43" s="5">
        <v>0</v>
      </c>
      <c r="O43" s="5">
        <v>0</v>
      </c>
      <c r="P43" s="5">
        <v>1.4925373134328358E-2</v>
      </c>
      <c r="Q43" s="5">
        <v>3.7313432835820892E-2</v>
      </c>
    </row>
    <row r="44" spans="1:17" x14ac:dyDescent="0.3">
      <c r="A44">
        <v>44</v>
      </c>
      <c r="B44" t="s">
        <v>153</v>
      </c>
      <c r="C44" t="s">
        <v>380</v>
      </c>
      <c r="E44" s="4" t="s">
        <v>380</v>
      </c>
      <c r="F44">
        <v>3</v>
      </c>
      <c r="G44" s="5">
        <v>5.597014925373134E-3</v>
      </c>
      <c r="J44" s="4" t="s">
        <v>410</v>
      </c>
      <c r="K44" s="5">
        <v>0</v>
      </c>
      <c r="L44" s="5">
        <v>1.8656716417910447E-3</v>
      </c>
      <c r="M44" s="5">
        <v>0</v>
      </c>
      <c r="N44" s="5">
        <v>0</v>
      </c>
      <c r="O44" s="5">
        <v>0</v>
      </c>
      <c r="P44" s="5">
        <v>1.8656716417910447E-3</v>
      </c>
      <c r="Q44" s="5">
        <v>3.7313432835820895E-3</v>
      </c>
    </row>
    <row r="45" spans="1:17" x14ac:dyDescent="0.3">
      <c r="A45">
        <v>45</v>
      </c>
      <c r="B45" t="s">
        <v>529</v>
      </c>
      <c r="C45" t="s">
        <v>369</v>
      </c>
      <c r="E45" s="4" t="s">
        <v>373</v>
      </c>
      <c r="F45">
        <v>2</v>
      </c>
      <c r="G45" s="5">
        <v>3.7313432835820895E-3</v>
      </c>
      <c r="J45" s="4" t="s">
        <v>465</v>
      </c>
      <c r="K45" s="5">
        <v>0</v>
      </c>
      <c r="L45" s="5">
        <v>1.8656716417910447E-3</v>
      </c>
      <c r="M45" s="5">
        <v>0</v>
      </c>
      <c r="N45" s="5">
        <v>0</v>
      </c>
      <c r="O45" s="5">
        <v>0</v>
      </c>
      <c r="P45" s="5">
        <v>0</v>
      </c>
      <c r="Q45" s="5">
        <v>1.8656716417910447E-3</v>
      </c>
    </row>
    <row r="46" spans="1:17" x14ac:dyDescent="0.3">
      <c r="A46">
        <v>46</v>
      </c>
      <c r="B46" t="s">
        <v>153</v>
      </c>
      <c r="C46" t="s">
        <v>369</v>
      </c>
      <c r="E46" s="4" t="s">
        <v>407</v>
      </c>
      <c r="F46">
        <v>2</v>
      </c>
      <c r="G46" s="5">
        <v>3.7313432835820895E-3</v>
      </c>
      <c r="J46" s="4" t="s">
        <v>450</v>
      </c>
      <c r="K46" s="5">
        <v>0</v>
      </c>
      <c r="L46" s="5">
        <v>1.8656716417910447E-3</v>
      </c>
      <c r="M46" s="5">
        <v>0</v>
      </c>
      <c r="N46" s="5">
        <v>0</v>
      </c>
      <c r="O46" s="5">
        <v>0</v>
      </c>
      <c r="P46" s="5">
        <v>0</v>
      </c>
      <c r="Q46" s="5">
        <v>1.8656716417910447E-3</v>
      </c>
    </row>
    <row r="47" spans="1:17" x14ac:dyDescent="0.3">
      <c r="A47">
        <v>47</v>
      </c>
      <c r="B47" t="s">
        <v>153</v>
      </c>
      <c r="C47" t="s">
        <v>395</v>
      </c>
      <c r="E47" s="4" t="s">
        <v>511</v>
      </c>
      <c r="F47">
        <v>2</v>
      </c>
      <c r="G47" s="5">
        <v>3.7313432835820895E-3</v>
      </c>
      <c r="J47" s="4" t="s">
        <v>378</v>
      </c>
      <c r="K47" s="5">
        <v>0</v>
      </c>
      <c r="L47" s="5">
        <v>7.462686567164179E-3</v>
      </c>
      <c r="M47" s="5">
        <v>0</v>
      </c>
      <c r="N47" s="5">
        <v>0</v>
      </c>
      <c r="O47" s="5">
        <v>0</v>
      </c>
      <c r="P47" s="5">
        <v>0</v>
      </c>
      <c r="Q47" s="5">
        <v>7.462686567164179E-3</v>
      </c>
    </row>
    <row r="48" spans="1:17" x14ac:dyDescent="0.3">
      <c r="A48">
        <v>48</v>
      </c>
      <c r="B48" t="s">
        <v>153</v>
      </c>
      <c r="C48" t="s">
        <v>396</v>
      </c>
      <c r="E48" s="4" t="s">
        <v>508</v>
      </c>
      <c r="F48">
        <v>2</v>
      </c>
      <c r="G48" s="5">
        <v>3.7313432835820895E-3</v>
      </c>
      <c r="J48" s="4" t="s">
        <v>501</v>
      </c>
      <c r="K48" s="5">
        <v>1.8656716417910447E-3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1.8656716417910447E-3</v>
      </c>
    </row>
    <row r="49" spans="1:17" x14ac:dyDescent="0.3">
      <c r="A49">
        <v>49</v>
      </c>
      <c r="B49" t="s">
        <v>93</v>
      </c>
      <c r="C49" t="s">
        <v>372</v>
      </c>
      <c r="E49" s="4" t="s">
        <v>410</v>
      </c>
      <c r="F49">
        <v>2</v>
      </c>
      <c r="G49" s="5">
        <v>3.7313432835820895E-3</v>
      </c>
      <c r="J49" s="4" t="s">
        <v>417</v>
      </c>
      <c r="K49" s="5">
        <v>0</v>
      </c>
      <c r="L49" s="5">
        <v>1.8656716417910447E-3</v>
      </c>
      <c r="M49" s="5">
        <v>0</v>
      </c>
      <c r="N49" s="5">
        <v>0</v>
      </c>
      <c r="O49" s="5">
        <v>0</v>
      </c>
      <c r="P49" s="5">
        <v>0</v>
      </c>
      <c r="Q49" s="5">
        <v>1.8656716417910447E-3</v>
      </c>
    </row>
    <row r="50" spans="1:17" x14ac:dyDescent="0.3">
      <c r="A50">
        <v>50</v>
      </c>
      <c r="B50" t="s">
        <v>93</v>
      </c>
      <c r="C50" t="s">
        <v>372</v>
      </c>
      <c r="E50" s="4" t="s">
        <v>396</v>
      </c>
      <c r="F50">
        <v>2</v>
      </c>
      <c r="G50" s="5">
        <v>3.7313432835820895E-3</v>
      </c>
      <c r="J50" s="4" t="s">
        <v>440</v>
      </c>
      <c r="K50" s="5">
        <v>0</v>
      </c>
      <c r="L50" s="5">
        <v>1.8656716417910447E-3</v>
      </c>
      <c r="M50" s="5">
        <v>0</v>
      </c>
      <c r="N50" s="5">
        <v>0</v>
      </c>
      <c r="O50" s="5">
        <v>0</v>
      </c>
      <c r="P50" s="5">
        <v>0</v>
      </c>
      <c r="Q50" s="5">
        <v>1.8656716417910447E-3</v>
      </c>
    </row>
    <row r="51" spans="1:17" x14ac:dyDescent="0.3">
      <c r="A51">
        <v>51</v>
      </c>
      <c r="B51" t="s">
        <v>531</v>
      </c>
      <c r="C51" t="s">
        <v>397</v>
      </c>
      <c r="E51" s="4" t="s">
        <v>416</v>
      </c>
      <c r="F51">
        <v>2</v>
      </c>
      <c r="G51" s="5">
        <v>3.7313432835820895E-3</v>
      </c>
      <c r="J51" s="4" t="s">
        <v>495</v>
      </c>
      <c r="K51" s="5">
        <v>0</v>
      </c>
      <c r="L51" s="5">
        <v>1.4925373134328358E-2</v>
      </c>
      <c r="M51" s="5">
        <v>0</v>
      </c>
      <c r="N51" s="5">
        <v>0</v>
      </c>
      <c r="O51" s="5">
        <v>0</v>
      </c>
      <c r="P51" s="5">
        <v>0</v>
      </c>
      <c r="Q51" s="5">
        <v>1.4925373134328358E-2</v>
      </c>
    </row>
    <row r="52" spans="1:17" x14ac:dyDescent="0.3">
      <c r="A52">
        <v>52</v>
      </c>
      <c r="B52" t="s">
        <v>530</v>
      </c>
      <c r="C52" t="s">
        <v>370</v>
      </c>
      <c r="E52" s="4" t="s">
        <v>383</v>
      </c>
      <c r="F52">
        <v>2</v>
      </c>
      <c r="G52" s="5">
        <v>3.7313432835820895E-3</v>
      </c>
      <c r="J52" s="4" t="s">
        <v>412</v>
      </c>
      <c r="K52" s="5">
        <v>0</v>
      </c>
      <c r="L52" s="5">
        <v>7.462686567164179E-3</v>
      </c>
      <c r="M52" s="5">
        <v>0</v>
      </c>
      <c r="N52" s="5">
        <v>0</v>
      </c>
      <c r="O52" s="5">
        <v>0</v>
      </c>
      <c r="P52" s="5">
        <v>0</v>
      </c>
      <c r="Q52" s="5">
        <v>7.462686567164179E-3</v>
      </c>
    </row>
    <row r="53" spans="1:17" x14ac:dyDescent="0.3">
      <c r="A53">
        <v>53</v>
      </c>
      <c r="B53" t="s">
        <v>153</v>
      </c>
      <c r="C53" t="s">
        <v>425</v>
      </c>
      <c r="E53" s="4" t="s">
        <v>434</v>
      </c>
      <c r="F53">
        <v>2</v>
      </c>
      <c r="G53" s="5">
        <v>3.7313432835820895E-3</v>
      </c>
      <c r="J53" s="4" t="s">
        <v>399</v>
      </c>
      <c r="K53" s="5">
        <v>0</v>
      </c>
      <c r="L53" s="5">
        <v>1.8656716417910447E-3</v>
      </c>
      <c r="M53" s="5">
        <v>0</v>
      </c>
      <c r="N53" s="5">
        <v>0</v>
      </c>
      <c r="O53" s="5">
        <v>0</v>
      </c>
      <c r="P53" s="5">
        <v>0</v>
      </c>
      <c r="Q53" s="5">
        <v>1.8656716417910447E-3</v>
      </c>
    </row>
    <row r="54" spans="1:17" x14ac:dyDescent="0.3">
      <c r="A54">
        <v>54</v>
      </c>
      <c r="B54" t="s">
        <v>153</v>
      </c>
      <c r="C54" t="s">
        <v>399</v>
      </c>
      <c r="E54" s="4" t="s">
        <v>415</v>
      </c>
      <c r="F54">
        <v>2</v>
      </c>
      <c r="G54" s="5">
        <v>3.7313432835820895E-3</v>
      </c>
      <c r="J54" s="4" t="s">
        <v>453</v>
      </c>
      <c r="K54" s="5">
        <v>0</v>
      </c>
      <c r="L54" s="5">
        <v>1.8656716417910447E-3</v>
      </c>
      <c r="M54" s="5">
        <v>0</v>
      </c>
      <c r="N54" s="5">
        <v>0</v>
      </c>
      <c r="O54" s="5">
        <v>0</v>
      </c>
      <c r="P54" s="5">
        <v>0</v>
      </c>
      <c r="Q54" s="5">
        <v>1.8656716417910447E-3</v>
      </c>
    </row>
    <row r="55" spans="1:17" x14ac:dyDescent="0.3">
      <c r="A55">
        <v>55</v>
      </c>
      <c r="B55" t="s">
        <v>153</v>
      </c>
      <c r="C55" t="s">
        <v>398</v>
      </c>
      <c r="E55" s="4" t="s">
        <v>431</v>
      </c>
      <c r="F55">
        <v>2</v>
      </c>
      <c r="G55" s="5">
        <v>3.7313432835820895E-3</v>
      </c>
      <c r="J55" s="4" t="s">
        <v>505</v>
      </c>
      <c r="K55" s="5">
        <v>0</v>
      </c>
      <c r="L55" s="5">
        <v>1.8656716417910447E-3</v>
      </c>
      <c r="M55" s="5">
        <v>0</v>
      </c>
      <c r="N55" s="5">
        <v>0</v>
      </c>
      <c r="O55" s="5">
        <v>0</v>
      </c>
      <c r="P55" s="5">
        <v>0</v>
      </c>
      <c r="Q55" s="5">
        <v>1.8656716417910447E-3</v>
      </c>
    </row>
    <row r="56" spans="1:17" x14ac:dyDescent="0.3">
      <c r="A56">
        <v>56</v>
      </c>
      <c r="B56" t="s">
        <v>153</v>
      </c>
      <c r="C56" t="s">
        <v>400</v>
      </c>
      <c r="E56" s="4" t="s">
        <v>451</v>
      </c>
      <c r="F56">
        <v>2</v>
      </c>
      <c r="G56" s="5">
        <v>3.7313432835820895E-3</v>
      </c>
      <c r="J56" s="4" t="s">
        <v>415</v>
      </c>
      <c r="K56" s="5">
        <v>0</v>
      </c>
      <c r="L56" s="5">
        <v>1.8656716417910447E-3</v>
      </c>
      <c r="M56" s="5">
        <v>0</v>
      </c>
      <c r="N56" s="5">
        <v>1.8656716417910447E-3</v>
      </c>
      <c r="O56" s="5">
        <v>0</v>
      </c>
      <c r="P56" s="5">
        <v>0</v>
      </c>
      <c r="Q56" s="5">
        <v>3.7313432835820895E-3</v>
      </c>
    </row>
    <row r="57" spans="1:17" x14ac:dyDescent="0.3">
      <c r="A57">
        <v>57</v>
      </c>
      <c r="B57" t="s">
        <v>153</v>
      </c>
      <c r="C57" t="s">
        <v>382</v>
      </c>
      <c r="E57" s="4" t="s">
        <v>420</v>
      </c>
      <c r="F57">
        <v>1</v>
      </c>
      <c r="G57" s="5">
        <v>1.8656716417910447E-3</v>
      </c>
      <c r="J57" s="4" t="s">
        <v>443</v>
      </c>
      <c r="K57" s="5">
        <v>0</v>
      </c>
      <c r="L57" s="5">
        <v>1.8656716417910447E-3</v>
      </c>
      <c r="M57" s="5">
        <v>0</v>
      </c>
      <c r="N57" s="5">
        <v>0</v>
      </c>
      <c r="O57" s="5">
        <v>0</v>
      </c>
      <c r="P57" s="5">
        <v>0</v>
      </c>
      <c r="Q57" s="5">
        <v>1.8656716417910447E-3</v>
      </c>
    </row>
    <row r="58" spans="1:17" x14ac:dyDescent="0.3">
      <c r="A58">
        <v>58</v>
      </c>
      <c r="B58" t="s">
        <v>93</v>
      </c>
      <c r="C58" t="s">
        <v>401</v>
      </c>
      <c r="E58" s="4" t="s">
        <v>467</v>
      </c>
      <c r="F58">
        <v>1</v>
      </c>
      <c r="G58" s="5">
        <v>1.8656716417910447E-3</v>
      </c>
      <c r="J58" s="4" t="s">
        <v>396</v>
      </c>
      <c r="K58" s="5">
        <v>0</v>
      </c>
      <c r="L58" s="5">
        <v>3.7313432835820895E-3</v>
      </c>
      <c r="M58" s="5">
        <v>0</v>
      </c>
      <c r="N58" s="5">
        <v>0</v>
      </c>
      <c r="O58" s="5">
        <v>0</v>
      </c>
      <c r="P58" s="5">
        <v>0</v>
      </c>
      <c r="Q58" s="5">
        <v>3.7313432835820895E-3</v>
      </c>
    </row>
    <row r="59" spans="1:17" x14ac:dyDescent="0.3">
      <c r="A59">
        <v>59</v>
      </c>
      <c r="B59" t="s">
        <v>153</v>
      </c>
      <c r="C59" t="s">
        <v>389</v>
      </c>
      <c r="E59" s="4" t="s">
        <v>460</v>
      </c>
      <c r="F59">
        <v>1</v>
      </c>
      <c r="G59" s="5">
        <v>1.8656716417910447E-3</v>
      </c>
      <c r="J59" s="4" t="s">
        <v>384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1.8656716417910447E-3</v>
      </c>
      <c r="Q59" s="5">
        <v>1.8656716417910447E-3</v>
      </c>
    </row>
    <row r="60" spans="1:17" x14ac:dyDescent="0.3">
      <c r="A60">
        <v>60</v>
      </c>
      <c r="B60" t="s">
        <v>93</v>
      </c>
      <c r="C60" t="s">
        <v>372</v>
      </c>
      <c r="E60" s="4" t="s">
        <v>440</v>
      </c>
      <c r="F60">
        <v>1</v>
      </c>
      <c r="G60" s="5">
        <v>1.8656716417910447E-3</v>
      </c>
      <c r="J60" s="4" t="s">
        <v>371</v>
      </c>
      <c r="K60" s="5">
        <v>0</v>
      </c>
      <c r="L60" s="5">
        <v>9.3283582089552231E-3</v>
      </c>
      <c r="M60" s="5">
        <v>0</v>
      </c>
      <c r="N60" s="5">
        <v>0</v>
      </c>
      <c r="O60" s="5">
        <v>0</v>
      </c>
      <c r="P60" s="5">
        <v>0</v>
      </c>
      <c r="Q60" s="5">
        <v>9.3283582089552231E-3</v>
      </c>
    </row>
    <row r="61" spans="1:17" x14ac:dyDescent="0.3">
      <c r="A61">
        <v>61</v>
      </c>
      <c r="B61" t="s">
        <v>153</v>
      </c>
      <c r="C61" t="s">
        <v>402</v>
      </c>
      <c r="E61" s="4" t="s">
        <v>457</v>
      </c>
      <c r="F61">
        <v>1</v>
      </c>
      <c r="G61" s="5">
        <v>1.8656716417910447E-3</v>
      </c>
      <c r="J61" s="4" t="s">
        <v>387</v>
      </c>
      <c r="K61" s="5">
        <v>0</v>
      </c>
      <c r="L61" s="5">
        <v>0</v>
      </c>
      <c r="M61" s="5">
        <v>0</v>
      </c>
      <c r="N61" s="5">
        <v>0</v>
      </c>
      <c r="O61" s="5">
        <v>1.6791044776119403E-2</v>
      </c>
      <c r="P61" s="5">
        <v>0</v>
      </c>
      <c r="Q61" s="5">
        <v>1.6791044776119403E-2</v>
      </c>
    </row>
    <row r="62" spans="1:17" x14ac:dyDescent="0.3">
      <c r="A62">
        <v>62</v>
      </c>
      <c r="B62" t="s">
        <v>529</v>
      </c>
      <c r="C62" t="s">
        <v>369</v>
      </c>
      <c r="E62" s="4" t="s">
        <v>449</v>
      </c>
      <c r="F62">
        <v>1</v>
      </c>
      <c r="G62" s="5">
        <v>1.8656716417910447E-3</v>
      </c>
      <c r="J62" s="4" t="s">
        <v>419</v>
      </c>
      <c r="K62" s="5">
        <v>0</v>
      </c>
      <c r="L62" s="5">
        <v>9.3283582089552231E-3</v>
      </c>
      <c r="M62" s="5">
        <v>0</v>
      </c>
      <c r="N62" s="5">
        <v>0</v>
      </c>
      <c r="O62" s="5">
        <v>0</v>
      </c>
      <c r="P62" s="5">
        <v>1.8656716417910447E-3</v>
      </c>
      <c r="Q62" s="5">
        <v>1.1194029850746268E-2</v>
      </c>
    </row>
    <row r="63" spans="1:17" x14ac:dyDescent="0.3">
      <c r="A63">
        <v>63</v>
      </c>
      <c r="B63" t="s">
        <v>153</v>
      </c>
      <c r="C63" t="s">
        <v>370</v>
      </c>
      <c r="E63" s="4" t="s">
        <v>465</v>
      </c>
      <c r="F63">
        <v>1</v>
      </c>
      <c r="G63" s="5">
        <v>1.8656716417910447E-3</v>
      </c>
      <c r="J63" s="4" t="s">
        <v>475</v>
      </c>
      <c r="K63" s="5">
        <v>0</v>
      </c>
      <c r="L63" s="5">
        <v>1.8656716417910447E-3</v>
      </c>
      <c r="M63" s="5">
        <v>0</v>
      </c>
      <c r="N63" s="5">
        <v>0</v>
      </c>
      <c r="O63" s="5">
        <v>0</v>
      </c>
      <c r="P63" s="5">
        <v>0</v>
      </c>
      <c r="Q63" s="5">
        <v>1.8656716417910447E-3</v>
      </c>
    </row>
    <row r="64" spans="1:17" x14ac:dyDescent="0.3">
      <c r="A64">
        <v>64</v>
      </c>
      <c r="B64" t="s">
        <v>530</v>
      </c>
      <c r="C64" t="s">
        <v>403</v>
      </c>
      <c r="E64" s="4" t="s">
        <v>417</v>
      </c>
      <c r="F64">
        <v>1</v>
      </c>
      <c r="G64" s="5">
        <v>1.8656716417910447E-3</v>
      </c>
      <c r="J64" s="4" t="s">
        <v>416</v>
      </c>
      <c r="K64" s="5">
        <v>0</v>
      </c>
      <c r="L64" s="5">
        <v>1.8656716417910447E-3</v>
      </c>
      <c r="M64" s="5">
        <v>0</v>
      </c>
      <c r="N64" s="5">
        <v>0</v>
      </c>
      <c r="O64" s="5">
        <v>0</v>
      </c>
      <c r="P64" s="5">
        <v>1.8656716417910447E-3</v>
      </c>
      <c r="Q64" s="5">
        <v>3.7313432835820895E-3</v>
      </c>
    </row>
    <row r="65" spans="1:17" x14ac:dyDescent="0.3">
      <c r="A65">
        <v>65</v>
      </c>
      <c r="B65" t="s">
        <v>93</v>
      </c>
      <c r="C65" t="s">
        <v>372</v>
      </c>
      <c r="E65" s="4" t="s">
        <v>479</v>
      </c>
      <c r="F65">
        <v>1</v>
      </c>
      <c r="G65" s="5">
        <v>1.8656716417910447E-3</v>
      </c>
      <c r="J65" s="4" t="s">
        <v>460</v>
      </c>
      <c r="K65" s="5">
        <v>0</v>
      </c>
      <c r="L65" s="5">
        <v>1.8656716417910447E-3</v>
      </c>
      <c r="M65" s="5">
        <v>0</v>
      </c>
      <c r="N65" s="5">
        <v>0</v>
      </c>
      <c r="O65" s="5">
        <v>0</v>
      </c>
      <c r="P65" s="5">
        <v>0</v>
      </c>
      <c r="Q65" s="5">
        <v>1.8656716417910447E-3</v>
      </c>
    </row>
    <row r="66" spans="1:17" x14ac:dyDescent="0.3">
      <c r="A66">
        <v>66</v>
      </c>
      <c r="B66" t="s">
        <v>529</v>
      </c>
      <c r="C66" t="s">
        <v>370</v>
      </c>
      <c r="E66" s="4" t="s">
        <v>480</v>
      </c>
      <c r="F66">
        <v>1</v>
      </c>
      <c r="G66" s="5">
        <v>1.8656716417910447E-3</v>
      </c>
      <c r="J66" s="4" t="s">
        <v>509</v>
      </c>
      <c r="K66" s="5">
        <v>0</v>
      </c>
      <c r="L66" s="5">
        <v>1.8656716417910447E-3</v>
      </c>
      <c r="M66" s="5">
        <v>0</v>
      </c>
      <c r="N66" s="5">
        <v>0</v>
      </c>
      <c r="O66" s="5">
        <v>0</v>
      </c>
      <c r="P66" s="5">
        <v>0</v>
      </c>
      <c r="Q66" s="5">
        <v>1.8656716417910447E-3</v>
      </c>
    </row>
    <row r="67" spans="1:17" x14ac:dyDescent="0.3">
      <c r="A67">
        <v>67</v>
      </c>
      <c r="B67" t="s">
        <v>529</v>
      </c>
      <c r="C67" t="s">
        <v>369</v>
      </c>
      <c r="E67" s="4" t="s">
        <v>443</v>
      </c>
      <c r="F67">
        <v>1</v>
      </c>
      <c r="G67" s="5">
        <v>1.8656716417910447E-3</v>
      </c>
      <c r="J67" s="4" t="s">
        <v>479</v>
      </c>
      <c r="K67" s="5">
        <v>0</v>
      </c>
      <c r="L67" s="5">
        <v>1.8656716417910447E-3</v>
      </c>
      <c r="M67" s="5">
        <v>0</v>
      </c>
      <c r="N67" s="5">
        <v>0</v>
      </c>
      <c r="O67" s="5">
        <v>0</v>
      </c>
      <c r="P67" s="5">
        <v>0</v>
      </c>
      <c r="Q67" s="5">
        <v>1.8656716417910447E-3</v>
      </c>
    </row>
    <row r="68" spans="1:17" x14ac:dyDescent="0.3">
      <c r="A68">
        <v>68</v>
      </c>
      <c r="B68" t="s">
        <v>529</v>
      </c>
      <c r="C68" t="s">
        <v>370</v>
      </c>
      <c r="E68" s="4" t="s">
        <v>453</v>
      </c>
      <c r="F68">
        <v>1</v>
      </c>
      <c r="G68" s="5">
        <v>1.8656716417910447E-3</v>
      </c>
      <c r="J68" s="4" t="s">
        <v>420</v>
      </c>
      <c r="K68" s="5">
        <v>0</v>
      </c>
      <c r="L68" s="5">
        <v>1.8656716417910447E-3</v>
      </c>
      <c r="M68" s="5">
        <v>0</v>
      </c>
      <c r="N68" s="5">
        <v>0</v>
      </c>
      <c r="O68" s="5">
        <v>0</v>
      </c>
      <c r="P68" s="5">
        <v>0</v>
      </c>
      <c r="Q68" s="5">
        <v>1.8656716417910447E-3</v>
      </c>
    </row>
    <row r="69" spans="1:17" x14ac:dyDescent="0.3">
      <c r="A69">
        <v>69</v>
      </c>
      <c r="B69" t="s">
        <v>529</v>
      </c>
      <c r="C69" t="s">
        <v>369</v>
      </c>
      <c r="E69" s="4" t="s">
        <v>509</v>
      </c>
      <c r="F69">
        <v>1</v>
      </c>
      <c r="G69" s="5">
        <v>1.8656716417910447E-3</v>
      </c>
      <c r="J69" s="4" t="s">
        <v>467</v>
      </c>
      <c r="K69" s="5">
        <v>0</v>
      </c>
      <c r="L69" s="5">
        <v>1.8656716417910447E-3</v>
      </c>
      <c r="M69" s="5">
        <v>0</v>
      </c>
      <c r="N69" s="5">
        <v>0</v>
      </c>
      <c r="O69" s="5">
        <v>0</v>
      </c>
      <c r="P69" s="5">
        <v>0</v>
      </c>
      <c r="Q69" s="5">
        <v>1.8656716417910447E-3</v>
      </c>
    </row>
    <row r="70" spans="1:17" x14ac:dyDescent="0.3">
      <c r="A70">
        <v>70</v>
      </c>
      <c r="B70" t="s">
        <v>153</v>
      </c>
      <c r="C70" t="s">
        <v>382</v>
      </c>
      <c r="E70" s="4" t="s">
        <v>386</v>
      </c>
      <c r="F70">
        <v>1</v>
      </c>
      <c r="G70" s="5">
        <v>1.8656716417910447E-3</v>
      </c>
      <c r="J70" s="4" t="s">
        <v>434</v>
      </c>
      <c r="K70" s="5">
        <v>0</v>
      </c>
      <c r="L70" s="5">
        <v>3.7313432835820895E-3</v>
      </c>
      <c r="M70" s="5">
        <v>0</v>
      </c>
      <c r="N70" s="5">
        <v>0</v>
      </c>
      <c r="O70" s="5">
        <v>0</v>
      </c>
      <c r="P70" s="5">
        <v>0</v>
      </c>
      <c r="Q70" s="5">
        <v>3.7313432835820895E-3</v>
      </c>
    </row>
    <row r="71" spans="1:17" x14ac:dyDescent="0.3">
      <c r="A71">
        <v>71</v>
      </c>
      <c r="B71" t="s">
        <v>93</v>
      </c>
      <c r="C71" t="s">
        <v>390</v>
      </c>
      <c r="E71" s="4" t="s">
        <v>501</v>
      </c>
      <c r="F71">
        <v>1</v>
      </c>
      <c r="G71" s="5">
        <v>1.8656716417910447E-3</v>
      </c>
      <c r="J71" s="4" t="s">
        <v>373</v>
      </c>
      <c r="K71" s="5">
        <v>0</v>
      </c>
      <c r="L71" s="5">
        <v>1.8656716417910447E-3</v>
      </c>
      <c r="M71" s="5">
        <v>0</v>
      </c>
      <c r="N71" s="5">
        <v>0</v>
      </c>
      <c r="O71" s="5">
        <v>0</v>
      </c>
      <c r="P71" s="5">
        <v>1.8656716417910447E-3</v>
      </c>
      <c r="Q71" s="5">
        <v>3.7313432835820895E-3</v>
      </c>
    </row>
    <row r="72" spans="1:17" x14ac:dyDescent="0.3">
      <c r="A72">
        <v>72</v>
      </c>
      <c r="B72" t="s">
        <v>93</v>
      </c>
      <c r="C72" t="s">
        <v>372</v>
      </c>
      <c r="E72" s="4" t="s">
        <v>399</v>
      </c>
      <c r="F72">
        <v>1</v>
      </c>
      <c r="G72" s="5">
        <v>1.8656716417910447E-3</v>
      </c>
      <c r="J72" s="4" t="s">
        <v>464</v>
      </c>
      <c r="K72" s="5">
        <v>0</v>
      </c>
      <c r="L72" s="5">
        <v>1.8656716417910447E-3</v>
      </c>
      <c r="M72" s="5">
        <v>0</v>
      </c>
      <c r="N72" s="5">
        <v>0</v>
      </c>
      <c r="O72" s="5">
        <v>0</v>
      </c>
      <c r="P72" s="5">
        <v>0</v>
      </c>
      <c r="Q72" s="5">
        <v>1.8656716417910447E-3</v>
      </c>
    </row>
    <row r="73" spans="1:17" x14ac:dyDescent="0.3">
      <c r="A73">
        <v>73</v>
      </c>
      <c r="B73" t="s">
        <v>93</v>
      </c>
      <c r="C73" t="s">
        <v>372</v>
      </c>
      <c r="E73" s="4" t="s">
        <v>195</v>
      </c>
      <c r="F73">
        <v>1</v>
      </c>
      <c r="G73" s="5">
        <v>1.8656716417910447E-3</v>
      </c>
      <c r="J73" s="4" t="s">
        <v>425</v>
      </c>
      <c r="K73" s="5">
        <v>0</v>
      </c>
      <c r="L73" s="5">
        <v>7.462686567164179E-3</v>
      </c>
      <c r="M73" s="5">
        <v>0</v>
      </c>
      <c r="N73" s="5">
        <v>1.8656716417910447E-3</v>
      </c>
      <c r="O73" s="5">
        <v>1.8656716417910447E-3</v>
      </c>
      <c r="P73" s="5">
        <v>0</v>
      </c>
      <c r="Q73" s="5">
        <v>1.1194029850746268E-2</v>
      </c>
    </row>
    <row r="74" spans="1:17" x14ac:dyDescent="0.3">
      <c r="A74">
        <v>74</v>
      </c>
      <c r="B74" t="s">
        <v>93</v>
      </c>
      <c r="C74" t="s">
        <v>372</v>
      </c>
      <c r="E74" s="4" t="s">
        <v>441</v>
      </c>
      <c r="F74">
        <v>1</v>
      </c>
      <c r="G74" s="5">
        <v>1.8656716417910447E-3</v>
      </c>
      <c r="J74" s="4" t="s">
        <v>397</v>
      </c>
      <c r="K74" s="5">
        <v>0</v>
      </c>
      <c r="L74" s="5">
        <v>0</v>
      </c>
      <c r="M74" s="5">
        <v>0</v>
      </c>
      <c r="N74" s="5">
        <v>0</v>
      </c>
      <c r="O74" s="5">
        <v>1.8656716417910447E-3</v>
      </c>
      <c r="P74" s="5">
        <v>0</v>
      </c>
      <c r="Q74" s="5">
        <v>1.8656716417910447E-3</v>
      </c>
    </row>
    <row r="75" spans="1:17" x14ac:dyDescent="0.3">
      <c r="A75">
        <v>75</v>
      </c>
      <c r="B75" t="s">
        <v>153</v>
      </c>
      <c r="C75" t="s">
        <v>403</v>
      </c>
      <c r="E75" s="4" t="s">
        <v>444</v>
      </c>
      <c r="F75">
        <v>1</v>
      </c>
      <c r="G75" s="5">
        <v>1.8656716417910447E-3</v>
      </c>
      <c r="J75" s="4" t="s">
        <v>507</v>
      </c>
      <c r="K75" s="5">
        <v>0</v>
      </c>
      <c r="L75" s="5">
        <v>1.8656716417910447E-3</v>
      </c>
      <c r="M75" s="5">
        <v>0</v>
      </c>
      <c r="N75" s="5">
        <v>0</v>
      </c>
      <c r="O75" s="5">
        <v>0</v>
      </c>
      <c r="P75" s="5">
        <v>0</v>
      </c>
      <c r="Q75" s="5">
        <v>1.8656716417910447E-3</v>
      </c>
    </row>
    <row r="76" spans="1:17" x14ac:dyDescent="0.3">
      <c r="A76">
        <v>76</v>
      </c>
      <c r="B76" t="s">
        <v>529</v>
      </c>
      <c r="C76" t="s">
        <v>369</v>
      </c>
      <c r="E76" s="4" t="s">
        <v>392</v>
      </c>
      <c r="F76">
        <v>1</v>
      </c>
      <c r="G76" s="5">
        <v>1.8656716417910447E-3</v>
      </c>
      <c r="J76" s="4" t="s">
        <v>462</v>
      </c>
      <c r="K76" s="5">
        <v>0</v>
      </c>
      <c r="L76" s="5">
        <v>1.8656716417910447E-3</v>
      </c>
      <c r="M76" s="5">
        <v>0</v>
      </c>
      <c r="N76" s="5">
        <v>0</v>
      </c>
      <c r="O76" s="5">
        <v>0</v>
      </c>
      <c r="P76" s="5">
        <v>0</v>
      </c>
      <c r="Q76" s="5">
        <v>1.8656716417910447E-3</v>
      </c>
    </row>
    <row r="77" spans="1:17" x14ac:dyDescent="0.3">
      <c r="A77">
        <v>77</v>
      </c>
      <c r="B77" t="s">
        <v>153</v>
      </c>
      <c r="C77" t="s">
        <v>496</v>
      </c>
      <c r="E77" s="4" t="s">
        <v>442</v>
      </c>
      <c r="F77">
        <v>1</v>
      </c>
      <c r="G77" s="5">
        <v>1.8656716417910447E-3</v>
      </c>
      <c r="J77" s="4" t="s">
        <v>426</v>
      </c>
      <c r="K77" s="5">
        <v>0</v>
      </c>
      <c r="L77" s="5">
        <v>5.597014925373134E-3</v>
      </c>
      <c r="M77" s="5">
        <v>0</v>
      </c>
      <c r="N77" s="5">
        <v>0</v>
      </c>
      <c r="O77" s="5">
        <v>0</v>
      </c>
      <c r="P77" s="5">
        <v>0</v>
      </c>
      <c r="Q77" s="5">
        <v>5.597014925373134E-3</v>
      </c>
    </row>
    <row r="78" spans="1:17" x14ac:dyDescent="0.3">
      <c r="A78">
        <v>78</v>
      </c>
      <c r="B78" t="s">
        <v>153</v>
      </c>
      <c r="C78" t="s">
        <v>382</v>
      </c>
      <c r="E78" s="4" t="s">
        <v>505</v>
      </c>
      <c r="F78">
        <v>1</v>
      </c>
      <c r="G78" s="5">
        <v>1.8656716417910447E-3</v>
      </c>
      <c r="J78" s="4" t="s">
        <v>511</v>
      </c>
      <c r="K78" s="5">
        <v>0</v>
      </c>
      <c r="L78" s="5">
        <v>0</v>
      </c>
      <c r="M78" s="5">
        <v>0</v>
      </c>
      <c r="N78" s="5">
        <v>1.8656716417910447E-3</v>
      </c>
      <c r="O78" s="5">
        <v>1.8656716417910447E-3</v>
      </c>
      <c r="P78" s="5">
        <v>0</v>
      </c>
      <c r="Q78" s="5">
        <v>3.7313432835820895E-3</v>
      </c>
    </row>
    <row r="79" spans="1:17" x14ac:dyDescent="0.3">
      <c r="A79">
        <v>79</v>
      </c>
      <c r="B79" t="s">
        <v>93</v>
      </c>
      <c r="C79" t="s">
        <v>372</v>
      </c>
      <c r="E79" s="4" t="s">
        <v>498</v>
      </c>
      <c r="F79">
        <v>1</v>
      </c>
      <c r="G79" s="5">
        <v>1.8656716417910447E-3</v>
      </c>
      <c r="J79" s="4" t="s">
        <v>442</v>
      </c>
      <c r="K79" s="5">
        <v>0</v>
      </c>
      <c r="L79" s="5">
        <v>1.8656716417910447E-3</v>
      </c>
      <c r="M79" s="5">
        <v>0</v>
      </c>
      <c r="N79" s="5">
        <v>0</v>
      </c>
      <c r="O79" s="5">
        <v>0</v>
      </c>
      <c r="P79" s="5">
        <v>0</v>
      </c>
      <c r="Q79" s="5">
        <v>1.8656716417910447E-3</v>
      </c>
    </row>
    <row r="80" spans="1:17" x14ac:dyDescent="0.3">
      <c r="A80">
        <v>80</v>
      </c>
      <c r="B80" t="s">
        <v>531</v>
      </c>
      <c r="C80" t="s">
        <v>472</v>
      </c>
      <c r="E80" s="4" t="s">
        <v>471</v>
      </c>
      <c r="F80">
        <v>1</v>
      </c>
      <c r="G80" s="5">
        <v>1.8656716417910447E-3</v>
      </c>
      <c r="J80" s="4" t="s">
        <v>427</v>
      </c>
      <c r="K80" s="5">
        <v>0</v>
      </c>
      <c r="L80" s="5">
        <v>1.8656716417910447E-3</v>
      </c>
      <c r="M80" s="5">
        <v>0</v>
      </c>
      <c r="N80" s="5">
        <v>0</v>
      </c>
      <c r="O80" s="5">
        <v>0</v>
      </c>
      <c r="P80" s="5">
        <v>0</v>
      </c>
      <c r="Q80" s="5">
        <v>1.8656716417910447E-3</v>
      </c>
    </row>
    <row r="81" spans="1:17" x14ac:dyDescent="0.3">
      <c r="A81">
        <v>81</v>
      </c>
      <c r="B81" t="s">
        <v>153</v>
      </c>
      <c r="C81" t="s">
        <v>377</v>
      </c>
      <c r="E81" s="4" t="s">
        <v>464</v>
      </c>
      <c r="F81">
        <v>1</v>
      </c>
      <c r="G81" s="5">
        <v>1.8656716417910447E-3</v>
      </c>
      <c r="J81" s="4" t="s">
        <v>375</v>
      </c>
      <c r="K81" s="5">
        <v>0</v>
      </c>
      <c r="L81" s="5">
        <v>2.9850746268656716E-2</v>
      </c>
      <c r="M81" s="5">
        <v>0</v>
      </c>
      <c r="N81" s="5">
        <v>0</v>
      </c>
      <c r="O81" s="5">
        <v>0</v>
      </c>
      <c r="P81" s="5">
        <v>0</v>
      </c>
      <c r="Q81" s="5">
        <v>2.9850746268656716E-2</v>
      </c>
    </row>
    <row r="82" spans="1:17" x14ac:dyDescent="0.3">
      <c r="A82">
        <v>82</v>
      </c>
      <c r="B82" t="s">
        <v>153</v>
      </c>
      <c r="C82" t="s">
        <v>375</v>
      </c>
      <c r="E82" s="4" t="s">
        <v>455</v>
      </c>
      <c r="F82">
        <v>1</v>
      </c>
      <c r="G82" s="5">
        <v>1.8656716417910447E-3</v>
      </c>
      <c r="J82" s="4" t="s">
        <v>406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1.8656716417910447E-3</v>
      </c>
      <c r="Q82" s="5">
        <v>1.8656716417910447E-3</v>
      </c>
    </row>
    <row r="83" spans="1:17" x14ac:dyDescent="0.3">
      <c r="A83">
        <v>83</v>
      </c>
      <c r="B83" t="s">
        <v>153</v>
      </c>
      <c r="C83" t="s">
        <v>370</v>
      </c>
      <c r="E83" s="4" t="s">
        <v>397</v>
      </c>
      <c r="F83">
        <v>1</v>
      </c>
      <c r="G83" s="5">
        <v>1.8656716417910447E-3</v>
      </c>
      <c r="J83" s="4" t="s">
        <v>382</v>
      </c>
      <c r="K83" s="5">
        <v>0</v>
      </c>
      <c r="L83" s="5">
        <v>3.7313432835820892E-2</v>
      </c>
      <c r="M83" s="5">
        <v>0</v>
      </c>
      <c r="N83" s="5">
        <v>3.7313432835820895E-3</v>
      </c>
      <c r="O83" s="5">
        <v>0</v>
      </c>
      <c r="P83" s="5">
        <v>0</v>
      </c>
      <c r="Q83" s="5">
        <v>4.1044776119402986E-2</v>
      </c>
    </row>
    <row r="84" spans="1:17" x14ac:dyDescent="0.3">
      <c r="A84">
        <v>84</v>
      </c>
      <c r="B84" t="s">
        <v>529</v>
      </c>
      <c r="C84" t="s">
        <v>369</v>
      </c>
      <c r="E84" s="4" t="s">
        <v>384</v>
      </c>
      <c r="F84">
        <v>1</v>
      </c>
      <c r="G84" s="5">
        <v>1.8656716417910447E-3</v>
      </c>
      <c r="J84" s="4" t="s">
        <v>451</v>
      </c>
      <c r="K84" s="5">
        <v>3.7313432835820895E-3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3.7313432835820895E-3</v>
      </c>
    </row>
    <row r="85" spans="1:17" x14ac:dyDescent="0.3">
      <c r="A85">
        <v>85</v>
      </c>
      <c r="B85" t="s">
        <v>529</v>
      </c>
      <c r="C85" t="s">
        <v>406</v>
      </c>
      <c r="E85" s="4" t="s">
        <v>462</v>
      </c>
      <c r="F85">
        <v>1</v>
      </c>
      <c r="G85" s="5">
        <v>1.8656716417910447E-3</v>
      </c>
      <c r="J85" s="4" t="s">
        <v>327</v>
      </c>
      <c r="K85" s="5">
        <v>4.1044776119402986E-2</v>
      </c>
      <c r="L85" s="5">
        <v>0.45149253731343286</v>
      </c>
      <c r="M85" s="5">
        <v>0.22014925373134328</v>
      </c>
      <c r="N85" s="5">
        <v>5.4104477611940295E-2</v>
      </c>
      <c r="O85" s="5">
        <v>0.1044776119402985</v>
      </c>
      <c r="P85" s="5">
        <v>0.1287313432835821</v>
      </c>
      <c r="Q85" s="5">
        <v>1</v>
      </c>
    </row>
    <row r="86" spans="1:17" x14ac:dyDescent="0.3">
      <c r="A86">
        <v>86</v>
      </c>
      <c r="B86" t="s">
        <v>531</v>
      </c>
      <c r="C86" t="s">
        <v>390</v>
      </c>
      <c r="E86" s="4" t="s">
        <v>376</v>
      </c>
      <c r="F86">
        <v>1</v>
      </c>
      <c r="G86" s="5">
        <v>1.8656716417910447E-3</v>
      </c>
    </row>
    <row r="87" spans="1:17" x14ac:dyDescent="0.3">
      <c r="A87">
        <v>87</v>
      </c>
      <c r="B87" t="s">
        <v>153</v>
      </c>
      <c r="C87" t="s">
        <v>407</v>
      </c>
      <c r="E87" s="4" t="s">
        <v>450</v>
      </c>
      <c r="F87">
        <v>1</v>
      </c>
      <c r="G87" s="5">
        <v>1.8656716417910447E-3</v>
      </c>
    </row>
    <row r="88" spans="1:17" x14ac:dyDescent="0.3">
      <c r="A88">
        <v>88</v>
      </c>
      <c r="B88" t="s">
        <v>153</v>
      </c>
      <c r="C88" t="s">
        <v>381</v>
      </c>
      <c r="E88" s="4" t="s">
        <v>507</v>
      </c>
      <c r="F88">
        <v>1</v>
      </c>
      <c r="G88" s="5">
        <v>1.8656716417910447E-3</v>
      </c>
    </row>
    <row r="89" spans="1:17" x14ac:dyDescent="0.3">
      <c r="A89">
        <v>89</v>
      </c>
      <c r="B89" t="s">
        <v>153</v>
      </c>
      <c r="C89" t="s">
        <v>375</v>
      </c>
      <c r="E89" s="4" t="s">
        <v>427</v>
      </c>
      <c r="F89">
        <v>1</v>
      </c>
      <c r="G89" s="5">
        <v>1.8656716417910447E-3</v>
      </c>
    </row>
    <row r="90" spans="1:17" x14ac:dyDescent="0.3">
      <c r="A90">
        <v>90</v>
      </c>
      <c r="B90" t="s">
        <v>529</v>
      </c>
      <c r="C90" t="s">
        <v>377</v>
      </c>
      <c r="E90" s="4" t="s">
        <v>421</v>
      </c>
      <c r="F90">
        <v>1</v>
      </c>
      <c r="G90" s="5">
        <v>1.8656716417910447E-3</v>
      </c>
    </row>
    <row r="91" spans="1:17" x14ac:dyDescent="0.3">
      <c r="A91">
        <v>91</v>
      </c>
      <c r="B91" t="s">
        <v>153</v>
      </c>
      <c r="C91" t="s">
        <v>375</v>
      </c>
      <c r="E91" s="4" t="s">
        <v>406</v>
      </c>
      <c r="F91">
        <v>1</v>
      </c>
      <c r="G91" s="5">
        <v>1.8656716417910447E-3</v>
      </c>
    </row>
    <row r="92" spans="1:17" x14ac:dyDescent="0.3">
      <c r="A92">
        <v>92</v>
      </c>
      <c r="B92" t="s">
        <v>529</v>
      </c>
      <c r="C92" t="s">
        <v>369</v>
      </c>
      <c r="E92" s="4" t="s">
        <v>475</v>
      </c>
      <c r="F92">
        <v>1</v>
      </c>
      <c r="G92" s="5">
        <v>1.8656716417910447E-3</v>
      </c>
    </row>
    <row r="93" spans="1:17" x14ac:dyDescent="0.3">
      <c r="A93">
        <v>93</v>
      </c>
      <c r="B93" t="s">
        <v>531</v>
      </c>
      <c r="C93" t="s">
        <v>390</v>
      </c>
      <c r="E93" s="4" t="s">
        <v>447</v>
      </c>
      <c r="F93">
        <v>1</v>
      </c>
      <c r="G93" s="5">
        <v>1.8656716417910447E-3</v>
      </c>
    </row>
    <row r="94" spans="1:17" x14ac:dyDescent="0.3">
      <c r="A94">
        <v>94</v>
      </c>
      <c r="B94" t="s">
        <v>528</v>
      </c>
      <c r="C94" t="s">
        <v>388</v>
      </c>
      <c r="E94" s="4" t="s">
        <v>327</v>
      </c>
      <c r="F94">
        <v>536</v>
      </c>
      <c r="G94" s="5">
        <v>1</v>
      </c>
    </row>
    <row r="95" spans="1:17" x14ac:dyDescent="0.3">
      <c r="A95">
        <v>95</v>
      </c>
      <c r="B95" t="s">
        <v>93</v>
      </c>
      <c r="C95" t="s">
        <v>372</v>
      </c>
    </row>
    <row r="96" spans="1:17" x14ac:dyDescent="0.3">
      <c r="A96">
        <v>96</v>
      </c>
      <c r="B96" t="s">
        <v>93</v>
      </c>
      <c r="C96" t="s">
        <v>372</v>
      </c>
    </row>
    <row r="97" spans="1:3" x14ac:dyDescent="0.3">
      <c r="A97">
        <v>97</v>
      </c>
      <c r="B97" t="s">
        <v>529</v>
      </c>
      <c r="C97" t="s">
        <v>370</v>
      </c>
    </row>
    <row r="98" spans="1:3" x14ac:dyDescent="0.3">
      <c r="A98">
        <v>98</v>
      </c>
      <c r="B98" t="s">
        <v>529</v>
      </c>
      <c r="C98" t="s">
        <v>370</v>
      </c>
    </row>
    <row r="99" spans="1:3" x14ac:dyDescent="0.3">
      <c r="A99">
        <v>99</v>
      </c>
      <c r="B99" t="s">
        <v>528</v>
      </c>
      <c r="C99" t="s">
        <v>388</v>
      </c>
    </row>
    <row r="100" spans="1:3" x14ac:dyDescent="0.3">
      <c r="A100">
        <v>100</v>
      </c>
      <c r="B100" t="s">
        <v>530</v>
      </c>
      <c r="C100" t="s">
        <v>511</v>
      </c>
    </row>
    <row r="101" spans="1:3" x14ac:dyDescent="0.3">
      <c r="A101">
        <v>101</v>
      </c>
      <c r="B101" t="s">
        <v>529</v>
      </c>
      <c r="C101" t="s">
        <v>410</v>
      </c>
    </row>
    <row r="102" spans="1:3" x14ac:dyDescent="0.3">
      <c r="A102">
        <v>102</v>
      </c>
      <c r="B102" t="s">
        <v>531</v>
      </c>
      <c r="C102" t="s">
        <v>387</v>
      </c>
    </row>
    <row r="103" spans="1:3" x14ac:dyDescent="0.3">
      <c r="A103">
        <v>103</v>
      </c>
      <c r="B103" t="s">
        <v>153</v>
      </c>
      <c r="C103" t="s">
        <v>370</v>
      </c>
    </row>
    <row r="104" spans="1:3" x14ac:dyDescent="0.3">
      <c r="A104">
        <v>104</v>
      </c>
      <c r="B104" t="s">
        <v>529</v>
      </c>
      <c r="C104" t="s">
        <v>369</v>
      </c>
    </row>
    <row r="105" spans="1:3" x14ac:dyDescent="0.3">
      <c r="A105">
        <v>105</v>
      </c>
      <c r="B105" t="s">
        <v>93</v>
      </c>
      <c r="C105" t="s">
        <v>411</v>
      </c>
    </row>
    <row r="106" spans="1:3" x14ac:dyDescent="0.3">
      <c r="A106">
        <v>106</v>
      </c>
      <c r="B106" t="s">
        <v>153</v>
      </c>
      <c r="C106" t="s">
        <v>412</v>
      </c>
    </row>
    <row r="107" spans="1:3" x14ac:dyDescent="0.3">
      <c r="A107">
        <v>107</v>
      </c>
      <c r="B107" t="s">
        <v>93</v>
      </c>
      <c r="C107" t="s">
        <v>372</v>
      </c>
    </row>
    <row r="108" spans="1:3" x14ac:dyDescent="0.3">
      <c r="A108">
        <v>108</v>
      </c>
      <c r="B108" t="s">
        <v>529</v>
      </c>
      <c r="C108" t="s">
        <v>372</v>
      </c>
    </row>
    <row r="109" spans="1:3" x14ac:dyDescent="0.3">
      <c r="A109">
        <v>109</v>
      </c>
      <c r="B109" t="s">
        <v>93</v>
      </c>
      <c r="C109" t="s">
        <v>372</v>
      </c>
    </row>
    <row r="110" spans="1:3" x14ac:dyDescent="0.3">
      <c r="A110">
        <v>110</v>
      </c>
      <c r="B110" t="s">
        <v>153</v>
      </c>
      <c r="C110" t="s">
        <v>382</v>
      </c>
    </row>
    <row r="111" spans="1:3" x14ac:dyDescent="0.3">
      <c r="A111">
        <v>112</v>
      </c>
      <c r="B111" t="s">
        <v>153</v>
      </c>
      <c r="C111" t="s">
        <v>381</v>
      </c>
    </row>
    <row r="112" spans="1:3" x14ac:dyDescent="0.3">
      <c r="A112">
        <v>113</v>
      </c>
      <c r="B112" t="s">
        <v>528</v>
      </c>
      <c r="C112" t="s">
        <v>501</v>
      </c>
    </row>
    <row r="113" spans="1:3" x14ac:dyDescent="0.3">
      <c r="A113">
        <v>114</v>
      </c>
      <c r="B113" t="s">
        <v>153</v>
      </c>
      <c r="C113" t="s">
        <v>389</v>
      </c>
    </row>
    <row r="114" spans="1:3" x14ac:dyDescent="0.3">
      <c r="A114">
        <v>115</v>
      </c>
      <c r="B114" t="s">
        <v>153</v>
      </c>
      <c r="C114" t="s">
        <v>370</v>
      </c>
    </row>
    <row r="115" spans="1:3" x14ac:dyDescent="0.3">
      <c r="A115">
        <v>116</v>
      </c>
      <c r="B115" t="s">
        <v>93</v>
      </c>
      <c r="C115" t="s">
        <v>411</v>
      </c>
    </row>
    <row r="116" spans="1:3" x14ac:dyDescent="0.3">
      <c r="A116">
        <v>117</v>
      </c>
      <c r="B116" t="s">
        <v>529</v>
      </c>
      <c r="C116" t="s">
        <v>370</v>
      </c>
    </row>
    <row r="117" spans="1:3" x14ac:dyDescent="0.3">
      <c r="A117">
        <v>118</v>
      </c>
      <c r="B117" t="s">
        <v>153</v>
      </c>
      <c r="C117" t="s">
        <v>371</v>
      </c>
    </row>
    <row r="118" spans="1:3" x14ac:dyDescent="0.3">
      <c r="A118">
        <v>119</v>
      </c>
      <c r="B118" t="s">
        <v>153</v>
      </c>
      <c r="C118" t="s">
        <v>415</v>
      </c>
    </row>
    <row r="119" spans="1:3" x14ac:dyDescent="0.3">
      <c r="A119">
        <v>120</v>
      </c>
      <c r="B119" t="s">
        <v>153</v>
      </c>
      <c r="C119" t="s">
        <v>402</v>
      </c>
    </row>
    <row r="120" spans="1:3" x14ac:dyDescent="0.3">
      <c r="A120">
        <v>121</v>
      </c>
      <c r="B120" t="s">
        <v>93</v>
      </c>
      <c r="C120" t="s">
        <v>372</v>
      </c>
    </row>
    <row r="121" spans="1:3" x14ac:dyDescent="0.3">
      <c r="A121">
        <v>122</v>
      </c>
      <c r="B121" t="s">
        <v>153</v>
      </c>
      <c r="C121" t="s">
        <v>382</v>
      </c>
    </row>
    <row r="122" spans="1:3" x14ac:dyDescent="0.3">
      <c r="A122">
        <v>123</v>
      </c>
      <c r="B122" t="s">
        <v>531</v>
      </c>
      <c r="C122" t="s">
        <v>390</v>
      </c>
    </row>
    <row r="123" spans="1:3" x14ac:dyDescent="0.3">
      <c r="A123">
        <v>124</v>
      </c>
      <c r="B123" t="s">
        <v>529</v>
      </c>
      <c r="C123" t="s">
        <v>370</v>
      </c>
    </row>
    <row r="124" spans="1:3" x14ac:dyDescent="0.3">
      <c r="A124">
        <v>125</v>
      </c>
      <c r="B124" t="s">
        <v>153</v>
      </c>
      <c r="C124" t="s">
        <v>495</v>
      </c>
    </row>
    <row r="125" spans="1:3" x14ac:dyDescent="0.3">
      <c r="A125">
        <v>126</v>
      </c>
      <c r="B125" t="s">
        <v>531</v>
      </c>
      <c r="C125" t="s">
        <v>390</v>
      </c>
    </row>
    <row r="126" spans="1:3" x14ac:dyDescent="0.3">
      <c r="A126">
        <v>127</v>
      </c>
      <c r="B126" t="s">
        <v>153</v>
      </c>
      <c r="C126" t="s">
        <v>369</v>
      </c>
    </row>
    <row r="127" spans="1:3" x14ac:dyDescent="0.3">
      <c r="A127">
        <v>128</v>
      </c>
      <c r="B127" t="s">
        <v>93</v>
      </c>
      <c r="C127" t="s">
        <v>390</v>
      </c>
    </row>
    <row r="128" spans="1:3" x14ac:dyDescent="0.3">
      <c r="A128">
        <v>129</v>
      </c>
      <c r="B128" t="s">
        <v>93</v>
      </c>
      <c r="C128" t="s">
        <v>372</v>
      </c>
    </row>
    <row r="129" spans="1:3" x14ac:dyDescent="0.3">
      <c r="A129">
        <v>130</v>
      </c>
      <c r="B129" t="s">
        <v>93</v>
      </c>
      <c r="C129" t="s">
        <v>411</v>
      </c>
    </row>
    <row r="130" spans="1:3" x14ac:dyDescent="0.3">
      <c r="A130">
        <v>131</v>
      </c>
      <c r="B130" t="s">
        <v>153</v>
      </c>
      <c r="C130" t="s">
        <v>369</v>
      </c>
    </row>
    <row r="131" spans="1:3" x14ac:dyDescent="0.3">
      <c r="A131">
        <v>132</v>
      </c>
      <c r="B131" t="s">
        <v>93</v>
      </c>
      <c r="C131" t="s">
        <v>372</v>
      </c>
    </row>
    <row r="132" spans="1:3" x14ac:dyDescent="0.3">
      <c r="A132">
        <v>133</v>
      </c>
      <c r="B132" t="s">
        <v>153</v>
      </c>
      <c r="C132" t="s">
        <v>417</v>
      </c>
    </row>
    <row r="133" spans="1:3" x14ac:dyDescent="0.3">
      <c r="A133">
        <v>134</v>
      </c>
      <c r="B133" t="s">
        <v>528</v>
      </c>
      <c r="C133" t="s">
        <v>388</v>
      </c>
    </row>
    <row r="134" spans="1:3" x14ac:dyDescent="0.3">
      <c r="A134">
        <v>135</v>
      </c>
      <c r="B134" t="s">
        <v>93</v>
      </c>
      <c r="C134" t="s">
        <v>372</v>
      </c>
    </row>
    <row r="135" spans="1:3" x14ac:dyDescent="0.3">
      <c r="A135">
        <v>137</v>
      </c>
      <c r="B135" t="s">
        <v>529</v>
      </c>
      <c r="C135" t="s">
        <v>370</v>
      </c>
    </row>
    <row r="136" spans="1:3" x14ac:dyDescent="0.3">
      <c r="A136">
        <v>138</v>
      </c>
      <c r="B136" t="s">
        <v>153</v>
      </c>
      <c r="C136" t="s">
        <v>381</v>
      </c>
    </row>
    <row r="137" spans="1:3" x14ac:dyDescent="0.3">
      <c r="A137">
        <v>139</v>
      </c>
      <c r="B137" t="s">
        <v>153</v>
      </c>
      <c r="C137" t="s">
        <v>382</v>
      </c>
    </row>
    <row r="138" spans="1:3" x14ac:dyDescent="0.3">
      <c r="A138">
        <v>140</v>
      </c>
      <c r="B138" t="s">
        <v>153</v>
      </c>
      <c r="C138" t="s">
        <v>496</v>
      </c>
    </row>
    <row r="139" spans="1:3" x14ac:dyDescent="0.3">
      <c r="A139">
        <v>141</v>
      </c>
      <c r="B139" t="s">
        <v>93</v>
      </c>
      <c r="C139" t="s">
        <v>372</v>
      </c>
    </row>
    <row r="140" spans="1:3" x14ac:dyDescent="0.3">
      <c r="A140">
        <v>142</v>
      </c>
      <c r="B140" t="s">
        <v>529</v>
      </c>
      <c r="C140" t="s">
        <v>377</v>
      </c>
    </row>
    <row r="141" spans="1:3" x14ac:dyDescent="0.3">
      <c r="A141">
        <v>143</v>
      </c>
      <c r="B141" t="s">
        <v>93</v>
      </c>
      <c r="C141" t="s">
        <v>372</v>
      </c>
    </row>
    <row r="142" spans="1:3" x14ac:dyDescent="0.3">
      <c r="A142">
        <v>144</v>
      </c>
      <c r="B142" t="s">
        <v>153</v>
      </c>
      <c r="C142" t="s">
        <v>404</v>
      </c>
    </row>
    <row r="143" spans="1:3" x14ac:dyDescent="0.3">
      <c r="A143">
        <v>145</v>
      </c>
      <c r="B143" t="s">
        <v>530</v>
      </c>
      <c r="C143" t="s">
        <v>391</v>
      </c>
    </row>
    <row r="144" spans="1:3" x14ac:dyDescent="0.3">
      <c r="A144">
        <v>146</v>
      </c>
      <c r="B144" t="s">
        <v>531</v>
      </c>
      <c r="C144" t="s">
        <v>401</v>
      </c>
    </row>
    <row r="145" spans="1:3" x14ac:dyDescent="0.3">
      <c r="A145">
        <v>147</v>
      </c>
      <c r="B145" t="s">
        <v>530</v>
      </c>
      <c r="C145" t="s">
        <v>496</v>
      </c>
    </row>
    <row r="146" spans="1:3" x14ac:dyDescent="0.3">
      <c r="A146">
        <v>148</v>
      </c>
      <c r="B146" t="s">
        <v>93</v>
      </c>
      <c r="C146" t="s">
        <v>372</v>
      </c>
    </row>
    <row r="147" spans="1:3" x14ac:dyDescent="0.3">
      <c r="A147">
        <v>149</v>
      </c>
      <c r="B147" t="s">
        <v>153</v>
      </c>
      <c r="C147" t="s">
        <v>389</v>
      </c>
    </row>
    <row r="148" spans="1:3" x14ac:dyDescent="0.3">
      <c r="A148">
        <v>150</v>
      </c>
      <c r="B148" t="s">
        <v>153</v>
      </c>
      <c r="C148" t="s">
        <v>389</v>
      </c>
    </row>
    <row r="149" spans="1:3" x14ac:dyDescent="0.3">
      <c r="A149">
        <v>151</v>
      </c>
      <c r="B149" t="s">
        <v>153</v>
      </c>
      <c r="C149" t="s">
        <v>389</v>
      </c>
    </row>
    <row r="150" spans="1:3" x14ac:dyDescent="0.3">
      <c r="A150">
        <v>152</v>
      </c>
      <c r="B150" t="s">
        <v>153</v>
      </c>
      <c r="C150" t="s">
        <v>407</v>
      </c>
    </row>
    <row r="151" spans="1:3" x14ac:dyDescent="0.3">
      <c r="A151">
        <v>153</v>
      </c>
      <c r="B151" t="s">
        <v>530</v>
      </c>
      <c r="C151" t="s">
        <v>369</v>
      </c>
    </row>
    <row r="152" spans="1:3" x14ac:dyDescent="0.3">
      <c r="A152">
        <v>154</v>
      </c>
      <c r="B152" t="s">
        <v>153</v>
      </c>
      <c r="C152" t="s">
        <v>378</v>
      </c>
    </row>
    <row r="153" spans="1:3" x14ac:dyDescent="0.3">
      <c r="A153">
        <v>155</v>
      </c>
      <c r="B153" t="s">
        <v>93</v>
      </c>
      <c r="C153" t="s">
        <v>372</v>
      </c>
    </row>
    <row r="154" spans="1:3" x14ac:dyDescent="0.3">
      <c r="A154">
        <v>156</v>
      </c>
      <c r="B154" t="s">
        <v>153</v>
      </c>
      <c r="C154" t="s">
        <v>401</v>
      </c>
    </row>
    <row r="155" spans="1:3" x14ac:dyDescent="0.3">
      <c r="A155">
        <v>157</v>
      </c>
      <c r="B155" t="s">
        <v>530</v>
      </c>
      <c r="C155" t="s">
        <v>370</v>
      </c>
    </row>
    <row r="156" spans="1:3" x14ac:dyDescent="0.3">
      <c r="A156">
        <v>158</v>
      </c>
      <c r="B156" t="s">
        <v>529</v>
      </c>
      <c r="C156" t="s">
        <v>377</v>
      </c>
    </row>
    <row r="157" spans="1:3" x14ac:dyDescent="0.3">
      <c r="A157">
        <v>159</v>
      </c>
      <c r="B157" t="s">
        <v>93</v>
      </c>
      <c r="C157" t="s">
        <v>372</v>
      </c>
    </row>
    <row r="158" spans="1:3" x14ac:dyDescent="0.3">
      <c r="A158">
        <v>160</v>
      </c>
      <c r="B158" t="s">
        <v>153</v>
      </c>
      <c r="C158" t="s">
        <v>370</v>
      </c>
    </row>
    <row r="159" spans="1:3" x14ac:dyDescent="0.3">
      <c r="A159">
        <v>161</v>
      </c>
      <c r="B159" t="s">
        <v>153</v>
      </c>
      <c r="C159" t="s">
        <v>369</v>
      </c>
    </row>
    <row r="160" spans="1:3" x14ac:dyDescent="0.3">
      <c r="A160">
        <v>162</v>
      </c>
      <c r="B160" t="s">
        <v>153</v>
      </c>
      <c r="C160" t="s">
        <v>375</v>
      </c>
    </row>
    <row r="161" spans="1:3" x14ac:dyDescent="0.3">
      <c r="A161">
        <v>163</v>
      </c>
      <c r="B161" t="s">
        <v>528</v>
      </c>
      <c r="C161" t="s">
        <v>388</v>
      </c>
    </row>
    <row r="162" spans="1:3" x14ac:dyDescent="0.3">
      <c r="A162">
        <v>164</v>
      </c>
      <c r="B162" t="s">
        <v>531</v>
      </c>
      <c r="C162" t="s">
        <v>390</v>
      </c>
    </row>
    <row r="163" spans="1:3" x14ac:dyDescent="0.3">
      <c r="A163">
        <v>165</v>
      </c>
      <c r="B163" t="s">
        <v>153</v>
      </c>
      <c r="C163" t="s">
        <v>369</v>
      </c>
    </row>
    <row r="164" spans="1:3" x14ac:dyDescent="0.3">
      <c r="A164">
        <v>166</v>
      </c>
      <c r="B164" t="s">
        <v>93</v>
      </c>
      <c r="C164" t="s">
        <v>372</v>
      </c>
    </row>
    <row r="165" spans="1:3" x14ac:dyDescent="0.3">
      <c r="A165">
        <v>167</v>
      </c>
      <c r="B165" t="s">
        <v>531</v>
      </c>
      <c r="C165" t="s">
        <v>390</v>
      </c>
    </row>
    <row r="166" spans="1:3" x14ac:dyDescent="0.3">
      <c r="A166">
        <v>168</v>
      </c>
      <c r="B166" t="s">
        <v>93</v>
      </c>
      <c r="C166" t="s">
        <v>370</v>
      </c>
    </row>
    <row r="167" spans="1:3" x14ac:dyDescent="0.3">
      <c r="A167">
        <v>169</v>
      </c>
      <c r="B167" t="s">
        <v>93</v>
      </c>
      <c r="C167" t="s">
        <v>372</v>
      </c>
    </row>
    <row r="168" spans="1:3" x14ac:dyDescent="0.3">
      <c r="A168">
        <v>170</v>
      </c>
      <c r="B168" t="s">
        <v>93</v>
      </c>
      <c r="C168" t="s">
        <v>372</v>
      </c>
    </row>
    <row r="169" spans="1:3" x14ac:dyDescent="0.3">
      <c r="A169">
        <v>171</v>
      </c>
      <c r="B169" t="s">
        <v>529</v>
      </c>
      <c r="C169" t="s">
        <v>416</v>
      </c>
    </row>
    <row r="170" spans="1:3" x14ac:dyDescent="0.3">
      <c r="A170">
        <v>172</v>
      </c>
      <c r="B170" t="s">
        <v>93</v>
      </c>
      <c r="C170" t="s">
        <v>372</v>
      </c>
    </row>
    <row r="171" spans="1:3" x14ac:dyDescent="0.3">
      <c r="A171">
        <v>173</v>
      </c>
      <c r="B171" t="s">
        <v>153</v>
      </c>
      <c r="C171" t="s">
        <v>495</v>
      </c>
    </row>
    <row r="172" spans="1:3" x14ac:dyDescent="0.3">
      <c r="A172">
        <v>174</v>
      </c>
      <c r="B172" t="s">
        <v>93</v>
      </c>
      <c r="C172" t="s">
        <v>390</v>
      </c>
    </row>
    <row r="173" spans="1:3" x14ac:dyDescent="0.3">
      <c r="A173">
        <v>175</v>
      </c>
      <c r="B173" t="s">
        <v>93</v>
      </c>
      <c r="C173" t="s">
        <v>372</v>
      </c>
    </row>
    <row r="174" spans="1:3" x14ac:dyDescent="0.3">
      <c r="A174">
        <v>176</v>
      </c>
      <c r="B174" t="s">
        <v>93</v>
      </c>
      <c r="C174" t="s">
        <v>372</v>
      </c>
    </row>
    <row r="175" spans="1:3" x14ac:dyDescent="0.3">
      <c r="A175">
        <v>177</v>
      </c>
      <c r="B175" t="s">
        <v>153</v>
      </c>
      <c r="C175" t="s">
        <v>375</v>
      </c>
    </row>
    <row r="176" spans="1:3" x14ac:dyDescent="0.3">
      <c r="A176">
        <v>178</v>
      </c>
      <c r="B176" t="s">
        <v>531</v>
      </c>
      <c r="C176" t="s">
        <v>387</v>
      </c>
    </row>
    <row r="177" spans="1:3" x14ac:dyDescent="0.3">
      <c r="A177">
        <v>179</v>
      </c>
      <c r="B177" t="s">
        <v>531</v>
      </c>
      <c r="C177" t="s">
        <v>390</v>
      </c>
    </row>
    <row r="178" spans="1:3" x14ac:dyDescent="0.3">
      <c r="A178">
        <v>180</v>
      </c>
      <c r="B178" t="s">
        <v>529</v>
      </c>
      <c r="C178" t="s">
        <v>377</v>
      </c>
    </row>
    <row r="179" spans="1:3" x14ac:dyDescent="0.3">
      <c r="A179">
        <v>181</v>
      </c>
      <c r="B179" t="s">
        <v>153</v>
      </c>
      <c r="C179" t="s">
        <v>382</v>
      </c>
    </row>
    <row r="180" spans="1:3" x14ac:dyDescent="0.3">
      <c r="A180">
        <v>182</v>
      </c>
      <c r="B180" t="s">
        <v>153</v>
      </c>
      <c r="C180" t="s">
        <v>382</v>
      </c>
    </row>
    <row r="181" spans="1:3" x14ac:dyDescent="0.3">
      <c r="A181">
        <v>183</v>
      </c>
      <c r="B181" t="s">
        <v>531</v>
      </c>
      <c r="C181" t="s">
        <v>401</v>
      </c>
    </row>
    <row r="182" spans="1:3" x14ac:dyDescent="0.3">
      <c r="A182">
        <v>184</v>
      </c>
      <c r="B182" t="s">
        <v>93</v>
      </c>
      <c r="C182" t="s">
        <v>372</v>
      </c>
    </row>
    <row r="183" spans="1:3" x14ac:dyDescent="0.3">
      <c r="A183">
        <v>185</v>
      </c>
      <c r="B183" t="s">
        <v>530</v>
      </c>
      <c r="C183" t="s">
        <v>370</v>
      </c>
    </row>
    <row r="184" spans="1:3" x14ac:dyDescent="0.3">
      <c r="A184">
        <v>186</v>
      </c>
      <c r="B184" t="s">
        <v>531</v>
      </c>
      <c r="C184" t="s">
        <v>390</v>
      </c>
    </row>
    <row r="185" spans="1:3" x14ac:dyDescent="0.3">
      <c r="A185">
        <v>187</v>
      </c>
      <c r="B185" t="s">
        <v>531</v>
      </c>
      <c r="C185" t="s">
        <v>387</v>
      </c>
    </row>
    <row r="186" spans="1:3" x14ac:dyDescent="0.3">
      <c r="A186">
        <v>188</v>
      </c>
      <c r="B186" t="s">
        <v>153</v>
      </c>
      <c r="C186" t="s">
        <v>382</v>
      </c>
    </row>
    <row r="187" spans="1:3" x14ac:dyDescent="0.3">
      <c r="A187">
        <v>189</v>
      </c>
      <c r="B187" t="s">
        <v>153</v>
      </c>
      <c r="C187" t="s">
        <v>389</v>
      </c>
    </row>
    <row r="188" spans="1:3" x14ac:dyDescent="0.3">
      <c r="A188">
        <v>190</v>
      </c>
      <c r="B188" t="s">
        <v>531</v>
      </c>
      <c r="C188" t="s">
        <v>390</v>
      </c>
    </row>
    <row r="189" spans="1:3" x14ac:dyDescent="0.3">
      <c r="A189">
        <v>191</v>
      </c>
      <c r="B189" t="s">
        <v>93</v>
      </c>
      <c r="C189" t="s">
        <v>369</v>
      </c>
    </row>
    <row r="190" spans="1:3" x14ac:dyDescent="0.3">
      <c r="A190">
        <v>192</v>
      </c>
      <c r="B190" t="s">
        <v>153</v>
      </c>
      <c r="C190" t="s">
        <v>377</v>
      </c>
    </row>
    <row r="191" spans="1:3" x14ac:dyDescent="0.3">
      <c r="A191">
        <v>193</v>
      </c>
      <c r="B191" t="s">
        <v>153</v>
      </c>
      <c r="C191" t="s">
        <v>375</v>
      </c>
    </row>
    <row r="192" spans="1:3" x14ac:dyDescent="0.3">
      <c r="A192">
        <v>194</v>
      </c>
      <c r="B192" t="s">
        <v>93</v>
      </c>
      <c r="C192" t="s">
        <v>411</v>
      </c>
    </row>
    <row r="193" spans="1:3" x14ac:dyDescent="0.3">
      <c r="A193">
        <v>195</v>
      </c>
      <c r="B193" t="s">
        <v>531</v>
      </c>
      <c r="C193" t="s">
        <v>387</v>
      </c>
    </row>
    <row r="194" spans="1:3" x14ac:dyDescent="0.3">
      <c r="A194">
        <v>196</v>
      </c>
      <c r="B194" t="s">
        <v>93</v>
      </c>
      <c r="C194" t="s">
        <v>372</v>
      </c>
    </row>
    <row r="195" spans="1:3" x14ac:dyDescent="0.3">
      <c r="A195">
        <v>197</v>
      </c>
      <c r="B195" t="s">
        <v>93</v>
      </c>
      <c r="C195" t="s">
        <v>372</v>
      </c>
    </row>
    <row r="196" spans="1:3" x14ac:dyDescent="0.3">
      <c r="A196">
        <v>198</v>
      </c>
      <c r="B196" t="s">
        <v>530</v>
      </c>
      <c r="C196" t="s">
        <v>403</v>
      </c>
    </row>
    <row r="197" spans="1:3" x14ac:dyDescent="0.3">
      <c r="A197">
        <v>199</v>
      </c>
      <c r="B197" t="s">
        <v>153</v>
      </c>
      <c r="C197" t="s">
        <v>395</v>
      </c>
    </row>
    <row r="198" spans="1:3" x14ac:dyDescent="0.3">
      <c r="A198">
        <v>200</v>
      </c>
      <c r="B198" t="s">
        <v>531</v>
      </c>
      <c r="C198" t="s">
        <v>390</v>
      </c>
    </row>
    <row r="199" spans="1:3" x14ac:dyDescent="0.3">
      <c r="A199">
        <v>201</v>
      </c>
      <c r="B199" t="s">
        <v>153</v>
      </c>
      <c r="C199" t="s">
        <v>382</v>
      </c>
    </row>
    <row r="200" spans="1:3" x14ac:dyDescent="0.3">
      <c r="A200">
        <v>202</v>
      </c>
      <c r="B200" t="s">
        <v>530</v>
      </c>
      <c r="C200" t="s">
        <v>369</v>
      </c>
    </row>
    <row r="201" spans="1:3" x14ac:dyDescent="0.3">
      <c r="A201">
        <v>203</v>
      </c>
      <c r="B201" t="s">
        <v>153</v>
      </c>
      <c r="C201" t="s">
        <v>369</v>
      </c>
    </row>
    <row r="202" spans="1:3" x14ac:dyDescent="0.3">
      <c r="A202">
        <v>204</v>
      </c>
      <c r="B202" t="s">
        <v>93</v>
      </c>
      <c r="C202" t="s">
        <v>369</v>
      </c>
    </row>
    <row r="203" spans="1:3" x14ac:dyDescent="0.3">
      <c r="A203">
        <v>205</v>
      </c>
      <c r="B203" t="s">
        <v>531</v>
      </c>
      <c r="C203" t="s">
        <v>387</v>
      </c>
    </row>
    <row r="204" spans="1:3" x14ac:dyDescent="0.3">
      <c r="A204">
        <v>206</v>
      </c>
      <c r="B204" t="s">
        <v>153</v>
      </c>
      <c r="C204" t="s">
        <v>375</v>
      </c>
    </row>
    <row r="205" spans="1:3" x14ac:dyDescent="0.3">
      <c r="A205">
        <v>207</v>
      </c>
      <c r="B205" t="s">
        <v>93</v>
      </c>
      <c r="C205" t="s">
        <v>390</v>
      </c>
    </row>
    <row r="206" spans="1:3" x14ac:dyDescent="0.3">
      <c r="A206">
        <v>208</v>
      </c>
      <c r="B206" t="s">
        <v>93</v>
      </c>
      <c r="C206" t="s">
        <v>411</v>
      </c>
    </row>
    <row r="207" spans="1:3" x14ac:dyDescent="0.3">
      <c r="A207">
        <v>209</v>
      </c>
      <c r="B207" t="s">
        <v>153</v>
      </c>
      <c r="C207" t="s">
        <v>383</v>
      </c>
    </row>
    <row r="208" spans="1:3" x14ac:dyDescent="0.3">
      <c r="A208">
        <v>210</v>
      </c>
      <c r="B208" t="s">
        <v>530</v>
      </c>
      <c r="C208" t="s">
        <v>403</v>
      </c>
    </row>
    <row r="209" spans="1:3" x14ac:dyDescent="0.3">
      <c r="A209">
        <v>211</v>
      </c>
      <c r="B209" t="s">
        <v>153</v>
      </c>
      <c r="C209" t="s">
        <v>377</v>
      </c>
    </row>
    <row r="210" spans="1:3" x14ac:dyDescent="0.3">
      <c r="A210">
        <v>212</v>
      </c>
      <c r="B210" t="s">
        <v>531</v>
      </c>
      <c r="C210" t="s">
        <v>390</v>
      </c>
    </row>
    <row r="211" spans="1:3" x14ac:dyDescent="0.3">
      <c r="A211">
        <v>213</v>
      </c>
      <c r="B211" t="s">
        <v>153</v>
      </c>
      <c r="C211" t="s">
        <v>401</v>
      </c>
    </row>
    <row r="212" spans="1:3" x14ac:dyDescent="0.3">
      <c r="A212">
        <v>214</v>
      </c>
      <c r="B212" t="s">
        <v>153</v>
      </c>
      <c r="C212" t="s">
        <v>412</v>
      </c>
    </row>
    <row r="213" spans="1:3" x14ac:dyDescent="0.3">
      <c r="A213">
        <v>215</v>
      </c>
      <c r="B213" t="s">
        <v>153</v>
      </c>
      <c r="C213" t="s">
        <v>505</v>
      </c>
    </row>
    <row r="214" spans="1:3" x14ac:dyDescent="0.3">
      <c r="A214">
        <v>216</v>
      </c>
      <c r="B214" t="s">
        <v>153</v>
      </c>
      <c r="C214" t="s">
        <v>382</v>
      </c>
    </row>
    <row r="215" spans="1:3" x14ac:dyDescent="0.3">
      <c r="A215">
        <v>217</v>
      </c>
      <c r="B215" t="s">
        <v>153</v>
      </c>
      <c r="C215" t="s">
        <v>412</v>
      </c>
    </row>
    <row r="216" spans="1:3" x14ac:dyDescent="0.3">
      <c r="A216">
        <v>218</v>
      </c>
      <c r="B216" t="s">
        <v>153</v>
      </c>
      <c r="C216" t="s">
        <v>378</v>
      </c>
    </row>
    <row r="217" spans="1:3" x14ac:dyDescent="0.3">
      <c r="A217">
        <v>219</v>
      </c>
      <c r="B217" t="s">
        <v>153</v>
      </c>
      <c r="C217" t="s">
        <v>425</v>
      </c>
    </row>
    <row r="218" spans="1:3" x14ac:dyDescent="0.3">
      <c r="A218">
        <v>220</v>
      </c>
      <c r="B218" t="s">
        <v>529</v>
      </c>
      <c r="C218" t="s">
        <v>370</v>
      </c>
    </row>
    <row r="219" spans="1:3" x14ac:dyDescent="0.3">
      <c r="A219">
        <v>222</v>
      </c>
      <c r="B219" t="s">
        <v>93</v>
      </c>
      <c r="C219" t="s">
        <v>390</v>
      </c>
    </row>
    <row r="220" spans="1:3" x14ac:dyDescent="0.3">
      <c r="A220">
        <v>223</v>
      </c>
      <c r="B220" t="s">
        <v>153</v>
      </c>
      <c r="C220" t="s">
        <v>389</v>
      </c>
    </row>
    <row r="221" spans="1:3" x14ac:dyDescent="0.3">
      <c r="A221">
        <v>224</v>
      </c>
      <c r="B221" t="s">
        <v>153</v>
      </c>
      <c r="C221" t="s">
        <v>389</v>
      </c>
    </row>
    <row r="222" spans="1:3" x14ac:dyDescent="0.3">
      <c r="A222">
        <v>225</v>
      </c>
      <c r="B222" t="s">
        <v>153</v>
      </c>
      <c r="C222" t="s">
        <v>496</v>
      </c>
    </row>
    <row r="223" spans="1:3" x14ac:dyDescent="0.3">
      <c r="A223">
        <v>226</v>
      </c>
      <c r="B223" t="s">
        <v>153</v>
      </c>
      <c r="C223" t="s">
        <v>370</v>
      </c>
    </row>
    <row r="224" spans="1:3" x14ac:dyDescent="0.3">
      <c r="A224">
        <v>227</v>
      </c>
      <c r="B224" t="s">
        <v>153</v>
      </c>
      <c r="C224" t="s">
        <v>381</v>
      </c>
    </row>
    <row r="225" spans="1:3" x14ac:dyDescent="0.3">
      <c r="A225">
        <v>228</v>
      </c>
      <c r="B225" t="s">
        <v>153</v>
      </c>
      <c r="C225" t="s">
        <v>496</v>
      </c>
    </row>
    <row r="226" spans="1:3" x14ac:dyDescent="0.3">
      <c r="A226">
        <v>229</v>
      </c>
      <c r="B226" t="s">
        <v>531</v>
      </c>
      <c r="C226" t="s">
        <v>432</v>
      </c>
    </row>
    <row r="227" spans="1:3" x14ac:dyDescent="0.3">
      <c r="A227">
        <v>230</v>
      </c>
      <c r="B227" t="s">
        <v>153</v>
      </c>
      <c r="C227" t="s">
        <v>381</v>
      </c>
    </row>
    <row r="228" spans="1:3" x14ac:dyDescent="0.3">
      <c r="A228">
        <v>231</v>
      </c>
      <c r="B228" t="s">
        <v>93</v>
      </c>
      <c r="C228" t="s">
        <v>390</v>
      </c>
    </row>
    <row r="229" spans="1:3" x14ac:dyDescent="0.3">
      <c r="A229">
        <v>232</v>
      </c>
      <c r="B229" t="s">
        <v>153</v>
      </c>
      <c r="C229" t="s">
        <v>426</v>
      </c>
    </row>
    <row r="230" spans="1:3" x14ac:dyDescent="0.3">
      <c r="A230">
        <v>234</v>
      </c>
      <c r="B230" t="s">
        <v>153</v>
      </c>
      <c r="C230" t="s">
        <v>381</v>
      </c>
    </row>
    <row r="231" spans="1:3" x14ac:dyDescent="0.3">
      <c r="A231">
        <v>235</v>
      </c>
      <c r="B231" t="s">
        <v>93</v>
      </c>
      <c r="C231" t="s">
        <v>372</v>
      </c>
    </row>
    <row r="232" spans="1:3" x14ac:dyDescent="0.3">
      <c r="A232">
        <v>236</v>
      </c>
      <c r="B232" t="s">
        <v>153</v>
      </c>
      <c r="C232" t="s">
        <v>400</v>
      </c>
    </row>
    <row r="233" spans="1:3" x14ac:dyDescent="0.3">
      <c r="A233">
        <v>237</v>
      </c>
      <c r="B233" t="s">
        <v>530</v>
      </c>
      <c r="C233" t="s">
        <v>401</v>
      </c>
    </row>
    <row r="234" spans="1:3" x14ac:dyDescent="0.3">
      <c r="A234">
        <v>238</v>
      </c>
      <c r="B234" t="s">
        <v>153</v>
      </c>
      <c r="C234" t="s">
        <v>400</v>
      </c>
    </row>
    <row r="235" spans="1:3" x14ac:dyDescent="0.3">
      <c r="A235">
        <v>239</v>
      </c>
      <c r="B235" t="s">
        <v>531</v>
      </c>
      <c r="C235" t="s">
        <v>431</v>
      </c>
    </row>
    <row r="236" spans="1:3" x14ac:dyDescent="0.3">
      <c r="A236">
        <v>240</v>
      </c>
      <c r="B236" t="s">
        <v>531</v>
      </c>
      <c r="C236" t="s">
        <v>390</v>
      </c>
    </row>
    <row r="237" spans="1:3" x14ac:dyDescent="0.3">
      <c r="A237">
        <v>241</v>
      </c>
      <c r="B237" t="s">
        <v>531</v>
      </c>
      <c r="C237" t="s">
        <v>390</v>
      </c>
    </row>
    <row r="238" spans="1:3" x14ac:dyDescent="0.3">
      <c r="A238">
        <v>242</v>
      </c>
      <c r="B238" t="s">
        <v>93</v>
      </c>
      <c r="C238" t="s">
        <v>372</v>
      </c>
    </row>
    <row r="239" spans="1:3" x14ac:dyDescent="0.3">
      <c r="A239">
        <v>243</v>
      </c>
      <c r="B239" t="s">
        <v>153</v>
      </c>
      <c r="C239" t="s">
        <v>434</v>
      </c>
    </row>
    <row r="240" spans="1:3" x14ac:dyDescent="0.3">
      <c r="A240">
        <v>244</v>
      </c>
      <c r="B240" t="s">
        <v>93</v>
      </c>
      <c r="C240" t="s">
        <v>372</v>
      </c>
    </row>
    <row r="241" spans="1:3" x14ac:dyDescent="0.3">
      <c r="A241">
        <v>245</v>
      </c>
      <c r="B241" t="s">
        <v>153</v>
      </c>
      <c r="C241" t="s">
        <v>402</v>
      </c>
    </row>
    <row r="242" spans="1:3" x14ac:dyDescent="0.3">
      <c r="A242">
        <v>246</v>
      </c>
      <c r="B242" t="s">
        <v>153</v>
      </c>
      <c r="C242" t="s">
        <v>496</v>
      </c>
    </row>
    <row r="243" spans="1:3" x14ac:dyDescent="0.3">
      <c r="A243">
        <v>247</v>
      </c>
      <c r="B243" t="s">
        <v>93</v>
      </c>
      <c r="C243" t="s">
        <v>372</v>
      </c>
    </row>
    <row r="244" spans="1:3" x14ac:dyDescent="0.3">
      <c r="A244">
        <v>248</v>
      </c>
      <c r="B244" t="s">
        <v>531</v>
      </c>
      <c r="C244" t="s">
        <v>390</v>
      </c>
    </row>
    <row r="245" spans="1:3" x14ac:dyDescent="0.3">
      <c r="A245">
        <v>249</v>
      </c>
      <c r="B245" t="s">
        <v>93</v>
      </c>
      <c r="C245" t="s">
        <v>372</v>
      </c>
    </row>
    <row r="246" spans="1:3" x14ac:dyDescent="0.3">
      <c r="A246">
        <v>250</v>
      </c>
      <c r="B246" t="s">
        <v>153</v>
      </c>
      <c r="C246" t="s">
        <v>375</v>
      </c>
    </row>
    <row r="247" spans="1:3" x14ac:dyDescent="0.3">
      <c r="A247">
        <v>251</v>
      </c>
      <c r="B247" t="s">
        <v>153</v>
      </c>
      <c r="C247" t="s">
        <v>412</v>
      </c>
    </row>
    <row r="248" spans="1:3" x14ac:dyDescent="0.3">
      <c r="A248">
        <v>252</v>
      </c>
      <c r="B248" t="s">
        <v>531</v>
      </c>
      <c r="C248" t="s">
        <v>390</v>
      </c>
    </row>
    <row r="249" spans="1:3" x14ac:dyDescent="0.3">
      <c r="A249">
        <v>253</v>
      </c>
      <c r="B249" t="s">
        <v>531</v>
      </c>
      <c r="C249" t="s">
        <v>390</v>
      </c>
    </row>
    <row r="250" spans="1:3" x14ac:dyDescent="0.3">
      <c r="A250">
        <v>254</v>
      </c>
      <c r="B250" t="s">
        <v>153</v>
      </c>
      <c r="C250" t="s">
        <v>370</v>
      </c>
    </row>
    <row r="251" spans="1:3" x14ac:dyDescent="0.3">
      <c r="A251">
        <v>255</v>
      </c>
      <c r="B251" t="s">
        <v>153</v>
      </c>
      <c r="C251" t="s">
        <v>434</v>
      </c>
    </row>
    <row r="252" spans="1:3" x14ac:dyDescent="0.3">
      <c r="A252">
        <v>256</v>
      </c>
      <c r="B252" t="s">
        <v>153</v>
      </c>
      <c r="C252" t="s">
        <v>370</v>
      </c>
    </row>
    <row r="253" spans="1:3" x14ac:dyDescent="0.3">
      <c r="A253">
        <v>257</v>
      </c>
      <c r="B253" t="s">
        <v>529</v>
      </c>
      <c r="C253" t="s">
        <v>370</v>
      </c>
    </row>
    <row r="254" spans="1:3" x14ac:dyDescent="0.3">
      <c r="A254">
        <v>258</v>
      </c>
      <c r="B254" t="s">
        <v>530</v>
      </c>
      <c r="C254" t="s">
        <v>370</v>
      </c>
    </row>
    <row r="255" spans="1:3" x14ac:dyDescent="0.3">
      <c r="A255">
        <v>259</v>
      </c>
      <c r="B255" t="s">
        <v>153</v>
      </c>
      <c r="C255" t="s">
        <v>375</v>
      </c>
    </row>
    <row r="256" spans="1:3" x14ac:dyDescent="0.3">
      <c r="A256">
        <v>260</v>
      </c>
      <c r="B256" t="s">
        <v>93</v>
      </c>
      <c r="C256" t="s">
        <v>372</v>
      </c>
    </row>
    <row r="257" spans="1:3" x14ac:dyDescent="0.3">
      <c r="A257">
        <v>261</v>
      </c>
      <c r="B257" t="s">
        <v>93</v>
      </c>
      <c r="C257" t="s">
        <v>390</v>
      </c>
    </row>
    <row r="258" spans="1:3" x14ac:dyDescent="0.3">
      <c r="A258">
        <v>262</v>
      </c>
      <c r="B258" t="s">
        <v>153</v>
      </c>
      <c r="C258" t="s">
        <v>377</v>
      </c>
    </row>
    <row r="259" spans="1:3" x14ac:dyDescent="0.3">
      <c r="A259">
        <v>263</v>
      </c>
      <c r="B259" t="s">
        <v>531</v>
      </c>
      <c r="C259" t="s">
        <v>463</v>
      </c>
    </row>
    <row r="260" spans="1:3" x14ac:dyDescent="0.3">
      <c r="A260">
        <v>264</v>
      </c>
      <c r="B260" t="s">
        <v>153</v>
      </c>
      <c r="C260" t="s">
        <v>404</v>
      </c>
    </row>
    <row r="261" spans="1:3" x14ac:dyDescent="0.3">
      <c r="A261">
        <v>265</v>
      </c>
      <c r="B261" t="s">
        <v>153</v>
      </c>
      <c r="C261" t="s">
        <v>507</v>
      </c>
    </row>
    <row r="262" spans="1:3" x14ac:dyDescent="0.3">
      <c r="A262">
        <v>266</v>
      </c>
      <c r="B262" t="s">
        <v>153</v>
      </c>
      <c r="C262" t="s">
        <v>369</v>
      </c>
    </row>
    <row r="263" spans="1:3" x14ac:dyDescent="0.3">
      <c r="A263">
        <v>267</v>
      </c>
      <c r="B263" t="s">
        <v>153</v>
      </c>
      <c r="C263" t="s">
        <v>508</v>
      </c>
    </row>
    <row r="264" spans="1:3" x14ac:dyDescent="0.3">
      <c r="A264">
        <v>268</v>
      </c>
      <c r="B264" t="s">
        <v>153</v>
      </c>
      <c r="C264" t="s">
        <v>404</v>
      </c>
    </row>
    <row r="265" spans="1:3" x14ac:dyDescent="0.3">
      <c r="A265">
        <v>269</v>
      </c>
      <c r="B265" t="s">
        <v>93</v>
      </c>
      <c r="C265" t="s">
        <v>372</v>
      </c>
    </row>
    <row r="266" spans="1:3" x14ac:dyDescent="0.3">
      <c r="A266">
        <v>270</v>
      </c>
      <c r="B266" t="s">
        <v>153</v>
      </c>
      <c r="C266" t="s">
        <v>496</v>
      </c>
    </row>
    <row r="267" spans="1:3" x14ac:dyDescent="0.3">
      <c r="A267">
        <v>271</v>
      </c>
      <c r="B267" t="s">
        <v>530</v>
      </c>
      <c r="C267" t="s">
        <v>369</v>
      </c>
    </row>
    <row r="268" spans="1:3" x14ac:dyDescent="0.3">
      <c r="A268">
        <v>272</v>
      </c>
      <c r="B268" t="s">
        <v>153</v>
      </c>
      <c r="C268" t="s">
        <v>377</v>
      </c>
    </row>
    <row r="269" spans="1:3" x14ac:dyDescent="0.3">
      <c r="A269">
        <v>273</v>
      </c>
      <c r="B269" t="s">
        <v>93</v>
      </c>
      <c r="C269" t="s">
        <v>372</v>
      </c>
    </row>
    <row r="270" spans="1:3" x14ac:dyDescent="0.3">
      <c r="A270">
        <v>274</v>
      </c>
      <c r="B270" t="s">
        <v>93</v>
      </c>
      <c r="C270" t="s">
        <v>390</v>
      </c>
    </row>
    <row r="271" spans="1:3" x14ac:dyDescent="0.3">
      <c r="A271">
        <v>275</v>
      </c>
      <c r="B271" t="s">
        <v>153</v>
      </c>
      <c r="C271" t="s">
        <v>419</v>
      </c>
    </row>
    <row r="272" spans="1:3" x14ac:dyDescent="0.3">
      <c r="A272">
        <v>276</v>
      </c>
      <c r="B272" t="s">
        <v>153</v>
      </c>
      <c r="C272" t="s">
        <v>371</v>
      </c>
    </row>
    <row r="273" spans="1:3" x14ac:dyDescent="0.3">
      <c r="A273">
        <v>277</v>
      </c>
      <c r="B273" t="s">
        <v>153</v>
      </c>
      <c r="C273" t="s">
        <v>398</v>
      </c>
    </row>
    <row r="274" spans="1:3" x14ac:dyDescent="0.3">
      <c r="A274">
        <v>278</v>
      </c>
      <c r="B274" t="s">
        <v>93</v>
      </c>
      <c r="C274" t="s">
        <v>369</v>
      </c>
    </row>
    <row r="275" spans="1:3" x14ac:dyDescent="0.3">
      <c r="A275">
        <v>279</v>
      </c>
      <c r="B275" t="s">
        <v>153</v>
      </c>
      <c r="C275" t="s">
        <v>381</v>
      </c>
    </row>
    <row r="276" spans="1:3" x14ac:dyDescent="0.3">
      <c r="A276">
        <v>280</v>
      </c>
      <c r="B276" t="s">
        <v>153</v>
      </c>
      <c r="C276" t="s">
        <v>369</v>
      </c>
    </row>
    <row r="277" spans="1:3" x14ac:dyDescent="0.3">
      <c r="A277">
        <v>281</v>
      </c>
      <c r="B277" t="s">
        <v>153</v>
      </c>
      <c r="C277" t="s">
        <v>440</v>
      </c>
    </row>
    <row r="278" spans="1:3" x14ac:dyDescent="0.3">
      <c r="A278">
        <v>282</v>
      </c>
      <c r="B278" t="s">
        <v>531</v>
      </c>
      <c r="C278" t="s">
        <v>390</v>
      </c>
    </row>
    <row r="279" spans="1:3" x14ac:dyDescent="0.3">
      <c r="A279">
        <v>283</v>
      </c>
      <c r="B279" t="s">
        <v>93</v>
      </c>
      <c r="C279" t="s">
        <v>372</v>
      </c>
    </row>
    <row r="280" spans="1:3" x14ac:dyDescent="0.3">
      <c r="A280">
        <v>284</v>
      </c>
      <c r="B280" t="s">
        <v>153</v>
      </c>
      <c r="C280" t="s">
        <v>442</v>
      </c>
    </row>
    <row r="281" spans="1:3" x14ac:dyDescent="0.3">
      <c r="A281">
        <v>285</v>
      </c>
      <c r="B281" t="s">
        <v>153</v>
      </c>
      <c r="C281" t="s">
        <v>443</v>
      </c>
    </row>
    <row r="282" spans="1:3" x14ac:dyDescent="0.3">
      <c r="A282">
        <v>286</v>
      </c>
      <c r="B282" t="s">
        <v>153</v>
      </c>
      <c r="C282" t="s">
        <v>370</v>
      </c>
    </row>
    <row r="283" spans="1:3" x14ac:dyDescent="0.3">
      <c r="A283">
        <v>287</v>
      </c>
      <c r="B283" t="s">
        <v>153</v>
      </c>
      <c r="C283" t="s">
        <v>375</v>
      </c>
    </row>
    <row r="284" spans="1:3" x14ac:dyDescent="0.3">
      <c r="A284">
        <v>288</v>
      </c>
      <c r="B284" t="s">
        <v>153</v>
      </c>
      <c r="C284" t="s">
        <v>391</v>
      </c>
    </row>
    <row r="285" spans="1:3" x14ac:dyDescent="0.3">
      <c r="A285">
        <v>289</v>
      </c>
      <c r="B285" t="s">
        <v>153</v>
      </c>
      <c r="C285" t="s">
        <v>389</v>
      </c>
    </row>
    <row r="286" spans="1:3" x14ac:dyDescent="0.3">
      <c r="A286">
        <v>290</v>
      </c>
      <c r="B286" t="s">
        <v>93</v>
      </c>
      <c r="C286" t="s">
        <v>372</v>
      </c>
    </row>
    <row r="287" spans="1:3" x14ac:dyDescent="0.3">
      <c r="A287">
        <v>291</v>
      </c>
      <c r="B287" t="s">
        <v>153</v>
      </c>
      <c r="C287" t="s">
        <v>375</v>
      </c>
    </row>
    <row r="288" spans="1:3" x14ac:dyDescent="0.3">
      <c r="A288">
        <v>292</v>
      </c>
      <c r="B288" t="s">
        <v>153</v>
      </c>
      <c r="C288" t="s">
        <v>391</v>
      </c>
    </row>
    <row r="289" spans="1:3" x14ac:dyDescent="0.3">
      <c r="A289">
        <v>293</v>
      </c>
      <c r="B289" t="s">
        <v>93</v>
      </c>
      <c r="C289" t="s">
        <v>372</v>
      </c>
    </row>
    <row r="290" spans="1:3" x14ac:dyDescent="0.3">
      <c r="A290">
        <v>294</v>
      </c>
      <c r="B290" t="s">
        <v>153</v>
      </c>
      <c r="C290" t="s">
        <v>370</v>
      </c>
    </row>
    <row r="291" spans="1:3" x14ac:dyDescent="0.3">
      <c r="A291">
        <v>295</v>
      </c>
      <c r="B291" t="s">
        <v>153</v>
      </c>
      <c r="C291" t="s">
        <v>369</v>
      </c>
    </row>
    <row r="292" spans="1:3" x14ac:dyDescent="0.3">
      <c r="A292">
        <v>296</v>
      </c>
      <c r="B292" t="s">
        <v>153</v>
      </c>
      <c r="C292" t="s">
        <v>441</v>
      </c>
    </row>
    <row r="293" spans="1:3" x14ac:dyDescent="0.3">
      <c r="A293">
        <v>297</v>
      </c>
      <c r="B293" t="s">
        <v>93</v>
      </c>
      <c r="C293" t="s">
        <v>446</v>
      </c>
    </row>
    <row r="294" spans="1:3" x14ac:dyDescent="0.3">
      <c r="A294">
        <v>298</v>
      </c>
      <c r="B294" t="s">
        <v>153</v>
      </c>
      <c r="C294" t="s">
        <v>378</v>
      </c>
    </row>
    <row r="295" spans="1:3" x14ac:dyDescent="0.3">
      <c r="A295">
        <v>299</v>
      </c>
      <c r="B295" t="s">
        <v>153</v>
      </c>
      <c r="C295" t="s">
        <v>509</v>
      </c>
    </row>
    <row r="296" spans="1:3" x14ac:dyDescent="0.3">
      <c r="A296">
        <v>300</v>
      </c>
      <c r="B296" t="s">
        <v>530</v>
      </c>
      <c r="C296" t="s">
        <v>447</v>
      </c>
    </row>
    <row r="297" spans="1:3" x14ac:dyDescent="0.3">
      <c r="A297">
        <v>301</v>
      </c>
      <c r="B297" t="s">
        <v>531</v>
      </c>
      <c r="C297" t="s">
        <v>387</v>
      </c>
    </row>
    <row r="298" spans="1:3" x14ac:dyDescent="0.3">
      <c r="A298">
        <v>303</v>
      </c>
      <c r="B298" t="s">
        <v>153</v>
      </c>
      <c r="C298" t="s">
        <v>416</v>
      </c>
    </row>
    <row r="299" spans="1:3" x14ac:dyDescent="0.3">
      <c r="A299">
        <v>304</v>
      </c>
      <c r="B299" t="s">
        <v>153</v>
      </c>
      <c r="C299" t="s">
        <v>403</v>
      </c>
    </row>
    <row r="300" spans="1:3" x14ac:dyDescent="0.3">
      <c r="A300">
        <v>305</v>
      </c>
      <c r="B300" t="s">
        <v>529</v>
      </c>
      <c r="C300" t="s">
        <v>377</v>
      </c>
    </row>
    <row r="301" spans="1:3" x14ac:dyDescent="0.3">
      <c r="A301">
        <v>306</v>
      </c>
      <c r="B301" t="s">
        <v>529</v>
      </c>
      <c r="C301" t="s">
        <v>370</v>
      </c>
    </row>
    <row r="302" spans="1:3" x14ac:dyDescent="0.3">
      <c r="A302">
        <v>307</v>
      </c>
      <c r="B302" t="s">
        <v>531</v>
      </c>
      <c r="C302" t="s">
        <v>390</v>
      </c>
    </row>
    <row r="303" spans="1:3" x14ac:dyDescent="0.3">
      <c r="A303">
        <v>308</v>
      </c>
      <c r="B303" t="s">
        <v>93</v>
      </c>
      <c r="C303" t="s">
        <v>372</v>
      </c>
    </row>
    <row r="304" spans="1:3" x14ac:dyDescent="0.3">
      <c r="A304">
        <v>309</v>
      </c>
      <c r="B304" t="s">
        <v>93</v>
      </c>
      <c r="C304" t="s">
        <v>372</v>
      </c>
    </row>
    <row r="305" spans="1:3" x14ac:dyDescent="0.3">
      <c r="A305">
        <v>310</v>
      </c>
      <c r="B305" t="s">
        <v>153</v>
      </c>
      <c r="C305" t="s">
        <v>370</v>
      </c>
    </row>
    <row r="306" spans="1:3" x14ac:dyDescent="0.3">
      <c r="A306">
        <v>311</v>
      </c>
      <c r="B306" t="s">
        <v>529</v>
      </c>
      <c r="C306" t="s">
        <v>370</v>
      </c>
    </row>
    <row r="307" spans="1:3" x14ac:dyDescent="0.3">
      <c r="A307">
        <v>312</v>
      </c>
      <c r="B307" t="s">
        <v>531</v>
      </c>
      <c r="C307" t="s">
        <v>390</v>
      </c>
    </row>
    <row r="308" spans="1:3" x14ac:dyDescent="0.3">
      <c r="A308">
        <v>313</v>
      </c>
      <c r="B308" t="s">
        <v>528</v>
      </c>
      <c r="C308" t="s">
        <v>388</v>
      </c>
    </row>
    <row r="309" spans="1:3" x14ac:dyDescent="0.3">
      <c r="A309">
        <v>314</v>
      </c>
      <c r="B309" t="s">
        <v>93</v>
      </c>
      <c r="C309" t="s">
        <v>390</v>
      </c>
    </row>
    <row r="310" spans="1:3" x14ac:dyDescent="0.3">
      <c r="A310">
        <v>315</v>
      </c>
      <c r="B310" t="s">
        <v>153</v>
      </c>
      <c r="C310" t="s">
        <v>370</v>
      </c>
    </row>
    <row r="311" spans="1:3" x14ac:dyDescent="0.3">
      <c r="A311">
        <v>317</v>
      </c>
      <c r="B311" t="s">
        <v>93</v>
      </c>
      <c r="C311" t="s">
        <v>411</v>
      </c>
    </row>
    <row r="312" spans="1:3" x14ac:dyDescent="0.3">
      <c r="A312">
        <v>318</v>
      </c>
      <c r="B312" t="s">
        <v>529</v>
      </c>
      <c r="C312" t="s">
        <v>370</v>
      </c>
    </row>
    <row r="313" spans="1:3" x14ac:dyDescent="0.3">
      <c r="A313">
        <v>319</v>
      </c>
      <c r="B313" t="s">
        <v>153</v>
      </c>
      <c r="C313" t="s">
        <v>426</v>
      </c>
    </row>
    <row r="314" spans="1:3" x14ac:dyDescent="0.3">
      <c r="A314">
        <v>320</v>
      </c>
      <c r="B314" t="s">
        <v>529</v>
      </c>
      <c r="C314" t="s">
        <v>377</v>
      </c>
    </row>
    <row r="315" spans="1:3" x14ac:dyDescent="0.3">
      <c r="A315">
        <v>321</v>
      </c>
      <c r="B315" t="s">
        <v>93</v>
      </c>
      <c r="C315" t="s">
        <v>370</v>
      </c>
    </row>
    <row r="316" spans="1:3" x14ac:dyDescent="0.3">
      <c r="A316">
        <v>322</v>
      </c>
      <c r="B316" t="s">
        <v>93</v>
      </c>
      <c r="C316" t="s">
        <v>372</v>
      </c>
    </row>
    <row r="317" spans="1:3" x14ac:dyDescent="0.3">
      <c r="A317">
        <v>323</v>
      </c>
      <c r="B317" t="s">
        <v>153</v>
      </c>
      <c r="C317" t="s">
        <v>449</v>
      </c>
    </row>
    <row r="318" spans="1:3" x14ac:dyDescent="0.3">
      <c r="A318">
        <v>324</v>
      </c>
      <c r="B318" t="s">
        <v>153</v>
      </c>
      <c r="C318" t="s">
        <v>396</v>
      </c>
    </row>
    <row r="319" spans="1:3" x14ac:dyDescent="0.3">
      <c r="A319">
        <v>325</v>
      </c>
      <c r="B319" t="s">
        <v>93</v>
      </c>
      <c r="C319" t="s">
        <v>372</v>
      </c>
    </row>
    <row r="320" spans="1:3" x14ac:dyDescent="0.3">
      <c r="A320">
        <v>326</v>
      </c>
      <c r="B320" t="s">
        <v>530</v>
      </c>
      <c r="C320" t="s">
        <v>377</v>
      </c>
    </row>
    <row r="321" spans="1:3" x14ac:dyDescent="0.3">
      <c r="A321">
        <v>328</v>
      </c>
      <c r="B321" t="s">
        <v>529</v>
      </c>
      <c r="C321" t="s">
        <v>370</v>
      </c>
    </row>
    <row r="322" spans="1:3" x14ac:dyDescent="0.3">
      <c r="A322">
        <v>329</v>
      </c>
      <c r="B322" t="s">
        <v>153</v>
      </c>
      <c r="C322" t="s">
        <v>419</v>
      </c>
    </row>
    <row r="323" spans="1:3" x14ac:dyDescent="0.3">
      <c r="A323">
        <v>330</v>
      </c>
      <c r="B323" t="s">
        <v>153</v>
      </c>
      <c r="C323" t="s">
        <v>382</v>
      </c>
    </row>
    <row r="324" spans="1:3" x14ac:dyDescent="0.3">
      <c r="A324">
        <v>331</v>
      </c>
      <c r="B324" t="s">
        <v>153</v>
      </c>
      <c r="C324" t="s">
        <v>495</v>
      </c>
    </row>
    <row r="325" spans="1:3" x14ac:dyDescent="0.3">
      <c r="A325">
        <v>333</v>
      </c>
      <c r="B325" t="s">
        <v>531</v>
      </c>
      <c r="C325" t="s">
        <v>431</v>
      </c>
    </row>
    <row r="326" spans="1:3" x14ac:dyDescent="0.3">
      <c r="A326">
        <v>334</v>
      </c>
      <c r="B326" t="s">
        <v>529</v>
      </c>
      <c r="C326" t="s">
        <v>369</v>
      </c>
    </row>
    <row r="327" spans="1:3" x14ac:dyDescent="0.3">
      <c r="A327">
        <v>335</v>
      </c>
      <c r="B327" t="s">
        <v>528</v>
      </c>
      <c r="C327" t="s">
        <v>451</v>
      </c>
    </row>
    <row r="328" spans="1:3" x14ac:dyDescent="0.3">
      <c r="A328">
        <v>336</v>
      </c>
      <c r="B328" t="s">
        <v>153</v>
      </c>
      <c r="C328" t="s">
        <v>450</v>
      </c>
    </row>
    <row r="329" spans="1:3" x14ac:dyDescent="0.3">
      <c r="A329">
        <v>337</v>
      </c>
      <c r="B329" t="s">
        <v>529</v>
      </c>
      <c r="C329" t="s">
        <v>370</v>
      </c>
    </row>
    <row r="330" spans="1:3" x14ac:dyDescent="0.3">
      <c r="A330">
        <v>338</v>
      </c>
      <c r="B330" t="s">
        <v>531</v>
      </c>
      <c r="C330" t="s">
        <v>390</v>
      </c>
    </row>
    <row r="331" spans="1:3" x14ac:dyDescent="0.3">
      <c r="A331">
        <v>339</v>
      </c>
      <c r="B331" t="s">
        <v>530</v>
      </c>
      <c r="C331" t="s">
        <v>382</v>
      </c>
    </row>
    <row r="332" spans="1:3" x14ac:dyDescent="0.3">
      <c r="A332">
        <v>340</v>
      </c>
      <c r="B332" t="s">
        <v>531</v>
      </c>
      <c r="C332" t="s">
        <v>387</v>
      </c>
    </row>
    <row r="333" spans="1:3" x14ac:dyDescent="0.3">
      <c r="A333">
        <v>341</v>
      </c>
      <c r="B333" t="s">
        <v>528</v>
      </c>
      <c r="C333" t="s">
        <v>388</v>
      </c>
    </row>
    <row r="334" spans="1:3" x14ac:dyDescent="0.3">
      <c r="A334">
        <v>342</v>
      </c>
      <c r="B334" t="s">
        <v>528</v>
      </c>
      <c r="C334" t="s">
        <v>388</v>
      </c>
    </row>
    <row r="335" spans="1:3" x14ac:dyDescent="0.3">
      <c r="A335">
        <v>343</v>
      </c>
      <c r="B335" t="s">
        <v>93</v>
      </c>
      <c r="C335" t="s">
        <v>372</v>
      </c>
    </row>
    <row r="336" spans="1:3" x14ac:dyDescent="0.3">
      <c r="A336">
        <v>344</v>
      </c>
      <c r="B336" t="s">
        <v>93</v>
      </c>
      <c r="C336" t="s">
        <v>372</v>
      </c>
    </row>
    <row r="337" spans="1:3" x14ac:dyDescent="0.3">
      <c r="A337">
        <v>345</v>
      </c>
      <c r="B337" t="s">
        <v>529</v>
      </c>
      <c r="C337" t="s">
        <v>370</v>
      </c>
    </row>
    <row r="338" spans="1:3" x14ac:dyDescent="0.3">
      <c r="A338">
        <v>346</v>
      </c>
      <c r="B338" t="s">
        <v>153</v>
      </c>
      <c r="C338" t="s">
        <v>400</v>
      </c>
    </row>
    <row r="339" spans="1:3" x14ac:dyDescent="0.3">
      <c r="A339">
        <v>347</v>
      </c>
      <c r="B339" t="s">
        <v>153</v>
      </c>
      <c r="C339" t="s">
        <v>495</v>
      </c>
    </row>
    <row r="340" spans="1:3" x14ac:dyDescent="0.3">
      <c r="A340">
        <v>348</v>
      </c>
      <c r="B340" t="s">
        <v>529</v>
      </c>
      <c r="C340" t="s">
        <v>381</v>
      </c>
    </row>
    <row r="341" spans="1:3" x14ac:dyDescent="0.3">
      <c r="A341">
        <v>349</v>
      </c>
      <c r="B341" t="s">
        <v>153</v>
      </c>
      <c r="C341" t="s">
        <v>375</v>
      </c>
    </row>
    <row r="342" spans="1:3" x14ac:dyDescent="0.3">
      <c r="A342">
        <v>350</v>
      </c>
      <c r="B342" t="s">
        <v>153</v>
      </c>
      <c r="C342" t="s">
        <v>444</v>
      </c>
    </row>
    <row r="343" spans="1:3" x14ac:dyDescent="0.3">
      <c r="A343">
        <v>351</v>
      </c>
      <c r="B343" t="s">
        <v>153</v>
      </c>
      <c r="C343" t="s">
        <v>370</v>
      </c>
    </row>
    <row r="344" spans="1:3" x14ac:dyDescent="0.3">
      <c r="A344">
        <v>352</v>
      </c>
      <c r="B344" t="s">
        <v>93</v>
      </c>
      <c r="C344" t="s">
        <v>438</v>
      </c>
    </row>
    <row r="345" spans="1:3" x14ac:dyDescent="0.3">
      <c r="A345">
        <v>353</v>
      </c>
      <c r="B345" t="s">
        <v>529</v>
      </c>
      <c r="C345" t="s">
        <v>454</v>
      </c>
    </row>
    <row r="346" spans="1:3" x14ac:dyDescent="0.3">
      <c r="A346">
        <v>354</v>
      </c>
      <c r="B346" t="s">
        <v>93</v>
      </c>
      <c r="C346" t="s">
        <v>370</v>
      </c>
    </row>
    <row r="347" spans="1:3" x14ac:dyDescent="0.3">
      <c r="A347">
        <v>355</v>
      </c>
      <c r="B347" t="s">
        <v>530</v>
      </c>
      <c r="C347" t="s">
        <v>496</v>
      </c>
    </row>
    <row r="348" spans="1:3" x14ac:dyDescent="0.3">
      <c r="A348">
        <v>356</v>
      </c>
      <c r="B348" t="s">
        <v>153</v>
      </c>
      <c r="C348" t="s">
        <v>377</v>
      </c>
    </row>
    <row r="349" spans="1:3" x14ac:dyDescent="0.3">
      <c r="A349">
        <v>357</v>
      </c>
      <c r="B349" t="s">
        <v>529</v>
      </c>
      <c r="C349" t="s">
        <v>377</v>
      </c>
    </row>
    <row r="350" spans="1:3" x14ac:dyDescent="0.3">
      <c r="A350">
        <v>359</v>
      </c>
      <c r="B350" t="s">
        <v>153</v>
      </c>
      <c r="C350" t="s">
        <v>455</v>
      </c>
    </row>
    <row r="351" spans="1:3" x14ac:dyDescent="0.3">
      <c r="A351">
        <v>360</v>
      </c>
      <c r="B351" t="s">
        <v>93</v>
      </c>
      <c r="C351" t="s">
        <v>411</v>
      </c>
    </row>
    <row r="352" spans="1:3" x14ac:dyDescent="0.3">
      <c r="A352">
        <v>361</v>
      </c>
      <c r="B352" t="s">
        <v>153</v>
      </c>
      <c r="C352" t="s">
        <v>369</v>
      </c>
    </row>
    <row r="353" spans="1:3" x14ac:dyDescent="0.3">
      <c r="A353">
        <v>362</v>
      </c>
      <c r="B353" t="s">
        <v>529</v>
      </c>
      <c r="C353" t="s">
        <v>419</v>
      </c>
    </row>
    <row r="354" spans="1:3" x14ac:dyDescent="0.3">
      <c r="A354">
        <v>363</v>
      </c>
      <c r="B354" t="s">
        <v>531</v>
      </c>
      <c r="C354" t="s">
        <v>390</v>
      </c>
    </row>
    <row r="355" spans="1:3" x14ac:dyDescent="0.3">
      <c r="A355">
        <v>364</v>
      </c>
      <c r="B355" t="s">
        <v>153</v>
      </c>
      <c r="C355" t="s">
        <v>496</v>
      </c>
    </row>
    <row r="356" spans="1:3" x14ac:dyDescent="0.3">
      <c r="A356">
        <v>365</v>
      </c>
      <c r="B356" t="s">
        <v>529</v>
      </c>
      <c r="C356" t="s">
        <v>370</v>
      </c>
    </row>
    <row r="357" spans="1:3" x14ac:dyDescent="0.3">
      <c r="A357">
        <v>366</v>
      </c>
      <c r="B357" t="s">
        <v>153</v>
      </c>
      <c r="C357" t="s">
        <v>456</v>
      </c>
    </row>
    <row r="358" spans="1:3" x14ac:dyDescent="0.3">
      <c r="A358">
        <v>367</v>
      </c>
      <c r="B358" t="s">
        <v>528</v>
      </c>
      <c r="C358" t="s">
        <v>457</v>
      </c>
    </row>
    <row r="359" spans="1:3" x14ac:dyDescent="0.3">
      <c r="A359">
        <v>368</v>
      </c>
      <c r="B359" t="s">
        <v>529</v>
      </c>
      <c r="C359" t="s">
        <v>381</v>
      </c>
    </row>
    <row r="360" spans="1:3" x14ac:dyDescent="0.3">
      <c r="A360">
        <v>369</v>
      </c>
      <c r="B360" t="s">
        <v>528</v>
      </c>
      <c r="C360" t="s">
        <v>388</v>
      </c>
    </row>
    <row r="361" spans="1:3" x14ac:dyDescent="0.3">
      <c r="A361">
        <v>370</v>
      </c>
      <c r="B361" t="s">
        <v>93</v>
      </c>
      <c r="C361" t="s">
        <v>372</v>
      </c>
    </row>
    <row r="362" spans="1:3" x14ac:dyDescent="0.3">
      <c r="A362">
        <v>371</v>
      </c>
      <c r="B362" t="s">
        <v>529</v>
      </c>
      <c r="C362" t="s">
        <v>381</v>
      </c>
    </row>
    <row r="363" spans="1:3" x14ac:dyDescent="0.3">
      <c r="A363">
        <v>372</v>
      </c>
      <c r="B363" t="s">
        <v>153</v>
      </c>
      <c r="C363" t="s">
        <v>496</v>
      </c>
    </row>
    <row r="364" spans="1:3" x14ac:dyDescent="0.3">
      <c r="A364">
        <v>373</v>
      </c>
      <c r="B364" t="s">
        <v>153</v>
      </c>
      <c r="C364" t="s">
        <v>369</v>
      </c>
    </row>
    <row r="365" spans="1:3" x14ac:dyDescent="0.3">
      <c r="A365">
        <v>374</v>
      </c>
      <c r="B365" t="s">
        <v>528</v>
      </c>
      <c r="C365" t="s">
        <v>388</v>
      </c>
    </row>
    <row r="366" spans="1:3" x14ac:dyDescent="0.3">
      <c r="A366">
        <v>375</v>
      </c>
      <c r="B366" t="s">
        <v>153</v>
      </c>
      <c r="C366" t="s">
        <v>456</v>
      </c>
    </row>
    <row r="367" spans="1:3" x14ac:dyDescent="0.3">
      <c r="A367">
        <v>376</v>
      </c>
      <c r="B367" t="s">
        <v>153</v>
      </c>
      <c r="C367" t="s">
        <v>395</v>
      </c>
    </row>
    <row r="368" spans="1:3" x14ac:dyDescent="0.3">
      <c r="A368">
        <v>377</v>
      </c>
      <c r="B368" t="s">
        <v>153</v>
      </c>
      <c r="C368" t="s">
        <v>495</v>
      </c>
    </row>
    <row r="369" spans="1:3" x14ac:dyDescent="0.3">
      <c r="A369">
        <v>378</v>
      </c>
      <c r="B369" t="s">
        <v>153</v>
      </c>
      <c r="C369" t="s">
        <v>372</v>
      </c>
    </row>
    <row r="370" spans="1:3" x14ac:dyDescent="0.3">
      <c r="A370">
        <v>379</v>
      </c>
      <c r="B370" t="s">
        <v>93</v>
      </c>
      <c r="C370" t="s">
        <v>390</v>
      </c>
    </row>
    <row r="371" spans="1:3" x14ac:dyDescent="0.3">
      <c r="A371">
        <v>380</v>
      </c>
      <c r="B371" t="s">
        <v>153</v>
      </c>
      <c r="C371" t="s">
        <v>402</v>
      </c>
    </row>
    <row r="372" spans="1:3" x14ac:dyDescent="0.3">
      <c r="A372">
        <v>381</v>
      </c>
      <c r="B372" t="s">
        <v>529</v>
      </c>
      <c r="C372" t="s">
        <v>381</v>
      </c>
    </row>
    <row r="373" spans="1:3" x14ac:dyDescent="0.3">
      <c r="A373">
        <v>382</v>
      </c>
      <c r="B373" t="s">
        <v>153</v>
      </c>
      <c r="C373" t="s">
        <v>382</v>
      </c>
    </row>
    <row r="374" spans="1:3" x14ac:dyDescent="0.3">
      <c r="A374">
        <v>383</v>
      </c>
      <c r="B374" t="s">
        <v>93</v>
      </c>
      <c r="C374" t="s">
        <v>372</v>
      </c>
    </row>
    <row r="375" spans="1:3" x14ac:dyDescent="0.3">
      <c r="A375">
        <v>384</v>
      </c>
      <c r="B375" t="s">
        <v>153</v>
      </c>
      <c r="C375" t="s">
        <v>369</v>
      </c>
    </row>
    <row r="376" spans="1:3" x14ac:dyDescent="0.3">
      <c r="A376">
        <v>385</v>
      </c>
      <c r="B376" t="s">
        <v>153</v>
      </c>
      <c r="C376" t="s">
        <v>458</v>
      </c>
    </row>
    <row r="377" spans="1:3" x14ac:dyDescent="0.3">
      <c r="A377">
        <v>386</v>
      </c>
      <c r="B377" t="s">
        <v>529</v>
      </c>
      <c r="C377" t="s">
        <v>381</v>
      </c>
    </row>
    <row r="378" spans="1:3" x14ac:dyDescent="0.3">
      <c r="A378">
        <v>388</v>
      </c>
      <c r="B378" t="s">
        <v>153</v>
      </c>
      <c r="C378" t="s">
        <v>496</v>
      </c>
    </row>
    <row r="379" spans="1:3" x14ac:dyDescent="0.3">
      <c r="A379">
        <v>389</v>
      </c>
      <c r="B379" t="s">
        <v>153</v>
      </c>
      <c r="C379" t="s">
        <v>370</v>
      </c>
    </row>
    <row r="380" spans="1:3" x14ac:dyDescent="0.3">
      <c r="A380">
        <v>390</v>
      </c>
      <c r="B380" t="s">
        <v>153</v>
      </c>
      <c r="C380" t="s">
        <v>382</v>
      </c>
    </row>
    <row r="381" spans="1:3" x14ac:dyDescent="0.3">
      <c r="A381">
        <v>391</v>
      </c>
      <c r="B381" t="s">
        <v>153</v>
      </c>
      <c r="C381" t="s">
        <v>427</v>
      </c>
    </row>
    <row r="382" spans="1:3" x14ac:dyDescent="0.3">
      <c r="A382">
        <v>392</v>
      </c>
      <c r="B382" t="s">
        <v>529</v>
      </c>
      <c r="C382" t="s">
        <v>369</v>
      </c>
    </row>
    <row r="383" spans="1:3" x14ac:dyDescent="0.3">
      <c r="A383">
        <v>393</v>
      </c>
      <c r="B383" t="s">
        <v>153</v>
      </c>
      <c r="C383" t="s">
        <v>425</v>
      </c>
    </row>
    <row r="384" spans="1:3" x14ac:dyDescent="0.3">
      <c r="A384">
        <v>394</v>
      </c>
      <c r="B384" t="s">
        <v>153</v>
      </c>
      <c r="C384" t="s">
        <v>460</v>
      </c>
    </row>
    <row r="385" spans="1:3" x14ac:dyDescent="0.3">
      <c r="A385">
        <v>395</v>
      </c>
      <c r="B385" t="s">
        <v>93</v>
      </c>
      <c r="C385" t="s">
        <v>372</v>
      </c>
    </row>
    <row r="386" spans="1:3" x14ac:dyDescent="0.3">
      <c r="A386">
        <v>396</v>
      </c>
      <c r="B386" t="s">
        <v>529</v>
      </c>
      <c r="C386" t="s">
        <v>369</v>
      </c>
    </row>
    <row r="387" spans="1:3" x14ac:dyDescent="0.3">
      <c r="A387">
        <v>397</v>
      </c>
      <c r="B387" t="s">
        <v>529</v>
      </c>
      <c r="C387" t="s">
        <v>381</v>
      </c>
    </row>
    <row r="388" spans="1:3" x14ac:dyDescent="0.3">
      <c r="A388">
        <v>398</v>
      </c>
      <c r="B388" t="s">
        <v>529</v>
      </c>
      <c r="C388" t="s">
        <v>380</v>
      </c>
    </row>
    <row r="389" spans="1:3" x14ac:dyDescent="0.3">
      <c r="A389">
        <v>399</v>
      </c>
      <c r="B389" t="s">
        <v>529</v>
      </c>
      <c r="C389" t="s">
        <v>369</v>
      </c>
    </row>
    <row r="390" spans="1:3" x14ac:dyDescent="0.3">
      <c r="A390">
        <v>400</v>
      </c>
      <c r="B390" t="s">
        <v>528</v>
      </c>
      <c r="C390" t="s">
        <v>451</v>
      </c>
    </row>
    <row r="391" spans="1:3" x14ac:dyDescent="0.3">
      <c r="A391">
        <v>401</v>
      </c>
      <c r="B391" t="s">
        <v>93</v>
      </c>
      <c r="C391" t="s">
        <v>372</v>
      </c>
    </row>
    <row r="392" spans="1:3" x14ac:dyDescent="0.3">
      <c r="A392">
        <v>402</v>
      </c>
      <c r="B392" t="s">
        <v>93</v>
      </c>
      <c r="C392" t="s">
        <v>372</v>
      </c>
    </row>
    <row r="393" spans="1:3" x14ac:dyDescent="0.3">
      <c r="A393">
        <v>403</v>
      </c>
      <c r="B393" t="s">
        <v>530</v>
      </c>
      <c r="C393" t="s">
        <v>496</v>
      </c>
    </row>
    <row r="394" spans="1:3" x14ac:dyDescent="0.3">
      <c r="A394">
        <v>404</v>
      </c>
      <c r="B394" t="s">
        <v>528</v>
      </c>
      <c r="C394" t="s">
        <v>388</v>
      </c>
    </row>
    <row r="395" spans="1:3" x14ac:dyDescent="0.3">
      <c r="A395">
        <v>405</v>
      </c>
      <c r="B395" t="s">
        <v>529</v>
      </c>
      <c r="C395" t="s">
        <v>377</v>
      </c>
    </row>
    <row r="396" spans="1:3" x14ac:dyDescent="0.3">
      <c r="A396">
        <v>406</v>
      </c>
      <c r="B396" t="s">
        <v>531</v>
      </c>
      <c r="C396" t="s">
        <v>372</v>
      </c>
    </row>
    <row r="397" spans="1:3" x14ac:dyDescent="0.3">
      <c r="A397">
        <v>407</v>
      </c>
      <c r="B397" t="s">
        <v>528</v>
      </c>
      <c r="C397" t="s">
        <v>369</v>
      </c>
    </row>
    <row r="398" spans="1:3" x14ac:dyDescent="0.3">
      <c r="A398">
        <v>408</v>
      </c>
      <c r="B398" t="s">
        <v>153</v>
      </c>
      <c r="C398" t="s">
        <v>370</v>
      </c>
    </row>
    <row r="399" spans="1:3" x14ac:dyDescent="0.3">
      <c r="A399">
        <v>409</v>
      </c>
      <c r="B399" t="s">
        <v>153</v>
      </c>
      <c r="C399" t="s">
        <v>369</v>
      </c>
    </row>
    <row r="400" spans="1:3" x14ac:dyDescent="0.3">
      <c r="A400">
        <v>411</v>
      </c>
      <c r="B400" t="s">
        <v>531</v>
      </c>
      <c r="C400" t="s">
        <v>390</v>
      </c>
    </row>
    <row r="401" spans="1:3" x14ac:dyDescent="0.3">
      <c r="A401">
        <v>412</v>
      </c>
      <c r="B401" t="s">
        <v>153</v>
      </c>
      <c r="C401" t="s">
        <v>375</v>
      </c>
    </row>
    <row r="402" spans="1:3" x14ac:dyDescent="0.3">
      <c r="A402">
        <v>413</v>
      </c>
      <c r="B402" t="s">
        <v>153</v>
      </c>
      <c r="C402" t="s">
        <v>381</v>
      </c>
    </row>
    <row r="403" spans="1:3" x14ac:dyDescent="0.3">
      <c r="A403">
        <v>414</v>
      </c>
      <c r="B403" t="s">
        <v>93</v>
      </c>
      <c r="C403" t="s">
        <v>372</v>
      </c>
    </row>
    <row r="404" spans="1:3" x14ac:dyDescent="0.3">
      <c r="A404">
        <v>415</v>
      </c>
      <c r="B404" t="s">
        <v>153</v>
      </c>
      <c r="C404" t="s">
        <v>375</v>
      </c>
    </row>
    <row r="405" spans="1:3" x14ac:dyDescent="0.3">
      <c r="A405">
        <v>416</v>
      </c>
      <c r="B405" t="s">
        <v>153</v>
      </c>
      <c r="C405" t="s">
        <v>426</v>
      </c>
    </row>
    <row r="406" spans="1:3" x14ac:dyDescent="0.3">
      <c r="A406">
        <v>417</v>
      </c>
      <c r="B406" t="s">
        <v>153</v>
      </c>
      <c r="C406" t="s">
        <v>382</v>
      </c>
    </row>
    <row r="407" spans="1:3" x14ac:dyDescent="0.3">
      <c r="A407">
        <v>418</v>
      </c>
      <c r="B407" t="s">
        <v>93</v>
      </c>
      <c r="C407" t="s">
        <v>411</v>
      </c>
    </row>
    <row r="408" spans="1:3" x14ac:dyDescent="0.3">
      <c r="A408">
        <v>419</v>
      </c>
      <c r="B408" t="s">
        <v>153</v>
      </c>
      <c r="C408" t="s">
        <v>371</v>
      </c>
    </row>
    <row r="409" spans="1:3" x14ac:dyDescent="0.3">
      <c r="A409">
        <v>420</v>
      </c>
      <c r="B409" t="s">
        <v>153</v>
      </c>
      <c r="C409" t="s">
        <v>371</v>
      </c>
    </row>
    <row r="410" spans="1:3" x14ac:dyDescent="0.3">
      <c r="A410">
        <v>422</v>
      </c>
      <c r="B410" t="s">
        <v>153</v>
      </c>
      <c r="C410" t="s">
        <v>369</v>
      </c>
    </row>
    <row r="411" spans="1:3" x14ac:dyDescent="0.3">
      <c r="A411">
        <v>423</v>
      </c>
      <c r="B411" t="s">
        <v>93</v>
      </c>
      <c r="C411" t="s">
        <v>372</v>
      </c>
    </row>
    <row r="412" spans="1:3" x14ac:dyDescent="0.3">
      <c r="A412">
        <v>424</v>
      </c>
      <c r="B412" t="s">
        <v>153</v>
      </c>
      <c r="C412" t="s">
        <v>389</v>
      </c>
    </row>
    <row r="413" spans="1:3" x14ac:dyDescent="0.3">
      <c r="A413">
        <v>425</v>
      </c>
      <c r="B413" t="s">
        <v>153</v>
      </c>
      <c r="C413" t="s">
        <v>375</v>
      </c>
    </row>
    <row r="414" spans="1:3" x14ac:dyDescent="0.3">
      <c r="A414">
        <v>426</v>
      </c>
      <c r="B414" t="s">
        <v>153</v>
      </c>
      <c r="C414" t="s">
        <v>458</v>
      </c>
    </row>
    <row r="415" spans="1:3" x14ac:dyDescent="0.3">
      <c r="A415">
        <v>427</v>
      </c>
      <c r="B415" t="s">
        <v>153</v>
      </c>
      <c r="C415" t="s">
        <v>462</v>
      </c>
    </row>
    <row r="416" spans="1:3" x14ac:dyDescent="0.3">
      <c r="A416">
        <v>428</v>
      </c>
      <c r="B416" t="s">
        <v>153</v>
      </c>
      <c r="C416" t="s">
        <v>381</v>
      </c>
    </row>
    <row r="417" spans="1:3" x14ac:dyDescent="0.3">
      <c r="A417">
        <v>429</v>
      </c>
      <c r="B417" t="s">
        <v>153</v>
      </c>
      <c r="C417" t="s">
        <v>370</v>
      </c>
    </row>
    <row r="418" spans="1:3" x14ac:dyDescent="0.3">
      <c r="A418">
        <v>430</v>
      </c>
      <c r="B418" t="s">
        <v>153</v>
      </c>
      <c r="C418" t="s">
        <v>382</v>
      </c>
    </row>
    <row r="419" spans="1:3" x14ac:dyDescent="0.3">
      <c r="A419">
        <v>431</v>
      </c>
      <c r="B419" t="s">
        <v>93</v>
      </c>
      <c r="C419" t="s">
        <v>372</v>
      </c>
    </row>
    <row r="420" spans="1:3" x14ac:dyDescent="0.3">
      <c r="A420">
        <v>432</v>
      </c>
      <c r="B420" t="s">
        <v>93</v>
      </c>
      <c r="C420" t="s">
        <v>372</v>
      </c>
    </row>
    <row r="421" spans="1:3" x14ac:dyDescent="0.3">
      <c r="A421">
        <v>433</v>
      </c>
      <c r="B421" t="s">
        <v>153</v>
      </c>
      <c r="C421" t="s">
        <v>420</v>
      </c>
    </row>
    <row r="422" spans="1:3" x14ac:dyDescent="0.3">
      <c r="A422">
        <v>434</v>
      </c>
      <c r="B422" t="s">
        <v>93</v>
      </c>
      <c r="C422" t="s">
        <v>401</v>
      </c>
    </row>
    <row r="423" spans="1:3" x14ac:dyDescent="0.3">
      <c r="A423">
        <v>435</v>
      </c>
      <c r="B423" t="s">
        <v>153</v>
      </c>
      <c r="C423" t="s">
        <v>369</v>
      </c>
    </row>
    <row r="424" spans="1:3" x14ac:dyDescent="0.3">
      <c r="A424">
        <v>436</v>
      </c>
      <c r="B424" t="s">
        <v>528</v>
      </c>
      <c r="C424" t="s">
        <v>388</v>
      </c>
    </row>
    <row r="425" spans="1:3" x14ac:dyDescent="0.3">
      <c r="A425">
        <v>437</v>
      </c>
      <c r="B425" t="s">
        <v>93</v>
      </c>
      <c r="C425" t="s">
        <v>411</v>
      </c>
    </row>
    <row r="426" spans="1:3" x14ac:dyDescent="0.3">
      <c r="A426">
        <v>438</v>
      </c>
      <c r="B426" t="s">
        <v>528</v>
      </c>
      <c r="C426" t="s">
        <v>401</v>
      </c>
    </row>
    <row r="427" spans="1:3" x14ac:dyDescent="0.3">
      <c r="A427">
        <v>439</v>
      </c>
      <c r="B427" t="s">
        <v>153</v>
      </c>
      <c r="C427" t="s">
        <v>401</v>
      </c>
    </row>
    <row r="428" spans="1:3" x14ac:dyDescent="0.3">
      <c r="A428">
        <v>440</v>
      </c>
      <c r="B428" t="s">
        <v>153</v>
      </c>
      <c r="C428" t="s">
        <v>496</v>
      </c>
    </row>
    <row r="429" spans="1:3" x14ac:dyDescent="0.3">
      <c r="A429">
        <v>441</v>
      </c>
      <c r="B429" t="s">
        <v>530</v>
      </c>
      <c r="C429" t="s">
        <v>415</v>
      </c>
    </row>
    <row r="430" spans="1:3" x14ac:dyDescent="0.3">
      <c r="A430">
        <v>442</v>
      </c>
      <c r="B430" t="s">
        <v>529</v>
      </c>
      <c r="C430" t="s">
        <v>377</v>
      </c>
    </row>
    <row r="431" spans="1:3" x14ac:dyDescent="0.3">
      <c r="A431">
        <v>443</v>
      </c>
      <c r="B431" t="s">
        <v>529</v>
      </c>
      <c r="C431" t="s">
        <v>381</v>
      </c>
    </row>
    <row r="432" spans="1:3" x14ac:dyDescent="0.3">
      <c r="A432">
        <v>444</v>
      </c>
      <c r="B432" t="s">
        <v>529</v>
      </c>
      <c r="C432" t="s">
        <v>381</v>
      </c>
    </row>
    <row r="433" spans="1:3" x14ac:dyDescent="0.3">
      <c r="A433">
        <v>445</v>
      </c>
      <c r="B433" t="s">
        <v>153</v>
      </c>
      <c r="C433" t="s">
        <v>425</v>
      </c>
    </row>
    <row r="434" spans="1:3" x14ac:dyDescent="0.3">
      <c r="A434">
        <v>446</v>
      </c>
      <c r="B434" t="s">
        <v>153</v>
      </c>
      <c r="C434" t="s">
        <v>369</v>
      </c>
    </row>
    <row r="435" spans="1:3" x14ac:dyDescent="0.3">
      <c r="A435">
        <v>447</v>
      </c>
      <c r="B435" t="s">
        <v>93</v>
      </c>
      <c r="C435" t="s">
        <v>372</v>
      </c>
    </row>
    <row r="436" spans="1:3" x14ac:dyDescent="0.3">
      <c r="A436">
        <v>448</v>
      </c>
      <c r="B436" t="s">
        <v>93</v>
      </c>
      <c r="C436" t="s">
        <v>411</v>
      </c>
    </row>
    <row r="437" spans="1:3" x14ac:dyDescent="0.3">
      <c r="A437">
        <v>449</v>
      </c>
      <c r="B437" t="s">
        <v>153</v>
      </c>
      <c r="C437" t="s">
        <v>464</v>
      </c>
    </row>
    <row r="438" spans="1:3" x14ac:dyDescent="0.3">
      <c r="A438">
        <v>450</v>
      </c>
      <c r="B438" t="s">
        <v>153</v>
      </c>
      <c r="C438" t="s">
        <v>402</v>
      </c>
    </row>
    <row r="439" spans="1:3" x14ac:dyDescent="0.3">
      <c r="A439">
        <v>451</v>
      </c>
      <c r="B439" t="s">
        <v>153</v>
      </c>
      <c r="C439" t="s">
        <v>370</v>
      </c>
    </row>
    <row r="440" spans="1:3" x14ac:dyDescent="0.3">
      <c r="A440">
        <v>452</v>
      </c>
      <c r="B440" t="s">
        <v>153</v>
      </c>
      <c r="C440" t="s">
        <v>465</v>
      </c>
    </row>
    <row r="441" spans="1:3" x14ac:dyDescent="0.3">
      <c r="A441">
        <v>453</v>
      </c>
      <c r="B441" t="s">
        <v>153</v>
      </c>
      <c r="C441" t="s">
        <v>398</v>
      </c>
    </row>
    <row r="442" spans="1:3" x14ac:dyDescent="0.3">
      <c r="A442">
        <v>454</v>
      </c>
      <c r="B442" t="s">
        <v>153</v>
      </c>
      <c r="C442" t="s">
        <v>419</v>
      </c>
    </row>
    <row r="443" spans="1:3" x14ac:dyDescent="0.3">
      <c r="A443">
        <v>455</v>
      </c>
      <c r="B443" t="s">
        <v>153</v>
      </c>
      <c r="C443" t="s">
        <v>370</v>
      </c>
    </row>
    <row r="444" spans="1:3" x14ac:dyDescent="0.3">
      <c r="A444">
        <v>457</v>
      </c>
      <c r="B444" t="s">
        <v>153</v>
      </c>
      <c r="C444" t="s">
        <v>377</v>
      </c>
    </row>
    <row r="445" spans="1:3" x14ac:dyDescent="0.3">
      <c r="A445">
        <v>458</v>
      </c>
      <c r="B445" t="s">
        <v>153</v>
      </c>
      <c r="C445" t="s">
        <v>369</v>
      </c>
    </row>
    <row r="446" spans="1:3" x14ac:dyDescent="0.3">
      <c r="A446">
        <v>459</v>
      </c>
      <c r="B446" t="s">
        <v>153</v>
      </c>
      <c r="C446" t="s">
        <v>369</v>
      </c>
    </row>
    <row r="447" spans="1:3" x14ac:dyDescent="0.3">
      <c r="A447">
        <v>460</v>
      </c>
      <c r="B447" t="s">
        <v>531</v>
      </c>
      <c r="C447" t="s">
        <v>372</v>
      </c>
    </row>
    <row r="448" spans="1:3" x14ac:dyDescent="0.3">
      <c r="A448">
        <v>461</v>
      </c>
      <c r="B448" t="s">
        <v>153</v>
      </c>
      <c r="C448" t="s">
        <v>453</v>
      </c>
    </row>
    <row r="449" spans="1:3" x14ac:dyDescent="0.3">
      <c r="A449">
        <v>462</v>
      </c>
      <c r="B449" t="s">
        <v>529</v>
      </c>
      <c r="C449" t="s">
        <v>377</v>
      </c>
    </row>
    <row r="450" spans="1:3" x14ac:dyDescent="0.3">
      <c r="A450">
        <v>463</v>
      </c>
      <c r="B450" t="s">
        <v>153</v>
      </c>
      <c r="C450" t="s">
        <v>370</v>
      </c>
    </row>
    <row r="451" spans="1:3" x14ac:dyDescent="0.3">
      <c r="A451">
        <v>464</v>
      </c>
      <c r="B451" t="s">
        <v>529</v>
      </c>
      <c r="C451" t="s">
        <v>377</v>
      </c>
    </row>
    <row r="452" spans="1:3" x14ac:dyDescent="0.3">
      <c r="A452">
        <v>465</v>
      </c>
      <c r="B452" t="s">
        <v>153</v>
      </c>
      <c r="C452" t="s">
        <v>381</v>
      </c>
    </row>
    <row r="453" spans="1:3" x14ac:dyDescent="0.3">
      <c r="A453">
        <v>466</v>
      </c>
      <c r="B453" t="s">
        <v>93</v>
      </c>
      <c r="C453" t="s">
        <v>372</v>
      </c>
    </row>
    <row r="454" spans="1:3" x14ac:dyDescent="0.3">
      <c r="A454">
        <v>467</v>
      </c>
      <c r="B454" t="s">
        <v>153</v>
      </c>
      <c r="C454" t="s">
        <v>381</v>
      </c>
    </row>
    <row r="455" spans="1:3" x14ac:dyDescent="0.3">
      <c r="A455">
        <v>468</v>
      </c>
      <c r="B455" t="s">
        <v>153</v>
      </c>
      <c r="C455" t="s">
        <v>410</v>
      </c>
    </row>
    <row r="456" spans="1:3" x14ac:dyDescent="0.3">
      <c r="A456">
        <v>469</v>
      </c>
      <c r="B456" t="s">
        <v>153</v>
      </c>
      <c r="C456" t="s">
        <v>400</v>
      </c>
    </row>
    <row r="457" spans="1:3" x14ac:dyDescent="0.3">
      <c r="A457">
        <v>470</v>
      </c>
      <c r="B457" t="s">
        <v>153</v>
      </c>
      <c r="C457" t="s">
        <v>467</v>
      </c>
    </row>
    <row r="458" spans="1:3" x14ac:dyDescent="0.3">
      <c r="A458">
        <v>471</v>
      </c>
      <c r="B458" t="s">
        <v>531</v>
      </c>
      <c r="C458" t="s">
        <v>387</v>
      </c>
    </row>
    <row r="459" spans="1:3" x14ac:dyDescent="0.3">
      <c r="A459">
        <v>472</v>
      </c>
      <c r="B459" t="s">
        <v>529</v>
      </c>
      <c r="C459" t="s">
        <v>401</v>
      </c>
    </row>
    <row r="460" spans="1:3" x14ac:dyDescent="0.3">
      <c r="A460">
        <v>473</v>
      </c>
      <c r="B460" t="s">
        <v>153</v>
      </c>
      <c r="C460" t="s">
        <v>391</v>
      </c>
    </row>
    <row r="461" spans="1:3" x14ac:dyDescent="0.3">
      <c r="A461">
        <v>474</v>
      </c>
      <c r="B461" t="s">
        <v>153</v>
      </c>
      <c r="C461" t="s">
        <v>389</v>
      </c>
    </row>
    <row r="462" spans="1:3" x14ac:dyDescent="0.3">
      <c r="A462">
        <v>475</v>
      </c>
      <c r="B462" t="s">
        <v>529</v>
      </c>
      <c r="C462" t="s">
        <v>377</v>
      </c>
    </row>
    <row r="463" spans="1:3" x14ac:dyDescent="0.3">
      <c r="A463">
        <v>476</v>
      </c>
      <c r="B463" t="s">
        <v>153</v>
      </c>
      <c r="C463" t="s">
        <v>402</v>
      </c>
    </row>
    <row r="464" spans="1:3" x14ac:dyDescent="0.3">
      <c r="A464">
        <v>477</v>
      </c>
      <c r="B464" t="s">
        <v>528</v>
      </c>
      <c r="C464" t="s">
        <v>388</v>
      </c>
    </row>
    <row r="465" spans="1:3" x14ac:dyDescent="0.3">
      <c r="A465">
        <v>478</v>
      </c>
      <c r="B465" t="s">
        <v>93</v>
      </c>
      <c r="C465" t="s">
        <v>372</v>
      </c>
    </row>
    <row r="466" spans="1:3" x14ac:dyDescent="0.3">
      <c r="A466">
        <v>479</v>
      </c>
      <c r="B466" t="s">
        <v>529</v>
      </c>
      <c r="C466" t="s">
        <v>377</v>
      </c>
    </row>
    <row r="467" spans="1:3" x14ac:dyDescent="0.3">
      <c r="A467">
        <v>480</v>
      </c>
      <c r="B467" t="s">
        <v>153</v>
      </c>
      <c r="C467" t="s">
        <v>369</v>
      </c>
    </row>
    <row r="468" spans="1:3" x14ac:dyDescent="0.3">
      <c r="A468">
        <v>481</v>
      </c>
      <c r="B468" t="s">
        <v>153</v>
      </c>
      <c r="C468" t="s">
        <v>369</v>
      </c>
    </row>
    <row r="469" spans="1:3" x14ac:dyDescent="0.3">
      <c r="A469">
        <v>483</v>
      </c>
      <c r="B469" t="s">
        <v>93</v>
      </c>
      <c r="C469" t="s">
        <v>372</v>
      </c>
    </row>
    <row r="470" spans="1:3" x14ac:dyDescent="0.3">
      <c r="A470">
        <v>484</v>
      </c>
      <c r="B470" t="s">
        <v>93</v>
      </c>
      <c r="C470" t="s">
        <v>372</v>
      </c>
    </row>
    <row r="471" spans="1:3" x14ac:dyDescent="0.3">
      <c r="A471">
        <v>485</v>
      </c>
      <c r="B471" t="s">
        <v>93</v>
      </c>
      <c r="C471" t="s">
        <v>471</v>
      </c>
    </row>
    <row r="472" spans="1:3" x14ac:dyDescent="0.3">
      <c r="A472">
        <v>486</v>
      </c>
      <c r="B472" t="s">
        <v>528</v>
      </c>
      <c r="C472" t="s">
        <v>388</v>
      </c>
    </row>
    <row r="473" spans="1:3" x14ac:dyDescent="0.3">
      <c r="A473">
        <v>487</v>
      </c>
      <c r="B473" t="s">
        <v>531</v>
      </c>
      <c r="C473" t="s">
        <v>390</v>
      </c>
    </row>
    <row r="474" spans="1:3" x14ac:dyDescent="0.3">
      <c r="A474">
        <v>488</v>
      </c>
      <c r="B474" t="s">
        <v>153</v>
      </c>
      <c r="C474" t="s">
        <v>377</v>
      </c>
    </row>
    <row r="475" spans="1:3" x14ac:dyDescent="0.3">
      <c r="A475">
        <v>489</v>
      </c>
      <c r="B475" t="s">
        <v>531</v>
      </c>
      <c r="C475" t="s">
        <v>390</v>
      </c>
    </row>
    <row r="476" spans="1:3" x14ac:dyDescent="0.3">
      <c r="A476">
        <v>490</v>
      </c>
      <c r="B476" t="s">
        <v>93</v>
      </c>
      <c r="C476" t="s">
        <v>398</v>
      </c>
    </row>
    <row r="477" spans="1:3" x14ac:dyDescent="0.3">
      <c r="A477">
        <v>491</v>
      </c>
      <c r="B477" t="s">
        <v>93</v>
      </c>
      <c r="C477" t="s">
        <v>372</v>
      </c>
    </row>
    <row r="478" spans="1:3" x14ac:dyDescent="0.3">
      <c r="A478">
        <v>492</v>
      </c>
      <c r="B478" t="s">
        <v>93</v>
      </c>
      <c r="C478" t="s">
        <v>390</v>
      </c>
    </row>
    <row r="479" spans="1:3" x14ac:dyDescent="0.3">
      <c r="A479">
        <v>493</v>
      </c>
      <c r="B479" t="s">
        <v>531</v>
      </c>
      <c r="C479" t="s">
        <v>472</v>
      </c>
    </row>
    <row r="480" spans="1:3" x14ac:dyDescent="0.3">
      <c r="A480">
        <v>494</v>
      </c>
      <c r="B480" t="s">
        <v>93</v>
      </c>
      <c r="C480" t="s">
        <v>372</v>
      </c>
    </row>
    <row r="481" spans="1:3" x14ac:dyDescent="0.3">
      <c r="A481">
        <v>495</v>
      </c>
      <c r="B481" t="s">
        <v>153</v>
      </c>
      <c r="C481" t="s">
        <v>382</v>
      </c>
    </row>
    <row r="482" spans="1:3" x14ac:dyDescent="0.3">
      <c r="A482">
        <v>496</v>
      </c>
      <c r="B482" t="s">
        <v>153</v>
      </c>
      <c r="C482" t="s">
        <v>495</v>
      </c>
    </row>
    <row r="483" spans="1:3" x14ac:dyDescent="0.3">
      <c r="A483">
        <v>497</v>
      </c>
      <c r="B483" t="s">
        <v>93</v>
      </c>
      <c r="C483" t="s">
        <v>372</v>
      </c>
    </row>
    <row r="484" spans="1:3" x14ac:dyDescent="0.3">
      <c r="A484">
        <v>498</v>
      </c>
      <c r="B484" t="s">
        <v>531</v>
      </c>
      <c r="C484" t="s">
        <v>390</v>
      </c>
    </row>
    <row r="485" spans="1:3" x14ac:dyDescent="0.3">
      <c r="A485">
        <v>499</v>
      </c>
      <c r="B485" t="s">
        <v>153</v>
      </c>
      <c r="C485" t="s">
        <v>195</v>
      </c>
    </row>
    <row r="486" spans="1:3" x14ac:dyDescent="0.3">
      <c r="A486">
        <v>500</v>
      </c>
      <c r="B486" t="s">
        <v>531</v>
      </c>
      <c r="C486" t="s">
        <v>390</v>
      </c>
    </row>
    <row r="487" spans="1:3" x14ac:dyDescent="0.3">
      <c r="A487">
        <v>501</v>
      </c>
      <c r="B487" t="s">
        <v>528</v>
      </c>
      <c r="C487" t="s">
        <v>401</v>
      </c>
    </row>
    <row r="488" spans="1:3" x14ac:dyDescent="0.3">
      <c r="A488">
        <v>502</v>
      </c>
      <c r="B488" t="s">
        <v>153</v>
      </c>
      <c r="C488" t="s">
        <v>475</v>
      </c>
    </row>
    <row r="489" spans="1:3" x14ac:dyDescent="0.3">
      <c r="A489">
        <v>503</v>
      </c>
      <c r="B489" t="s">
        <v>531</v>
      </c>
      <c r="C489" t="s">
        <v>390</v>
      </c>
    </row>
    <row r="490" spans="1:3" x14ac:dyDescent="0.3">
      <c r="A490">
        <v>504</v>
      </c>
      <c r="B490" t="s">
        <v>530</v>
      </c>
      <c r="C490" t="s">
        <v>382</v>
      </c>
    </row>
    <row r="491" spans="1:3" x14ac:dyDescent="0.3">
      <c r="A491">
        <v>505</v>
      </c>
      <c r="B491" t="s">
        <v>529</v>
      </c>
      <c r="C491" t="s">
        <v>377</v>
      </c>
    </row>
    <row r="492" spans="1:3" x14ac:dyDescent="0.3">
      <c r="A492">
        <v>506</v>
      </c>
      <c r="B492" t="s">
        <v>153</v>
      </c>
      <c r="C492" t="s">
        <v>369</v>
      </c>
    </row>
    <row r="493" spans="1:3" x14ac:dyDescent="0.3">
      <c r="A493">
        <v>507</v>
      </c>
      <c r="B493" t="s">
        <v>93</v>
      </c>
      <c r="C493" t="s">
        <v>372</v>
      </c>
    </row>
    <row r="494" spans="1:3" x14ac:dyDescent="0.3">
      <c r="A494">
        <v>508</v>
      </c>
      <c r="B494" t="s">
        <v>93</v>
      </c>
      <c r="C494" t="s">
        <v>372</v>
      </c>
    </row>
    <row r="495" spans="1:3" x14ac:dyDescent="0.3">
      <c r="A495">
        <v>510</v>
      </c>
      <c r="B495" t="s">
        <v>529</v>
      </c>
      <c r="C495" t="s">
        <v>370</v>
      </c>
    </row>
    <row r="496" spans="1:3" x14ac:dyDescent="0.3">
      <c r="A496">
        <v>511</v>
      </c>
      <c r="B496" t="s">
        <v>531</v>
      </c>
      <c r="C496" t="s">
        <v>390</v>
      </c>
    </row>
    <row r="497" spans="1:3" x14ac:dyDescent="0.3">
      <c r="A497">
        <v>512</v>
      </c>
      <c r="B497" t="s">
        <v>530</v>
      </c>
      <c r="C497" t="s">
        <v>369</v>
      </c>
    </row>
    <row r="498" spans="1:3" x14ac:dyDescent="0.3">
      <c r="A498">
        <v>513</v>
      </c>
      <c r="B498" t="s">
        <v>531</v>
      </c>
      <c r="C498" t="s">
        <v>511</v>
      </c>
    </row>
    <row r="499" spans="1:3" x14ac:dyDescent="0.3">
      <c r="A499">
        <v>514</v>
      </c>
      <c r="B499" t="s">
        <v>153</v>
      </c>
      <c r="C499" t="s">
        <v>382</v>
      </c>
    </row>
    <row r="500" spans="1:3" x14ac:dyDescent="0.3">
      <c r="A500">
        <v>515</v>
      </c>
      <c r="B500" t="s">
        <v>530</v>
      </c>
      <c r="C500" t="s">
        <v>370</v>
      </c>
    </row>
    <row r="501" spans="1:3" x14ac:dyDescent="0.3">
      <c r="A501">
        <v>516</v>
      </c>
      <c r="B501" t="s">
        <v>153</v>
      </c>
      <c r="C501" t="s">
        <v>400</v>
      </c>
    </row>
    <row r="502" spans="1:3" x14ac:dyDescent="0.3">
      <c r="A502">
        <v>518</v>
      </c>
      <c r="B502" t="s">
        <v>530</v>
      </c>
      <c r="C502" t="s">
        <v>369</v>
      </c>
    </row>
    <row r="503" spans="1:3" x14ac:dyDescent="0.3">
      <c r="A503">
        <v>519</v>
      </c>
      <c r="B503" t="s">
        <v>93</v>
      </c>
      <c r="C503" t="s">
        <v>372</v>
      </c>
    </row>
    <row r="504" spans="1:3" x14ac:dyDescent="0.3">
      <c r="A504">
        <v>520</v>
      </c>
      <c r="B504" t="s">
        <v>153</v>
      </c>
      <c r="C504" t="s">
        <v>389</v>
      </c>
    </row>
    <row r="505" spans="1:3" x14ac:dyDescent="0.3">
      <c r="A505">
        <v>521</v>
      </c>
      <c r="B505" t="s">
        <v>93</v>
      </c>
      <c r="C505" t="s">
        <v>372</v>
      </c>
    </row>
    <row r="506" spans="1:3" x14ac:dyDescent="0.3">
      <c r="A506">
        <v>522</v>
      </c>
      <c r="B506" t="s">
        <v>153</v>
      </c>
      <c r="C506" t="s">
        <v>495</v>
      </c>
    </row>
    <row r="507" spans="1:3" x14ac:dyDescent="0.3">
      <c r="A507">
        <v>524</v>
      </c>
      <c r="B507" t="s">
        <v>531</v>
      </c>
      <c r="C507" t="s">
        <v>390</v>
      </c>
    </row>
    <row r="508" spans="1:3" x14ac:dyDescent="0.3">
      <c r="A508">
        <v>525</v>
      </c>
      <c r="B508" t="s">
        <v>93</v>
      </c>
      <c r="C508" t="s">
        <v>372</v>
      </c>
    </row>
    <row r="509" spans="1:3" x14ac:dyDescent="0.3">
      <c r="A509">
        <v>527</v>
      </c>
      <c r="B509" t="s">
        <v>530</v>
      </c>
      <c r="C509" t="s">
        <v>496</v>
      </c>
    </row>
    <row r="510" spans="1:3" x14ac:dyDescent="0.3">
      <c r="A510">
        <v>528</v>
      </c>
      <c r="B510" t="s">
        <v>530</v>
      </c>
      <c r="C510" t="s">
        <v>370</v>
      </c>
    </row>
    <row r="511" spans="1:3" x14ac:dyDescent="0.3">
      <c r="A511">
        <v>529</v>
      </c>
      <c r="B511" t="s">
        <v>153</v>
      </c>
      <c r="C511" t="s">
        <v>377</v>
      </c>
    </row>
    <row r="512" spans="1:3" x14ac:dyDescent="0.3">
      <c r="A512">
        <v>530</v>
      </c>
      <c r="B512" t="s">
        <v>93</v>
      </c>
      <c r="C512" t="s">
        <v>372</v>
      </c>
    </row>
    <row r="513" spans="1:3" x14ac:dyDescent="0.3">
      <c r="A513">
        <v>531</v>
      </c>
      <c r="B513" t="s">
        <v>153</v>
      </c>
      <c r="C513" t="s">
        <v>495</v>
      </c>
    </row>
    <row r="514" spans="1:3" x14ac:dyDescent="0.3">
      <c r="A514">
        <v>532</v>
      </c>
      <c r="B514" t="s">
        <v>153</v>
      </c>
      <c r="C514" t="s">
        <v>479</v>
      </c>
    </row>
    <row r="515" spans="1:3" x14ac:dyDescent="0.3">
      <c r="A515">
        <v>533</v>
      </c>
      <c r="B515" t="s">
        <v>153</v>
      </c>
      <c r="C515" t="s">
        <v>400</v>
      </c>
    </row>
    <row r="516" spans="1:3" x14ac:dyDescent="0.3">
      <c r="A516">
        <v>534</v>
      </c>
      <c r="B516" t="s">
        <v>153</v>
      </c>
      <c r="C516" t="s">
        <v>402</v>
      </c>
    </row>
    <row r="517" spans="1:3" x14ac:dyDescent="0.3">
      <c r="A517">
        <v>535</v>
      </c>
      <c r="B517" t="s">
        <v>153</v>
      </c>
      <c r="C517" t="s">
        <v>456</v>
      </c>
    </row>
    <row r="518" spans="1:3" x14ac:dyDescent="0.3">
      <c r="A518">
        <v>536</v>
      </c>
      <c r="B518" t="s">
        <v>531</v>
      </c>
      <c r="C518" t="s">
        <v>390</v>
      </c>
    </row>
    <row r="519" spans="1:3" x14ac:dyDescent="0.3">
      <c r="A519">
        <v>537</v>
      </c>
      <c r="B519" t="s">
        <v>153</v>
      </c>
      <c r="C519" t="s">
        <v>419</v>
      </c>
    </row>
    <row r="520" spans="1:3" x14ac:dyDescent="0.3">
      <c r="A520">
        <v>538</v>
      </c>
      <c r="B520" t="s">
        <v>93</v>
      </c>
      <c r="C520" t="s">
        <v>372</v>
      </c>
    </row>
    <row r="521" spans="1:3" x14ac:dyDescent="0.3">
      <c r="A521">
        <v>539</v>
      </c>
      <c r="B521" t="s">
        <v>531</v>
      </c>
      <c r="C521" t="s">
        <v>472</v>
      </c>
    </row>
    <row r="522" spans="1:3" x14ac:dyDescent="0.3">
      <c r="A522">
        <v>540</v>
      </c>
      <c r="B522" t="s">
        <v>153</v>
      </c>
      <c r="C522" t="s">
        <v>419</v>
      </c>
    </row>
    <row r="523" spans="1:3" x14ac:dyDescent="0.3">
      <c r="A523">
        <v>541</v>
      </c>
      <c r="B523" t="s">
        <v>93</v>
      </c>
      <c r="C523" t="s">
        <v>372</v>
      </c>
    </row>
    <row r="524" spans="1:3" x14ac:dyDescent="0.3">
      <c r="A524">
        <v>542</v>
      </c>
      <c r="B524" t="s">
        <v>153</v>
      </c>
      <c r="C524" t="s">
        <v>382</v>
      </c>
    </row>
    <row r="525" spans="1:3" x14ac:dyDescent="0.3">
      <c r="A525">
        <v>543</v>
      </c>
      <c r="B525" t="s">
        <v>531</v>
      </c>
      <c r="C525" t="s">
        <v>390</v>
      </c>
    </row>
    <row r="526" spans="1:3" x14ac:dyDescent="0.3">
      <c r="A526">
        <v>544</v>
      </c>
      <c r="B526" t="s">
        <v>530</v>
      </c>
      <c r="C526" t="s">
        <v>425</v>
      </c>
    </row>
    <row r="527" spans="1:3" x14ac:dyDescent="0.3">
      <c r="A527">
        <v>545</v>
      </c>
      <c r="B527" t="s">
        <v>153</v>
      </c>
      <c r="C527" t="s">
        <v>421</v>
      </c>
    </row>
    <row r="528" spans="1:3" x14ac:dyDescent="0.3">
      <c r="A528">
        <v>546</v>
      </c>
      <c r="B528" t="s">
        <v>93</v>
      </c>
      <c r="C528" t="s">
        <v>372</v>
      </c>
    </row>
    <row r="529" spans="1:3" x14ac:dyDescent="0.3">
      <c r="A529">
        <v>547</v>
      </c>
      <c r="B529" t="s">
        <v>153</v>
      </c>
      <c r="C529" t="s">
        <v>370</v>
      </c>
    </row>
    <row r="530" spans="1:3" x14ac:dyDescent="0.3">
      <c r="A530">
        <v>548</v>
      </c>
      <c r="B530" t="s">
        <v>531</v>
      </c>
      <c r="C530" t="s">
        <v>390</v>
      </c>
    </row>
    <row r="531" spans="1:3" x14ac:dyDescent="0.3">
      <c r="A531">
        <v>549</v>
      </c>
      <c r="B531" t="s">
        <v>153</v>
      </c>
      <c r="C531" t="s">
        <v>370</v>
      </c>
    </row>
    <row r="532" spans="1:3" x14ac:dyDescent="0.3">
      <c r="A532">
        <v>550</v>
      </c>
      <c r="B532" t="s">
        <v>153</v>
      </c>
      <c r="C532" t="s">
        <v>380</v>
      </c>
    </row>
    <row r="533" spans="1:3" x14ac:dyDescent="0.3">
      <c r="A533">
        <v>551</v>
      </c>
      <c r="B533" t="s">
        <v>153</v>
      </c>
      <c r="C533" t="s">
        <v>480</v>
      </c>
    </row>
    <row r="534" spans="1:3" x14ac:dyDescent="0.3">
      <c r="A534">
        <v>552</v>
      </c>
      <c r="B534" t="s">
        <v>530</v>
      </c>
      <c r="C534" t="s">
        <v>370</v>
      </c>
    </row>
    <row r="535" spans="1:3" x14ac:dyDescent="0.3">
      <c r="A535">
        <v>553</v>
      </c>
      <c r="B535" t="s">
        <v>93</v>
      </c>
      <c r="C535" t="s">
        <v>372</v>
      </c>
    </row>
    <row r="536" spans="1:3" x14ac:dyDescent="0.3">
      <c r="A536">
        <v>554</v>
      </c>
      <c r="B536" t="s">
        <v>93</v>
      </c>
      <c r="C536" t="s">
        <v>369</v>
      </c>
    </row>
    <row r="537" spans="1:3" x14ac:dyDescent="0.3">
      <c r="A537">
        <v>555</v>
      </c>
      <c r="B537" t="s">
        <v>153</v>
      </c>
      <c r="C537" t="s">
        <v>370</v>
      </c>
    </row>
  </sheetData>
  <autoFilter ref="A1:C537" xr:uid="{B04B98A8-500B-40DD-9289-9C37768A2C1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20BBC36-E438-4E02-B00F-78F4DEF2F356}">
  <ds:schemaRefs/>
</ds:datastoreItem>
</file>

<file path=customXml/itemProps2.xml><?xml version="1.0" encoding="utf-8"?>
<ds:datastoreItem xmlns:ds="http://schemas.openxmlformats.org/officeDocument/2006/customXml" ds:itemID="{1C60778C-F6C1-4588-B328-C2D723299090}">
  <ds:schemaRefs/>
</ds:datastoreItem>
</file>

<file path=customXml/itemProps3.xml><?xml version="1.0" encoding="utf-8"?>
<ds:datastoreItem xmlns:ds="http://schemas.openxmlformats.org/officeDocument/2006/customXml" ds:itemID="{EA761840-E113-4ECF-B73A-71D5F5254215}">
  <ds:schemaRefs/>
</ds:datastoreItem>
</file>

<file path=customXml/itemProps4.xml><?xml version="1.0" encoding="utf-8"?>
<ds:datastoreItem xmlns:ds="http://schemas.openxmlformats.org/officeDocument/2006/customXml" ds:itemID="{5D33AF57-79A6-4AB6-A864-7C41ECA625C2}">
  <ds:schemaRefs/>
</ds:datastoreItem>
</file>

<file path=customXml/itemProps5.xml><?xml version="1.0" encoding="utf-8"?>
<ds:datastoreItem xmlns:ds="http://schemas.openxmlformats.org/officeDocument/2006/customXml" ds:itemID="{E7514FE0-4702-4C2D-B05B-C1A1A8F4E7F9}">
  <ds:schemaRefs/>
</ds:datastoreItem>
</file>

<file path=customXml/itemProps6.xml><?xml version="1.0" encoding="utf-8"?>
<ds:datastoreItem xmlns:ds="http://schemas.openxmlformats.org/officeDocument/2006/customXml" ds:itemID="{7F716E63-FE94-467A-98A6-35DE7CCFE918}">
  <ds:schemaRefs/>
</ds:datastoreItem>
</file>

<file path=customXml/itemProps7.xml><?xml version="1.0" encoding="utf-8"?>
<ds:datastoreItem xmlns:ds="http://schemas.openxmlformats.org/officeDocument/2006/customXml" ds:itemID="{01B9C756-708E-4891-B649-864BDA6129DB}">
  <ds:schemaRefs/>
</ds:datastoreItem>
</file>

<file path=customXml/itemProps8.xml><?xml version="1.0" encoding="utf-8"?>
<ds:datastoreItem xmlns:ds="http://schemas.openxmlformats.org/officeDocument/2006/customXml" ds:itemID="{C7C49E1F-60CB-484B-B80C-BCE99D539206}">
  <ds:schemaRefs/>
</ds:datastoreItem>
</file>

<file path=customXml/itemProps9.xml><?xml version="1.0" encoding="utf-8"?>
<ds:datastoreItem xmlns:ds="http://schemas.openxmlformats.org/officeDocument/2006/customXml" ds:itemID="{6375423B-813C-42B3-AF67-1EFE43734FEA}">
  <ds:schemaRefs/>
</ds:datastoreItem>
</file>

<file path=customXml/itemProps10.xml><?xml version="1.0" encoding="utf-8"?>
<ds:datastoreItem xmlns:ds="http://schemas.openxmlformats.org/officeDocument/2006/customXml" ds:itemID="{D4C28BA2-D041-47E8-B98A-70BED770DAA1}">
  <ds:schemaRefs/>
</ds:datastoreItem>
</file>

<file path=customXml/itemProps11.xml><?xml version="1.0" encoding="utf-8"?>
<ds:datastoreItem xmlns:ds="http://schemas.openxmlformats.org/officeDocument/2006/customXml" ds:itemID="{8EE33000-D589-4DB9-BC11-EA49BFD087FC}">
  <ds:schemaRefs/>
</ds:datastoreItem>
</file>

<file path=customXml/itemProps12.xml><?xml version="1.0" encoding="utf-8"?>
<ds:datastoreItem xmlns:ds="http://schemas.openxmlformats.org/officeDocument/2006/customXml" ds:itemID="{E033BD62-45AA-41B4-832D-4D0820F1A26E}">
  <ds:schemaRefs/>
</ds:datastoreItem>
</file>

<file path=customXml/itemProps13.xml><?xml version="1.0" encoding="utf-8"?>
<ds:datastoreItem xmlns:ds="http://schemas.openxmlformats.org/officeDocument/2006/customXml" ds:itemID="{1037F3FC-9D4B-4D67-B857-7A92AB2318D2}">
  <ds:schemaRefs/>
</ds:datastoreItem>
</file>

<file path=customXml/itemProps14.xml><?xml version="1.0" encoding="utf-8"?>
<ds:datastoreItem xmlns:ds="http://schemas.openxmlformats.org/officeDocument/2006/customXml" ds:itemID="{EC1B34F0-24CB-4C97-B84A-365E33A18FA2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340439CF-436E-4737-95CA-5919CD07075B}">
  <ds:schemaRefs/>
</ds:datastoreItem>
</file>

<file path=customXml/itemProps16.xml><?xml version="1.0" encoding="utf-8"?>
<ds:datastoreItem xmlns:ds="http://schemas.openxmlformats.org/officeDocument/2006/customXml" ds:itemID="{E36416CF-9D00-46BC-B538-2B85D9475602}">
  <ds:schemaRefs/>
</ds:datastoreItem>
</file>

<file path=customXml/itemProps17.xml><?xml version="1.0" encoding="utf-8"?>
<ds:datastoreItem xmlns:ds="http://schemas.openxmlformats.org/officeDocument/2006/customXml" ds:itemID="{0F807943-5924-4AA3-BD14-04F1020736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FC Road - Aradhana</vt:lpstr>
      <vt:lpstr>Pivot Tables</vt:lpstr>
      <vt:lpstr>new_pivot</vt:lpstr>
      <vt:lpstr>cleaned_after_generatorArea</vt:lpstr>
      <vt:lpstr>Arrival LL</vt:lpstr>
      <vt:lpstr>Generator_Pivot</vt:lpstr>
      <vt:lpstr>Departure LL</vt:lpstr>
      <vt:lpstr>Generator</vt:lpstr>
      <vt:lpstr>home</vt:lpstr>
      <vt:lpstr>movie</vt:lpstr>
      <vt:lpstr>Shopping</vt:lpstr>
      <vt:lpstr>work</vt:lpstr>
      <vt:lpstr>final_generator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Aradhana Bopche</dc:creator>
  <cp:lastModifiedBy>Aradhana Bopche</cp:lastModifiedBy>
  <dcterms:created xsi:type="dcterms:W3CDTF">2025-07-11T07:24:58Z</dcterms:created>
  <dcterms:modified xsi:type="dcterms:W3CDTF">2025-11-27T05:57:43Z</dcterms:modified>
</cp:coreProperties>
</file>