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welli\Documents\arx\reem\"/>
    </mc:Choice>
  </mc:AlternateContent>
  <xr:revisionPtr revIDLastSave="0" documentId="13_ncr:1_{49AD2B22-B19B-4622-84B6-D2763F28638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C12" i="1" s="1"/>
  <c r="A12" i="1" s="1"/>
  <c r="F11" i="1"/>
  <c r="C11" i="1" s="1"/>
  <c r="A11" i="1" s="1"/>
  <c r="A30" i="1" l="1"/>
  <c r="C22" i="1"/>
  <c r="A22" i="1" s="1"/>
  <c r="F10" i="1"/>
  <c r="C10" i="1" s="1"/>
  <c r="A10" i="1" s="1"/>
  <c r="F21" i="1"/>
  <c r="F20" i="1"/>
  <c r="C20" i="1" s="1"/>
  <c r="A20" i="1" s="1"/>
  <c r="F19" i="1"/>
  <c r="C19" i="1" s="1"/>
  <c r="A19" i="1" s="1"/>
  <c r="F17" i="1"/>
  <c r="F15" i="1"/>
  <c r="C15" i="1" s="1"/>
  <c r="A15" i="1" s="1"/>
  <c r="F14" i="1"/>
  <c r="F13" i="1"/>
  <c r="F9" i="1"/>
  <c r="C9" i="1" s="1"/>
  <c r="A9" i="1" s="1"/>
  <c r="F8" i="1"/>
  <c r="C8" i="1" s="1"/>
  <c r="A8" i="1" s="1"/>
  <c r="F7" i="1"/>
  <c r="C7" i="1" s="1"/>
  <c r="A7" i="1" s="1"/>
  <c r="F6" i="1"/>
  <c r="F5" i="1"/>
  <c r="F4" i="1"/>
  <c r="C4" i="1" s="1"/>
  <c r="A4" i="1" s="1"/>
  <c r="F3" i="1"/>
  <c r="F28" i="1"/>
  <c r="F27" i="1"/>
  <c r="F25" i="1"/>
  <c r="C25" i="1" s="1"/>
  <c r="F26" i="1"/>
  <c r="F24" i="1"/>
  <c r="C24" i="1" s="1"/>
  <c r="A24" i="1" s="1"/>
  <c r="F23" i="1"/>
  <c r="C16" i="1"/>
  <c r="A16" i="1" s="1"/>
  <c r="C21" i="1" l="1"/>
  <c r="A21" i="1" s="1"/>
  <c r="C18" i="1"/>
  <c r="A18" i="1" s="1"/>
  <c r="C17" i="1"/>
  <c r="A17" i="1" s="1"/>
  <c r="C14" i="1"/>
  <c r="A14" i="1" s="1"/>
  <c r="C13" i="1"/>
  <c r="A13" i="1" s="1"/>
  <c r="C5" i="1"/>
  <c r="A5" i="1" s="1"/>
  <c r="C6" i="1"/>
  <c r="A6" i="1" s="1"/>
  <c r="C3" i="1"/>
  <c r="A3" i="1" s="1"/>
  <c r="A25" i="1"/>
  <c r="C23" i="1"/>
  <c r="A23" i="1" s="1"/>
  <c r="C26" i="1" l="1"/>
  <c r="A26" i="1" s="1"/>
  <c r="O28" i="1"/>
  <c r="O27" i="1"/>
  <c r="O25" i="1"/>
  <c r="O26" i="1"/>
  <c r="O24" i="1"/>
</calcChain>
</file>

<file path=xl/sharedStrings.xml><?xml version="1.0" encoding="utf-8"?>
<sst xmlns="http://schemas.openxmlformats.org/spreadsheetml/2006/main" count="144" uniqueCount="78">
  <si>
    <t>File Name</t>
  </si>
  <si>
    <t>2020 5 Corners ID Tax Statement_1393230010002.pdf</t>
  </si>
  <si>
    <t>2020 Aldine ISD Tax Statement_0432090051303.pdf</t>
  </si>
  <si>
    <t>2020 Brazoria County Tax Statement_48830001003.pdf</t>
  </si>
  <si>
    <t>2020 FBMUD23 Tax Statement_48830001003.pdf</t>
  </si>
  <si>
    <t>2020 Harris County Tax District Tax  Statement_0441420010001_files.pdf</t>
  </si>
  <si>
    <t>2020 Harris County Tax Districts &amp; Klein ISD Tax  Statement_0462270000037.pdf</t>
  </si>
  <si>
    <t>2020 Harris County Tax Districts Tax Statement_0450540000057.pdf</t>
  </si>
  <si>
    <t>2020 Harris County Tax Districts Tax Statement_1167650120001.pdf</t>
  </si>
  <si>
    <t>2020 Harris County Tax Statement_0432090051303.pdf</t>
  </si>
  <si>
    <t>2020 Harris County TaxStatement_0450540000058.pdf</t>
  </si>
  <si>
    <t>2020 HCMUD 180_0462270000037.pdf</t>
  </si>
  <si>
    <t>2020 HCMUD96 Tax Statement_0450540000058.pdf</t>
  </si>
  <si>
    <t>2020 North Houston District Tax Statement_ITM Services  LLC_0450540000057.pdf</t>
  </si>
  <si>
    <t>2020 North Houston District Tax Statement_ITM Services  LLC_0450540000058.pdf</t>
  </si>
  <si>
    <t>2020 Property Tax Statement_1393230010002.pdf</t>
  </si>
  <si>
    <t>2020 Spring ISD Tax Statement_0441420010001.pdf</t>
  </si>
  <si>
    <t>2020 Spring ISD Tax Statement_0450540000057.pdf</t>
  </si>
  <si>
    <t>2020 Spring ISD Tax Statement_0450540000058.pdf</t>
  </si>
  <si>
    <t>2020 Timber Lane UDTax Statement_0432090051303.pdf</t>
  </si>
  <si>
    <t>2020_HCMUD278TaxStatement_Tmp001846.pdf</t>
  </si>
  <si>
    <t>2020_HumbleISDTaxStatement_116-765-011-0001.pdf</t>
  </si>
  <si>
    <t>2020_PropertyTaxStatement_HarrisCounty.pdf</t>
  </si>
  <si>
    <t>Brazoria Cty Tax Assessor 2020 Tax  Statement_17382717091605126183735.pdf</t>
  </si>
  <si>
    <t>HCMUD278_PropertyTaxStatement_Tmp003471.pdf</t>
  </si>
  <si>
    <t>HumbleISD_PropertyTaxStatement_116-765-012-0001.pdf</t>
  </si>
  <si>
    <t>Amount</t>
  </si>
  <si>
    <t>Owner</t>
  </si>
  <si>
    <t>G Hillcroft</t>
  </si>
  <si>
    <t>2019 Taxes</t>
  </si>
  <si>
    <t>G Field</t>
  </si>
  <si>
    <t>-</t>
  </si>
  <si>
    <t>G Pearland Pkwy</t>
  </si>
  <si>
    <t>RESS P12</t>
  </si>
  <si>
    <t>REIS P02</t>
  </si>
  <si>
    <t>RESS P11</t>
  </si>
  <si>
    <t>G Holz</t>
  </si>
  <si>
    <t>REIS P06</t>
  </si>
  <si>
    <t>LAND B 2</t>
  </si>
  <si>
    <t>RESS P03</t>
  </si>
  <si>
    <t>G N2</t>
  </si>
  <si>
    <t>REIS P03</t>
  </si>
  <si>
    <t>G HUMBLE</t>
  </si>
  <si>
    <t>SOL8H</t>
  </si>
  <si>
    <t>G FIELD</t>
  </si>
  <si>
    <t>1 of 3</t>
  </si>
  <si>
    <t>2 of 3</t>
  </si>
  <si>
    <t>1 of 6</t>
  </si>
  <si>
    <t>1 of 2</t>
  </si>
  <si>
    <t>2 of 2</t>
  </si>
  <si>
    <t>2 of 6</t>
  </si>
  <si>
    <t>3 of 6</t>
  </si>
  <si>
    <t>4 of 6</t>
  </si>
  <si>
    <t>G 9.5 LAND</t>
  </si>
  <si>
    <t>RESS P08</t>
  </si>
  <si>
    <t>RESS paid to Kareem $3,502.33 = 32.7868852% x $16,188.27</t>
  </si>
  <si>
    <t>5 of 6</t>
  </si>
  <si>
    <t>3 of 3</t>
  </si>
  <si>
    <t>#</t>
  </si>
  <si>
    <t>1 of 1</t>
  </si>
  <si>
    <t>Amount /
Link</t>
  </si>
  <si>
    <t>SOL8H paid half the taxes</t>
  </si>
  <si>
    <t>HCMUD 96 (2020 Tax Statement)_0450540000057.pdf</t>
  </si>
  <si>
    <t>8 of 8</t>
  </si>
  <si>
    <t>4 of 8</t>
  </si>
  <si>
    <t>5 of 8</t>
  </si>
  <si>
    <t>1 of 8</t>
  </si>
  <si>
    <t>2 of 8</t>
  </si>
  <si>
    <t>3 of 8</t>
  </si>
  <si>
    <t>6 of 8</t>
  </si>
  <si>
    <t>7 of 8</t>
  </si>
  <si>
    <t>From Kareem 2020-11-25, 2020--12-04</t>
  </si>
  <si>
    <t>Paid</t>
  </si>
  <si>
    <t>Date</t>
  </si>
  <si>
    <t>Fee</t>
  </si>
  <si>
    <t>Didn't pay</t>
  </si>
  <si>
    <t>2020 Tax Payment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</si>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</sst>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8" fontId="0" fillId="0" borderId="0" xfId="0" applyNumberFormat="1"/>
    <xf numFmtId="14" fontId="0" fillId="0" borderId="0" xfId="0" applyNumberFormat="1"/>
    <xf numFmtId="8" fontId="2" fillId="0" borderId="0" xfId="1" applyNumberFormat="1"/>
    <xf numFmtId="0" fontId="1" fillId="0" borderId="0" xfId="0" applyFont="1" applyAlignment="1">
      <alignment horizontal="center" vertical="center"/>
    </xf>
    <xf numFmtId="8" fontId="0" fillId="0" borderId="0" xfId="0" applyNumberFormat="1" applyFill="1"/>
    <xf numFmtId="0" fontId="0" fillId="0" borderId="0" xfId="0" applyFill="1"/>
    <xf numFmtId="164" fontId="2" fillId="0" borderId="0" xfId="1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8" fontId="2" fillId="0" borderId="0" xfId="1" applyNumberForma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8" fontId="0" fillId="3" borderId="0" xfId="0" applyNumberFormat="1" applyFill="1"/>
    <xf numFmtId="8" fontId="2" fillId="2" borderId="0" xfId="1" applyNumberFormat="1" applyFill="1"/>
    <xf numFmtId="14" fontId="0" fillId="0" borderId="0" xfId="0" applyNumberFormat="1" applyFill="1"/>
    <xf numFmtId="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ctax.net/Property/TaxStatement?account=bs47NB+h0tIq37/QsPAq4NAFdiqoFSqUP3VVDme0kGo=" TargetMode="External"/><Relationship Id="rId13" Type="http://schemas.openxmlformats.org/officeDocument/2006/relationships/hyperlink" Target="https://www.hctax.net/Property/TaxStatement?account=bj/rEWgED+xgWbURv7ywKqHGtHoi60d5FnrL+Xf74t8=" TargetMode="External"/><Relationship Id="rId18" Type="http://schemas.openxmlformats.org/officeDocument/2006/relationships/hyperlink" Target="https://aswportal.azurewebsites.net/property/tax/R000164263" TargetMode="External"/><Relationship Id="rId26" Type="http://schemas.openxmlformats.org/officeDocument/2006/relationships/hyperlink" Target="https://actweb.acttax.com/act_webdev/brazoria/showdetail2.jsp?can=05420033000&amp;ownerno=0" TargetMode="External"/><Relationship Id="rId3" Type="http://schemas.openxmlformats.org/officeDocument/2006/relationships/hyperlink" Target="https://aswportal.azurewebsites.net/property/tax/R000176486" TargetMode="External"/><Relationship Id="rId21" Type="http://schemas.openxmlformats.org/officeDocument/2006/relationships/hyperlink" Target="https://aswportal.azurewebsites.net/property/tax/R000057886" TargetMode="External"/><Relationship Id="rId7" Type="http://schemas.openxmlformats.org/officeDocument/2006/relationships/hyperlink" Target="https://www.hctax.net/Property/TaxStatement?account=/2bIb3kxFv1PAjoUHsw4yTmPAkt1x8N1W8i9TfkThAE=" TargetMode="External"/><Relationship Id="rId12" Type="http://schemas.openxmlformats.org/officeDocument/2006/relationships/hyperlink" Target="https://www.utilitytaxservice.com/AcctDetail/266/0450540000058" TargetMode="External"/><Relationship Id="rId17" Type="http://schemas.openxmlformats.org/officeDocument/2006/relationships/hyperlink" Target="https://www.utilitytaxservice.com/AcctDetail/847/0432090051303" TargetMode="External"/><Relationship Id="rId25" Type="http://schemas.openxmlformats.org/officeDocument/2006/relationships/hyperlink" Target="https://equitax.azurewebsites.net/property/tax/R000237647" TargetMode="External"/><Relationship Id="rId2" Type="http://schemas.openxmlformats.org/officeDocument/2006/relationships/hyperlink" Target="https://actweb.acttax.com/act_webdev/brazoria/showdetail2.jsp?can=48830001003&amp;ownerno=0" TargetMode="External"/><Relationship Id="rId16" Type="http://schemas.openxmlformats.org/officeDocument/2006/relationships/hyperlink" Target="https://webappspringisd.azurewebsites.net/property/tax/R000004259" TargetMode="External"/><Relationship Id="rId20" Type="http://schemas.openxmlformats.org/officeDocument/2006/relationships/hyperlink" Target="https://www.hctax.net/Property/TaxStatement?account=/2bIb3kxFv1PAjoUHsw4yQgvvKYAa0CSgt+ANObViJM=" TargetMode="External"/><Relationship Id="rId1" Type="http://schemas.openxmlformats.org/officeDocument/2006/relationships/hyperlink" Target="https://webpay.aldine.k12.tx.us/WebUI/AccountStatusDetail.aspx?AccountID=144282" TargetMode="External"/><Relationship Id="rId6" Type="http://schemas.openxmlformats.org/officeDocument/2006/relationships/hyperlink" Target="https://www.hctax.net/Property/TaxStatement?account=372xOVh6A6H179oZFw5O2et7eXGHIDFngy3KCGQa9dM=" TargetMode="External"/><Relationship Id="rId11" Type="http://schemas.openxmlformats.org/officeDocument/2006/relationships/hyperlink" Target="https://www.utilitytaxservice.com/AcctDetail/266/0450540000057" TargetMode="External"/><Relationship Id="rId24" Type="http://schemas.openxmlformats.org/officeDocument/2006/relationships/hyperlink" Target="https://www.wheelerassoc.com/account?crypt=lj8HHeYN0pAh+OnzvbwZ1zyESXYjrInRlrDoW0V0HBSO8VMeBjaoUs4jKe9Chzz7DQWNMEHW1s+w/SYeD1F2fg==" TargetMode="External"/><Relationship Id="rId5" Type="http://schemas.openxmlformats.org/officeDocument/2006/relationships/hyperlink" Target="https://www.hctax.net/Property/TaxStatement?account=Ev0xv5ckwQAHGYvRm+yHhLgIYQ9s+Wr/Cj2tYpPxwtg=" TargetMode="External"/><Relationship Id="rId15" Type="http://schemas.openxmlformats.org/officeDocument/2006/relationships/hyperlink" Target="https://webappspringisd.azurewebsites.net/property/tax/R000004258" TargetMode="External"/><Relationship Id="rId23" Type="http://schemas.openxmlformats.org/officeDocument/2006/relationships/hyperlink" Target="https://www.wheelerassoc.com/account?crypt=lj8HHeYN0pAh+OnzvbwZ1zyESXYjrInRlrDoW0V0HBSO8VMeBjaoUs4jKe9Chzz7VbfnO7D4EC3FXPoMMZUbUQ==" TargetMode="External"/><Relationship Id="rId10" Type="http://schemas.openxmlformats.org/officeDocument/2006/relationships/hyperlink" Target="https://bli-tax.com/tax-form/?r=19507000000370" TargetMode="External"/><Relationship Id="rId19" Type="http://schemas.openxmlformats.org/officeDocument/2006/relationships/hyperlink" Target="https://taxweb.humbleisd.net/accountInfo.asp?lAccountNumber_id=38949" TargetMode="External"/><Relationship Id="rId4" Type="http://schemas.openxmlformats.org/officeDocument/2006/relationships/hyperlink" Target="https://www.hctax.net/Property/TaxStatement?account=9wiLUw2tNv2R8KSkzAVu59z6XZtCaWrSc1yU9UrbCv8=" TargetMode="External"/><Relationship Id="rId9" Type="http://schemas.openxmlformats.org/officeDocument/2006/relationships/hyperlink" Target="https://www.hctax.net/Property/TaxStatement?account=372xOVh6A6H179oZFw5O2R03V3kq9bRw/UJgcjoEmS0=" TargetMode="External"/><Relationship Id="rId14" Type="http://schemas.openxmlformats.org/officeDocument/2006/relationships/hyperlink" Target="https://webappspringisd.azurewebsites.net/property/tax/R000003770" TargetMode="External"/><Relationship Id="rId22" Type="http://schemas.openxmlformats.org/officeDocument/2006/relationships/hyperlink" Target="https://taxweb.humbleisd.net/accountInfo.asp?lAccountNumber_id=38950&amp;Display=accountRecvAll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workbookViewId="0">
      <selection activeCell="F23" sqref="F23:F28"/>
    </sheetView>
  </sheetViews>
  <sheetFormatPr defaultRowHeight="15" x14ac:dyDescent="0.25"/>
  <cols>
    <col min="1" max="1" width="11.85546875" bestFit="1" customWidth="1"/>
    <col min="2" max="2" width="7.28515625" bestFit="1" customWidth="1"/>
    <col min="3" max="3" width="10.85546875" customWidth="1"/>
    <col min="4" max="4" width="10.85546875" bestFit="1" customWidth="1"/>
    <col min="5" max="5" width="10.42578125" bestFit="1" customWidth="1"/>
    <col min="6" max="6" width="10.85546875" customWidth="1"/>
    <col min="7" max="7" width="9.85546875" bestFit="1" customWidth="1"/>
    <col min="8" max="8" width="15.85546875" bestFit="1" customWidth="1"/>
    <col min="9" max="9" width="5.7109375" bestFit="1" customWidth="1"/>
    <col min="10" max="10" width="10.85546875" bestFit="1" customWidth="1"/>
    <col min="11" max="11" width="73.7109375" bestFit="1" customWidth="1"/>
    <col min="12" max="12" width="10.85546875" bestFit="1" customWidth="1"/>
    <col min="13" max="13" width="10.42578125" bestFit="1" customWidth="1"/>
    <col min="14" max="14" width="4.5703125" customWidth="1"/>
  </cols>
  <sheetData>
    <row r="1" spans="1:19" s="4" customFormat="1" ht="15" customHeight="1" x14ac:dyDescent="0.25">
      <c r="A1" s="17" t="s">
        <v>76</v>
      </c>
      <c r="B1" s="17"/>
      <c r="C1" s="17"/>
      <c r="D1" s="17"/>
      <c r="E1" s="17"/>
      <c r="F1" s="17" t="s">
        <v>60</v>
      </c>
      <c r="G1" s="18" t="s">
        <v>27</v>
      </c>
      <c r="H1" s="18"/>
      <c r="I1" s="18" t="s">
        <v>71</v>
      </c>
      <c r="J1" s="18"/>
      <c r="K1" s="18"/>
      <c r="L1" s="18" t="s">
        <v>29</v>
      </c>
      <c r="M1" s="18"/>
      <c r="N1" s="8"/>
      <c r="O1" s="8"/>
      <c r="P1" s="8"/>
      <c r="Q1" s="8"/>
      <c r="R1" s="8"/>
      <c r="S1" s="8"/>
    </row>
    <row r="2" spans="1:19" s="4" customFormat="1" x14ac:dyDescent="0.25">
      <c r="A2" s="9" t="s">
        <v>72</v>
      </c>
      <c r="B2" s="11" t="s">
        <v>74</v>
      </c>
      <c r="C2" s="11" t="s">
        <v>26</v>
      </c>
      <c r="D2" s="8" t="s">
        <v>73</v>
      </c>
      <c r="E2" s="12" t="s">
        <v>77</v>
      </c>
      <c r="F2" s="17"/>
      <c r="G2" s="18"/>
      <c r="H2" s="18"/>
      <c r="I2" s="8" t="s">
        <v>58</v>
      </c>
      <c r="J2" s="8" t="s">
        <v>26</v>
      </c>
      <c r="K2" s="8" t="s">
        <v>0</v>
      </c>
      <c r="L2" s="18"/>
      <c r="M2" s="18"/>
      <c r="N2" s="8"/>
      <c r="O2" s="8"/>
      <c r="P2" s="8"/>
      <c r="Q2" s="8"/>
      <c r="R2" s="8"/>
      <c r="S2" s="8"/>
    </row>
    <row r="3" spans="1:19" x14ac:dyDescent="0.25">
      <c r="A3" s="1">
        <f t="shared" ref="A3:A21" si="0">C3+B3</f>
        <v>4525.28</v>
      </c>
      <c r="B3" s="1"/>
      <c r="C3" s="1">
        <f t="shared" ref="C3:C21" si="1">F3</f>
        <v>4525.28</v>
      </c>
      <c r="D3" s="2">
        <v>44165</v>
      </c>
      <c r="E3" s="2">
        <v>44179</v>
      </c>
      <c r="F3" s="3">
        <f t="shared" ref="F3:F15" si="2">J3</f>
        <v>4525.28</v>
      </c>
      <c r="G3" t="s">
        <v>37</v>
      </c>
      <c r="H3" t="s">
        <v>36</v>
      </c>
      <c r="I3" t="s">
        <v>48</v>
      </c>
      <c r="J3" s="1">
        <v>4525.28</v>
      </c>
      <c r="K3" t="s">
        <v>5</v>
      </c>
      <c r="L3" s="1" t="s">
        <v>31</v>
      </c>
      <c r="M3" t="s">
        <v>31</v>
      </c>
    </row>
    <row r="4" spans="1:19" x14ac:dyDescent="0.25">
      <c r="A4" s="1">
        <f t="shared" si="0"/>
        <v>7417.3899999999994</v>
      </c>
      <c r="B4" s="1">
        <v>4.2</v>
      </c>
      <c r="C4" s="1">
        <f t="shared" si="1"/>
        <v>7413.19</v>
      </c>
      <c r="D4" s="2">
        <v>44165</v>
      </c>
      <c r="E4" s="2">
        <v>44179</v>
      </c>
      <c r="F4" s="3">
        <f t="shared" si="2"/>
        <v>7413.19</v>
      </c>
      <c r="G4" t="s">
        <v>37</v>
      </c>
      <c r="H4" t="s">
        <v>36</v>
      </c>
      <c r="I4" t="s">
        <v>49</v>
      </c>
      <c r="J4" s="1">
        <v>7413.19</v>
      </c>
      <c r="K4" t="s">
        <v>16</v>
      </c>
      <c r="L4" s="1" t="s">
        <v>31</v>
      </c>
      <c r="M4" t="s">
        <v>31</v>
      </c>
    </row>
    <row r="5" spans="1:19" x14ac:dyDescent="0.25">
      <c r="A5" s="1">
        <f t="shared" si="0"/>
        <v>6672.19</v>
      </c>
      <c r="B5" s="1"/>
      <c r="C5" s="1">
        <f t="shared" si="1"/>
        <v>6672.19</v>
      </c>
      <c r="D5" s="2">
        <v>44165</v>
      </c>
      <c r="E5" s="2">
        <v>44179</v>
      </c>
      <c r="F5" s="3">
        <f t="shared" si="2"/>
        <v>6672.19</v>
      </c>
      <c r="G5" t="s">
        <v>41</v>
      </c>
      <c r="H5" t="s">
        <v>40</v>
      </c>
      <c r="I5" t="s">
        <v>66</v>
      </c>
      <c r="J5" s="1">
        <v>6672.19</v>
      </c>
      <c r="K5" t="s">
        <v>7</v>
      </c>
      <c r="L5" s="1" t="s">
        <v>31</v>
      </c>
      <c r="M5" t="s">
        <v>31</v>
      </c>
    </row>
    <row r="6" spans="1:19" x14ac:dyDescent="0.25">
      <c r="A6" s="1">
        <f t="shared" si="0"/>
        <v>1714.79</v>
      </c>
      <c r="B6" s="1"/>
      <c r="C6" s="1">
        <f t="shared" si="1"/>
        <v>1714.79</v>
      </c>
      <c r="D6" s="2">
        <v>44165</v>
      </c>
      <c r="E6" s="2">
        <v>44179</v>
      </c>
      <c r="F6" s="3">
        <f t="shared" si="2"/>
        <v>1714.79</v>
      </c>
      <c r="G6" t="s">
        <v>41</v>
      </c>
      <c r="H6" t="s">
        <v>40</v>
      </c>
      <c r="I6" t="s">
        <v>67</v>
      </c>
      <c r="J6" s="1">
        <v>1714.79</v>
      </c>
      <c r="K6" t="s">
        <v>10</v>
      </c>
      <c r="L6" s="1" t="s">
        <v>31</v>
      </c>
      <c r="M6" t="s">
        <v>31</v>
      </c>
    </row>
    <row r="7" spans="1:19" x14ac:dyDescent="0.25">
      <c r="A7" s="1">
        <f t="shared" si="0"/>
        <v>1417.52</v>
      </c>
      <c r="B7" s="1">
        <v>2.99</v>
      </c>
      <c r="C7" s="1">
        <f t="shared" si="1"/>
        <v>1414.53</v>
      </c>
      <c r="D7" s="2">
        <v>44165</v>
      </c>
      <c r="E7" s="2">
        <v>44179</v>
      </c>
      <c r="F7" s="7">
        <f t="shared" si="2"/>
        <v>1414.53</v>
      </c>
      <c r="G7" t="s">
        <v>41</v>
      </c>
      <c r="H7" t="s">
        <v>40</v>
      </c>
      <c r="I7" t="s">
        <v>68</v>
      </c>
      <c r="J7" s="5">
        <v>1414.53</v>
      </c>
      <c r="K7" s="6" t="s">
        <v>12</v>
      </c>
      <c r="L7" s="1" t="s">
        <v>31</v>
      </c>
      <c r="M7" t="s">
        <v>31</v>
      </c>
    </row>
    <row r="8" spans="1:19" x14ac:dyDescent="0.25">
      <c r="A8" s="1">
        <f t="shared" si="0"/>
        <v>10175.5</v>
      </c>
      <c r="B8" s="1">
        <v>16.8</v>
      </c>
      <c r="C8" s="1">
        <f t="shared" si="1"/>
        <v>10158.700000000001</v>
      </c>
      <c r="D8" s="2">
        <v>44165</v>
      </c>
      <c r="E8" s="2">
        <v>44179</v>
      </c>
      <c r="F8" s="3">
        <f t="shared" si="2"/>
        <v>10158.700000000001</v>
      </c>
      <c r="G8" t="s">
        <v>41</v>
      </c>
      <c r="H8" t="s">
        <v>40</v>
      </c>
      <c r="I8" t="s">
        <v>64</v>
      </c>
      <c r="J8" s="1">
        <v>10158.700000000001</v>
      </c>
      <c r="K8" t="s">
        <v>17</v>
      </c>
      <c r="L8" s="1" t="s">
        <v>31</v>
      </c>
      <c r="M8" t="s">
        <v>31</v>
      </c>
    </row>
    <row r="9" spans="1:19" x14ac:dyDescent="0.25">
      <c r="A9" s="1">
        <f t="shared" si="0"/>
        <v>2615.0499999999997</v>
      </c>
      <c r="B9" s="1">
        <v>4.2</v>
      </c>
      <c r="C9" s="1">
        <f t="shared" si="1"/>
        <v>2610.85</v>
      </c>
      <c r="D9" s="2">
        <v>44165</v>
      </c>
      <c r="E9" s="2">
        <v>44179</v>
      </c>
      <c r="F9" s="3">
        <f t="shared" si="2"/>
        <v>2610.85</v>
      </c>
      <c r="G9" t="s">
        <v>41</v>
      </c>
      <c r="H9" t="s">
        <v>40</v>
      </c>
      <c r="I9" t="s">
        <v>65</v>
      </c>
      <c r="J9" s="1">
        <v>2610.85</v>
      </c>
      <c r="K9" t="s">
        <v>18</v>
      </c>
      <c r="L9" s="1" t="s">
        <v>31</v>
      </c>
      <c r="M9" t="s">
        <v>31</v>
      </c>
    </row>
    <row r="10" spans="1:19" s="6" customFormat="1" x14ac:dyDescent="0.25">
      <c r="A10" s="1">
        <f>C10+B10</f>
        <v>5505.88</v>
      </c>
      <c r="B10" s="1">
        <v>2</v>
      </c>
      <c r="C10" s="1">
        <f t="shared" si="1"/>
        <v>5503.88</v>
      </c>
      <c r="D10" s="2">
        <v>44169</v>
      </c>
      <c r="E10" s="2">
        <v>44182</v>
      </c>
      <c r="F10" s="10">
        <f t="shared" si="2"/>
        <v>5503.88</v>
      </c>
      <c r="G10" s="6" t="s">
        <v>41</v>
      </c>
      <c r="H10" s="6" t="s">
        <v>40</v>
      </c>
      <c r="I10" t="s">
        <v>69</v>
      </c>
      <c r="J10" s="5">
        <v>5503.88</v>
      </c>
      <c r="K10" s="6" t="s">
        <v>62</v>
      </c>
      <c r="L10" s="5"/>
    </row>
    <row r="11" spans="1:19" s="6" customFormat="1" x14ac:dyDescent="0.25">
      <c r="A11" s="1">
        <f t="shared" ref="A11:A12" si="3">C11+B11</f>
        <v>1228.6099999999999</v>
      </c>
      <c r="C11" s="1">
        <f t="shared" ref="C11:C12" si="4">F11</f>
        <v>1228.6099999999999</v>
      </c>
      <c r="D11" s="15">
        <v>44204</v>
      </c>
      <c r="E11" s="2">
        <v>44204</v>
      </c>
      <c r="F11" s="10">
        <f>J11</f>
        <v>1228.6099999999999</v>
      </c>
      <c r="G11" s="6" t="s">
        <v>41</v>
      </c>
      <c r="H11" s="6" t="s">
        <v>40</v>
      </c>
      <c r="I11" t="s">
        <v>70</v>
      </c>
      <c r="J11" s="5">
        <v>1228.6099999999999</v>
      </c>
      <c r="K11" s="6" t="s">
        <v>13</v>
      </c>
      <c r="L11" s="5" t="s">
        <v>31</v>
      </c>
      <c r="M11" s="6" t="s">
        <v>31</v>
      </c>
    </row>
    <row r="12" spans="1:19" s="6" customFormat="1" x14ac:dyDescent="0.25">
      <c r="A12" s="1">
        <f t="shared" si="3"/>
        <v>315.76</v>
      </c>
      <c r="C12" s="1">
        <f t="shared" si="4"/>
        <v>315.76</v>
      </c>
      <c r="D12" s="15">
        <v>44204</v>
      </c>
      <c r="E12" s="2">
        <v>44204</v>
      </c>
      <c r="F12" s="10">
        <f>J12</f>
        <v>315.76</v>
      </c>
      <c r="G12" s="6" t="s">
        <v>41</v>
      </c>
      <c r="H12" s="6" t="s">
        <v>40</v>
      </c>
      <c r="I12" t="s">
        <v>63</v>
      </c>
      <c r="J12" s="5">
        <v>315.76</v>
      </c>
      <c r="K12" s="6" t="s">
        <v>14</v>
      </c>
      <c r="L12" s="5" t="s">
        <v>31</v>
      </c>
      <c r="M12" s="6" t="s">
        <v>31</v>
      </c>
    </row>
    <row r="13" spans="1:19" x14ac:dyDescent="0.25">
      <c r="A13" s="1">
        <f t="shared" si="0"/>
        <v>3250.33</v>
      </c>
      <c r="B13" s="1"/>
      <c r="C13" s="1">
        <f t="shared" si="1"/>
        <v>3250.33</v>
      </c>
      <c r="D13" s="2">
        <v>44165</v>
      </c>
      <c r="E13" s="2">
        <v>44179</v>
      </c>
      <c r="F13" s="3">
        <f t="shared" si="2"/>
        <v>3250.33</v>
      </c>
      <c r="G13" t="s">
        <v>34</v>
      </c>
      <c r="H13" t="s">
        <v>44</v>
      </c>
      <c r="I13" t="s">
        <v>45</v>
      </c>
      <c r="J13" s="1">
        <v>3250.33</v>
      </c>
      <c r="K13" t="s">
        <v>9</v>
      </c>
      <c r="L13" s="1" t="s">
        <v>31</v>
      </c>
      <c r="M13" t="s">
        <v>31</v>
      </c>
    </row>
    <row r="14" spans="1:19" x14ac:dyDescent="0.25">
      <c r="A14" s="1">
        <f t="shared" si="0"/>
        <v>3423.3</v>
      </c>
      <c r="B14" s="1"/>
      <c r="C14" s="1">
        <f t="shared" si="1"/>
        <v>3423.3</v>
      </c>
      <c r="D14" s="2">
        <v>44168</v>
      </c>
      <c r="E14" s="2">
        <v>44179</v>
      </c>
      <c r="F14" s="3">
        <f t="shared" si="2"/>
        <v>3423.3</v>
      </c>
      <c r="G14" t="s">
        <v>34</v>
      </c>
      <c r="H14" t="s">
        <v>44</v>
      </c>
      <c r="I14" t="s">
        <v>46</v>
      </c>
      <c r="J14" s="1">
        <v>3423.3</v>
      </c>
      <c r="K14" t="s">
        <v>19</v>
      </c>
      <c r="L14" s="1" t="s">
        <v>31</v>
      </c>
      <c r="M14" t="s">
        <v>31</v>
      </c>
    </row>
    <row r="15" spans="1:19" x14ac:dyDescent="0.25">
      <c r="A15" s="1">
        <f t="shared" si="0"/>
        <v>4902.8599999999997</v>
      </c>
      <c r="B15" s="1">
        <v>1</v>
      </c>
      <c r="C15" s="1">
        <f t="shared" si="1"/>
        <v>4901.8599999999997</v>
      </c>
      <c r="D15" s="2">
        <v>44165</v>
      </c>
      <c r="E15" s="2">
        <v>44179</v>
      </c>
      <c r="F15" s="3">
        <f t="shared" si="2"/>
        <v>4901.8599999999997</v>
      </c>
      <c r="G15" t="s">
        <v>34</v>
      </c>
      <c r="H15" t="s">
        <v>30</v>
      </c>
      <c r="I15" t="s">
        <v>57</v>
      </c>
      <c r="J15" s="1">
        <v>4901.8599999999997</v>
      </c>
      <c r="K15" t="s">
        <v>2</v>
      </c>
      <c r="L15" s="1" t="s">
        <v>31</v>
      </c>
      <c r="M15" t="s">
        <v>31</v>
      </c>
    </row>
    <row r="16" spans="1:19" x14ac:dyDescent="0.25">
      <c r="A16" s="1">
        <f t="shared" si="0"/>
        <v>398.19</v>
      </c>
      <c r="B16" s="1">
        <v>2.99</v>
      </c>
      <c r="C16" s="1">
        <f t="shared" si="1"/>
        <v>395.2</v>
      </c>
      <c r="D16" s="2">
        <v>44165</v>
      </c>
      <c r="E16" s="2">
        <v>44179</v>
      </c>
      <c r="F16" s="14">
        <v>395.2</v>
      </c>
      <c r="G16" t="s">
        <v>33</v>
      </c>
      <c r="H16" t="s">
        <v>28</v>
      </c>
      <c r="I16" t="s">
        <v>48</v>
      </c>
      <c r="J16" s="1">
        <v>0</v>
      </c>
      <c r="K16" s="6" t="s">
        <v>1</v>
      </c>
      <c r="L16" s="1">
        <v>436.5</v>
      </c>
      <c r="M16" s="2">
        <v>43835</v>
      </c>
      <c r="N16" s="2"/>
    </row>
    <row r="17" spans="1:15" x14ac:dyDescent="0.25">
      <c r="A17" s="1">
        <f t="shared" si="0"/>
        <v>9482.39</v>
      </c>
      <c r="B17" s="1"/>
      <c r="C17" s="1">
        <f t="shared" si="1"/>
        <v>9482.39</v>
      </c>
      <c r="D17" s="2">
        <v>44165</v>
      </c>
      <c r="E17" s="2">
        <v>44179</v>
      </c>
      <c r="F17" s="3">
        <f>J17</f>
        <v>9482.39</v>
      </c>
      <c r="G17" t="s">
        <v>33</v>
      </c>
      <c r="H17" t="s">
        <v>28</v>
      </c>
      <c r="I17" t="s">
        <v>49</v>
      </c>
      <c r="J17" s="1">
        <v>9482.39</v>
      </c>
      <c r="K17" t="s">
        <v>15</v>
      </c>
      <c r="L17" s="1">
        <v>10497.88</v>
      </c>
      <c r="M17" s="2">
        <v>43835</v>
      </c>
      <c r="N17" s="2"/>
    </row>
    <row r="18" spans="1:15" x14ac:dyDescent="0.25">
      <c r="A18" s="1">
        <f t="shared" si="0"/>
        <v>10158.18</v>
      </c>
      <c r="B18" s="1"/>
      <c r="C18" s="1">
        <f t="shared" si="1"/>
        <v>10158.18</v>
      </c>
      <c r="D18" s="2">
        <v>44165</v>
      </c>
      <c r="E18" s="2">
        <v>44179</v>
      </c>
      <c r="F18" s="14">
        <v>10158.18</v>
      </c>
      <c r="G18" t="s">
        <v>35</v>
      </c>
      <c r="H18" t="s">
        <v>32</v>
      </c>
      <c r="I18" t="s">
        <v>48</v>
      </c>
      <c r="J18" s="1">
        <v>10315.879999999999</v>
      </c>
      <c r="K18" s="6" t="s">
        <v>3</v>
      </c>
      <c r="L18" s="1">
        <v>12702.13</v>
      </c>
      <c r="M18" s="2">
        <v>43835</v>
      </c>
      <c r="N18" s="2"/>
    </row>
    <row r="19" spans="1:15" x14ac:dyDescent="0.25">
      <c r="A19" s="1">
        <f t="shared" si="0"/>
        <v>1816.59</v>
      </c>
      <c r="B19" s="1">
        <v>2.99</v>
      </c>
      <c r="C19" s="1">
        <f t="shared" si="1"/>
        <v>1813.6</v>
      </c>
      <c r="D19" s="2">
        <v>44162</v>
      </c>
      <c r="E19" s="2">
        <v>44179</v>
      </c>
      <c r="F19" s="3">
        <f>J19</f>
        <v>1813.6</v>
      </c>
      <c r="G19" t="s">
        <v>35</v>
      </c>
      <c r="H19" t="s">
        <v>32</v>
      </c>
      <c r="I19" t="s">
        <v>49</v>
      </c>
      <c r="J19" s="1">
        <v>1813.6</v>
      </c>
      <c r="K19" t="s">
        <v>4</v>
      </c>
      <c r="L19" s="1">
        <v>2165.63</v>
      </c>
      <c r="M19" s="2">
        <v>43835</v>
      </c>
      <c r="N19" s="2"/>
    </row>
    <row r="20" spans="1:15" x14ac:dyDescent="0.25">
      <c r="A20" s="1">
        <f t="shared" si="0"/>
        <v>3233.33</v>
      </c>
      <c r="B20" s="1">
        <v>1</v>
      </c>
      <c r="C20" s="1">
        <f t="shared" si="1"/>
        <v>3232.33</v>
      </c>
      <c r="D20" s="2">
        <v>44165</v>
      </c>
      <c r="E20" s="2">
        <v>44179</v>
      </c>
      <c r="F20" s="3">
        <f>J20</f>
        <v>3232.33</v>
      </c>
      <c r="G20" t="s">
        <v>39</v>
      </c>
      <c r="H20" t="s">
        <v>38</v>
      </c>
      <c r="I20" t="s">
        <v>48</v>
      </c>
      <c r="J20" s="1">
        <v>3232.33</v>
      </c>
      <c r="K20" t="s">
        <v>11</v>
      </c>
      <c r="L20" s="1">
        <v>3232.33</v>
      </c>
      <c r="M20" s="2">
        <v>43835</v>
      </c>
      <c r="N20" s="2"/>
    </row>
    <row r="21" spans="1:15" x14ac:dyDescent="0.25">
      <c r="A21" s="1">
        <f t="shared" si="0"/>
        <v>8840.82</v>
      </c>
      <c r="B21" s="1"/>
      <c r="C21" s="1">
        <f t="shared" si="1"/>
        <v>8840.82</v>
      </c>
      <c r="D21" s="2">
        <v>44165</v>
      </c>
      <c r="E21" s="2">
        <v>44179</v>
      </c>
      <c r="F21" s="3">
        <f>J21</f>
        <v>8840.82</v>
      </c>
      <c r="G21" t="s">
        <v>39</v>
      </c>
      <c r="H21" t="s">
        <v>38</v>
      </c>
      <c r="I21" t="s">
        <v>49</v>
      </c>
      <c r="J21" s="1">
        <v>8840.82</v>
      </c>
      <c r="K21" t="s">
        <v>6</v>
      </c>
      <c r="L21" s="1">
        <v>8988.98</v>
      </c>
      <c r="M21" s="2">
        <v>43837</v>
      </c>
      <c r="N21" s="2"/>
    </row>
    <row r="22" spans="1:15" x14ac:dyDescent="0.25">
      <c r="A22" s="1">
        <f>C22+B22</f>
        <v>5119.16</v>
      </c>
      <c r="B22" s="1"/>
      <c r="C22" s="13">
        <f>ROUND(F22*20/61,2)</f>
        <v>5119.16</v>
      </c>
      <c r="D22" s="2">
        <v>44179</v>
      </c>
      <c r="E22" s="2">
        <v>44182</v>
      </c>
      <c r="F22" s="14">
        <v>15613.45</v>
      </c>
      <c r="G22" t="s">
        <v>54</v>
      </c>
      <c r="H22" t="s">
        <v>53</v>
      </c>
      <c r="I22" t="s">
        <v>59</v>
      </c>
      <c r="J22" s="1">
        <v>15855.84</v>
      </c>
      <c r="K22" s="6" t="s">
        <v>23</v>
      </c>
      <c r="L22" s="1">
        <v>16188.27</v>
      </c>
      <c r="M22" s="2">
        <v>43840</v>
      </c>
      <c r="N22" s="2"/>
      <c r="O22" t="s">
        <v>55</v>
      </c>
    </row>
    <row r="23" spans="1:15" x14ac:dyDescent="0.25">
      <c r="A23" s="1">
        <f>C23+B23</f>
        <v>4626.4399999999996</v>
      </c>
      <c r="B23" s="1"/>
      <c r="C23" s="1">
        <f>F23</f>
        <v>4626.4399999999996</v>
      </c>
      <c r="D23" s="2">
        <v>44165</v>
      </c>
      <c r="E23" s="2">
        <v>44179</v>
      </c>
      <c r="F23" s="3">
        <f t="shared" ref="F23:F28" si="5">J23</f>
        <v>4626.4399999999996</v>
      </c>
      <c r="G23" t="s">
        <v>43</v>
      </c>
      <c r="H23" t="s">
        <v>42</v>
      </c>
      <c r="I23" t="s">
        <v>47</v>
      </c>
      <c r="J23" s="1">
        <v>4626.4399999999996</v>
      </c>
      <c r="K23" t="s">
        <v>8</v>
      </c>
      <c r="L23" s="1">
        <v>5827.59</v>
      </c>
      <c r="M23" s="2">
        <v>43831</v>
      </c>
      <c r="N23" s="2"/>
      <c r="O23" t="s">
        <v>61</v>
      </c>
    </row>
    <row r="24" spans="1:15" x14ac:dyDescent="0.25">
      <c r="A24" s="1">
        <f>C24+B24</f>
        <v>5506.17</v>
      </c>
      <c r="B24" s="1">
        <v>2.99</v>
      </c>
      <c r="C24" s="1">
        <f>F24</f>
        <v>5503.18</v>
      </c>
      <c r="D24" s="2">
        <v>44162</v>
      </c>
      <c r="E24" s="2">
        <v>44179</v>
      </c>
      <c r="F24" s="3">
        <f t="shared" si="5"/>
        <v>5503.18</v>
      </c>
      <c r="G24" t="s">
        <v>43</v>
      </c>
      <c r="H24" t="s">
        <v>42</v>
      </c>
      <c r="I24" t="s">
        <v>50</v>
      </c>
      <c r="J24" s="1">
        <v>5503.18</v>
      </c>
      <c r="K24" t="s">
        <v>20</v>
      </c>
      <c r="L24" s="1">
        <v>5784.96</v>
      </c>
      <c r="M24" s="2">
        <v>43831</v>
      </c>
      <c r="N24" s="2"/>
      <c r="O24" t="str">
        <f>O$23</f>
        <v>SOL8H paid half the taxes</v>
      </c>
    </row>
    <row r="25" spans="1:15" x14ac:dyDescent="0.25">
      <c r="A25" s="1">
        <f>C25+B25</f>
        <v>5319.68</v>
      </c>
      <c r="B25" s="1"/>
      <c r="C25" s="1">
        <f>F25</f>
        <v>5319.68</v>
      </c>
      <c r="D25" s="2">
        <v>44165</v>
      </c>
      <c r="E25" s="2">
        <v>44179</v>
      </c>
      <c r="F25" s="3">
        <f t="shared" si="5"/>
        <v>5319.68</v>
      </c>
      <c r="G25" t="s">
        <v>43</v>
      </c>
      <c r="H25" t="s">
        <v>42</v>
      </c>
      <c r="I25" t="s">
        <v>51</v>
      </c>
      <c r="J25" s="1">
        <v>5319.68</v>
      </c>
      <c r="K25" t="s">
        <v>22</v>
      </c>
      <c r="L25" s="1">
        <v>5359.23</v>
      </c>
      <c r="M25" s="2">
        <v>43831</v>
      </c>
      <c r="N25" s="2"/>
      <c r="O25" t="str">
        <f>O$23</f>
        <v>SOL8H paid half the taxes</v>
      </c>
    </row>
    <row r="26" spans="1:15" x14ac:dyDescent="0.25">
      <c r="A26" s="1">
        <f>C26+B26</f>
        <v>3146.010000000002</v>
      </c>
      <c r="B26" s="1">
        <v>1</v>
      </c>
      <c r="C26" s="13">
        <f>ROUND(SUM(F23:F28)/2,2)-SUM(C23:C25)</f>
        <v>3145.010000000002</v>
      </c>
      <c r="D26" s="2">
        <v>44165</v>
      </c>
      <c r="E26" s="2">
        <v>44179</v>
      </c>
      <c r="F26" s="3">
        <f t="shared" si="5"/>
        <v>9067.4699999999993</v>
      </c>
      <c r="G26" t="s">
        <v>43</v>
      </c>
      <c r="H26" t="s">
        <v>42</v>
      </c>
      <c r="I26" t="s">
        <v>52</v>
      </c>
      <c r="J26" s="1">
        <v>9067.4699999999993</v>
      </c>
      <c r="K26" t="s">
        <v>21</v>
      </c>
      <c r="L26" s="1">
        <v>9219.2199999999993</v>
      </c>
      <c r="M26" s="2">
        <v>43831</v>
      </c>
      <c r="N26" s="2"/>
      <c r="O26" t="str">
        <f>O$23</f>
        <v>SOL8H paid half the taxes</v>
      </c>
    </row>
    <row r="27" spans="1:15" x14ac:dyDescent="0.25">
      <c r="A27" s="16" t="s">
        <v>75</v>
      </c>
      <c r="B27" s="16"/>
      <c r="C27" s="16"/>
      <c r="D27" s="16"/>
      <c r="E27" s="16"/>
      <c r="F27" s="3">
        <f t="shared" si="5"/>
        <v>4786.0200000000004</v>
      </c>
      <c r="G27" t="s">
        <v>43</v>
      </c>
      <c r="H27" t="s">
        <v>42</v>
      </c>
      <c r="I27" t="s">
        <v>56</v>
      </c>
      <c r="J27" s="1">
        <v>4786.0200000000004</v>
      </c>
      <c r="K27" t="s">
        <v>24</v>
      </c>
      <c r="L27" s="1">
        <v>6290.56</v>
      </c>
      <c r="M27" s="2">
        <v>43831</v>
      </c>
      <c r="N27" s="2"/>
      <c r="O27" t="str">
        <f>O$23</f>
        <v>SOL8H paid half the taxes</v>
      </c>
    </row>
    <row r="28" spans="1:15" x14ac:dyDescent="0.25">
      <c r="A28" s="16"/>
      <c r="B28" s="16"/>
      <c r="C28" s="16"/>
      <c r="D28" s="16"/>
      <c r="E28" s="16"/>
      <c r="F28" s="3">
        <f t="shared" si="5"/>
        <v>7885.82</v>
      </c>
      <c r="G28" t="s">
        <v>43</v>
      </c>
      <c r="H28" t="s">
        <v>42</v>
      </c>
      <c r="I28" t="s">
        <v>56</v>
      </c>
      <c r="J28" s="1">
        <v>7885.82</v>
      </c>
      <c r="K28" t="s">
        <v>25</v>
      </c>
      <c r="L28" s="1">
        <v>10024.950000000001</v>
      </c>
      <c r="M28" s="2">
        <v>43831</v>
      </c>
      <c r="N28" s="2"/>
      <c r="O28" t="str">
        <f>O$23</f>
        <v>SOL8H paid half the taxes</v>
      </c>
    </row>
    <row r="30" spans="1:15" x14ac:dyDescent="0.25">
      <c r="A30" s="1">
        <f>SUM(A3:A26)</f>
        <v>110811.42000000001</v>
      </c>
    </row>
  </sheetData>
  <mergeCells count="6">
    <mergeCell ref="A27:E28"/>
    <mergeCell ref="A1:E1"/>
    <mergeCell ref="I1:K1"/>
    <mergeCell ref="L1:M2"/>
    <mergeCell ref="F1:F2"/>
    <mergeCell ref="G1:H2"/>
  </mergeCells>
  <phoneticPr fontId="3" type="noConversion"/>
  <hyperlinks>
    <hyperlink ref="F15" r:id="rId1" display="https://webpay.aldine.k12.tx.us/WebUI/AccountStatusDetail.aspx?AccountID=144282" xr:uid="{5C097043-A3DE-4DBC-B675-BDE10CA7D00F}"/>
    <hyperlink ref="F18" r:id="rId2" display="https://actweb.acttax.com/act_webdev/brazoria/showdetail2.jsp?can=48830001003&amp;ownerno=0" xr:uid="{073A5B5E-F4F3-4304-ACB4-F75FBCAB6490}"/>
    <hyperlink ref="F19" r:id="rId3" display="https://aswportal.azurewebsites.net/property/tax/R000176486" xr:uid="{FF6937A6-3635-4C92-88C8-AC7C8D802049}"/>
    <hyperlink ref="F3" r:id="rId4" display="https://www.hctax.net/Property/TaxStatement?account=9wiLUw2tNv2R8KSkzAVu59z6XZtCaWrSc1yU9UrbCv8=" xr:uid="{753F2617-F905-43AC-A309-E131DB39B256}"/>
    <hyperlink ref="F21" r:id="rId5" display="https://www.hctax.net/Property/TaxStatement?account=Ev0xv5ckwQAHGYvRm+yHhLgIYQ9s+Wr/Cj2tYpPxwtg=" xr:uid="{1A5BA16C-BF83-484B-AEB9-A14E5BE8B4D4}"/>
    <hyperlink ref="F5" r:id="rId6" display="https://www.hctax.net/Property/TaxStatement?account=372xOVh6A6H179oZFw5O2et7eXGHIDFngy3KCGQa9dM=" xr:uid="{BC535C33-FBB4-482A-92D2-0BAC7802E498}"/>
    <hyperlink ref="F23" r:id="rId7" display="https://www.hctax.net/Property/TaxStatement?account=/2bIb3kxFv1PAjoUHsw4yTmPAkt1x8N1W8i9TfkThAE=" xr:uid="{6AC6CD58-822F-4699-815C-F45ACACCC37C}"/>
    <hyperlink ref="F13" r:id="rId8" display="https://www.hctax.net/Property/TaxStatement?account=bs47NB+h0tIq37/QsPAq4NAFdiqoFSqUP3VVDme0kGo=" xr:uid="{A00526F4-080F-4FC4-9875-98D4EB1051E2}"/>
    <hyperlink ref="F6" r:id="rId9" display="https://www.hctax.net/Property/TaxStatement?account=372xOVh6A6H179oZFw5O2R03V3kq9bRw/UJgcjoEmS0=" xr:uid="{52B8207F-0813-4254-959C-DBC8037C0431}"/>
    <hyperlink ref="F20" r:id="rId10" display="https://bli-tax.com/tax-form/?r=19507000000370" xr:uid="{09602F76-643F-4837-BBE8-931B80A78A8F}"/>
    <hyperlink ref="F11" r:id="rId11" display="https://www.utilitytaxservice.com/AcctDetail/266/0450540000057" xr:uid="{9CD5E9D2-BD6E-4FEB-876F-50DFEF4F147F}"/>
    <hyperlink ref="F12" r:id="rId12" display="https://www.utilitytaxservice.com/AcctDetail/266/0450540000058" xr:uid="{9421EF22-2CA8-4BC1-A1A5-C6E439E0CA51}"/>
    <hyperlink ref="F17" r:id="rId13" display="https://www.hctax.net/Property/TaxStatement?account=bj/rEWgED+xgWbURv7ywKqHGtHoi60d5FnrL+Xf74t8=" xr:uid="{6746F9E0-B4D4-447B-9789-5D9D44D22941}"/>
    <hyperlink ref="F4" r:id="rId14" display="https://webappspringisd.azurewebsites.net/property/tax/R000003770" xr:uid="{C9593AEF-3AE2-42AF-B250-36D60E240AD8}"/>
    <hyperlink ref="F8" r:id="rId15" display="https://webappspringisd.azurewebsites.net/property/tax/R000004258" xr:uid="{C2BBBAFF-534E-4F22-A734-21F09A9818FA}"/>
    <hyperlink ref="F9" r:id="rId16" display="https://webappspringisd.azurewebsites.net/property/tax/R000004259" xr:uid="{E10B5869-9751-46F4-98A2-CEA19FB002D5}"/>
    <hyperlink ref="F14" r:id="rId17" display="https://www.utilitytaxservice.com/AcctDetail/847/0432090051303" xr:uid="{BAEFCB06-3B64-46BD-9815-24BD0C42A587}"/>
    <hyperlink ref="F24" r:id="rId18" display="https://aswportal.azurewebsites.net/property/tax/R000164263" xr:uid="{225ACCCD-5684-44A4-A5F0-A2FEE2D1A716}"/>
    <hyperlink ref="F26" r:id="rId19" display="https://taxweb.humbleisd.net/accountInfo.asp?lAccountNumber_id=38949" xr:uid="{9A0BF3AE-0E64-49E6-9A43-3D0D76305CC0}"/>
    <hyperlink ref="F25" r:id="rId20" display="https://www.hctax.net/Property/TaxStatement?account=/2bIb3kxFv1PAjoUHsw4yQgvvKYAa0CSgt+ANObViJM=" xr:uid="{A4344087-9C89-4E95-9801-4FB95698DB6F}"/>
    <hyperlink ref="F27" r:id="rId21" display="https://aswportal.azurewebsites.net/property/tax/R000057886" xr:uid="{594F4A11-05B8-4773-9F99-E185703F186D}"/>
    <hyperlink ref="F28" r:id="rId22" display="https://taxweb.humbleisd.net/accountInfo.asp?lAccountNumber_id=38950&amp;Display=accountRecvAll" xr:uid="{D9628BA1-17E8-471B-BB3F-FFD938B66B73}"/>
    <hyperlink ref="F7" r:id="rId23" display="https://www.wheelerassoc.com/account?crypt=lj8HHeYN0pAh+OnzvbwZ1zyESXYjrInRlrDoW0V0HBSO8VMeBjaoUs4jKe9Chzz7VbfnO7D4EC3FXPoMMZUbUQ==" xr:uid="{7C466B1C-C3D1-4B0D-BAC2-24854B07A4D4}"/>
    <hyperlink ref="F10" r:id="rId24" display="https://www.wheelerassoc.com/account?crypt=lj8HHeYN0pAh+OnzvbwZ1zyESXYjrInRlrDoW0V0HBSO8VMeBjaoUs4jKe9Chzz7DQWNMEHW1s+w/SYeD1F2fg==" xr:uid="{D2C6A06F-C409-470D-850C-3E3E08532032}"/>
    <hyperlink ref="F16" r:id="rId25" display="https://equitax.azurewebsites.net/property/tax/R000237647" xr:uid="{19CEF6C2-D2B1-4136-928C-0BB264643A05}"/>
    <hyperlink ref="F22" r:id="rId26" display="https://actweb.acttax.com/act_webdev/brazoria/showdetail2.jsp?can=05420033000&amp;ownerno=0" xr:uid="{6E8EAD52-24DB-4BF0-8A94-BC736C33F146}"/>
  </hyperlinks>
  <pageMargins left="0.7" right="0.7" top="0.75" bottom="0.75" header="0.3" footer="0.3"/>
  <pageSetup orientation="portrait" r:id="rId27"/>
  <ignoredErrors>
    <ignoredError sqref="C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dcterms:created xsi:type="dcterms:W3CDTF">2015-06-05T18:17:20Z</dcterms:created>
  <dcterms:modified xsi:type="dcterms:W3CDTF">2021-08-27T02:05:07Z</dcterms:modified>
</cp:coreProperties>
</file>