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mbers" sheetId="1" state="visible" r:id="rId2"/>
    <sheet name="Ownership" sheetId="2" state="visible" r:id="rId3"/>
    <sheet name="Capit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<sst xmlns="http://schemas.openxmlformats.org/spreadsheetml/2006/main" count="18" uniqueCount="18">
  <si>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Official Name</t>
  </si>
  <si>
    <t xml:space="preserve">Contact</t>
  </si>
  <si>
    <t xml:space="preserve">Email</t>
  </si>
  <si>
    <t xml:space="preserve">Member</t>
  </si>
  <si>
    <t xml:space="preserve">REAL ESTATE IDEAL SOLUTIONS LLC</t>
  </si>
  <si>
    <t xml:space="preserve">Mahmoud Khader</t>
  </si>
  <si>
    <t xml:space="preserve">mmkhader@isotopehomes.com</t>
  </si>
  <si>
    <t xml:space="preserve">M01 REIS</t>
  </si>
  <si>
    <t xml:space="preserve">REAL ESTATE SOLID SOLUTIONS LLC</t>
  </si>
  <si>
    <t xml:space="preserve">M02 RESS</t>
  </si>
  <si>
    <t xml:space="preserve">FATIMA HASSAD</t>
  </si>
  <si>
    <t xml:space="preserve">Shehab Ahmed</t>
  </si>
  <si>
    <t xml:space="preserve">sahmed18@gmail.com</t>
  </si>
  <si>
    <t xml:space="preserve">Committed
Capital</t>
  </si>
  <si>
    <t xml:space="preserve">Ownership</t>
  </si>
  <si>
    <t xml:space="preserve">Investment</t>
  </si>
  <si>
    <t xml:space="preserve">Misc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</si>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</sst>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[$$-409]#,##0;[RED]\-[$$-409]#,##0"/>
    <numFmt numFmtId="167" formatCode="0.0000%"/>
    <numFmt numFmtId="168" formatCode="&quot;TRUE&quot;;&quot;TRUE&quot;;&quot;FALSE&quot;"/>
    <numFmt numFmtId="169" formatCode="\$#,##0_);[RED]&quot;($&quot;#,##0\)"/>
    <numFmt numFmtId="170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5.85"/>
    <col collapsed="false" customWidth="true" hidden="false" outlineLevel="0" max="2" min="2" style="1" width="21.38"/>
    <col collapsed="false" customWidth="true" hidden="false" outlineLevel="0" max="3" min="3" style="1" width="34.45"/>
    <col collapsed="false" customWidth="true" hidden="false" outlineLevel="0" max="4" min="4" style="1" width="17.1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3.8" hidden="false" customHeight="false" outlineLevel="0" collapsed="false">
      <c r="A3" s="3" t="s">
        <v>8</v>
      </c>
      <c r="B3" s="1" t="str">
        <f aca="false">B2</f>
        <v>Mahmoud Khader</v>
      </c>
      <c r="C3" s="3" t="str">
        <f aca="false">C2</f>
        <v>mmkhader@isotopehomes.com</v>
      </c>
      <c r="D3" s="3" t="s">
        <v>9</v>
      </c>
    </row>
    <row r="4" customFormat="false" ht="13.8" hidden="false" customHeight="false" outlineLevel="0" collapsed="false">
      <c r="A4" s="3" t="s">
        <v>10</v>
      </c>
      <c r="B4" s="3" t="s">
        <v>11</v>
      </c>
      <c r="C4" s="3" t="s">
        <v>12</v>
      </c>
      <c r="D4" s="3" t="str">
        <f aca="false">"M03 " &amp; B4</f>
        <v>M03 Shehab Ahmed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421875" defaultRowHeight="13.8" zeroHeight="false" outlineLevelRow="0" outlineLevelCol="0"/>
  <cols>
    <col collapsed="false" customWidth="true" hidden="false" outlineLevel="0" max="1" min="1" style="1" width="18.8"/>
    <col collapsed="false" customWidth="true" hidden="false" outlineLevel="0" max="8" min="8" style="1" width="11.54"/>
    <col collapsed="false" customWidth="true" hidden="false" outlineLevel="0" max="1024" min="1023" style="1" width="11.52"/>
  </cols>
  <sheetData>
    <row r="1" customFormat="false" ht="23.85" hidden="false" customHeight="false" outlineLevel="0" collapsed="false">
      <c r="A1" s="4" t="str">
        <f aca="false">Members!D1</f>
        <v>Member</v>
      </c>
      <c r="B1" s="5" t="s">
        <v>13</v>
      </c>
      <c r="C1" s="4" t="s">
        <v>14</v>
      </c>
      <c r="D1" s="2"/>
    </row>
    <row r="2" customFormat="false" ht="13.8" hidden="false" customHeight="false" outlineLevel="0" collapsed="false">
      <c r="A2" s="1" t="str">
        <f aca="false">Members!D2</f>
        <v>M01 REIS</v>
      </c>
      <c r="B2" s="6" t="n">
        <f aca="false">ROUND(B9*H2,-3)</f>
        <v>220000</v>
      </c>
      <c r="C2" s="7" t="n">
        <f aca="false">ROUND(B2/B$6,6)</f>
        <v>0.312945</v>
      </c>
      <c r="E2" s="6" t="n">
        <v>700000</v>
      </c>
      <c r="F2" s="1" t="s">
        <v>15</v>
      </c>
      <c r="H2" s="7" t="n">
        <f aca="false">ROUND(1/(1+2987/3600),6)</f>
        <v>0.546531</v>
      </c>
    </row>
    <row r="3" customFormat="false" ht="13.8" hidden="false" customHeight="false" outlineLevel="0" collapsed="false">
      <c r="A3" s="1" t="str">
        <f aca="false">Members!D3</f>
        <v>M02 RESS</v>
      </c>
      <c r="B3" s="6" t="n">
        <f aca="false">B9-B2</f>
        <v>183000</v>
      </c>
      <c r="C3" s="7" t="n">
        <f aca="false">ROUND(B3/B$6,6)</f>
        <v>0.260313</v>
      </c>
      <c r="E3" s="6" t="n">
        <v>3000</v>
      </c>
      <c r="F3" s="1" t="s">
        <v>16</v>
      </c>
      <c r="H3" s="7"/>
      <c r="I3" s="8"/>
    </row>
    <row r="4" customFormat="false" ht="13.8" hidden="false" customHeight="false" outlineLevel="0" collapsed="false">
      <c r="A4" s="1" t="str">
        <f aca="false">Members!D4</f>
        <v>M03 Shehab Ahmed</v>
      </c>
      <c r="B4" s="6" t="n">
        <v>300000</v>
      </c>
      <c r="C4" s="7" t="n">
        <f aca="false">ROUND(B4/B$6-0.000001,6)</f>
        <v>0.426742</v>
      </c>
      <c r="E4" s="6"/>
    </row>
    <row r="5" customFormat="false" ht="13.8" hidden="false" customHeight="false" outlineLevel="0" collapsed="false">
      <c r="E5" s="6" t="n">
        <f aca="false">SUM(E2:E3)</f>
        <v>703000</v>
      </c>
      <c r="F5" s="1" t="s">
        <v>17</v>
      </c>
    </row>
    <row r="6" customFormat="false" ht="13.8" hidden="false" customHeight="false" outlineLevel="0" collapsed="false">
      <c r="B6" s="6" t="n">
        <f aca="false">SUM(B2:B4)</f>
        <v>703000</v>
      </c>
      <c r="C6" s="7" t="n">
        <f aca="false">SUM(C2:C4)</f>
        <v>1</v>
      </c>
    </row>
    <row r="7" customFormat="false" ht="13.8" hidden="false" customHeight="false" outlineLevel="0" collapsed="false">
      <c r="B7" s="9" t="b">
        <f aca="false">B6=E5</f>
        <v>1</v>
      </c>
      <c r="C7" s="9" t="b">
        <f aca="false">C6=1</f>
        <v>1</v>
      </c>
    </row>
    <row r="9" customFormat="false" ht="13.8" hidden="false" customHeight="false" outlineLevel="0" collapsed="false">
      <c r="A9" s="1" t="str">
        <f aca="false">A2&amp;" + "&amp;A3</f>
        <v>M01 REIS + M02 RESS</v>
      </c>
      <c r="B9" s="6" t="n">
        <f aca="false">E5-B4</f>
        <v>403000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8.8"/>
    <col collapsed="false" customWidth="true" hidden="false" outlineLevel="0" max="2" min="2" style="1" width="15.74"/>
    <col collapsed="false" customWidth="true" hidden="false" outlineLevel="0" max="3" min="3" style="1" width="6.01"/>
    <col collapsed="false" customWidth="true" hidden="false" outlineLevel="0" max="5" min="5" style="1" width="14.08"/>
    <col collapsed="false" customWidth="true" hidden="false" outlineLevel="0" max="7" min="7" style="1" width="18.8"/>
    <col collapsed="false" customWidth="false" hidden="false" outlineLevel="0" max="1019" min="60" style="3" width="11.54"/>
  </cols>
  <sheetData>
    <row r="1" customFormat="false" ht="24.05" hidden="false" customHeight="false" outlineLevel="0" collapsed="false">
      <c r="A1" s="4" t="str">
        <f aca="false">Ownership!A1</f>
        <v>Member</v>
      </c>
      <c r="B1" s="5" t="str">
        <f aca="false">Ownership!B1</f>
        <v>Committed
Capital</v>
      </c>
      <c r="C1" s="4"/>
    </row>
    <row r="2" customFormat="false" ht="13.8" hidden="false" customHeight="false" outlineLevel="0" collapsed="false">
      <c r="A2" s="1" t="str">
        <f aca="false">Ownership!A2</f>
        <v>M01 REIS</v>
      </c>
      <c r="B2" s="10" t="n">
        <f aca="false">Ownership!B2</f>
        <v>220000</v>
      </c>
      <c r="C2" s="1" t="n">
        <f aca="false">E3+E7=B2</f>
        <v>1</v>
      </c>
      <c r="E2" s="10" t="n">
        <v>317570</v>
      </c>
      <c r="F2" s="11" t="n">
        <v>44695</v>
      </c>
      <c r="G2" s="1" t="str">
        <f aca="false">A3</f>
        <v>M02 RESS</v>
      </c>
    </row>
    <row r="3" customFormat="false" ht="13.8" hidden="false" customHeight="false" outlineLevel="0" collapsed="false">
      <c r="A3" s="1" t="str">
        <f aca="false">Ownership!A3</f>
        <v>M02 RESS</v>
      </c>
      <c r="B3" s="10" t="n">
        <f aca="false">Ownership!B3</f>
        <v>183000</v>
      </c>
      <c r="C3" s="1" t="n">
        <f aca="false">E2+E8=B3</f>
        <v>1</v>
      </c>
      <c r="E3" s="10" t="n">
        <v>382740</v>
      </c>
      <c r="F3" s="11" t="n">
        <v>44695</v>
      </c>
      <c r="G3" s="1" t="str">
        <f aca="false">A2</f>
        <v>M01 REIS</v>
      </c>
    </row>
    <row r="4" customFormat="false" ht="13.8" hidden="false" customHeight="false" outlineLevel="0" collapsed="false">
      <c r="A4" s="1" t="str">
        <f aca="false">Ownership!A4</f>
        <v>M03 Shehab Ahmed</v>
      </c>
      <c r="B4" s="10" t="n">
        <f aca="false">Ownership!B4</f>
        <v>300000</v>
      </c>
      <c r="C4" s="1" t="n">
        <f aca="false">SUM(E4:E6)=B4</f>
        <v>1</v>
      </c>
      <c r="E4" s="10" t="n">
        <v>85000</v>
      </c>
      <c r="F4" s="11" t="n">
        <v>44700</v>
      </c>
      <c r="G4" s="1" t="str">
        <f aca="false">A4</f>
        <v>M03 Shehab Ahmed</v>
      </c>
    </row>
    <row r="5" customFormat="false" ht="13.8" hidden="false" customHeight="false" outlineLevel="0" collapsed="false">
      <c r="B5" s="10"/>
      <c r="E5" s="10" t="n">
        <v>75000</v>
      </c>
      <c r="F5" s="11" t="n">
        <v>44701</v>
      </c>
      <c r="G5" s="1" t="str">
        <f aca="false">A4</f>
        <v>M03 Shehab Ahmed</v>
      </c>
    </row>
    <row r="6" customFormat="false" ht="13.8" hidden="false" customHeight="false" outlineLevel="0" collapsed="false">
      <c r="B6" s="10" t="n">
        <f aca="false">SUM(B2:B4)</f>
        <v>703000</v>
      </c>
      <c r="C6" s="1" t="n">
        <f aca="false">B6=E10</f>
        <v>1</v>
      </c>
      <c r="E6" s="10" t="n">
        <v>140000</v>
      </c>
      <c r="F6" s="11" t="n">
        <v>44715</v>
      </c>
      <c r="G6" s="1" t="str">
        <f aca="false">A4</f>
        <v>M03 Shehab Ahmed</v>
      </c>
    </row>
    <row r="7" customFormat="false" ht="13.8" hidden="false" customHeight="false" outlineLevel="0" collapsed="false">
      <c r="B7" s="9" t="b">
        <f aca="false">B6=Ownership!B6</f>
        <v>1</v>
      </c>
      <c r="C7" s="12"/>
      <c r="E7" s="10" t="n">
        <v>-162740</v>
      </c>
      <c r="F7" s="11" t="n">
        <v>44737</v>
      </c>
      <c r="G7" s="1" t="str">
        <f aca="false">A2</f>
        <v>M01 REIS</v>
      </c>
    </row>
    <row r="8" customFormat="false" ht="13.8" hidden="false" customHeight="false" outlineLevel="0" collapsed="false">
      <c r="E8" s="10" t="n">
        <v>-134570</v>
      </c>
      <c r="F8" s="11" t="n">
        <v>44737</v>
      </c>
      <c r="G8" s="1" t="str">
        <f aca="false">A3</f>
        <v>M02 RESS</v>
      </c>
    </row>
    <row r="9" customFormat="false" ht="13.8" hidden="false" customHeight="false" outlineLevel="0" collapsed="false">
      <c r="E9" s="10"/>
    </row>
    <row r="10" customFormat="false" ht="13.8" hidden="false" customHeight="false" outlineLevel="0" collapsed="false">
      <c r="E10" s="10" t="n">
        <f aca="false">SUM(E2:E8)</f>
        <v>703000</v>
      </c>
      <c r="F10" s="11" t="n">
        <f aca="false">SUMPRODUCT(E2:E8,F2:F8)/E10</f>
        <v>44682.4651209104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2021-08-27T17:34:10Z</dcterms:created>
  <dc:creator>Wael Ellithy</dc:creator>
  <dc:description/>
  <dc:language>en-US</dc:language>
  <cp:lastModifiedBy/>
  <cp:lastPrinted>2021-10-30T19:55:15Z</cp:lastPrinted>
  <dcterms:modified xsi:type="dcterms:W3CDTF">2023-05-20T19:26:55Z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