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<sst xmlns="http://schemas.openxmlformats.org/spreadsheetml/2006/main" count="9" uniqueCount="9">
  <si>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Initial Payment</t>
  </si>
  <si>
    <t xml:space="preserve">Cost</t>
  </si>
  <si>
    <t xml:space="preserve">Rebalance</t>
  </si>
  <si>
    <t xml:space="preserve">Revenue</t>
  </si>
  <si>
    <t xml:space="preserve">Sale</t>
  </si>
  <si>
    <t xml:space="preserve">ROI</t>
  </si>
  <si>
    <t xml:space="preserve">MF #1</t>
  </si>
  <si>
    <t xml:space="preserve">IRR</t>
  </si>
  <si>
    <t xml:space="preserve">MF #2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</si>
</sst>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\$#,##0.00_);[RED]&quot;($&quot;#,##0.00\)"/>
    <numFmt numFmtId="166" formatCode="yyyy\-mm\-dd"/>
    <numFmt numFmtId="167" formatCode="[$$-409]#,##0.00;[RED]\-[$$-409]#,##0.00"/>
    <numFmt numFmtId="168" formatCode="0%"/>
    <numFmt numFmtId="169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4.08"/>
    <col collapsed="false" customWidth="true" hidden="false" outlineLevel="0" max="2" min="2" style="0" width="11.85"/>
    <col collapsed="false" customWidth="true" hidden="false" outlineLevel="0" max="3" min="3" style="0" width="14.57"/>
    <col collapsed="false" customWidth="true" hidden="false" outlineLevel="0" max="6" min="5" style="0" width="13.1"/>
    <col collapsed="false" customWidth="true" hidden="false" outlineLevel="0" max="7" min="7" style="0" width="7"/>
    <col collapsed="false" customWidth="true" hidden="false" outlineLevel="0" max="8" min="8" style="0" width="8.79"/>
    <col collapsed="false" customWidth="true" hidden="false" outlineLevel="0" max="9" min="9" style="0" width="11.85"/>
    <col collapsed="false" customWidth="true" hidden="false" outlineLevel="0" max="10" min="10" style="0" width="10.42"/>
  </cols>
  <sheetData>
    <row r="1" customFormat="false" ht="13.8" hidden="false" customHeight="false" outlineLevel="0" collapsed="false">
      <c r="A1" s="1" t="n">
        <v>-525904</v>
      </c>
      <c r="B1" s="2" t="n">
        <v>44305</v>
      </c>
      <c r="C1" s="0" t="s">
        <v>0</v>
      </c>
      <c r="F1" s="1" t="n">
        <f aca="false">-SUM(A1:A2)</f>
        <v>574846</v>
      </c>
      <c r="H1" s="0" t="s">
        <v>1</v>
      </c>
      <c r="I1" s="2" t="n">
        <f aca="false">-SUMPRODUCT(A1:A2,B1:B2)/F1</f>
        <v>44309.3421055378</v>
      </c>
    </row>
    <row r="2" customFormat="false" ht="13.8" hidden="false" customHeight="false" outlineLevel="0" collapsed="false">
      <c r="A2" s="1" t="n">
        <v>-48942</v>
      </c>
      <c r="B2" s="2" t="n">
        <v>44356</v>
      </c>
      <c r="C2" s="0" t="s">
        <v>2</v>
      </c>
      <c r="F2" s="3" t="n">
        <f aca="false">SUM(A1:A5)</f>
        <v>64750.1100000001</v>
      </c>
      <c r="H2" s="0" t="s">
        <v>3</v>
      </c>
      <c r="I2" s="2" t="n">
        <f aca="false">B3</f>
        <v>44714</v>
      </c>
    </row>
    <row r="3" customFormat="false" ht="13.8" hidden="false" customHeight="false" outlineLevel="0" collapsed="false">
      <c r="A3" s="3" t="n">
        <v>634799.81</v>
      </c>
      <c r="B3" s="2" t="n">
        <v>44714</v>
      </c>
      <c r="C3" s="0" t="s">
        <v>4</v>
      </c>
      <c r="F3" s="4" t="n">
        <f aca="false">F2/F1</f>
        <v>0.112639054633763</v>
      </c>
      <c r="H3" s="0" t="s">
        <v>5</v>
      </c>
      <c r="I3" s="0" t="n">
        <f aca="false">com.sun.star.sheet.addin.Analysis.getYearfrac(I1,I2)</f>
        <v>1.10833333333333</v>
      </c>
    </row>
    <row r="4" customFormat="false" ht="13.8" hidden="false" customHeight="false" outlineLevel="0" collapsed="false">
      <c r="A4" s="3" t="n">
        <f aca="false">ROUND(D4*SUM(A1:A3),2)</f>
        <v>2997.69</v>
      </c>
      <c r="B4" s="2" t="n">
        <f aca="false">B3</f>
        <v>44714</v>
      </c>
      <c r="C4" s="0" t="s">
        <v>6</v>
      </c>
      <c r="D4" s="4" t="n">
        <v>0.05</v>
      </c>
      <c r="E4" s="4"/>
      <c r="F4" s="4" t="n">
        <f aca="false">com.sun.star.sheet.addin.Analysis.getXirr(A1:A5,B1:B5)</f>
        <v>0.101054118531019</v>
      </c>
      <c r="H4" s="0" t="s">
        <v>7</v>
      </c>
      <c r="I4" s="5" t="b">
        <f aca="false">ABS(POWER(1+F3,1/I3)-1-F4)&lt;0.01%</f>
        <v>1</v>
      </c>
    </row>
    <row r="5" customFormat="false" ht="13.8" hidden="false" customHeight="false" outlineLevel="0" collapsed="false">
      <c r="A5" s="3" t="n">
        <f aca="false">ROUND(A4*D5/D4,2)</f>
        <v>1798.61</v>
      </c>
      <c r="B5" s="2" t="n">
        <f aca="false">B4</f>
        <v>44714</v>
      </c>
      <c r="C5" s="0" t="s">
        <v>8</v>
      </c>
      <c r="D5" s="4" t="n">
        <v>0.03</v>
      </c>
      <c r="E5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Wael Ellithy</dc:creator>
  <dc:description/>
  <dc:language>en-US</dc:language>
  <cp:lastModifiedBy/>
  <dcterms:modified xsi:type="dcterms:W3CDTF">2022-06-02T18:15:53Z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