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<sst xmlns="http://schemas.openxmlformats.org/spreadsheetml/2006/main" count="5" uniqueCount="5">
  <si>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Schedule C</t>
  </si>
  <si>
    <t xml:space="preserve">Capital</t>
  </si>
  <si>
    <t xml:space="preserve">Adjusted</t>
  </si>
  <si>
    <t xml:space="preserve">RESS</t>
  </si>
  <si>
    <t xml:space="preserve">REIS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</si>
</sst>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\$#,##0_);[RED]&quot;($&quot;#,##0\)"/>
    <numFmt numFmtId="167" formatCode="0.000%"/>
    <numFmt numFmtId="168" formatCode="0.0000%"/>
    <numFmt numFmtId="169" formatCode="[$$-409]#,##0.00;[RED]\-[$$-409]#,##0.00"/>
    <numFmt numFmtId="170" formatCode="0.00%"/>
    <numFmt numFmtId="171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453125" defaultRowHeight="13.5" zeroHeight="false" outlineLevelRow="0" outlineLevelCol="0"/>
  <cols>
    <col collapsed="false" customWidth="true" hidden="false" outlineLevel="0" max="1" min="1" style="0" width="13.21"/>
    <col collapsed="false" customWidth="true" hidden="false" outlineLevel="0" max="2" min="2" style="0" width="10.89"/>
    <col collapsed="false" customWidth="true" hidden="false" outlineLevel="0" max="3" min="3" style="0" width="8.11"/>
    <col collapsed="false" customWidth="true" hidden="false" outlineLevel="0" max="4" min="4" style="0" width="11.06"/>
    <col collapsed="false" customWidth="true" hidden="false" outlineLevel="0" max="6" min="5" style="0" width="9.29"/>
    <col collapsed="false" customWidth="true" hidden="false" outlineLevel="0" max="7" min="7" style="0" width="8.11"/>
    <col collapsed="false" customWidth="true" hidden="false" outlineLevel="0" max="8" min="8" style="0" width="12"/>
    <col collapsed="false" customWidth="true" hidden="false" outlineLevel="0" max="9" min="9" style="0" width="13.08"/>
    <col collapsed="false" customWidth="true" hidden="false" outlineLevel="0" max="1024" min="1020" style="0" width="10.5"/>
  </cols>
  <sheetData>
    <row r="1" customFormat="false" ht="13.5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I1" s="2" t="n">
        <v>44714</v>
      </c>
    </row>
    <row r="2" customFormat="false" ht="13.5" hidden="false" customHeight="false" outlineLevel="0" collapsed="false">
      <c r="A2" s="0" t="s">
        <v>3</v>
      </c>
      <c r="B2" s="3" t="n">
        <v>525904</v>
      </c>
      <c r="C2" s="4" t="n">
        <v>0.37515</v>
      </c>
      <c r="D2" s="5" t="n">
        <v>2987000</v>
      </c>
      <c r="E2" s="6" t="n">
        <f aca="false">ROUND(1/(1+D3/D2),6)</f>
        <v>0.453469</v>
      </c>
      <c r="F2" s="3" t="n">
        <f aca="false">ROUND(E2*B6,0)</f>
        <v>476962</v>
      </c>
      <c r="G2" s="4" t="n">
        <f aca="false">ROUND(C6*E2,5)</f>
        <v>0.34024</v>
      </c>
      <c r="I2" s="7" t="n">
        <v>526707.61</v>
      </c>
    </row>
    <row r="3" customFormat="false" ht="13.5" hidden="false" customHeight="false" outlineLevel="0" collapsed="false">
      <c r="A3" s="0" t="s">
        <v>4</v>
      </c>
      <c r="B3" s="3" t="n">
        <f aca="false">B2</f>
        <v>525904</v>
      </c>
      <c r="C3" s="4" t="n">
        <f aca="false">C2</f>
        <v>0.37515</v>
      </c>
      <c r="D3" s="3" t="n">
        <v>3600000</v>
      </c>
      <c r="E3" s="6" t="n">
        <f aca="false">1-E2</f>
        <v>0.546531</v>
      </c>
      <c r="F3" s="3" t="n">
        <f aca="false">B6-F2</f>
        <v>574846</v>
      </c>
      <c r="G3" s="4" t="n">
        <f aca="false">C6-G2</f>
        <v>0.41006</v>
      </c>
      <c r="I3" s="7" t="n">
        <v>634799.81</v>
      </c>
    </row>
    <row r="4" customFormat="false" ht="13.5" hidden="false" customHeight="false" outlineLevel="0" collapsed="false">
      <c r="B4" s="3"/>
      <c r="C4" s="8"/>
      <c r="D4" s="8"/>
      <c r="E4" s="8"/>
      <c r="F4" s="9" t="b">
        <f aca="false">ABS(F3-$E3*B6)&lt;1</f>
        <v>1</v>
      </c>
      <c r="G4" s="9" t="b">
        <f aca="false">G3=ROUND($E3*C6,5)</f>
        <v>1</v>
      </c>
      <c r="I4" s="9" t="b">
        <f aca="false">ABS(I3/I2-$E3/$E2)&lt;0.01%</f>
        <v>1</v>
      </c>
    </row>
    <row r="5" customFormat="false" ht="13.5" hidden="false" customHeight="false" outlineLevel="0" collapsed="false">
      <c r="F5" s="3"/>
      <c r="G5" s="4"/>
      <c r="I5" s="7"/>
    </row>
    <row r="6" customFormat="false" ht="13.5" hidden="false" customHeight="false" outlineLevel="0" collapsed="false">
      <c r="A6" s="0" t="str">
        <f aca="false">A2&amp;" + "&amp;A3</f>
        <v>RESS + REIS</v>
      </c>
      <c r="B6" s="3" t="n">
        <f aca="false">SUM(B2:B3)</f>
        <v>1051808</v>
      </c>
      <c r="C6" s="4" t="n">
        <f aca="false">SUM(C2:C3)</f>
        <v>0.7503</v>
      </c>
      <c r="D6" s="4"/>
      <c r="E6" s="4"/>
      <c r="F6" s="3"/>
      <c r="G6" s="6"/>
      <c r="I6" s="7"/>
    </row>
    <row r="7" customFormat="false" ht="13.5" hidden="false" customHeight="false" outlineLevel="0" collapsed="false">
      <c r="I7" s="7"/>
    </row>
    <row r="8" customFormat="false" ht="13.5" hidden="false" customHeight="false" outlineLevel="0" collapsed="false">
      <c r="I8" s="7"/>
    </row>
  </sheetData>
  <mergeCells count="2">
    <mergeCell ref="B1:C1"/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dcterms:modified xsi:type="dcterms:W3CDTF">2022-06-02T18:07:52Z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