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filterPrivacy="1"/>
  <xr:revisionPtr revIDLastSave="0" documentId="13_ncr:1_{C3B30EAC-EC76-4326-A43C-DD2DDC1F674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ercentage Interest (2)" sheetId="3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3" l="1"/>
  <c r="E11" i="3" l="1"/>
  <c r="E13" i="3" l="1"/>
  <c r="F13" i="3" l="1"/>
  <c r="G7" i="3" s="1"/>
  <c r="H7" i="3" s="1"/>
  <c r="I7" i="3" s="1"/>
  <c r="G5" i="3" l="1"/>
  <c r="H5" i="3" s="1"/>
  <c r="G9" i="3"/>
  <c r="H9" i="3" s="1"/>
  <c r="G8" i="3"/>
  <c r="H8" i="3" s="1"/>
  <c r="I8" i="3" s="1"/>
  <c r="G12" i="3"/>
  <c r="H12" i="3" s="1"/>
  <c r="I12" i="3" s="1"/>
  <c r="G10" i="3"/>
  <c r="H10" i="3" s="1"/>
  <c r="I10" i="3" s="1"/>
  <c r="G11" i="3"/>
  <c r="H11" i="3" s="1"/>
  <c r="I11" i="3" s="1"/>
  <c r="G6" i="3"/>
  <c r="H6" i="3" s="1"/>
  <c r="I9" i="3" l="1"/>
  <c r="I5" i="3"/>
  <c r="I6" i="3"/>
  <c r="G13" i="3"/>
  <c r="I13" i="3" l="1"/>
</calcChain>
</file>

<file path=xl/sharedStrings.xml><?xml version="1.0" encoding="utf-8"?>
<sst xmlns="http://schemas.openxmlformats.org/spreadsheetml/2006/main" count="26" uniqueCount="25">
  <si>
    <t>Member Name</t>
  </si>
  <si>
    <t>Percentage of Membership Interest</t>
  </si>
  <si>
    <t>Total</t>
  </si>
  <si>
    <t>Address</t>
  </si>
  <si>
    <t>Social Security or Tax ID</t>
  </si>
  <si>
    <t>Committed Capital</t>
  </si>
  <si>
    <t>EIN: 47-5079122</t>
  </si>
  <si>
    <t>EIN: 83-4252007</t>
  </si>
  <si>
    <t>BELL &amp; MASON PARTNERS LLC</t>
  </si>
  <si>
    <t>11111 Richmond Ave St 242 Houston, TX 77082</t>
  </si>
  <si>
    <t>EIN: 83-4297360</t>
  </si>
  <si>
    <t>MASONBELL, LLC</t>
  </si>
  <si>
    <t>REAL ESTATE SOLID SOLUTIONS, LLC</t>
  </si>
  <si>
    <t>FLOURISH DEVELOPMENT, LLC</t>
  </si>
  <si>
    <t>BAYOUMI ENTERPRISE LLC</t>
  </si>
  <si>
    <t>Fatima Hassad</t>
  </si>
  <si>
    <t>20180 Park Row Unit # 5808, Katy, TX 77491</t>
  </si>
  <si>
    <t>11111 Richmond Ave, St 242 Houston, TX 77082</t>
  </si>
  <si>
    <t>24207 Mirandola Ln, Richmond, TX 77406</t>
  </si>
  <si>
    <t>2020 Deposit</t>
  </si>
  <si>
    <t>Required Feb 2021 Deposit</t>
  </si>
  <si>
    <t>GLOBAL LINK PROPERTIES, LLC</t>
  </si>
  <si>
    <t>REAL ESTATE IDEAL SOLUTIONS, LLC</t>
  </si>
  <si>
    <t>AH and NA Family Revocable Trust</t>
  </si>
  <si>
    <t xml:space="preserve"> March 2021 Total Despoit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</si>
</sst>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8" fillId="6" borderId="1" applyBorder="0" applyAlignment="0">
      <alignment horizontal="center" vertical="top" wrapText="1"/>
    </xf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14" fontId="6" fillId="2" borderId="0" xfId="0" applyNumberFormat="1" applyFont="1" applyFill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  <xf numFmtId="0" fontId="3" fillId="0" borderId="1" xfId="0" applyFont="1" applyBorder="1" applyAlignment="1">
      <alignment wrapText="1"/>
    </xf>
    <xf numFmtId="164" fontId="9" fillId="5" borderId="1" xfId="1" applyNumberFormat="1" applyFont="1" applyFill="1" applyBorder="1"/>
    <xf numFmtId="164" fontId="9" fillId="4" borderId="1" xfId="1" applyNumberFormat="1" applyFont="1" applyFill="1" applyBorder="1"/>
    <xf numFmtId="0" fontId="10" fillId="3" borderId="1" xfId="0" applyFont="1" applyFill="1" applyBorder="1"/>
    <xf numFmtId="164" fontId="10" fillId="3" borderId="1" xfId="0" applyNumberFormat="1" applyFont="1" applyFill="1" applyBorder="1"/>
    <xf numFmtId="10" fontId="10" fillId="3" borderId="1" xfId="0" applyNumberFormat="1" applyFont="1" applyFill="1" applyBorder="1"/>
    <xf numFmtId="10" fontId="3" fillId="5" borderId="1" xfId="2" applyNumberFormat="1" applyFont="1" applyFill="1" applyBorder="1"/>
    <xf numFmtId="10" fontId="3" fillId="4" borderId="1" xfId="2" applyNumberFormat="1" applyFont="1" applyFill="1" applyBorder="1"/>
    <xf numFmtId="0" fontId="0" fillId="0" borderId="0" xfId="0" applyFont="1"/>
    <xf numFmtId="8" fontId="2" fillId="0" borderId="0" xfId="0" applyNumberFormat="1" applyFon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0" xfId="0" applyAlignment="1"/>
    <xf numFmtId="7" fontId="9" fillId="4" borderId="1" xfId="1" applyNumberFormat="1" applyFont="1" applyFill="1" applyBorder="1"/>
  </cellXfs>
  <cellStyles count="5">
    <cellStyle name="Currency" xfId="1" builtinId="4"/>
    <cellStyle name="Normal" xfId="0" builtinId="0"/>
    <cellStyle name="Normal 2" xfId="3" xr:uid="{B1F22E8F-CA07-4F5E-9F48-1554807194B8}"/>
    <cellStyle name="Percent" xfId="2" builtinId="5"/>
    <cellStyle name="Style 1" xfId="4" xr:uid="{3F05DC30-BE3B-4478-A3E2-2111151B3BD5}"/>
  </cellStyles>
  <dxfs count="4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000000"/>
          <bgColor rgb="FF000000"/>
        </patternFill>
      </fill>
    </dxf>
  </dxfs>
  <tableStyles count="1" defaultTableStyle="TableStyleMedium2" defaultPivotStyle="PivotStyleLight16">
    <tableStyle name="Sheet1-style" pivot="0" count="4" xr9:uid="{802C174C-8A97-4364-892B-9F5C57BA6847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ll%20&amp;%20Mason%202021%20Revised%20Foreca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halifa/Desktop/Istethmaar/Masonbell/2020%20Tax%20Filing/2020%20Tax%20and%202020%20POA%20Sha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ed Cost"/>
      <sheetName val="Financial Summary"/>
      <sheetName val="Financial Analysis Low"/>
      <sheetName val="Financial Analysis Middle"/>
      <sheetName val="Financial Analysis High"/>
      <sheetName val="Sheet1"/>
    </sheetNames>
    <sheetDataSet>
      <sheetData sheetId="0"/>
      <sheetData sheetId="1">
        <row r="5">
          <cell r="G5">
            <v>1139529.6000000001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"/>
    </sheetNames>
    <sheetDataSet>
      <sheetData sheetId="0">
        <row r="19">
          <cell r="D19">
            <v>98329.39</v>
          </cell>
        </row>
        <row r="21">
          <cell r="F21">
            <v>40019.893568388863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1377-11F0-4674-AB1F-96776B6FE1FD}">
  <dimension ref="A2:K23"/>
  <sheetViews>
    <sheetView tabSelected="1" topLeftCell="B1" workbookViewId="0">
      <selection activeCell="B16" sqref="A16:XFD16"/>
    </sheetView>
  </sheetViews>
  <sheetFormatPr defaultColWidth="8.85546875" defaultRowHeight="15" x14ac:dyDescent="0.25"/>
  <cols>
    <col min="1" max="1" width="3.85546875" style="1" customWidth="1"/>
    <col min="2" max="2" width="32.7109375" style="1" customWidth="1"/>
    <col min="3" max="3" width="24.42578125" style="1" customWidth="1"/>
    <col min="4" max="4" width="16.140625" style="1" customWidth="1"/>
    <col min="5" max="5" width="13.28515625" style="1" customWidth="1"/>
    <col min="6" max="6" width="13.5703125" style="1" bestFit="1" customWidth="1"/>
    <col min="7" max="7" width="13.28515625" style="1" customWidth="1"/>
    <col min="8" max="8" width="12.5703125" style="1" customWidth="1"/>
    <col min="9" max="9" width="13.42578125" style="1" customWidth="1"/>
    <col min="10" max="10" width="8.85546875" style="1"/>
    <col min="11" max="11" width="10.85546875" style="1" bestFit="1" customWidth="1"/>
    <col min="12" max="16384" width="8.85546875" style="1"/>
  </cols>
  <sheetData>
    <row r="2" spans="1:11" ht="18.75" x14ac:dyDescent="0.3">
      <c r="A2" s="2"/>
      <c r="B2" s="19" t="s">
        <v>8</v>
      </c>
      <c r="C2" s="19"/>
      <c r="D2" s="19"/>
      <c r="E2" s="20"/>
      <c r="F2" s="20"/>
      <c r="G2" s="20"/>
      <c r="H2" s="21"/>
      <c r="I2" s="21"/>
    </row>
    <row r="3" spans="1:11" x14ac:dyDescent="0.25">
      <c r="A3" s="2"/>
      <c r="B3" s="2"/>
      <c r="C3" s="2"/>
      <c r="D3" s="2"/>
      <c r="E3" s="2"/>
      <c r="F3" s="4"/>
      <c r="G3" s="2"/>
    </row>
    <row r="4" spans="1:11" ht="51.75" customHeight="1" x14ac:dyDescent="0.25">
      <c r="A4" s="2"/>
      <c r="B4" s="9" t="s">
        <v>0</v>
      </c>
      <c r="C4" s="9" t="s">
        <v>3</v>
      </c>
      <c r="D4" s="9" t="s">
        <v>4</v>
      </c>
      <c r="E4" s="9" t="s">
        <v>19</v>
      </c>
      <c r="F4" s="9" t="s">
        <v>5</v>
      </c>
      <c r="G4" s="9" t="s">
        <v>1</v>
      </c>
      <c r="H4" s="9" t="s">
        <v>24</v>
      </c>
      <c r="I4" s="9" t="s">
        <v>20</v>
      </c>
    </row>
    <row r="5" spans="1:11" ht="30" x14ac:dyDescent="0.25">
      <c r="A5" s="3"/>
      <c r="B5" s="7" t="s">
        <v>11</v>
      </c>
      <c r="C5" s="7" t="s">
        <v>18</v>
      </c>
      <c r="D5" s="8"/>
      <c r="E5" s="22">
        <f>'[1]Financial Summary'!$G$5-'[2]2020'!$F$21+'[2]2020'!$F$21</f>
        <v>1139529.6000000001</v>
      </c>
      <c r="F5" s="22">
        <v>1125000</v>
      </c>
      <c r="G5" s="15">
        <f>F5/F$13</f>
        <v>0.4017857142857143</v>
      </c>
      <c r="H5" s="22">
        <f t="shared" ref="H5:H12" si="0">G5*H$13</f>
        <v>562500</v>
      </c>
      <c r="I5" s="10">
        <f>H5-E5</f>
        <v>-577029.60000000009</v>
      </c>
    </row>
    <row r="6" spans="1:11" ht="30" x14ac:dyDescent="0.25">
      <c r="A6" s="2"/>
      <c r="B6" s="5" t="s">
        <v>13</v>
      </c>
      <c r="C6" s="5" t="s">
        <v>16</v>
      </c>
      <c r="D6" s="6"/>
      <c r="E6" s="22">
        <v>75000</v>
      </c>
      <c r="F6" s="22">
        <v>500000</v>
      </c>
      <c r="G6" s="16">
        <f>F6/F$13</f>
        <v>0.17857142857142858</v>
      </c>
      <c r="H6" s="22">
        <f t="shared" si="0"/>
        <v>250000</v>
      </c>
      <c r="I6" s="11">
        <f t="shared" ref="I6:I12" si="1">H6-E6</f>
        <v>175000</v>
      </c>
    </row>
    <row r="7" spans="1:11" x14ac:dyDescent="0.25">
      <c r="A7" s="3"/>
      <c r="B7" s="7" t="s">
        <v>23</v>
      </c>
      <c r="C7" s="7"/>
      <c r="D7" s="8"/>
      <c r="E7" s="22">
        <v>0</v>
      </c>
      <c r="F7" s="22">
        <v>300000</v>
      </c>
      <c r="G7" s="15">
        <f t="shared" ref="G7" si="2">F7/F$13</f>
        <v>0.10714285714285714</v>
      </c>
      <c r="H7" s="22">
        <f t="shared" si="0"/>
        <v>150000</v>
      </c>
      <c r="I7" s="10">
        <f t="shared" si="1"/>
        <v>150000</v>
      </c>
    </row>
    <row r="8" spans="1:11" ht="30" x14ac:dyDescent="0.25">
      <c r="A8" s="2"/>
      <c r="B8" s="5" t="s">
        <v>12</v>
      </c>
      <c r="C8" s="5" t="s">
        <v>17</v>
      </c>
      <c r="D8" s="6" t="s">
        <v>6</v>
      </c>
      <c r="E8" s="22">
        <v>50000</v>
      </c>
      <c r="F8" s="22">
        <v>226735</v>
      </c>
      <c r="G8" s="16">
        <f>F8/F$13</f>
        <v>8.0976785714285709E-2</v>
      </c>
      <c r="H8" s="22">
        <f t="shared" si="0"/>
        <v>113367.5</v>
      </c>
      <c r="I8" s="11">
        <f t="shared" si="1"/>
        <v>63367.5</v>
      </c>
    </row>
    <row r="9" spans="1:11" ht="30" x14ac:dyDescent="0.25">
      <c r="A9" s="3"/>
      <c r="B9" s="7" t="s">
        <v>22</v>
      </c>
      <c r="C9" s="7" t="s">
        <v>17</v>
      </c>
      <c r="D9" s="8"/>
      <c r="E9" s="22">
        <v>0</v>
      </c>
      <c r="F9" s="22">
        <v>273265</v>
      </c>
      <c r="G9" s="15">
        <f t="shared" ref="G9" si="3">F9/F$13</f>
        <v>9.7594642857142852E-2</v>
      </c>
      <c r="H9" s="22">
        <f t="shared" si="0"/>
        <v>136632.5</v>
      </c>
      <c r="I9" s="10">
        <f t="shared" si="1"/>
        <v>136632.5</v>
      </c>
    </row>
    <row r="10" spans="1:11" x14ac:dyDescent="0.25">
      <c r="A10" s="2"/>
      <c r="B10" s="5" t="s">
        <v>14</v>
      </c>
      <c r="C10" s="5"/>
      <c r="D10" s="6" t="s">
        <v>10</v>
      </c>
      <c r="E10" s="22">
        <v>40000</v>
      </c>
      <c r="F10" s="22">
        <v>100000</v>
      </c>
      <c r="G10" s="16">
        <f>F10/F$13</f>
        <v>3.5714285714285712E-2</v>
      </c>
      <c r="H10" s="22">
        <f t="shared" si="0"/>
        <v>50000</v>
      </c>
      <c r="I10" s="11">
        <f t="shared" si="1"/>
        <v>10000</v>
      </c>
    </row>
    <row r="11" spans="1:11" x14ac:dyDescent="0.25">
      <c r="A11" s="3"/>
      <c r="B11" s="7" t="s">
        <v>15</v>
      </c>
      <c r="C11" s="7"/>
      <c r="D11" s="8"/>
      <c r="E11" s="22">
        <f>F11*0.1</f>
        <v>15000</v>
      </c>
      <c r="F11" s="22">
        <v>150000</v>
      </c>
      <c r="G11" s="15">
        <f>F11/F$13</f>
        <v>5.3571428571428568E-2</v>
      </c>
      <c r="H11" s="22">
        <f t="shared" si="0"/>
        <v>75000</v>
      </c>
      <c r="I11" s="10">
        <f t="shared" si="1"/>
        <v>60000</v>
      </c>
    </row>
    <row r="12" spans="1:11" ht="30" x14ac:dyDescent="0.25">
      <c r="A12" s="2"/>
      <c r="B12" s="5" t="s">
        <v>21</v>
      </c>
      <c r="C12" s="5" t="s">
        <v>9</v>
      </c>
      <c r="D12" s="6" t="s">
        <v>7</v>
      </c>
      <c r="E12" s="22"/>
      <c r="F12" s="22">
        <v>125000</v>
      </c>
      <c r="G12" s="16">
        <f>F12/F$13</f>
        <v>4.4642857142857144E-2</v>
      </c>
      <c r="H12" s="22">
        <f t="shared" si="0"/>
        <v>62500</v>
      </c>
      <c r="I12" s="11">
        <f t="shared" si="1"/>
        <v>62500</v>
      </c>
    </row>
    <row r="13" spans="1:11" x14ac:dyDescent="0.25">
      <c r="A13" s="2"/>
      <c r="B13" s="12" t="s">
        <v>2</v>
      </c>
      <c r="C13" s="12"/>
      <c r="D13" s="12"/>
      <c r="E13" s="13">
        <f>SUM(E5:E12)</f>
        <v>1319529.6000000001</v>
      </c>
      <c r="F13" s="13">
        <f>SUM(F5:F12)</f>
        <v>2800000</v>
      </c>
      <c r="G13" s="14">
        <f>SUM(G5:G12)</f>
        <v>0.99999999999999989</v>
      </c>
      <c r="H13" s="13">
        <v>1400000</v>
      </c>
      <c r="I13" s="13">
        <f>SUM(I5:I12)</f>
        <v>80470.399999999907</v>
      </c>
    </row>
    <row r="15" spans="1:11" x14ac:dyDescent="0.25">
      <c r="K15" s="17"/>
    </row>
    <row r="16" spans="1:11" x14ac:dyDescent="0.25">
      <c r="K16" s="17"/>
    </row>
    <row r="17" spans="11:11" x14ac:dyDescent="0.25">
      <c r="K17" s="17"/>
    </row>
    <row r="18" spans="11:11" x14ac:dyDescent="0.25">
      <c r="K18" s="17"/>
    </row>
    <row r="19" spans="11:11" x14ac:dyDescent="0.25">
      <c r="K19" s="17"/>
    </row>
    <row r="20" spans="11:11" x14ac:dyDescent="0.25">
      <c r="K20" s="17"/>
    </row>
    <row r="21" spans="11:11" x14ac:dyDescent="0.25">
      <c r="K21" s="17"/>
    </row>
    <row r="23" spans="11:11" x14ac:dyDescent="0.25">
      <c r="K23" s="18"/>
    </row>
  </sheetData>
  <mergeCells count="1">
    <mergeCell ref="B2:I2"/>
  </mergeCells>
  <pageMargins left="0.7" right="0.7" top="0.75" bottom="0.75" header="0.3" footer="0.3"/>
  <pageSetup paperSiz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Percentage Interest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2022-01-17T01:53:11Z</dcterms:modified>
</cp:coreProperties>
</file>