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<sst xmlns="http://schemas.openxmlformats.org/spreadsheetml/2006/main" count="10" uniqueCount="10">
  <si>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Amount</t>
  </si>
  <si>
    <t xml:space="preserve">Date</t>
  </si>
  <si>
    <t xml:space="preserve">Description</t>
  </si>
  <si>
    <t xml:space="preserve">Solid</t>
  </si>
  <si>
    <t xml:space="preserve">Ideal</t>
  </si>
  <si>
    <t xml:space="preserve">Paid by RESS</t>
  </si>
  <si>
    <t xml:space="preserve">REIS : RESS = 1 : 1</t>
  </si>
  <si>
    <t xml:space="preserve">Update RESS/REIS ownership</t>
  </si>
  <si>
    <t xml:space="preserve">Adjust to B&amp;MP sheet</t>
  </si>
  <si>
    <t xml:space="preserve">More payment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</si>
</sst>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\ ;[RED]&quot;($&quot;#,##0.00\)"/>
    <numFmt numFmtId="166" formatCode="0%"/>
    <numFmt numFmtId="167" formatCode="0.0000%"/>
    <numFmt numFmtId="168" formatCode="yyyy\-mm\-dd"/>
    <numFmt numFmtId="169" formatCode="General"/>
    <numFmt numFmtId="170" formatCode="0.00%"/>
    <numFmt numFmtId="171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1.85"/>
    <col collapsed="false" customWidth="true" hidden="false" outlineLevel="0" max="3" min="3" style="2" width="27"/>
    <col collapsed="false" customWidth="true" hidden="false" outlineLevel="0" max="4" min="4" style="2" width="5.71"/>
    <col collapsed="false" customWidth="true" hidden="false" outlineLevel="0" max="5" min="5" style="2" width="12"/>
    <col collapsed="false" customWidth="true" hidden="false" outlineLevel="0" max="6" min="6" style="2" width="13.12"/>
    <col collapsed="false" customWidth="true" hidden="false" outlineLevel="0" max="7" min="7" style="2" width="6.02"/>
    <col collapsed="false" customWidth="true" hidden="false" outlineLevel="0" max="8" min="8" style="2" width="10.58"/>
    <col collapsed="false" customWidth="true" hidden="false" outlineLevel="0" max="9" min="9" style="2" width="9.14"/>
    <col collapsed="false" customWidth="true" hidden="false" outlineLevel="0" max="16382" min="16382" style="0" width="11.53"/>
    <col collapsed="false" customWidth="true" hidden="false" outlineLevel="0" max="16384" min="16383" style="2" width="11.53"/>
  </cols>
  <sheetData>
    <row r="1" s="4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E1" s="4" t="s">
        <v>3</v>
      </c>
      <c r="F1" s="4" t="s">
        <v>4</v>
      </c>
      <c r="G1" s="2"/>
      <c r="H1" s="5"/>
      <c r="I1" s="0"/>
      <c r="L1" s="2"/>
      <c r="M1" s="2"/>
      <c r="N1" s="2"/>
      <c r="XFB1" s="0"/>
    </row>
    <row r="2" s="4" customFormat="true" ht="13.8" hidden="false" customHeight="false" outlineLevel="0" collapsed="false">
      <c r="A2" s="3"/>
      <c r="B2" s="3"/>
      <c r="C2" s="3"/>
      <c r="E2" s="6" t="n">
        <f aca="false">1-F2</f>
        <v>0.453469</v>
      </c>
      <c r="F2" s="6" t="n">
        <f aca="false">ROUND(1/(1+2987/3600),6)</f>
        <v>0.546531</v>
      </c>
      <c r="G2" s="2"/>
      <c r="H2" s="5"/>
      <c r="L2" s="2"/>
      <c r="M2" s="2"/>
      <c r="N2" s="2"/>
      <c r="XFB2" s="0"/>
    </row>
    <row r="3" customFormat="false" ht="13.8" hidden="false" customHeight="false" outlineLevel="0" collapsed="false">
      <c r="A3" s="1" t="n">
        <v>50000</v>
      </c>
      <c r="B3" s="7" t="n">
        <v>43500</v>
      </c>
      <c r="C3" s="2" t="s">
        <v>5</v>
      </c>
      <c r="E3" s="1" t="n">
        <f aca="false">A3</f>
        <v>50000</v>
      </c>
      <c r="F3" s="1"/>
      <c r="H3" s="7"/>
    </row>
    <row r="4" customFormat="false" ht="13.8" hidden="false" customHeight="false" outlineLevel="0" collapsed="false">
      <c r="A4" s="1" t="n">
        <v>200000</v>
      </c>
      <c r="B4" s="7" t="n">
        <v>44256</v>
      </c>
      <c r="C4" s="2" t="s">
        <v>6</v>
      </c>
      <c r="E4" s="1" t="n">
        <f aca="false">F4-E3</f>
        <v>75000</v>
      </c>
      <c r="F4" s="1" t="n">
        <f aca="false">SUM(A3:A4)/2</f>
        <v>125000</v>
      </c>
      <c r="G4" s="1"/>
      <c r="H4" s="7"/>
    </row>
    <row r="5" customFormat="false" ht="13.8" hidden="false" customHeight="false" outlineLevel="0" collapsed="false">
      <c r="B5" s="7" t="n">
        <v>44479</v>
      </c>
      <c r="C5" s="2" t="s">
        <v>7</v>
      </c>
      <c r="E5" s="1" t="n">
        <f aca="false">-F5</f>
        <v>-11633</v>
      </c>
      <c r="F5" s="1" t="n">
        <f aca="false">ROUND(SUM(A3:A4)*F2,0)-F4</f>
        <v>11633</v>
      </c>
      <c r="G5" s="8" t="b">
        <f aca="false">ABS(SUM(E3:E5)/SUM(A3:A4)-E2)&lt;0.001%</f>
        <v>1</v>
      </c>
    </row>
    <row r="6" customFormat="false" ht="13.8" hidden="false" customHeight="false" outlineLevel="0" collapsed="false">
      <c r="B6" s="7" t="n">
        <v>44577</v>
      </c>
      <c r="C6" s="2" t="s">
        <v>8</v>
      </c>
      <c r="E6" s="1" t="n">
        <v>0.5</v>
      </c>
      <c r="F6" s="1" t="n">
        <f aca="false">-E6</f>
        <v>-0.5</v>
      </c>
    </row>
    <row r="7" customFormat="false" ht="13.8" hidden="false" customHeight="false" outlineLevel="0" collapsed="false">
      <c r="A7" s="1" t="n">
        <v>100000</v>
      </c>
      <c r="B7" s="7" t="n">
        <v>44692</v>
      </c>
      <c r="C7" s="2" t="s">
        <v>9</v>
      </c>
      <c r="E7" s="1" t="n">
        <f aca="false">A7-F7</f>
        <v>45347</v>
      </c>
      <c r="F7" s="1" t="n">
        <f aca="false">ROUND(F2*A7,0)</f>
        <v>54653</v>
      </c>
      <c r="G7" s="8" t="b">
        <f aca="false">ROUND(A7*E2,0)=E7</f>
        <v>1</v>
      </c>
    </row>
    <row r="8" customFormat="false" ht="13.8" hidden="false" customHeight="false" outlineLevel="0" collapsed="false">
      <c r="F8" s="1"/>
    </row>
    <row r="9" customFormat="false" ht="13.8" hidden="false" customHeight="false" outlineLevel="0" collapsed="false">
      <c r="A9" s="1" t="n">
        <f aca="false">SUM(A3:A7)</f>
        <v>350000</v>
      </c>
      <c r="B9" s="7" t="n">
        <f aca="false">SUMPRODUCT(A3:A7,B3:B7)/A9</f>
        <v>44272.5714285714</v>
      </c>
      <c r="E9" s="1" t="n">
        <f aca="false">SUM(E3:E7)</f>
        <v>158714.5</v>
      </c>
      <c r="F9" s="1" t="n">
        <f aca="false">SUM(F3:F7)</f>
        <v>191285.5</v>
      </c>
    </row>
    <row r="10" customFormat="false" ht="13.8" hidden="false" customHeight="false" outlineLevel="0" collapsed="false">
      <c r="A10" s="8" t="b">
        <f aca="false">A9=F9+E9</f>
        <v>1</v>
      </c>
      <c r="B10" s="9"/>
      <c r="E10" s="8" t="b">
        <f aca="false">ABS(E9/$A9-E2)&lt;0.001%</f>
        <v>1</v>
      </c>
      <c r="F10" s="8" t="b">
        <f aca="false">ABS(F9/$A9-F2)&lt;0.001%</f>
        <v>1</v>
      </c>
    </row>
    <row r="12" customFormat="false" ht="13.8" hidden="false" customHeight="false" outlineLevel="0" collapsed="false">
      <c r="E12" s="1"/>
    </row>
    <row r="13" customFormat="false" ht="13.8" hidden="false" customHeight="false" outlineLevel="0" collapsed="false">
      <c r="F13" s="1"/>
    </row>
    <row r="14" customFormat="false" ht="13.8" hidden="false" customHeight="false" outlineLevel="0" collapsed="false">
      <c r="A14" s="9" t="n">
        <f aca="false">E14+F14</f>
        <v>0.1786</v>
      </c>
      <c r="E14" s="9" t="n">
        <v>0.081</v>
      </c>
      <c r="F14" s="9" t="n">
        <v>0.0976</v>
      </c>
      <c r="G14" s="8" t="b">
        <f aca="false">ABS(E14/F14-E2/F2)&lt;0.1%</f>
        <v>1</v>
      </c>
      <c r="H14" s="0"/>
    </row>
    <row r="18" customFormat="false" ht="13.8" hidden="false" customHeight="false" outlineLevel="0" collapsed="false">
      <c r="D18" s="7"/>
    </row>
    <row r="19" customFormat="false" ht="13.8" hidden="false" customHeight="false" outlineLevel="0" collapsed="false">
      <c r="D19" s="7"/>
    </row>
    <row r="20" customFormat="false" ht="13.8" hidden="false" customHeight="false" outlineLevel="0" collapsed="false">
      <c r="D20" s="7"/>
    </row>
    <row r="21" customFormat="false" ht="13.8" hidden="false" customHeight="false" outlineLevel="0" collapsed="false">
      <c r="E21" s="1"/>
      <c r="G21" s="1"/>
    </row>
    <row r="22" customFormat="false" ht="13.8" hidden="false" customHeight="false" outlineLevel="0" collapsed="false">
      <c r="F22" s="1"/>
      <c r="G22" s="1"/>
    </row>
    <row r="23" customFormat="false" ht="13.8" hidden="false" customHeight="false" outlineLevel="0" collapsed="false">
      <c r="E23" s="10"/>
      <c r="G23" s="1"/>
    </row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2019-01-21T17:40:41Z</dcterms:created>
  <dc:creator>Wael Ellithy</dc:creator>
  <dc:description/>
  <dc:language>en-US</dc:language>
  <cp:lastModifiedBy/>
  <dcterms:modified xsi:type="dcterms:W3CDTF">2023-07-23T12:02:08Z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