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s" sheetId="1" state="visible" r:id="rId3"/>
    <sheet name="Ownership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<sst xmlns="http://schemas.openxmlformats.org/spreadsheetml/2006/main" count="21" uniqueCount="21">
  <si>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Official Name</t>
  </si>
  <si>
    <t xml:space="preserve">Contact</t>
  </si>
  <si>
    <t xml:space="preserve">Email</t>
  </si>
  <si>
    <t xml:space="preserve">Member</t>
  </si>
  <si>
    <t xml:space="preserve">LJ REAL ESTATE LLC</t>
  </si>
  <si>
    <t xml:space="preserve">Amr Nofal Emam</t>
  </si>
  <si>
    <t xml:space="preserve">M01 LJ</t>
  </si>
  <si>
    <t xml:space="preserve">REAL ESTATE IDEAL SOLUTIONS LLC</t>
  </si>
  <si>
    <t xml:space="preserve">Mahmoud Khader</t>
  </si>
  <si>
    <t xml:space="preserve">mmkhader@isotopehomes.com</t>
  </si>
  <si>
    <t xml:space="preserve">M02 REIS</t>
  </si>
  <si>
    <t xml:space="preserve">REAL ESTATE SOLID SOLUTIONS LLC</t>
  </si>
  <si>
    <t xml:space="preserve">M03 RESS</t>
  </si>
  <si>
    <t xml:space="preserve">139 DANA LLC</t>
  </si>
  <si>
    <t xml:space="preserve">Mohamed Elkordy</t>
  </si>
  <si>
    <t xml:space="preserve">M04 DANA</t>
  </si>
  <si>
    <t xml:space="preserve">Amount</t>
  </si>
  <si>
    <t xml:space="preserve">Date</t>
  </si>
  <si>
    <t xml:space="preserve">REIS</t>
  </si>
  <si>
    <t xml:space="preserve">RESS</t>
  </si>
  <si>
    <t xml:space="preserve">Arx withdrawal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</si>
</sst>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_);[RED]&quot;($&quot;#,##0.00\)"/>
    <numFmt numFmtId="166" formatCode="yyyy\-mm\-dd"/>
    <numFmt numFmtId="167" formatCode="0.0000%"/>
    <numFmt numFmtId="168" formatCode="General"/>
    <numFmt numFmtId="169" formatCode="0.00%"/>
  </numFmts>
  <fonts count="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171875" defaultRowHeight="13.5" zeroHeight="false" outlineLevelRow="0" outlineLevelCol="0"/>
  <cols>
    <col collapsed="false" customWidth="true" hidden="false" outlineLevel="0" max="1" min="1" style="1" width="35.6"/>
    <col collapsed="false" customWidth="true" hidden="false" outlineLevel="0" max="2" min="2" style="1" width="16.36"/>
    <col collapsed="false" customWidth="true" hidden="false" outlineLevel="0" max="3" min="3" style="1" width="30.1"/>
    <col collapsed="false" customWidth="true" hidden="false" outlineLevel="0" max="4" min="4" style="1" width="11.9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5" hidden="false" customHeight="false" outlineLevel="0" collapsed="false">
      <c r="A2" s="1" t="s">
        <v>4</v>
      </c>
      <c r="B2" s="1" t="s">
        <v>5</v>
      </c>
      <c r="D2" s="1" t="s">
        <v>6</v>
      </c>
    </row>
    <row r="3" customFormat="false" ht="13.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</row>
    <row r="4" customFormat="false" ht="13.5" hidden="false" customHeight="false" outlineLevel="0" collapsed="false">
      <c r="A4" s="1" t="s">
        <v>11</v>
      </c>
      <c r="B4" s="1" t="str">
        <f aca="false">B$3</f>
        <v>Mahmoud Khader</v>
      </c>
      <c r="C4" s="1" t="str">
        <f aca="false">C$3</f>
        <v>mmkhader@isotopehomes.com</v>
      </c>
      <c r="D4" s="1" t="s">
        <v>12</v>
      </c>
    </row>
    <row r="5" customFormat="false" ht="13.5" hidden="false" customHeight="false" outlineLevel="0" collapsed="false">
      <c r="A5" s="1" t="s">
        <v>13</v>
      </c>
      <c r="B5" s="1" t="s">
        <v>14</v>
      </c>
      <c r="D5" s="1" t="s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13.2"/>
    <col collapsed="false" customWidth="true" hidden="false" outlineLevel="0" max="2" min="2" style="3" width="13.2"/>
    <col collapsed="false" customWidth="true" hidden="false" outlineLevel="0" max="3" min="3" style="3" width="14.25"/>
    <col collapsed="false" customWidth="true" hidden="false" outlineLevel="0" max="5" min="4" style="3" width="12.06"/>
    <col collapsed="false" customWidth="true" hidden="false" outlineLevel="0" max="6" min="6" style="1" width="10.49"/>
    <col collapsed="false" customWidth="true" hidden="false" outlineLevel="0" max="9" min="8" style="1" width="12.06"/>
    <col collapsed="false" customWidth="true" hidden="false" outlineLevel="0" max="15" min="15" style="1" width="12.19"/>
    <col collapsed="false" customWidth="false" hidden="false" outlineLevel="0" max="16384" min="16371" style="1" width="8.62"/>
  </cols>
  <sheetData>
    <row r="1" customFormat="false" ht="12.8" hidden="false" customHeight="true" outlineLevel="0" collapsed="false">
      <c r="A1" s="4" t="s">
        <v>16</v>
      </c>
      <c r="B1" s="4" t="s">
        <v>17</v>
      </c>
      <c r="C1" s="4"/>
      <c r="D1" s="4"/>
      <c r="E1" s="4" t="str">
        <f aca="false">H1&amp;"+"&amp;I1</f>
        <v>REIS+RESS</v>
      </c>
      <c r="F1" s="0"/>
      <c r="H1" s="4" t="s">
        <v>18</v>
      </c>
      <c r="I1" s="4" t="s">
        <v>19</v>
      </c>
      <c r="O1" s="0"/>
    </row>
    <row r="2" customFormat="false" ht="12.8" hidden="false" customHeight="true" outlineLevel="0" collapsed="false">
      <c r="A2" s="5" t="n">
        <v>-580000</v>
      </c>
      <c r="B2" s="6" t="n">
        <v>44461</v>
      </c>
      <c r="E2" s="7" t="n">
        <f aca="false">SUM(H2:I2)</f>
        <v>0.525098</v>
      </c>
      <c r="F2" s="0"/>
      <c r="H2" s="7" t="n">
        <v>0.296085</v>
      </c>
      <c r="I2" s="7" t="n">
        <v>0.229013</v>
      </c>
      <c r="O2" s="0"/>
    </row>
    <row r="3" customFormat="false" ht="14.15" hidden="false" customHeight="true" outlineLevel="0" collapsed="false">
      <c r="A3" s="5" t="n">
        <v>-14325.75</v>
      </c>
      <c r="B3" s="6" t="n">
        <v>44943</v>
      </c>
      <c r="C3" s="6"/>
      <c r="D3" s="6"/>
      <c r="E3" s="5" t="n">
        <f aca="false">-SUM(A2:A5)</f>
        <v>550368.57</v>
      </c>
      <c r="F3" s="6" t="n">
        <f aca="false">-SUMPRODUCT(A2:A5,B2:B5)/E3</f>
        <v>44379.2224033978</v>
      </c>
      <c r="H3" s="5" t="n">
        <f aca="false">SUM(H6:H7)</f>
        <v>310334.22</v>
      </c>
      <c r="I3" s="5" t="n">
        <f aca="false">SUM(I6:I7)</f>
        <v>240034.35</v>
      </c>
      <c r="J3" s="8" t="b">
        <f aca="false">ABS(H3/$E3-H2/$E2)&lt;0.0001%</f>
        <v>1</v>
      </c>
      <c r="K3" s="8" t="b">
        <f aca="false">ABS(I3/$E3-I2/$E2)&lt;0.0001%</f>
        <v>1</v>
      </c>
      <c r="O3" s="0"/>
    </row>
    <row r="4" customFormat="false" ht="13.8" hidden="false" customHeight="false" outlineLevel="0" collapsed="false">
      <c r="A4" s="5" t="n">
        <v>-25954.89</v>
      </c>
      <c r="B4" s="6" t="n">
        <v>45273</v>
      </c>
    </row>
    <row r="5" customFormat="false" ht="13.8" hidden="false" customHeight="false" outlineLevel="0" collapsed="false">
      <c r="A5" s="5" t="n">
        <v>69912.07</v>
      </c>
      <c r="B5" s="9" t="n">
        <v>45505</v>
      </c>
      <c r="C5" s="10" t="s">
        <v>20</v>
      </c>
    </row>
    <row r="6" customFormat="false" ht="13.8" hidden="false" customHeight="false" outlineLevel="0" collapsed="false">
      <c r="E6" s="5"/>
      <c r="F6" s="0"/>
      <c r="G6" s="4"/>
      <c r="H6" s="5" t="n">
        <v>-28629.55</v>
      </c>
      <c r="I6" s="5" t="n">
        <v>-41282.52</v>
      </c>
      <c r="J6" s="8" t="b">
        <f aca="false">I6+H6=-A5</f>
        <v>1</v>
      </c>
      <c r="M6" s="4" t="str">
        <f aca="false">H1</f>
        <v>REIS</v>
      </c>
      <c r="N6" s="4" t="str">
        <f aca="false">I1</f>
        <v>RESS</v>
      </c>
      <c r="O6" s="4" t="str">
        <f aca="false">E1</f>
        <v>REIS+RESS</v>
      </c>
    </row>
    <row r="7" customFormat="false" ht="13.8" hidden="false" customHeight="false" outlineLevel="0" collapsed="false">
      <c r="E7" s="5" t="n">
        <f aca="false">-SUM(A2:A4)</f>
        <v>620280.64</v>
      </c>
      <c r="F7" s="6"/>
      <c r="G7" s="1"/>
      <c r="H7" s="5" t="n">
        <f aca="false">ROUND(E7*M8,2)</f>
        <v>338963.77</v>
      </c>
      <c r="I7" s="5" t="n">
        <f aca="false">E7-H7</f>
        <v>281316.87</v>
      </c>
      <c r="J7" s="11" t="b">
        <f aca="false">ROUND(E7*N8,2)=I7</f>
        <v>1</v>
      </c>
      <c r="M7" s="12" t="n">
        <v>0.3234</v>
      </c>
      <c r="N7" s="12" t="n">
        <v>0.2684</v>
      </c>
      <c r="O7" s="13" t="n">
        <f aca="false">M7+N7</f>
        <v>0.5918</v>
      </c>
    </row>
    <row r="8" customFormat="false" ht="13.8" hidden="false" customHeight="false" outlineLevel="0" collapsed="false">
      <c r="E8" s="1"/>
      <c r="M8" s="12" t="n">
        <f aca="false">M7/$O7</f>
        <v>0.546468401486989</v>
      </c>
      <c r="N8" s="12" t="n">
        <f aca="false">N7/$O7</f>
        <v>0.453531598513011</v>
      </c>
      <c r="O8" s="11" t="b">
        <f aca="false">M8+N8=100%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LibreOffice/7.6.7.2$MacOSX_AARCH64 LibreOffice_project/dd47e4b30cb7dab30588d6c79c651f218165e3c5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2021-08-27T17:34:10Z</dcterms:created>
  <dc:creator>Wael Ellithy</dc:creator>
  <dc:description/>
  <dc:language>en-US</dc:language>
  <cp:lastModifiedBy/>
  <dcterms:modified xsi:type="dcterms:W3CDTF">2024-08-14T18:26:23Z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