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wnership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<sst xmlns="http://schemas.openxmlformats.org/spreadsheetml/2006/main" count="6" uniqueCount="6">
  <si>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Solid</t>
  </si>
  <si>
    <t xml:space="preserve">Ideal</t>
  </si>
  <si>
    <t xml:space="preserve">Prospective</t>
  </si>
  <si>
    <t xml:space="preserve">Initial Payment</t>
  </si>
  <si>
    <t xml:space="preserve">To G 26M</t>
  </si>
  <si>
    <t xml:space="preserve">Arx withdrawal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</si>
</sst>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"/>
    <numFmt numFmtId="166" formatCode="0%"/>
    <numFmt numFmtId="167" formatCode="\$#,##0.00_);[RED]&quot;($&quot;#,##0.00\)"/>
    <numFmt numFmtId="168" formatCode="&quot;TRUE&quot;;&quot;TRUE&quot;;&quot;FALSE&quot;"/>
    <numFmt numFmtId="169" formatCode="General"/>
    <numFmt numFmtId="170" formatCode="0.0000%"/>
  </numFmts>
  <fonts count="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yle 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4453125" defaultRowHeight="13.8" zeroHeight="false" outlineLevelRow="0" outlineLevelCol="0"/>
  <cols>
    <col collapsed="false" customWidth="true" hidden="false" outlineLevel="0" max="1" min="1" style="1" width="14.54"/>
    <col collapsed="false" customWidth="true" hidden="false" outlineLevel="0" max="2" min="2" style="1" width="10.79"/>
    <col collapsed="false" customWidth="true" hidden="false" outlineLevel="0" max="3" min="3" style="1" width="13.45"/>
    <col collapsed="false" customWidth="true" hidden="false" outlineLevel="0" max="4" min="4" style="1" width="8.26"/>
    <col collapsed="false" customWidth="true" hidden="false" outlineLevel="0" max="7" min="5" style="1" width="12.06"/>
    <col collapsed="false" customWidth="true" hidden="false" outlineLevel="0" max="10" min="10" style="1" width="13.45"/>
    <col collapsed="false" customWidth="true" hidden="false" outlineLevel="0" max="16384" min="16368" style="1" width="10.49"/>
  </cols>
  <sheetData>
    <row r="1" customFormat="false" ht="13.8" hidden="false" customHeight="false" outlineLevel="0" collapsed="false">
      <c r="E1" s="2" t="s">
        <v>0</v>
      </c>
      <c r="F1" s="2" t="s">
        <v>1</v>
      </c>
      <c r="G1" s="2" t="s">
        <v>2</v>
      </c>
    </row>
    <row r="2" customFormat="false" ht="13.8" hidden="false" customHeight="false" outlineLevel="0" collapsed="false">
      <c r="D2" s="3"/>
      <c r="E2" s="4" t="n">
        <f aca="false">1-F2-G2</f>
        <v>0.2</v>
      </c>
      <c r="F2" s="4" t="n">
        <v>0.4</v>
      </c>
      <c r="G2" s="5" t="n">
        <f aca="false">F2</f>
        <v>0.4</v>
      </c>
    </row>
    <row r="3" customFormat="false" ht="13.8" hidden="false" customHeight="false" outlineLevel="0" collapsed="false">
      <c r="A3" s="6" t="n">
        <v>-1825000</v>
      </c>
      <c r="B3" s="3" t="n">
        <v>44979</v>
      </c>
      <c r="C3" s="1" t="s">
        <v>3</v>
      </c>
      <c r="E3" s="6" t="n">
        <f aca="false">A3-F3-G3</f>
        <v>-365000</v>
      </c>
      <c r="F3" s="6" t="n">
        <f aca="false">ROUND(F$2*$A3,2)</f>
        <v>-730000</v>
      </c>
      <c r="G3" s="6" t="n">
        <f aca="false">F3</f>
        <v>-730000</v>
      </c>
      <c r="H3" s="7" t="n">
        <f aca="false">E3=A3*E$2</f>
        <v>1</v>
      </c>
    </row>
    <row r="4" customFormat="false" ht="13.8" hidden="false" customHeight="false" outlineLevel="0" collapsed="false">
      <c r="A4" s="6" t="n">
        <v>15000</v>
      </c>
      <c r="B4" s="3" t="n">
        <v>44988</v>
      </c>
      <c r="C4" s="1" t="s">
        <v>4</v>
      </c>
      <c r="E4" s="6" t="n">
        <f aca="false">A4-F4-G4</f>
        <v>3000</v>
      </c>
      <c r="F4" s="6" t="n">
        <f aca="false">ROUND(F$2*$A4,2)</f>
        <v>6000</v>
      </c>
      <c r="G4" s="6" t="n">
        <f aca="false">F4</f>
        <v>6000</v>
      </c>
      <c r="H4" s="7" t="n">
        <f aca="false">E4=A4*E$2</f>
        <v>1</v>
      </c>
    </row>
    <row r="5" customFormat="false" ht="13.8" hidden="false" customHeight="false" outlineLevel="0" collapsed="false">
      <c r="A5" s="6" t="n">
        <f aca="false">SUM(E5:G5)</f>
        <v>190124.21</v>
      </c>
      <c r="B5" s="3" t="n">
        <v>45505</v>
      </c>
      <c r="C5" s="1" t="s">
        <v>5</v>
      </c>
      <c r="E5" s="6" t="n">
        <v>53123.5</v>
      </c>
      <c r="F5" s="6" t="n">
        <v>61150.85</v>
      </c>
      <c r="G5" s="6" t="n">
        <v>75849.86</v>
      </c>
    </row>
    <row r="6" customFormat="false" ht="13.8" hidden="false" customHeight="false" outlineLevel="0" collapsed="false">
      <c r="A6" s="6" t="n">
        <f aca="false">SUM(A3:A5)</f>
        <v>-1619875.79</v>
      </c>
      <c r="B6" s="3" t="n">
        <f aca="false">SUMPRODUCT(A3:A5,B3:B5)/A6</f>
        <v>44917.1802388318</v>
      </c>
      <c r="E6" s="6" t="n">
        <f aca="false">SUM(E3:E5)</f>
        <v>-308876.5</v>
      </c>
      <c r="F6" s="6" t="n">
        <f aca="false">SUM(F3:F5)</f>
        <v>-662849.15</v>
      </c>
      <c r="G6" s="6" t="n">
        <f aca="false">SUM(G3:G5)</f>
        <v>-648150.14</v>
      </c>
      <c r="H6" s="8" t="b">
        <f aca="false">A6=SUM(E6:G6)</f>
        <v>1</v>
      </c>
      <c r="XET6" s="0"/>
      <c r="XEU6" s="0"/>
      <c r="XEV6" s="0"/>
      <c r="XEW6" s="0"/>
      <c r="XEX6" s="0"/>
      <c r="XEY6" s="0"/>
      <c r="XEZ6" s="0"/>
      <c r="XFA6" s="0"/>
      <c r="XFB6" s="0"/>
      <c r="XFC6" s="0"/>
      <c r="XFD6" s="0"/>
    </row>
    <row r="7" customFormat="false" ht="13.8" hidden="false" customHeight="false" outlineLevel="0" collapsed="false">
      <c r="A7" s="0"/>
      <c r="B7" s="0"/>
      <c r="C7" s="9" t="n">
        <f aca="false">SUM(E7:G7)</f>
        <v>0.894959</v>
      </c>
      <c r="D7" s="10"/>
      <c r="E7" s="9" t="n">
        <v>0.17065</v>
      </c>
      <c r="F7" s="9" t="n">
        <v>0.366215</v>
      </c>
      <c r="G7" s="9" t="n">
        <v>0.358094</v>
      </c>
      <c r="H7" s="11"/>
      <c r="I7" s="8"/>
    </row>
    <row r="8" customFormat="false" ht="13.8" hidden="false" customHeight="false" outlineLevel="0" collapsed="false">
      <c r="A8" s="0"/>
      <c r="B8" s="0"/>
      <c r="C8" s="0"/>
      <c r="D8" s="0"/>
      <c r="E8" s="0"/>
      <c r="F8" s="0"/>
      <c r="G8" s="0"/>
      <c r="J8" s="0"/>
      <c r="XEN8" s="0"/>
      <c r="XEO8" s="0"/>
      <c r="XEP8" s="0"/>
      <c r="XEQ8" s="0"/>
      <c r="XER8" s="0"/>
      <c r="XES8" s="0"/>
    </row>
    <row r="9" customFormat="false" ht="13.8" hidden="false" customHeight="false" outlineLevel="0" collapsed="false">
      <c r="E9" s="12" t="b">
        <f aca="false">ABS(E6/$A6-E7/$C7)&lt;0.0001%</f>
        <v>1</v>
      </c>
      <c r="F9" s="12" t="b">
        <f aca="false">ABS(F6/$A6-F7/$C7)&lt;0.0001%</f>
        <v>1</v>
      </c>
      <c r="G9" s="12" t="b">
        <f aca="false">ABS(G6/$A6-G7/$C7)&lt;0.0001%</f>
        <v>1</v>
      </c>
    </row>
    <row r="10" customFormat="false" ht="13.8" hidden="false" customHeight="false" outlineLevel="0" collapsed="false">
      <c r="E10" s="13" t="n">
        <f aca="false">E6/$A6</f>
        <v>0.190679126082871</v>
      </c>
      <c r="F10" s="13" t="n">
        <f aca="false">F6/$A6</f>
        <v>0.409197516310803</v>
      </c>
      <c r="G10" s="13" t="n">
        <f aca="false">G6/$A6</f>
        <v>0.400123357606326</v>
      </c>
    </row>
    <row r="12" customFormat="false" ht="13.8" hidden="false" customHeight="false" outlineLevel="0" collapsed="false">
      <c r="E12" s="0" t="n">
        <v>0.02935</v>
      </c>
      <c r="F12" s="0" t="n">
        <v>0.033785</v>
      </c>
      <c r="G12" s="0" t="n">
        <v>0.041906</v>
      </c>
    </row>
    <row r="13" customFormat="false" ht="13.8" hidden="false" customHeight="false" outlineLevel="0" collapsed="false">
      <c r="E13" s="7" t="n">
        <f aca="false">E12+E7=E2</f>
        <v>1</v>
      </c>
      <c r="F13" s="7" t="n">
        <f aca="false">F12+F7=F2</f>
        <v>1</v>
      </c>
      <c r="G13" s="7" t="n">
        <f aca="false">G12+G7=G2</f>
        <v>1</v>
      </c>
    </row>
    <row r="16" customFormat="false" ht="13.8" hidden="false" customHeight="false" outlineLevel="0" collapsed="false">
      <c r="E16" s="0"/>
      <c r="F16" s="0"/>
      <c r="G16" s="0"/>
    </row>
    <row r="19" customFormat="false" ht="13.8" hidden="false" customHeight="false" outlineLevel="0" collapsed="false">
      <c r="M19" s="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717</TotalTime>
  <Application>LibreOffice/7.6.7.2$MacOSX_AARCH64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Wael Ellithy</dc:creator>
  <dc:description/>
  <dc:language>en-US</dc:language>
  <cp:lastModifiedBy/>
  <cp:lastPrinted>2021-11-02T01:19:24Z</cp:lastPrinted>
  <dcterms:modified xsi:type="dcterms:W3CDTF">2024-08-17T18:21:37Z</dcterms:modified>
  <cp:revision>138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