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<sst xmlns="http://schemas.openxmlformats.org/spreadsheetml/2006/main" count="5" uniqueCount="5">
  <si>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Solid</t>
  </si>
  <si>
    <t xml:space="preserve">Ideal</t>
  </si>
  <si>
    <t xml:space="preserve">Prospective</t>
  </si>
  <si>
    <t xml:space="preserve">Initial payment</t>
  </si>
  <si>
    <t xml:space="preserve">Arx withdrawal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</si>
</sst>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.00%"/>
    <numFmt numFmtId="167" formatCode="&quot;TRUE&quot;;&quot;TRUE&quot;;&quot;FALSE&quot;"/>
    <numFmt numFmtId="168" formatCode="\$#,##0.00_);[RED]&quot;($&quot;#,##0.00\)"/>
    <numFmt numFmtId="169" formatCode="General"/>
    <numFmt numFmtId="170" formatCode="0.0000%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4.54"/>
    <col collapsed="false" customWidth="true" hidden="false" outlineLevel="0" max="2" min="2" style="1" width="10.79"/>
    <col collapsed="false" customWidth="true" hidden="false" outlineLevel="0" max="3" min="3" style="1" width="13.2"/>
    <col collapsed="false" customWidth="true" hidden="false" outlineLevel="0" max="4" min="4" style="1" width="8.26"/>
    <col collapsed="false" customWidth="true" hidden="false" outlineLevel="0" max="7" min="5" style="1" width="13.05"/>
    <col collapsed="false" customWidth="true" hidden="false" outlineLevel="0" max="9" min="9" style="1" width="10.49"/>
    <col collapsed="false" customWidth="true" hidden="false" outlineLevel="0" max="16384" min="16369" style="1" width="10.49"/>
  </cols>
  <sheetData>
    <row r="1" customFormat="false" ht="13.8" hidden="false" customHeight="false" outlineLevel="0" collapsed="false">
      <c r="E1" s="2" t="s">
        <v>0</v>
      </c>
      <c r="F1" s="2" t="s">
        <v>1</v>
      </c>
      <c r="G1" s="2" t="s">
        <v>2</v>
      </c>
    </row>
    <row r="2" customFormat="false" ht="13.8" hidden="false" customHeight="false" outlineLevel="0" collapsed="false">
      <c r="D2" s="3"/>
      <c r="E2" s="4" t="n">
        <f aca="false">I2-F2-G2</f>
        <v>0.1556</v>
      </c>
      <c r="F2" s="4" t="n">
        <v>0.3111</v>
      </c>
      <c r="G2" s="4" t="n">
        <f aca="false">F2</f>
        <v>0.3111</v>
      </c>
      <c r="I2" s="4" t="n">
        <f aca="false">1-22.22%</f>
        <v>0.7778</v>
      </c>
      <c r="J2" s="5"/>
    </row>
    <row r="3" customFormat="false" ht="13.8" hidden="false" customHeight="false" outlineLevel="0" collapsed="false">
      <c r="A3" s="6" t="n">
        <v>-1410000</v>
      </c>
      <c r="B3" s="3" t="n">
        <v>44978</v>
      </c>
      <c r="C3" s="3" t="s">
        <v>3</v>
      </c>
      <c r="E3" s="6" t="n">
        <f aca="false">A3-G3-F3</f>
        <v>-282072.52</v>
      </c>
      <c r="F3" s="6" t="n">
        <f aca="false">ROUND(F2*$A3/$I2,2)</f>
        <v>-563963.74</v>
      </c>
      <c r="G3" s="6" t="n">
        <f aca="false">F3</f>
        <v>-563963.74</v>
      </c>
      <c r="I3" s="7" t="b">
        <f aca="false">ABS(E3/A3-E2/I2)&lt;0.001%</f>
        <v>1</v>
      </c>
      <c r="J3" s="5"/>
    </row>
    <row r="4" customFormat="false" ht="13.8" hidden="false" customHeight="false" outlineLevel="0" collapsed="false">
      <c r="A4" s="6" t="n">
        <f aca="false">SUM(E4:G4)</f>
        <v>148109.82</v>
      </c>
      <c r="B4" s="3" t="n">
        <v>45505</v>
      </c>
      <c r="C4" s="1" t="s">
        <v>4</v>
      </c>
      <c r="E4" s="6" t="n">
        <v>41393.6</v>
      </c>
      <c r="F4" s="6" t="n">
        <v>47633.27</v>
      </c>
      <c r="G4" s="6" t="n">
        <v>59082.95</v>
      </c>
      <c r="I4" s="4"/>
    </row>
    <row r="5" customFormat="false" ht="13.8" hidden="false" customHeight="false" outlineLevel="0" collapsed="false">
      <c r="A5" s="6" t="n">
        <f aca="false">SUM(A3:A4)</f>
        <v>-1261890.18</v>
      </c>
      <c r="E5" s="6" t="n">
        <f aca="false">SUM(E3:E4)</f>
        <v>-240678.92</v>
      </c>
      <c r="F5" s="6" t="n">
        <f aca="false">SUM(F3:F4)</f>
        <v>-516330.47</v>
      </c>
      <c r="G5" s="6" t="n">
        <f aca="false">SUM(G3:G4)</f>
        <v>-504880.79</v>
      </c>
      <c r="I5" s="7" t="b">
        <f aca="false">SUM(E5:G5)=A5</f>
        <v>1</v>
      </c>
    </row>
    <row r="6" customFormat="false" ht="13.8" hidden="false" customHeight="false" outlineLevel="0" collapsed="false">
      <c r="E6" s="8" t="n">
        <v>0.132766</v>
      </c>
      <c r="F6" s="8" t="n">
        <v>0.284824</v>
      </c>
      <c r="G6" s="8" t="n">
        <v>0.278508</v>
      </c>
      <c r="I6" s="8" t="n">
        <f aca="false">SUM(E6:G6)</f>
        <v>0.696098</v>
      </c>
    </row>
    <row r="8" customFormat="false" ht="13.8" hidden="false" customHeight="false" outlineLevel="0" collapsed="false">
      <c r="E8" s="7" t="b">
        <f aca="false">ABS(E5/$A5-E6/$I6)&lt;0.001%</f>
        <v>1</v>
      </c>
      <c r="F8" s="7" t="b">
        <f aca="false">ABS(F5/$A5-F6/$I6)&lt;0.001%</f>
        <v>1</v>
      </c>
      <c r="G8" s="7" t="b">
        <f aca="false">ABS(G5/$A5-G6/$I6)&lt;0.001%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851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2024-08-17T18:47:21Z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