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ss\2021\P03\"/>
    </mc:Choice>
  </mc:AlternateContent>
  <xr:revisionPtr revIDLastSave="0" documentId="13_ncr:1_{E54751F9-362C-4184-A018-8F625A74E9B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B12" i="1"/>
  <c r="B13" i="1" s="1"/>
  <c r="A5" i="1" l="1"/>
  <c r="A3" i="1"/>
  <c r="E2" i="1" l="1"/>
  <c r="E6" i="1" l="1"/>
  <c r="H2" i="1"/>
  <c r="H5" i="1" s="1"/>
  <c r="E3" i="1" l="1"/>
  <c r="E4" i="1" s="1"/>
  <c r="E5" i="1" l="1"/>
  <c r="H4" i="1"/>
  <c r="H6" i="1" l="1"/>
</calcChain>
</file>

<file path=xl/sharedStrings.xml><?xml version="1.0" encoding="utf-8"?>
<sst xmlns="http://schemas.openxmlformats.org/spreadsheetml/2006/main" count="20" uniqueCount="19">
  <si>
    <t>Amount</t>
  </si>
  <si>
    <t>Date</t>
  </si>
  <si>
    <t>Description</t>
  </si>
  <si>
    <t>Cost</t>
  </si>
  <si>
    <t>Buying the land</t>
  </si>
  <si>
    <t>2018 P03 Taxes 2 of 3</t>
  </si>
  <si>
    <t>2018 P03 Taxes 1 of 3</t>
  </si>
  <si>
    <t>2018 P03 Taxes 3 of 3</t>
  </si>
  <si>
    <t>2019 P03 Taxes 1 of 3</t>
  </si>
  <si>
    <t>2019 P03 Taxes 2 of 3</t>
  </si>
  <si>
    <t>2020 P03 Taxes 1 of 2</t>
  </si>
  <si>
    <t>2020 P03 Taxes 2 of 2</t>
  </si>
  <si>
    <t>Kareem MF</t>
  </si>
  <si>
    <t>RESS MF</t>
  </si>
  <si>
    <t>Revenue</t>
  </si>
  <si>
    <t>ROI</t>
  </si>
  <si>
    <t>Income</t>
  </si>
  <si>
    <t>Sale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</si>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</sst>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&quot;$&quot;#,##0.00&quot; &quot;;[Red]&quot;(&quot;&quot;$&quot;#,##0.00&quot;)&quot;"/>
    <numFmt numFmtId="166" formatCode="&quot;$&quot;#,##0.00;[Red]&quot;$&quot;#,##0.00"/>
    <numFmt numFmtId="167" formatCode="0.000"/>
    <numFmt numFmtId="168" formatCode="0.0%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4" fontId="0" fillId="0" borderId="0" xfId="0" applyNumberFormat="1"/>
    <xf numFmtId="14" fontId="0" fillId="0" borderId="0" xfId="0" applyNumberForma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A15" sqref="A15"/>
    </sheetView>
  </sheetViews>
  <sheetFormatPr defaultRowHeight="15" x14ac:dyDescent="0.25"/>
  <cols>
    <col min="1" max="1" width="12.42578125" style="3" customWidth="1"/>
    <col min="2" max="2" width="10.5703125" customWidth="1"/>
    <col min="3" max="3" width="19.42578125" bestFit="1" customWidth="1"/>
    <col min="4" max="5" width="12.140625" customWidth="1"/>
    <col min="6" max="6" width="4" customWidth="1"/>
    <col min="7" max="7" width="11" bestFit="1" customWidth="1"/>
    <col min="8" max="8" width="11.42578125" customWidth="1"/>
    <col min="9" max="9" width="10.5703125" customWidth="1"/>
    <col min="10" max="1013" width="9.140625" customWidth="1"/>
  </cols>
  <sheetData>
    <row r="1" spans="1:8" s="1" customFormat="1" x14ac:dyDescent="0.25">
      <c r="A1" s="1" t="s">
        <v>0</v>
      </c>
      <c r="B1" s="2" t="s">
        <v>1</v>
      </c>
      <c r="C1" s="1" t="s">
        <v>2</v>
      </c>
    </row>
    <row r="2" spans="1:8" x14ac:dyDescent="0.25">
      <c r="A2" s="3">
        <v>-394023.31</v>
      </c>
      <c r="B2" s="4">
        <v>43334</v>
      </c>
      <c r="C2" t="s">
        <v>4</v>
      </c>
      <c r="E2" s="3">
        <f>-SUM(A2:A10)</f>
        <v>430621.32</v>
      </c>
      <c r="F2" s="3"/>
      <c r="G2" t="s">
        <v>3</v>
      </c>
      <c r="H2" s="4">
        <f>-SUMPRODUCT(A2:A10,B2:B10)/E2</f>
        <v>43375.423428965376</v>
      </c>
    </row>
    <row r="3" spans="1:8" x14ac:dyDescent="0.25">
      <c r="A3" s="3">
        <f>-5792.27-1.5</f>
        <v>-5793.77</v>
      </c>
      <c r="B3" s="4">
        <v>43472</v>
      </c>
      <c r="C3" t="s">
        <v>5</v>
      </c>
      <c r="E3" s="3">
        <f>SUM(A11:A13)</f>
        <v>499384.81999999995</v>
      </c>
      <c r="F3" s="3"/>
      <c r="G3" s="3" t="s">
        <v>16</v>
      </c>
      <c r="H3" s="4"/>
    </row>
    <row r="4" spans="1:8" x14ac:dyDescent="0.25">
      <c r="A4" s="3">
        <v>-3560.54</v>
      </c>
      <c r="B4" s="4">
        <v>43473</v>
      </c>
      <c r="C4" t="s">
        <v>6</v>
      </c>
      <c r="E4" s="3">
        <f>E3-E2</f>
        <v>68763.499999999942</v>
      </c>
      <c r="F4" s="3"/>
      <c r="G4" t="s">
        <v>14</v>
      </c>
      <c r="H4" s="4" t="b">
        <f>E4=SUM(A2:A13)</f>
        <v>1</v>
      </c>
    </row>
    <row r="5" spans="1:8" x14ac:dyDescent="0.25">
      <c r="A5" s="3">
        <f>-2944.74-1</f>
        <v>-2945.74</v>
      </c>
      <c r="B5" s="4">
        <v>43473</v>
      </c>
      <c r="C5" t="s">
        <v>7</v>
      </c>
      <c r="E5" s="11">
        <f>E4/E2</f>
        <v>0.15968438348570374</v>
      </c>
      <c r="F5" s="7"/>
      <c r="G5" s="3" t="s">
        <v>15</v>
      </c>
      <c r="H5" s="9">
        <f>YEARFRAC(H2,B11)</f>
        <v>2.7638888888888888</v>
      </c>
    </row>
    <row r="6" spans="1:8" x14ac:dyDescent="0.25">
      <c r="A6" s="3">
        <v>-3480.25</v>
      </c>
      <c r="B6" s="4">
        <v>43837</v>
      </c>
      <c r="C6" t="s">
        <v>8</v>
      </c>
      <c r="E6" s="11">
        <f>XIRR(A2:A13,B2:B13)</f>
        <v>5.4977235198020932E-2</v>
      </c>
      <c r="F6" s="7"/>
      <c r="G6" s="3" t="s">
        <v>18</v>
      </c>
      <c r="H6" s="4" t="b">
        <f>ABS(POWER(1+E5,1/H5)-1-E6)&lt;0.01%</f>
        <v>1</v>
      </c>
    </row>
    <row r="7" spans="1:8" x14ac:dyDescent="0.25">
      <c r="A7" s="3">
        <v>-5510.23</v>
      </c>
      <c r="B7" s="4">
        <v>43837</v>
      </c>
      <c r="C7" t="s">
        <v>9</v>
      </c>
      <c r="E7" s="3"/>
      <c r="F7" s="3"/>
      <c r="G7" s="3"/>
      <c r="H7" s="4"/>
    </row>
    <row r="8" spans="1:8" x14ac:dyDescent="0.25">
      <c r="A8" s="3">
        <v>-3233.33</v>
      </c>
      <c r="B8" s="4">
        <v>43837</v>
      </c>
      <c r="C8" t="s">
        <v>9</v>
      </c>
      <c r="E8" s="3"/>
      <c r="F8" s="3"/>
      <c r="G8" s="3"/>
      <c r="H8" s="4"/>
    </row>
    <row r="9" spans="1:8" x14ac:dyDescent="0.25">
      <c r="A9" s="3">
        <v>-3233.33</v>
      </c>
      <c r="B9" s="6">
        <v>44161</v>
      </c>
      <c r="C9" t="s">
        <v>10</v>
      </c>
      <c r="E9" s="3"/>
      <c r="F9" s="3"/>
      <c r="G9" s="3"/>
      <c r="H9" s="4"/>
    </row>
    <row r="10" spans="1:8" x14ac:dyDescent="0.25">
      <c r="A10" s="3">
        <v>-8840.82</v>
      </c>
      <c r="B10" s="4">
        <v>44161</v>
      </c>
      <c r="C10" t="s">
        <v>11</v>
      </c>
      <c r="E10" s="3"/>
      <c r="F10" s="3"/>
      <c r="G10" s="3"/>
      <c r="H10" s="4"/>
    </row>
    <row r="11" spans="1:8" x14ac:dyDescent="0.25">
      <c r="A11" s="3">
        <v>530278.57999999996</v>
      </c>
      <c r="B11" s="4">
        <v>44384</v>
      </c>
      <c r="C11" t="s">
        <v>17</v>
      </c>
      <c r="E11" s="3"/>
      <c r="F11" s="3"/>
      <c r="G11" s="3"/>
      <c r="H11" s="4"/>
    </row>
    <row r="12" spans="1:8" x14ac:dyDescent="0.25">
      <c r="A12" s="3">
        <v>-24914.32</v>
      </c>
      <c r="B12" s="4">
        <f>B11</f>
        <v>44384</v>
      </c>
      <c r="C12" t="s">
        <v>12</v>
      </c>
      <c r="D12" s="7">
        <v>0.25</v>
      </c>
      <c r="E12" s="3" t="b">
        <f>A12=-ROUND(D12*SUM(A2:A11),2)</f>
        <v>1</v>
      </c>
      <c r="F12" s="3"/>
      <c r="G12" s="3"/>
      <c r="H12" s="4"/>
    </row>
    <row r="13" spans="1:8" x14ac:dyDescent="0.25">
      <c r="A13" s="3">
        <v>-5979.44</v>
      </c>
      <c r="B13" s="4">
        <f>B12</f>
        <v>44384</v>
      </c>
      <c r="C13" t="s">
        <v>13</v>
      </c>
      <c r="D13" s="7">
        <v>0.08</v>
      </c>
      <c r="E13" s="3" t="b">
        <f>A13=-ROUND(D13*SUM(A2:A12),2)</f>
        <v>1</v>
      </c>
      <c r="F13" s="3"/>
      <c r="G13" s="3"/>
      <c r="H13" s="4"/>
    </row>
    <row r="14" spans="1:8" x14ac:dyDescent="0.25">
      <c r="B14" s="4"/>
      <c r="H14" s="4"/>
    </row>
    <row r="15" spans="1:8" x14ac:dyDescent="0.25">
      <c r="B15" s="4"/>
      <c r="H15" s="4"/>
    </row>
    <row r="16" spans="1:8" x14ac:dyDescent="0.25">
      <c r="B16" s="4"/>
      <c r="E16" s="3"/>
      <c r="H16" s="4"/>
    </row>
    <row r="17" spans="2:8" x14ac:dyDescent="0.25">
      <c r="B17" s="4"/>
      <c r="E17" s="3"/>
      <c r="H17" s="4"/>
    </row>
    <row r="18" spans="2:8" x14ac:dyDescent="0.25">
      <c r="D18" s="3"/>
      <c r="E18" s="3"/>
      <c r="F18" s="3"/>
      <c r="G18" s="3"/>
      <c r="H18" s="7"/>
    </row>
    <row r="19" spans="2:8" x14ac:dyDescent="0.25">
      <c r="E19" s="8"/>
      <c r="H19" s="4"/>
    </row>
    <row r="20" spans="2:8" x14ac:dyDescent="0.25">
      <c r="G20" s="5"/>
      <c r="H20" s="4"/>
    </row>
    <row r="21" spans="2:8" x14ac:dyDescent="0.25">
      <c r="C21" s="4"/>
      <c r="E21" s="3"/>
    </row>
    <row r="22" spans="2:8" x14ac:dyDescent="0.25">
      <c r="E22" s="5"/>
      <c r="F22" s="5"/>
    </row>
    <row r="23" spans="2:8" x14ac:dyDescent="0.25">
      <c r="E23" s="10"/>
      <c r="G23" s="3"/>
    </row>
    <row r="24" spans="2:8" x14ac:dyDescent="0.25">
      <c r="E24" s="10"/>
      <c r="G24" s="3"/>
    </row>
  </sheetData>
  <pageMargins left="0.7" right="0.7" top="0.75" bottom="0.75" header="0.30000000000000004" footer="0.30000000000000004"/>
  <pageSetup fitToWidth="0" fitToHeight="0" orientation="portrait" r:id="rId1"/>
  <ignoredErrors>
    <ignoredError sqref="H2 E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cp:revision>10</cp:revision>
  <dcterms:created xsi:type="dcterms:W3CDTF">2019-01-21T17:40:41Z</dcterms:created>
  <dcterms:modified xsi:type="dcterms:W3CDTF">2021-07-31T15:26:35Z</dcterms:modified>
</cp:coreProperties>
</file>