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<sst xmlns="http://schemas.openxmlformats.org/spreadsheetml/2006/main" count="21" uniqueCount="20">
  <si>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Amount</t>
  </si>
  <si>
    <t xml:space="preserve">Date</t>
  </si>
  <si>
    <t xml:space="preserve">Description</t>
  </si>
  <si>
    <t xml:space="preserve">Acres</t>
  </si>
  <si>
    <t xml:space="preserve">Cost</t>
  </si>
  <si>
    <t xml:space="preserve">Recorded</t>
  </si>
  <si>
    <t xml:space="preserve">Asset</t>
  </si>
  <si>
    <t xml:space="preserve">RESS Contribution</t>
  </si>
  <si>
    <t xml:space="preserve">Tax preparation</t>
  </si>
  <si>
    <t xml:space="preserve">Income</t>
  </si>
  <si>
    <t xml:space="preserve">2020 property tax</t>
  </si>
  <si>
    <t xml:space="preserve">Revenue</t>
  </si>
  <si>
    <t xml:space="preserve">Selling 1 acre</t>
  </si>
  <si>
    <t xml:space="preserve">ROI</t>
  </si>
  <si>
    <t xml:space="preserve">Selling 3.27 acre</t>
  </si>
  <si>
    <t xml:space="preserve">IRR</t>
  </si>
  <si>
    <t xml:space="preserve">Selling 3 acre</t>
  </si>
  <si>
    <t xml:space="preserve">MF #1</t>
  </si>
  <si>
    <t xml:space="preserve">MF #2</t>
  </si>
  <si>
    <t xml:space="preserve">Final distribution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</si>
</sst>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\$#,##0.00\ ;[RED]&quot;($&quot;#,##0.00\)"/>
    <numFmt numFmtId="166" formatCode="0%"/>
    <numFmt numFmtId="167" formatCode="yyyy\-mm\-dd"/>
    <numFmt numFmtId="168" formatCode="\$#,##0.00;[RED]\$#,##0.00"/>
    <numFmt numFmtId="169" formatCode="0.000"/>
    <numFmt numFmtId="170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2" width="11.85"/>
    <col collapsed="false" customWidth="true" hidden="false" outlineLevel="0" max="3" min="3" style="2" width="17"/>
    <col collapsed="false" customWidth="true" hidden="false" outlineLevel="0" max="4" min="4" style="2" width="4.22"/>
    <col collapsed="false" customWidth="true" hidden="false" outlineLevel="0" max="7" min="5" style="2" width="5.86"/>
    <col collapsed="false" customWidth="true" hidden="false" outlineLevel="0" max="9" min="8" style="2" width="11.57"/>
    <col collapsed="false" customWidth="true" hidden="false" outlineLevel="0" max="10" min="10" style="2" width="13.12"/>
    <col collapsed="false" customWidth="true" hidden="false" outlineLevel="0" max="11" min="11" style="2" width="13"/>
    <col collapsed="false" customWidth="true" hidden="false" outlineLevel="0" max="12" min="12" style="2" width="12.57"/>
    <col collapsed="false" customWidth="true" hidden="false" outlineLevel="0" max="13" min="13" style="2" width="2.64"/>
    <col collapsed="false" customWidth="true" hidden="false" outlineLevel="0" max="14" min="14" style="2" width="9.14"/>
    <col collapsed="false" customWidth="true" hidden="false" outlineLevel="0" max="15" min="15" style="2" width="11.85"/>
    <col collapsed="false" customWidth="true" hidden="false" outlineLevel="0" max="1022" min="16" style="2" width="9.14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/>
      <c r="E1" s="3"/>
      <c r="F1" s="3" t="s">
        <v>3</v>
      </c>
      <c r="G1" s="3"/>
      <c r="H1" s="3" t="s">
        <v>4</v>
      </c>
      <c r="I1" s="3" t="s">
        <v>5</v>
      </c>
      <c r="J1" s="3" t="s">
        <v>6</v>
      </c>
      <c r="N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customFormat="false" ht="13.8" hidden="false" customHeight="false" outlineLevel="0" collapsed="false">
      <c r="A2" s="1" t="n">
        <v>-187000</v>
      </c>
      <c r="B2" s="5" t="n">
        <v>43372</v>
      </c>
      <c r="C2" s="2" t="s">
        <v>7</v>
      </c>
      <c r="G2" s="2" t="n">
        <v>8.03</v>
      </c>
      <c r="I2" s="1"/>
      <c r="J2" s="1" t="n">
        <f aca="false">-A2</f>
        <v>187000</v>
      </c>
      <c r="L2" s="1" t="n">
        <f aca="false">-SUM(A2:A4)</f>
        <v>193122.5</v>
      </c>
      <c r="N2" s="2" t="s">
        <v>4</v>
      </c>
      <c r="O2" s="5" t="n">
        <f aca="false">-SUMPRODUCT(A2:A4,B2:B4)/L2</f>
        <v>43394.7176403578</v>
      </c>
    </row>
    <row r="3" customFormat="false" ht="13.8" hidden="false" customHeight="false" outlineLevel="0" collapsed="false">
      <c r="A3" s="1" t="n">
        <v>-512.5</v>
      </c>
      <c r="B3" s="5" t="n">
        <v>43887</v>
      </c>
      <c r="C3" s="2" t="s">
        <v>8</v>
      </c>
      <c r="J3" s="6" t="n">
        <f aca="false">J2-A3</f>
        <v>187512.5</v>
      </c>
      <c r="L3" s="1" t="n">
        <f aca="false">SUM(A5:A10)</f>
        <v>233772.19</v>
      </c>
      <c r="N3" s="2" t="s">
        <v>9</v>
      </c>
      <c r="O3" s="5" t="n">
        <f aca="false">SUMPRODUCT(A5:A10,B5:B10)/L3</f>
        <v>44485.5462686986</v>
      </c>
    </row>
    <row r="4" customFormat="false" ht="13.8" hidden="false" customHeight="false" outlineLevel="0" collapsed="false">
      <c r="A4" s="1" t="n">
        <v>-5610</v>
      </c>
      <c r="B4" s="5" t="n">
        <v>44107</v>
      </c>
      <c r="C4" s="2" t="s">
        <v>10</v>
      </c>
      <c r="J4" s="6" t="n">
        <f aca="false">J3-A4</f>
        <v>193122.5</v>
      </c>
      <c r="L4" s="1" t="n">
        <f aca="false">L3-L2</f>
        <v>40649.69</v>
      </c>
      <c r="N4" s="2" t="s">
        <v>11</v>
      </c>
      <c r="O4" s="7" t="n">
        <f aca="false">YEARFRAC(O2,O3)</f>
        <v>2.98611111111111</v>
      </c>
      <c r="P4" s="8" t="b">
        <f aca="false">L4=SUM(A2:A9)</f>
        <v>0</v>
      </c>
    </row>
    <row r="5" customFormat="false" ht="13.8" hidden="false" customHeight="false" outlineLevel="0" collapsed="false">
      <c r="A5" s="1" t="n">
        <v>35468.35</v>
      </c>
      <c r="B5" s="5" t="n">
        <v>43603</v>
      </c>
      <c r="C5" s="2" t="s">
        <v>12</v>
      </c>
      <c r="F5" s="2" t="n">
        <v>1</v>
      </c>
      <c r="G5" s="2" t="n">
        <f aca="false">G2-F5</f>
        <v>7.03</v>
      </c>
      <c r="H5" s="6" t="n">
        <f aca="false">F5/G$2*J2</f>
        <v>23287.6712328767</v>
      </c>
      <c r="I5" s="6" t="n">
        <v>23375</v>
      </c>
      <c r="J5" s="6" t="n">
        <f aca="false">J4-I5</f>
        <v>169747.5</v>
      </c>
      <c r="L5" s="9" t="n">
        <f aca="false">L4/L2</f>
        <v>0.210486556460278</v>
      </c>
      <c r="N5" s="2" t="s">
        <v>13</v>
      </c>
    </row>
    <row r="6" customFormat="false" ht="13.8" hidden="false" customHeight="false" outlineLevel="0" collapsed="false">
      <c r="A6" s="1" t="n">
        <v>86081.65</v>
      </c>
      <c r="B6" s="5" t="n">
        <v>44435</v>
      </c>
      <c r="C6" s="2" t="s">
        <v>14</v>
      </c>
      <c r="F6" s="2" t="n">
        <v>3.27</v>
      </c>
      <c r="G6" s="2" t="n">
        <f aca="false">G5-F6</f>
        <v>3.76</v>
      </c>
      <c r="H6" s="6" t="n">
        <f aca="false">F6/G$2*J$4</f>
        <v>78643.9072229141</v>
      </c>
      <c r="I6" s="6" t="n">
        <v>78640</v>
      </c>
      <c r="J6" s="6" t="n">
        <f aca="false">J5-I6</f>
        <v>91107.5</v>
      </c>
      <c r="L6" s="9" t="n">
        <f aca="false">XIRR(A2:A9,B2:B9)</f>
        <v>0.0659013848879526</v>
      </c>
      <c r="N6" s="2" t="s">
        <v>15</v>
      </c>
    </row>
    <row r="7" customFormat="false" ht="13.8" hidden="false" customHeight="false" outlineLevel="0" collapsed="false">
      <c r="A7" s="1" t="n">
        <v>115005</v>
      </c>
      <c r="B7" s="5" t="n">
        <v>44802</v>
      </c>
      <c r="C7" s="2" t="s">
        <v>16</v>
      </c>
      <c r="F7" s="2" t="n">
        <f aca="false">G2-F5-F6</f>
        <v>3.76</v>
      </c>
      <c r="G7" s="2" t="n">
        <f aca="false">G6-F7</f>
        <v>0</v>
      </c>
      <c r="H7" s="6" t="n">
        <f aca="false">F7/G$2*J$4</f>
        <v>90428.4682440847</v>
      </c>
      <c r="I7" s="6" t="n">
        <v>91107.5</v>
      </c>
      <c r="J7" s="6" t="n">
        <f aca="false">J6-I7</f>
        <v>0</v>
      </c>
    </row>
    <row r="8" customFormat="false" ht="13.8" hidden="false" customHeight="false" outlineLevel="0" collapsed="false">
      <c r="A8" s="1" t="n">
        <f aca="false">-ROUND(D8*SUM(A2:A7),2)</f>
        <v>-2171.63</v>
      </c>
      <c r="B8" s="5" t="n">
        <f aca="false">B7</f>
        <v>44802</v>
      </c>
      <c r="C8" s="2" t="s">
        <v>17</v>
      </c>
      <c r="D8" s="9" t="n">
        <v>0.05</v>
      </c>
    </row>
    <row r="9" customFormat="false" ht="13.8" hidden="false" customHeight="false" outlineLevel="0" collapsed="false">
      <c r="A9" s="1" t="n">
        <f aca="false">ROUND(A8*D9/D8,2)</f>
        <v>-1302.98</v>
      </c>
      <c r="B9" s="5" t="n">
        <f aca="false">B8</f>
        <v>44802</v>
      </c>
      <c r="C9" s="2" t="s">
        <v>18</v>
      </c>
      <c r="D9" s="9" t="n">
        <v>0.03</v>
      </c>
      <c r="E9" s="5"/>
      <c r="F9" s="5"/>
      <c r="G9" s="5"/>
    </row>
    <row r="10" customFormat="false" ht="13.8" hidden="false" customHeight="false" outlineLevel="0" collapsed="false">
      <c r="A10" s="1" t="n">
        <v>691.8</v>
      </c>
      <c r="B10" s="5" t="n">
        <v>45005</v>
      </c>
      <c r="C10" s="2" t="s">
        <v>19</v>
      </c>
    </row>
    <row r="18" customFormat="false" ht="13.8" hidden="false" customHeight="false" outlineLevel="0" collapsed="false">
      <c r="C18" s="5"/>
      <c r="D18" s="5"/>
      <c r="E18" s="5"/>
      <c r="F18" s="5"/>
    </row>
    <row r="19" customFormat="false" ht="13.8" hidden="false" customHeight="false" outlineLevel="0" collapsed="false">
      <c r="C19" s="5"/>
      <c r="D19" s="5"/>
      <c r="E19" s="5"/>
      <c r="F19" s="5"/>
    </row>
    <row r="20" customFormat="false" ht="13.8" hidden="false" customHeight="false" outlineLevel="0" collapsed="false">
      <c r="C20" s="5"/>
      <c r="D20" s="5"/>
      <c r="E20" s="5"/>
      <c r="F20" s="5"/>
    </row>
    <row r="23" customFormat="false" ht="13.8" hidden="false" customHeight="false" outlineLevel="0" collapsed="false">
      <c r="C23" s="5"/>
      <c r="D23" s="5"/>
      <c r="E23" s="5"/>
      <c r="F23" s="5"/>
    </row>
    <row r="24" customFormat="false" ht="13.8" hidden="false" customHeight="false" outlineLevel="0" collapsed="false">
      <c r="C24" s="5"/>
      <c r="D24" s="5"/>
      <c r="E24" s="5"/>
      <c r="F24" s="5"/>
    </row>
    <row r="25" customFormat="false" ht="13.8" hidden="false" customHeight="false" outlineLevel="0" collapsed="false">
      <c r="C25" s="5"/>
      <c r="D25" s="5"/>
      <c r="E25" s="5"/>
      <c r="F25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2019-01-21T17:40:41Z</dcterms:created>
  <dc:creator>Wael Ellithy</dc:creator>
  <dc:description/>
  <dc:language>en-US</dc:language>
  <cp:lastModifiedBy/>
  <dcterms:modified xsi:type="dcterms:W3CDTF">2023-03-20T07:21:39Z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