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<sst xmlns="http://schemas.openxmlformats.org/spreadsheetml/2006/main" count="9" uniqueCount="9">
  <si>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Initial Payment</t>
  </si>
  <si>
    <t xml:space="preserve">Cost</t>
  </si>
  <si>
    <t xml:space="preserve">Rebalance</t>
  </si>
  <si>
    <t xml:space="preserve">Revenue</t>
  </si>
  <si>
    <t xml:space="preserve">Sale</t>
  </si>
  <si>
    <t xml:space="preserve">ROI</t>
  </si>
  <si>
    <t xml:space="preserve">MF #1</t>
  </si>
  <si>
    <t xml:space="preserve">IRR</t>
  </si>
  <si>
    <t xml:space="preserve">MF #2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</si>
</sst>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\$#,##0.00_);[RED]&quot;($&quot;#,##0.00\)"/>
    <numFmt numFmtId="166" formatCode="yyyy\-mm\-dd"/>
    <numFmt numFmtId="167" formatCode="[$$-409]#,##0.00;[RED]\-[$$-409]#,##0.00"/>
    <numFmt numFmtId="168" formatCode="0%"/>
    <numFmt numFmtId="169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:G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1.85"/>
    <col collapsed="false" customWidth="true" hidden="false" outlineLevel="0" max="3" min="3" style="0" width="14.57"/>
    <col collapsed="false" customWidth="true" hidden="false" outlineLevel="0" max="7" min="7" style="0" width="13.1"/>
    <col collapsed="false" customWidth="true" hidden="false" outlineLevel="0" max="8" min="8" style="0" width="4.57"/>
    <col collapsed="false" customWidth="true" hidden="false" outlineLevel="0" max="10" min="10" style="0" width="11.85"/>
  </cols>
  <sheetData>
    <row r="1" customFormat="false" ht="13.8" hidden="false" customHeight="false" outlineLevel="0" collapsed="false">
      <c r="A1" s="1" t="n">
        <v>-525904</v>
      </c>
      <c r="B1" s="2" t="n">
        <v>44305</v>
      </c>
      <c r="C1" s="0" t="s">
        <v>0</v>
      </c>
      <c r="G1" s="1" t="n">
        <f aca="false">-SUM(A1:A2)</f>
        <v>476962</v>
      </c>
      <c r="I1" s="0" t="s">
        <v>1</v>
      </c>
      <c r="J1" s="2" t="n">
        <f aca="false">-SUMPRODUCT(A1:A2,B1:B2)/G1</f>
        <v>44299.7667906458</v>
      </c>
    </row>
    <row r="2" customFormat="false" ht="13.8" hidden="false" customHeight="false" outlineLevel="0" collapsed="false">
      <c r="A2" s="1" t="n">
        <v>48942</v>
      </c>
      <c r="B2" s="2" t="n">
        <v>44356</v>
      </c>
      <c r="C2" s="0" t="s">
        <v>2</v>
      </c>
      <c r="G2" s="1" t="n">
        <f aca="false">SUM(A1:A5)</f>
        <v>45765.96</v>
      </c>
      <c r="I2" s="0" t="s">
        <v>3</v>
      </c>
      <c r="J2" s="2" t="n">
        <f aca="false">B3</f>
        <v>44714</v>
      </c>
    </row>
    <row r="3" customFormat="false" ht="13.8" hidden="false" customHeight="false" outlineLevel="0" collapsed="false">
      <c r="A3" s="3" t="n">
        <v>526707.61</v>
      </c>
      <c r="B3" s="2" t="n">
        <v>44714</v>
      </c>
      <c r="C3" s="0" t="s">
        <v>4</v>
      </c>
      <c r="G3" s="4" t="n">
        <f aca="false">G2/G1</f>
        <v>0.0959530528637501</v>
      </c>
      <c r="I3" s="0" t="s">
        <v>5</v>
      </c>
      <c r="J3" s="0" t="n">
        <f aca="false">com.sun.star.sheet.addin.Analysis.getYearfrac(J1,J2)</f>
        <v>1.13611111111111</v>
      </c>
    </row>
    <row r="4" customFormat="false" ht="13.8" hidden="false" customHeight="false" outlineLevel="0" collapsed="false">
      <c r="A4" s="1" t="n">
        <f aca="false">-ROUND(D4*SUM(A1:A3),2)</f>
        <v>-2487.28</v>
      </c>
      <c r="B4" s="2" t="n">
        <f aca="false">B3</f>
        <v>44714</v>
      </c>
      <c r="C4" s="0" t="s">
        <v>6</v>
      </c>
      <c r="D4" s="4" t="n">
        <v>0.05</v>
      </c>
      <c r="G4" s="4" t="n">
        <f aca="false">com.sun.star.sheet.addin.Analysis.getXirr(A1:A5,B1:B5)</f>
        <v>0.0840898225113409</v>
      </c>
      <c r="I4" s="0" t="s">
        <v>7</v>
      </c>
      <c r="J4" s="5" t="b">
        <f aca="false">ABS(POWER(1+G3,1/J3)-1-G4)&lt;0.1%</f>
        <v>1</v>
      </c>
    </row>
    <row r="5" customFormat="false" ht="13.8" hidden="false" customHeight="false" outlineLevel="0" collapsed="false">
      <c r="A5" s="1" t="n">
        <f aca="false">ROUND(A4*D5/D4,2)</f>
        <v>-1492.37</v>
      </c>
      <c r="B5" s="2" t="n">
        <f aca="false">B4</f>
        <v>44714</v>
      </c>
      <c r="C5" s="0" t="s">
        <v>8</v>
      </c>
      <c r="D5" s="4" t="n">
        <v>0.03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Wael Ellithy</dc:creator>
  <dc:description/>
  <dc:language>en-US</dc:language>
  <cp:lastModifiedBy/>
  <dcterms:modified xsi:type="dcterms:W3CDTF">2022-06-02T19:12:26Z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