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WPI\OIE 552\group Project\"/>
    </mc:Choice>
  </mc:AlternateContent>
  <xr:revisionPtr revIDLastSave="0" documentId="8_{DB3871FB-2970-41E0-92E0-D05C17AC1CC8}" xr6:coauthVersionLast="47" xr6:coauthVersionMax="47" xr10:uidLastSave="{00000000-0000-0000-0000-000000000000}"/>
  <bookViews>
    <workbookView xWindow="28680" yWindow="-120" windowWidth="29040" windowHeight="15720" xr2:uid="{E08233D7-3428-482C-B428-34760728D047}"/>
  </bookViews>
  <sheets>
    <sheet name="Sheet2" sheetId="2" r:id="rId1"/>
  </sheets>
  <definedNames>
    <definedName name="solver_adj" localSheetId="0" hidden="1">Sheet2!$H$2:$AF$2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Sheet2!$AG$18:$AG$19</definedName>
    <definedName name="solver_lhs10" localSheetId="0" hidden="1">Sheet2!$AG$13</definedName>
    <definedName name="solver_lhs11" localSheetId="0" hidden="1">Sheet2!$AG$14</definedName>
    <definedName name="solver_lhs12" localSheetId="0" hidden="1">Sheet2!$AG$11</definedName>
    <definedName name="solver_lhs13" localSheetId="0" hidden="1">Sheet2!$AG$15</definedName>
    <definedName name="solver_lhs14" localSheetId="0" hidden="1">Sheet2!$AG$15</definedName>
    <definedName name="solver_lhs2" localSheetId="0" hidden="1">Sheet2!$AG$8:$AG$17</definedName>
    <definedName name="solver_lhs3" localSheetId="0" hidden="1">Sheet2!$H$2:$AF$2</definedName>
    <definedName name="solver_lhs4" localSheetId="0" hidden="1">Sheet2!$AG$8</definedName>
    <definedName name="solver_lhs5" localSheetId="0" hidden="1">Sheet2!$AG$19</definedName>
    <definedName name="solver_lhs6" localSheetId="0" hidden="1">Sheet2!$AG$16</definedName>
    <definedName name="solver_lhs7" localSheetId="0" hidden="1">Sheet2!$AG$18</definedName>
    <definedName name="solver_lhs8" localSheetId="0" hidden="1">Sheet2!$AG$17</definedName>
    <definedName name="solver_lhs9" localSheetId="0" hidden="1">Sheet2!$AG$12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Sheet2!$H$22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Sheet2!$AI$18:$AI$19</definedName>
    <definedName name="solver_rhs10" localSheetId="0" hidden="1">Sheet2!$AI$13</definedName>
    <definedName name="solver_rhs11" localSheetId="0" hidden="1">Sheet2!$AI$14</definedName>
    <definedName name="solver_rhs12" localSheetId="0" hidden="1">Sheet2!$AI$11</definedName>
    <definedName name="solver_rhs13" localSheetId="0" hidden="1">Sheet2!$AI$15</definedName>
    <definedName name="solver_rhs14" localSheetId="0" hidden="1">Sheet2!$AI$15</definedName>
    <definedName name="solver_rhs2" localSheetId="0" hidden="1">Sheet2!$AI$8:$AI$17</definedName>
    <definedName name="solver_rhs3" localSheetId="0" hidden="1">"integer"</definedName>
    <definedName name="solver_rhs4" localSheetId="0" hidden="1">Sheet2!$AI$8</definedName>
    <definedName name="solver_rhs5" localSheetId="0" hidden="1">Sheet2!$AI$19</definedName>
    <definedName name="solver_rhs6" localSheetId="0" hidden="1">Sheet2!$AI$16</definedName>
    <definedName name="solver_rhs7" localSheetId="0" hidden="1">Sheet2!$AI$18</definedName>
    <definedName name="solver_rhs8" localSheetId="0" hidden="1">Sheet2!$AI$17</definedName>
    <definedName name="solver_rhs9" localSheetId="0" hidden="1">Sheet2!$AI$12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" i="2" l="1"/>
  <c r="AG15" i="2"/>
  <c r="AI19" i="2"/>
  <c r="AG19" i="2"/>
  <c r="AG10" i="2"/>
  <c r="AG11" i="2"/>
  <c r="AG12" i="2"/>
  <c r="AG13" i="2"/>
  <c r="AG14" i="2"/>
  <c r="AG16" i="2"/>
  <c r="AG17" i="2"/>
  <c r="AG18" i="2"/>
  <c r="AG9" i="2"/>
  <c r="AG8" i="2"/>
  <c r="H5" i="2" l="1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H22" i="2" l="1"/>
</calcChain>
</file>

<file path=xl/sharedStrings.xml><?xml version="1.0" encoding="utf-8"?>
<sst xmlns="http://schemas.openxmlformats.org/spreadsheetml/2006/main" count="148" uniqueCount="113">
  <si>
    <t>Chase: Manhattan Bank Case</t>
  </si>
  <si>
    <t xml:space="preserve">Time Period </t>
  </si>
  <si>
    <t xml:space="preserve"># of persons required </t>
  </si>
  <si>
    <t xml:space="preserve">Variables </t>
  </si>
  <si>
    <t>F</t>
  </si>
  <si>
    <t>F1</t>
  </si>
  <si>
    <t>F2</t>
  </si>
  <si>
    <t>P1-1</t>
  </si>
  <si>
    <t>P1-2</t>
  </si>
  <si>
    <t>P1-3</t>
  </si>
  <si>
    <t>P1-4</t>
  </si>
  <si>
    <t>P1-5</t>
  </si>
  <si>
    <t>P1-6</t>
  </si>
  <si>
    <t>P1-7</t>
  </si>
  <si>
    <t>P2-1</t>
  </si>
  <si>
    <t>P2-2</t>
  </si>
  <si>
    <t>P2-3</t>
  </si>
  <si>
    <t>P2-4</t>
  </si>
  <si>
    <t>P2-5</t>
  </si>
  <si>
    <t>P2-6</t>
  </si>
  <si>
    <t>P3-1</t>
  </si>
  <si>
    <t>P3-2</t>
  </si>
  <si>
    <t>P3-3</t>
  </si>
  <si>
    <t>P3-4</t>
  </si>
  <si>
    <t>P3-5</t>
  </si>
  <si>
    <t>P4-1</t>
  </si>
  <si>
    <t>P4-2</t>
  </si>
  <si>
    <t>P4-3</t>
  </si>
  <si>
    <t>P4-5</t>
  </si>
  <si>
    <t>9 to 10</t>
  </si>
  <si>
    <t>Number of employees</t>
  </si>
  <si>
    <t xml:space="preserve"> variable capacity can effectively be achieved by employing part-time personnel</t>
  </si>
  <si>
    <t>10 to 11</t>
  </si>
  <si>
    <t>Cost</t>
  </si>
  <si>
    <t>11 to 12</t>
  </si>
  <si>
    <t>working hour</t>
  </si>
  <si>
    <t>part-time hours &lt;= 40% of the day's total requirement</t>
  </si>
  <si>
    <t>12 to 1</t>
  </si>
  <si>
    <t>total cost</t>
  </si>
  <si>
    <t>full time work 8 hours/ day -&gt; 35 hours/week (with lunch break)</t>
  </si>
  <si>
    <t>1 to 2</t>
  </si>
  <si>
    <t>4 hours &lt;=part-timers &lt;= 8hours (no lunch break)</t>
  </si>
  <si>
    <t>2 to 3</t>
  </si>
  <si>
    <t>50% = lunch between 11a.m. - 12p.m.</t>
  </si>
  <si>
    <t>3 to 4</t>
  </si>
  <si>
    <t>Constraints</t>
  </si>
  <si>
    <t>Used</t>
  </si>
  <si>
    <t xml:space="preserve">Availabilty </t>
  </si>
  <si>
    <t>50% = lunch between 12p.m. - 1p.m.</t>
  </si>
  <si>
    <t>4 to 5</t>
  </si>
  <si>
    <t>9 am to 10 am requirements</t>
  </si>
  <si>
    <t>&gt;=</t>
  </si>
  <si>
    <t>shift starts at 9a.m. - 7p.m. (overtime&lt;=2 hours)</t>
  </si>
  <si>
    <t>5 to 6</t>
  </si>
  <si>
    <t>10 am to 11 am requirements</t>
  </si>
  <si>
    <t>full time employee working overtime &lt;= 5 hours (paid normal rate)</t>
  </si>
  <si>
    <t>6 to 7</t>
  </si>
  <si>
    <t>11 am to 12 pm requirements</t>
  </si>
  <si>
    <t>full time employee rate = $10.11</t>
  </si>
  <si>
    <t>12 pm to 1pm requirements</t>
  </si>
  <si>
    <t>full time employee overtime rate = $ 8.08</t>
  </si>
  <si>
    <t xml:space="preserve">Variable </t>
  </si>
  <si>
    <t>Time</t>
  </si>
  <si>
    <t>1 pm to 2 pm requirements</t>
  </si>
  <si>
    <t>part time employee rate = $7.82</t>
  </si>
  <si>
    <t>9am-5pm</t>
  </si>
  <si>
    <t>2 pm to 3 pm requirements</t>
  </si>
  <si>
    <t>5pm-6pm (overtime)</t>
  </si>
  <si>
    <t>3 pm to 4 pm requirements</t>
  </si>
  <si>
    <t>6pm-7pm (overtime)</t>
  </si>
  <si>
    <t>4 pm to 5pm requirements</t>
  </si>
  <si>
    <t>9am-1pm</t>
  </si>
  <si>
    <t>5 pm to 6 pm requirements</t>
  </si>
  <si>
    <t>10am-2pm</t>
  </si>
  <si>
    <t>6 pm to 7 pm requirements</t>
  </si>
  <si>
    <t>11am-3pm</t>
  </si>
  <si>
    <t>&lt;=</t>
  </si>
  <si>
    <t>12pm-4pm</t>
  </si>
  <si>
    <t>full time overtime limit</t>
  </si>
  <si>
    <t>1pm-5pm</t>
  </si>
  <si>
    <t>2pm-6pm</t>
  </si>
  <si>
    <t>3pm-7pm</t>
  </si>
  <si>
    <t>Objective</t>
  </si>
  <si>
    <t>9am-2pm</t>
  </si>
  <si>
    <t>10am-3pm</t>
  </si>
  <si>
    <t>11am-4pm</t>
  </si>
  <si>
    <t>12pm-5pm</t>
  </si>
  <si>
    <t>1pm-6pm</t>
  </si>
  <si>
    <t>2pm-7pm</t>
  </si>
  <si>
    <t>9am-3pm</t>
  </si>
  <si>
    <t>10am-4pm</t>
  </si>
  <si>
    <t>11am-5pm</t>
  </si>
  <si>
    <t>12pm-6pm</t>
  </si>
  <si>
    <t>1pm-7pm</t>
  </si>
  <si>
    <t>9am-4pm</t>
  </si>
  <si>
    <t>10am-5pm</t>
  </si>
  <si>
    <t>11am-6pm</t>
  </si>
  <si>
    <t>P4-4</t>
  </si>
  <si>
    <t>12pm-7pm</t>
  </si>
  <si>
    <t># of Employees</t>
  </si>
  <si>
    <t xml:space="preserve">The problem is to find an optimum workforce schedule </t>
  </si>
  <si>
    <t>that would meet manpower requirements at any given time and also be economical.</t>
  </si>
  <si>
    <t xml:space="preserve"> distribution with respect to time of day</t>
  </si>
  <si>
    <t>bank operations have the characteristics of a non-uniform</t>
  </si>
  <si>
    <t>so, raising the percentage significantly decreased the cost</t>
  </si>
  <si>
    <t>part timer's total at 60% = $2997.60</t>
  </si>
  <si>
    <t xml:space="preserve">part timer's total at 40% = $3483.43 </t>
  </si>
  <si>
    <t>Would changing 40 percant to a higher value significantly reduce cost?</t>
  </si>
  <si>
    <t>What are the limitations of the model used to answer the above question?</t>
  </si>
  <si>
    <t>What is the minimum-cost schedule for the bank?</t>
  </si>
  <si>
    <t>removes the opportunity for part time workers to start before 11am.</t>
  </si>
  <si>
    <t xml:space="preserve">limits the amount of part timers that can work till 7 </t>
  </si>
  <si>
    <t>limits the amount of full timers able to do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</si>
</sst>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8" fontId="2" fillId="0" borderId="0" xfId="0" applyNumberFormat="1" applyFont="1"/>
    <xf numFmtId="0" fontId="3" fillId="3" borderId="1" xfId="0" applyFont="1" applyFill="1" applyBorder="1"/>
    <xf numFmtId="0" fontId="3" fillId="3" borderId="2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3" fillId="9" borderId="1" xfId="0" applyFont="1" applyFill="1" applyBorder="1"/>
    <xf numFmtId="0" fontId="3" fillId="9" borderId="2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2" fontId="2" fillId="2" borderId="0" xfId="0" applyNumberFormat="1" applyFont="1" applyFill="1"/>
    <xf numFmtId="9" fontId="2" fillId="0" borderId="0" xfId="1" applyFont="1"/>
    <xf numFmtId="8" fontId="2" fillId="0" borderId="0" xfId="0" applyNumberFormat="1" applyFont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E848-6CE3-4D7C-96B0-8D54BEE346C3}">
  <dimension ref="A1:AM235"/>
  <sheetViews>
    <sheetView tabSelected="1" zoomScale="79" zoomScaleNormal="115" workbookViewId="0">
      <selection activeCell="L28" sqref="L28"/>
    </sheetView>
  </sheetViews>
  <sheetFormatPr defaultRowHeight="14.4" x14ac:dyDescent="0.3"/>
  <cols>
    <col min="1" max="1" width="76.88671875" customWidth="1"/>
    <col min="2" max="2" width="7.33203125" customWidth="1"/>
    <col min="3" max="3" width="12.109375" bestFit="1" customWidth="1"/>
    <col min="4" max="4" width="20.88671875" bestFit="1" customWidth="1"/>
    <col min="5" max="5" width="14.44140625" bestFit="1" customWidth="1"/>
    <col min="7" max="7" width="49.5546875" bestFit="1" customWidth="1"/>
    <col min="35" max="35" width="10.21875" bestFit="1" customWidth="1"/>
  </cols>
  <sheetData>
    <row r="1" spans="1:39" x14ac:dyDescent="0.3">
      <c r="A1" s="1" t="s">
        <v>0</v>
      </c>
      <c r="B1" s="2"/>
      <c r="C1" s="17" t="s">
        <v>1</v>
      </c>
      <c r="D1" s="18" t="s">
        <v>2</v>
      </c>
      <c r="E1" s="2"/>
      <c r="F1" s="2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2"/>
      <c r="AH1" s="2"/>
      <c r="AI1" s="2"/>
      <c r="AJ1" s="2"/>
      <c r="AK1" s="2"/>
      <c r="AL1" s="2"/>
      <c r="AM1" s="2"/>
    </row>
    <row r="2" spans="1:39" x14ac:dyDescent="0.3">
      <c r="A2" s="2" t="s">
        <v>103</v>
      </c>
      <c r="B2" s="2"/>
      <c r="C2" s="19" t="s">
        <v>29</v>
      </c>
      <c r="D2" s="20">
        <v>14</v>
      </c>
      <c r="E2" s="2"/>
      <c r="F2" s="2"/>
      <c r="G2" s="2" t="s">
        <v>30</v>
      </c>
      <c r="H2" s="3">
        <v>29</v>
      </c>
      <c r="I2" s="3">
        <v>8</v>
      </c>
      <c r="J2" s="3">
        <v>9</v>
      </c>
      <c r="K2" s="3">
        <v>0</v>
      </c>
      <c r="L2" s="3">
        <v>0</v>
      </c>
      <c r="M2" s="3">
        <v>9</v>
      </c>
      <c r="N2" s="3">
        <v>12</v>
      </c>
      <c r="O2" s="3">
        <v>1</v>
      </c>
      <c r="P2" s="3">
        <v>5</v>
      </c>
      <c r="Q2" s="3">
        <v>0</v>
      </c>
      <c r="R2" s="3">
        <v>0</v>
      </c>
      <c r="S2" s="3">
        <v>0</v>
      </c>
      <c r="T2" s="3">
        <v>3</v>
      </c>
      <c r="U2" s="3">
        <v>0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2"/>
      <c r="AH2" s="2"/>
      <c r="AI2" s="2"/>
      <c r="AJ2" s="2"/>
      <c r="AK2" s="2"/>
      <c r="AL2" s="2"/>
      <c r="AM2" s="2"/>
    </row>
    <row r="3" spans="1:39" x14ac:dyDescent="0.3">
      <c r="A3" t="s">
        <v>102</v>
      </c>
      <c r="B3" s="2"/>
      <c r="C3" s="21" t="s">
        <v>32</v>
      </c>
      <c r="D3" s="22">
        <v>25</v>
      </c>
      <c r="E3" s="2"/>
      <c r="F3" s="2"/>
      <c r="G3" s="2" t="s">
        <v>33</v>
      </c>
      <c r="H3" s="4">
        <v>10.11</v>
      </c>
      <c r="I3" s="4">
        <v>8.08</v>
      </c>
      <c r="J3" s="4">
        <v>8.08</v>
      </c>
      <c r="K3" s="4">
        <v>7.82</v>
      </c>
      <c r="L3" s="4">
        <v>7.82</v>
      </c>
      <c r="M3" s="4">
        <v>7.82</v>
      </c>
      <c r="N3" s="4">
        <v>7.82</v>
      </c>
      <c r="O3" s="4">
        <v>7.82</v>
      </c>
      <c r="P3" s="4">
        <v>7.82</v>
      </c>
      <c r="Q3" s="4">
        <v>7.82</v>
      </c>
      <c r="R3" s="4">
        <v>7.82</v>
      </c>
      <c r="S3" s="4">
        <v>7.82</v>
      </c>
      <c r="T3" s="4">
        <v>7.82</v>
      </c>
      <c r="U3" s="4">
        <v>7.82</v>
      </c>
      <c r="V3" s="4">
        <v>7.82</v>
      </c>
      <c r="W3" s="4">
        <v>7.82</v>
      </c>
      <c r="X3" s="4">
        <v>7.82</v>
      </c>
      <c r="Y3" s="4">
        <v>7.82</v>
      </c>
      <c r="Z3" s="4">
        <v>7.82</v>
      </c>
      <c r="AA3" s="4">
        <v>7.82</v>
      </c>
      <c r="AB3" s="4">
        <v>7.82</v>
      </c>
      <c r="AC3" s="4">
        <v>7.82</v>
      </c>
      <c r="AD3" s="4">
        <v>7.82</v>
      </c>
      <c r="AE3" s="4">
        <v>7.82</v>
      </c>
      <c r="AF3" s="4">
        <v>7.82</v>
      </c>
      <c r="AG3" s="2"/>
      <c r="AH3" s="2"/>
      <c r="AI3" s="2"/>
      <c r="AJ3" s="2"/>
      <c r="AK3" s="2"/>
      <c r="AL3" s="2"/>
      <c r="AM3" s="2"/>
    </row>
    <row r="4" spans="1:39" x14ac:dyDescent="0.3">
      <c r="A4" s="2" t="s">
        <v>31</v>
      </c>
      <c r="B4" s="2"/>
      <c r="C4" s="19" t="s">
        <v>34</v>
      </c>
      <c r="D4" s="20">
        <v>26</v>
      </c>
      <c r="E4" s="2"/>
      <c r="F4" s="2"/>
      <c r="G4" s="2" t="s">
        <v>35</v>
      </c>
      <c r="H4" s="2">
        <v>8</v>
      </c>
      <c r="I4" s="2">
        <v>1</v>
      </c>
      <c r="J4" s="2">
        <v>1</v>
      </c>
      <c r="K4" s="2">
        <v>4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6</v>
      </c>
      <c r="Y4" s="2">
        <v>6</v>
      </c>
      <c r="Z4" s="2">
        <v>6</v>
      </c>
      <c r="AA4" s="2">
        <v>6</v>
      </c>
      <c r="AB4" s="2">
        <v>6</v>
      </c>
      <c r="AC4" s="2">
        <v>7</v>
      </c>
      <c r="AD4" s="2">
        <v>7</v>
      </c>
      <c r="AE4" s="2">
        <v>7</v>
      </c>
      <c r="AF4" s="2">
        <v>7</v>
      </c>
      <c r="AG4" s="2"/>
      <c r="AH4" s="2"/>
      <c r="AI4" s="2"/>
      <c r="AJ4" s="2"/>
      <c r="AK4" s="2"/>
      <c r="AL4" s="2"/>
      <c r="AM4" s="2"/>
    </row>
    <row r="5" spans="1:39" x14ac:dyDescent="0.3">
      <c r="A5" s="2" t="s">
        <v>100</v>
      </c>
      <c r="B5" s="2"/>
      <c r="C5" s="21" t="s">
        <v>37</v>
      </c>
      <c r="D5" s="22">
        <v>38</v>
      </c>
      <c r="E5" s="2"/>
      <c r="F5" s="2"/>
      <c r="G5" s="2" t="s">
        <v>38</v>
      </c>
      <c r="H5" s="4">
        <f t="shared" ref="H5:AF5" si="0">H3*H4</f>
        <v>80.88</v>
      </c>
      <c r="I5" s="4">
        <f t="shared" si="0"/>
        <v>8.08</v>
      </c>
      <c r="J5" s="4">
        <f t="shared" si="0"/>
        <v>8.08</v>
      </c>
      <c r="K5" s="4">
        <f t="shared" si="0"/>
        <v>31.28</v>
      </c>
      <c r="L5" s="4">
        <f t="shared" si="0"/>
        <v>31.28</v>
      </c>
      <c r="M5" s="4">
        <f t="shared" si="0"/>
        <v>31.28</v>
      </c>
      <c r="N5" s="4">
        <f t="shared" si="0"/>
        <v>31.28</v>
      </c>
      <c r="O5" s="4">
        <f t="shared" si="0"/>
        <v>31.28</v>
      </c>
      <c r="P5" s="4">
        <f t="shared" si="0"/>
        <v>31.28</v>
      </c>
      <c r="Q5" s="4">
        <f t="shared" si="0"/>
        <v>31.28</v>
      </c>
      <c r="R5" s="4">
        <f t="shared" si="0"/>
        <v>39.1</v>
      </c>
      <c r="S5" s="4">
        <f t="shared" si="0"/>
        <v>39.1</v>
      </c>
      <c r="T5" s="4">
        <f t="shared" si="0"/>
        <v>39.1</v>
      </c>
      <c r="U5" s="4">
        <f t="shared" si="0"/>
        <v>39.1</v>
      </c>
      <c r="V5" s="4">
        <f t="shared" si="0"/>
        <v>39.1</v>
      </c>
      <c r="W5" s="4">
        <f t="shared" si="0"/>
        <v>39.1</v>
      </c>
      <c r="X5" s="4">
        <f t="shared" si="0"/>
        <v>46.92</v>
      </c>
      <c r="Y5" s="4">
        <f t="shared" si="0"/>
        <v>46.92</v>
      </c>
      <c r="Z5" s="4">
        <f t="shared" si="0"/>
        <v>46.92</v>
      </c>
      <c r="AA5" s="4">
        <f t="shared" si="0"/>
        <v>46.92</v>
      </c>
      <c r="AB5" s="4">
        <f t="shared" si="0"/>
        <v>46.92</v>
      </c>
      <c r="AC5" s="4">
        <f t="shared" si="0"/>
        <v>54.74</v>
      </c>
      <c r="AD5" s="4">
        <f t="shared" si="0"/>
        <v>54.74</v>
      </c>
      <c r="AE5" s="4">
        <f t="shared" si="0"/>
        <v>54.74</v>
      </c>
      <c r="AF5" s="4">
        <f t="shared" si="0"/>
        <v>54.74</v>
      </c>
      <c r="AG5" s="2"/>
      <c r="AH5" s="2"/>
      <c r="AI5" s="2"/>
      <c r="AJ5" s="2"/>
      <c r="AK5" s="2"/>
      <c r="AL5" s="2"/>
      <c r="AM5" s="2"/>
    </row>
    <row r="6" spans="1:39" x14ac:dyDescent="0.3">
      <c r="A6" s="2" t="s">
        <v>101</v>
      </c>
      <c r="B6" s="2"/>
      <c r="C6" s="19" t="s">
        <v>40</v>
      </c>
      <c r="D6" s="20">
        <v>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A7" s="2" t="s">
        <v>36</v>
      </c>
      <c r="B7" s="2"/>
      <c r="C7" s="21" t="s">
        <v>42</v>
      </c>
      <c r="D7" s="22">
        <v>60</v>
      </c>
      <c r="E7" s="2"/>
      <c r="F7" s="2"/>
      <c r="G7" s="1" t="s">
        <v>45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" t="s">
        <v>46</v>
      </c>
      <c r="AH7" s="1"/>
      <c r="AI7" s="1" t="s">
        <v>47</v>
      </c>
      <c r="AJ7" s="2"/>
      <c r="AK7" s="2"/>
      <c r="AL7" s="2"/>
      <c r="AM7" s="2"/>
    </row>
    <row r="8" spans="1:39" x14ac:dyDescent="0.3">
      <c r="A8" s="2" t="s">
        <v>39</v>
      </c>
      <c r="B8" s="2"/>
      <c r="C8" s="19" t="s">
        <v>44</v>
      </c>
      <c r="D8" s="20">
        <v>51</v>
      </c>
      <c r="E8" s="2"/>
      <c r="F8" s="2"/>
      <c r="G8" s="2" t="s">
        <v>50</v>
      </c>
      <c r="H8" s="2">
        <v>1</v>
      </c>
      <c r="I8" s="2"/>
      <c r="J8" s="2"/>
      <c r="K8" s="2">
        <v>1</v>
      </c>
      <c r="L8" s="2"/>
      <c r="M8" s="2"/>
      <c r="N8" s="2"/>
      <c r="O8" s="2"/>
      <c r="P8" s="2"/>
      <c r="Q8" s="2"/>
      <c r="R8" s="2">
        <v>1</v>
      </c>
      <c r="S8" s="2"/>
      <c r="T8" s="2"/>
      <c r="U8" s="2"/>
      <c r="V8" s="2"/>
      <c r="W8" s="2"/>
      <c r="X8" s="2">
        <v>1</v>
      </c>
      <c r="Y8" s="2"/>
      <c r="Z8" s="2"/>
      <c r="AA8" s="2"/>
      <c r="AB8" s="2"/>
      <c r="AC8" s="2">
        <v>1</v>
      </c>
      <c r="AD8" s="2"/>
      <c r="AE8" s="2"/>
      <c r="AF8" s="2"/>
      <c r="AG8" s="2">
        <f>SUMPRODUCT(H8:AF8, H2:AF2)</f>
        <v>29</v>
      </c>
      <c r="AH8" s="2" t="s">
        <v>51</v>
      </c>
      <c r="AI8" s="2">
        <v>14</v>
      </c>
      <c r="AJ8" s="2"/>
      <c r="AK8" s="2"/>
      <c r="AL8" s="2"/>
      <c r="AM8" s="2"/>
    </row>
    <row r="9" spans="1:39" x14ac:dyDescent="0.3">
      <c r="A9" s="2" t="s">
        <v>41</v>
      </c>
      <c r="B9" s="2"/>
      <c r="C9" s="21" t="s">
        <v>49</v>
      </c>
      <c r="D9" s="22">
        <v>29</v>
      </c>
      <c r="E9" s="2"/>
      <c r="F9" s="2"/>
      <c r="G9" s="2" t="s">
        <v>54</v>
      </c>
      <c r="H9" s="2">
        <v>1</v>
      </c>
      <c r="I9" s="2"/>
      <c r="J9" s="2"/>
      <c r="K9" s="2">
        <v>1</v>
      </c>
      <c r="L9" s="2">
        <v>1</v>
      </c>
      <c r="M9" s="2"/>
      <c r="N9" s="2"/>
      <c r="O9" s="2"/>
      <c r="P9" s="2"/>
      <c r="Q9" s="2"/>
      <c r="R9" s="2">
        <v>1</v>
      </c>
      <c r="S9" s="2">
        <v>1</v>
      </c>
      <c r="T9" s="2"/>
      <c r="U9" s="2"/>
      <c r="V9" s="2"/>
      <c r="W9" s="2"/>
      <c r="X9" s="2">
        <v>1</v>
      </c>
      <c r="Y9" s="2">
        <v>1</v>
      </c>
      <c r="Z9" s="2"/>
      <c r="AA9" s="2"/>
      <c r="AB9" s="2"/>
      <c r="AC9" s="2">
        <v>1</v>
      </c>
      <c r="AD9" s="2">
        <v>1</v>
      </c>
      <c r="AE9" s="2"/>
      <c r="AF9" s="2"/>
      <c r="AG9" s="2">
        <f>SUMPRODUCT(H9:AF9, H2:AF2)</f>
        <v>29</v>
      </c>
      <c r="AH9" s="2" t="s">
        <v>51</v>
      </c>
      <c r="AI9" s="2">
        <v>25</v>
      </c>
      <c r="AJ9" s="2"/>
      <c r="AK9" s="2"/>
      <c r="AL9" s="2"/>
      <c r="AM9" s="2"/>
    </row>
    <row r="10" spans="1:39" x14ac:dyDescent="0.3">
      <c r="A10" s="2" t="s">
        <v>43</v>
      </c>
      <c r="B10" s="2"/>
      <c r="C10" s="19" t="s">
        <v>53</v>
      </c>
      <c r="D10" s="20">
        <v>14</v>
      </c>
      <c r="E10" s="2"/>
      <c r="F10" s="2"/>
      <c r="G10" s="2" t="s">
        <v>57</v>
      </c>
      <c r="H10" s="2">
        <v>0.5</v>
      </c>
      <c r="I10" s="2"/>
      <c r="J10" s="2"/>
      <c r="K10" s="2">
        <v>1</v>
      </c>
      <c r="L10" s="2">
        <v>1</v>
      </c>
      <c r="M10" s="2">
        <v>1</v>
      </c>
      <c r="N10" s="2"/>
      <c r="O10" s="2"/>
      <c r="P10" s="2"/>
      <c r="Q10" s="2"/>
      <c r="R10" s="2">
        <v>1</v>
      </c>
      <c r="S10" s="2">
        <v>1</v>
      </c>
      <c r="T10" s="2">
        <v>1</v>
      </c>
      <c r="U10" s="2"/>
      <c r="V10" s="2"/>
      <c r="W10" s="2"/>
      <c r="X10" s="2">
        <v>1</v>
      </c>
      <c r="Y10" s="2">
        <v>1</v>
      </c>
      <c r="Z10" s="2">
        <v>1</v>
      </c>
      <c r="AA10" s="2"/>
      <c r="AB10" s="2"/>
      <c r="AC10" s="2">
        <v>1</v>
      </c>
      <c r="AD10" s="2">
        <v>1</v>
      </c>
      <c r="AE10" s="2">
        <v>1</v>
      </c>
      <c r="AF10" s="2"/>
      <c r="AG10" s="2">
        <f>SUMPRODUCT(H10:AF10, H2:AF2)</f>
        <v>26.5</v>
      </c>
      <c r="AH10" s="2" t="s">
        <v>51</v>
      </c>
      <c r="AI10" s="2">
        <v>26</v>
      </c>
      <c r="AJ10" s="2"/>
      <c r="AK10" s="2"/>
      <c r="AL10" s="2"/>
      <c r="AM10" s="2"/>
    </row>
    <row r="11" spans="1:39" x14ac:dyDescent="0.3">
      <c r="A11" s="2" t="s">
        <v>48</v>
      </c>
      <c r="B11" s="2"/>
      <c r="C11" s="21" t="s">
        <v>56</v>
      </c>
      <c r="D11" s="22">
        <v>9</v>
      </c>
      <c r="E11" s="2"/>
      <c r="F11" s="2"/>
      <c r="G11" s="2" t="s">
        <v>59</v>
      </c>
      <c r="H11" s="2">
        <v>0.5</v>
      </c>
      <c r="I11" s="2"/>
      <c r="J11" s="2"/>
      <c r="K11" s="2">
        <v>1</v>
      </c>
      <c r="L11" s="2">
        <v>1</v>
      </c>
      <c r="M11" s="2">
        <v>1</v>
      </c>
      <c r="N11" s="2">
        <v>1</v>
      </c>
      <c r="O11" s="2"/>
      <c r="P11" s="2"/>
      <c r="Q11" s="2"/>
      <c r="R11" s="2">
        <v>1</v>
      </c>
      <c r="S11" s="2">
        <v>1</v>
      </c>
      <c r="T11" s="2">
        <v>1</v>
      </c>
      <c r="U11" s="2">
        <v>1</v>
      </c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/>
      <c r="AC11" s="2">
        <v>1</v>
      </c>
      <c r="AD11" s="2">
        <v>1</v>
      </c>
      <c r="AE11" s="2">
        <v>1</v>
      </c>
      <c r="AF11" s="2">
        <v>1</v>
      </c>
      <c r="AG11" s="2">
        <f>SUMPRODUCT(H11:AF11, H2:AF2)</f>
        <v>38.5</v>
      </c>
      <c r="AH11" s="2" t="s">
        <v>51</v>
      </c>
      <c r="AI11" s="2">
        <v>38</v>
      </c>
      <c r="AJ11" s="2"/>
      <c r="AK11" s="2"/>
      <c r="AL11" s="2"/>
      <c r="AM11" s="2"/>
    </row>
    <row r="12" spans="1:39" x14ac:dyDescent="0.3">
      <c r="A12" s="2" t="s">
        <v>52</v>
      </c>
      <c r="B12" s="2"/>
      <c r="C12" s="2"/>
      <c r="D12" s="2"/>
      <c r="E12" s="2"/>
      <c r="F12" s="2"/>
      <c r="G12" s="2" t="s">
        <v>63</v>
      </c>
      <c r="H12" s="2">
        <v>1</v>
      </c>
      <c r="I12" s="2"/>
      <c r="J12" s="2"/>
      <c r="K12" s="2"/>
      <c r="L12" s="2">
        <v>1</v>
      </c>
      <c r="M12" s="2">
        <v>1</v>
      </c>
      <c r="N12" s="2">
        <v>1</v>
      </c>
      <c r="O12" s="2">
        <v>1</v>
      </c>
      <c r="P12" s="2"/>
      <c r="Q12" s="2"/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/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f>SUMPRODUCT(H12:AF12, H2:AF2)</f>
        <v>55</v>
      </c>
      <c r="AH12" s="2" t="s">
        <v>51</v>
      </c>
      <c r="AI12" s="2">
        <v>55</v>
      </c>
      <c r="AJ12" s="2"/>
      <c r="AK12" s="2"/>
      <c r="AL12" s="2"/>
      <c r="AM12" s="2"/>
    </row>
    <row r="13" spans="1:39" x14ac:dyDescent="0.3">
      <c r="A13" s="2" t="s">
        <v>55</v>
      </c>
      <c r="B13" s="2"/>
      <c r="C13" s="5" t="s">
        <v>61</v>
      </c>
      <c r="D13" s="6" t="s">
        <v>62</v>
      </c>
      <c r="E13" s="6" t="s">
        <v>99</v>
      </c>
      <c r="F13" s="2"/>
      <c r="G13" s="2" t="s">
        <v>66</v>
      </c>
      <c r="H13" s="2">
        <v>1</v>
      </c>
      <c r="I13" s="2"/>
      <c r="J13" s="2"/>
      <c r="K13" s="2"/>
      <c r="L13" s="2"/>
      <c r="M13" s="2">
        <v>1</v>
      </c>
      <c r="N13" s="2">
        <v>1</v>
      </c>
      <c r="O13" s="2">
        <v>1</v>
      </c>
      <c r="P13" s="2">
        <v>1</v>
      </c>
      <c r="Q13" s="2"/>
      <c r="R13" s="2"/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f>SUMPRODUCT(H13:AF13, H2:AF2)</f>
        <v>60</v>
      </c>
      <c r="AH13" s="2" t="s">
        <v>51</v>
      </c>
      <c r="AI13" s="2">
        <v>60</v>
      </c>
      <c r="AJ13" s="2"/>
      <c r="AK13" s="2"/>
      <c r="AL13" s="2"/>
      <c r="AM13" s="2"/>
    </row>
    <row r="14" spans="1:39" x14ac:dyDescent="0.3">
      <c r="A14" s="2" t="s">
        <v>58</v>
      </c>
      <c r="B14" s="2"/>
      <c r="C14" s="7" t="s">
        <v>4</v>
      </c>
      <c r="D14" s="8" t="s">
        <v>65</v>
      </c>
      <c r="E14" s="25">
        <v>29</v>
      </c>
      <c r="F14" s="24"/>
      <c r="G14" s="2" t="s">
        <v>68</v>
      </c>
      <c r="H14" s="2">
        <v>1</v>
      </c>
      <c r="I14" s="2"/>
      <c r="J14" s="2"/>
      <c r="K14" s="2"/>
      <c r="L14" s="2"/>
      <c r="M14" s="2"/>
      <c r="N14" s="2">
        <v>1</v>
      </c>
      <c r="O14" s="2">
        <v>1</v>
      </c>
      <c r="P14" s="2">
        <v>1</v>
      </c>
      <c r="Q14" s="2">
        <v>1</v>
      </c>
      <c r="R14" s="2"/>
      <c r="S14" s="2"/>
      <c r="T14" s="2">
        <v>1</v>
      </c>
      <c r="U14" s="2">
        <v>1</v>
      </c>
      <c r="V14" s="2">
        <v>1</v>
      </c>
      <c r="W14" s="2">
        <v>1</v>
      </c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f>SUMPRODUCT(H14:AF14, H2:AF2)</f>
        <v>51</v>
      </c>
      <c r="AH14" s="2" t="s">
        <v>51</v>
      </c>
      <c r="AI14" s="2">
        <v>51</v>
      </c>
      <c r="AJ14" s="2"/>
      <c r="AK14" s="2"/>
      <c r="AL14" s="2"/>
      <c r="AM14" s="2"/>
    </row>
    <row r="15" spans="1:39" x14ac:dyDescent="0.3">
      <c r="A15" s="2" t="s">
        <v>60</v>
      </c>
      <c r="B15" s="2"/>
      <c r="C15" s="7" t="s">
        <v>5</v>
      </c>
      <c r="D15" s="8" t="s">
        <v>67</v>
      </c>
      <c r="E15" s="25">
        <v>8</v>
      </c>
      <c r="F15" s="24"/>
      <c r="G15" s="2" t="s">
        <v>70</v>
      </c>
      <c r="H15" s="2">
        <v>1</v>
      </c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/>
      <c r="S15" s="2"/>
      <c r="T15" s="2"/>
      <c r="U15" s="2">
        <v>1</v>
      </c>
      <c r="V15" s="2">
        <v>1</v>
      </c>
      <c r="W15" s="2">
        <v>1</v>
      </c>
      <c r="X15" s="2"/>
      <c r="Y15" s="2"/>
      <c r="Z15" s="2">
        <v>1</v>
      </c>
      <c r="AA15" s="2">
        <v>1</v>
      </c>
      <c r="AB15" s="2">
        <v>1</v>
      </c>
      <c r="AC15" s="2"/>
      <c r="AD15" s="2">
        <v>1</v>
      </c>
      <c r="AE15" s="2">
        <v>1</v>
      </c>
      <c r="AF15" s="2">
        <v>1</v>
      </c>
      <c r="AG15" s="2">
        <f>SUMPRODUCT(H15:AF15, H2:AF2)</f>
        <v>36</v>
      </c>
      <c r="AH15" s="2" t="s">
        <v>51</v>
      </c>
      <c r="AI15" s="2">
        <v>29</v>
      </c>
      <c r="AJ15" s="2"/>
      <c r="AK15" s="2"/>
      <c r="AL15" s="2"/>
      <c r="AM15" s="2"/>
    </row>
    <row r="16" spans="1:39" x14ac:dyDescent="0.3">
      <c r="A16" s="2" t="s">
        <v>64</v>
      </c>
      <c r="B16" s="2"/>
      <c r="C16" s="7" t="s">
        <v>6</v>
      </c>
      <c r="D16" s="8" t="s">
        <v>69</v>
      </c>
      <c r="E16" s="25">
        <v>9</v>
      </c>
      <c r="F16" s="24"/>
      <c r="G16" s="2" t="s">
        <v>72</v>
      </c>
      <c r="H16" s="2"/>
      <c r="I16" s="2">
        <v>1</v>
      </c>
      <c r="J16" s="2"/>
      <c r="K16" s="2"/>
      <c r="L16" s="2"/>
      <c r="M16" s="2"/>
      <c r="N16" s="2"/>
      <c r="O16" s="2"/>
      <c r="P16" s="2">
        <v>1</v>
      </c>
      <c r="Q16" s="2">
        <v>1</v>
      </c>
      <c r="R16" s="2"/>
      <c r="S16" s="2"/>
      <c r="T16" s="2"/>
      <c r="U16" s="2"/>
      <c r="V16" s="2">
        <v>1</v>
      </c>
      <c r="W16" s="2">
        <v>1</v>
      </c>
      <c r="X16" s="2"/>
      <c r="Y16" s="2"/>
      <c r="Z16" s="2"/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f>SUMPRODUCT(H16:AF16, H2:AF2)</f>
        <v>14</v>
      </c>
      <c r="AH16" s="2" t="s">
        <v>51</v>
      </c>
      <c r="AI16" s="2">
        <v>14</v>
      </c>
      <c r="AJ16" s="2"/>
      <c r="AK16" s="2"/>
      <c r="AL16" s="2"/>
      <c r="AM16" s="2"/>
    </row>
    <row r="17" spans="1:39" x14ac:dyDescent="0.3">
      <c r="A17" s="2"/>
      <c r="B17" s="2"/>
      <c r="C17" s="9" t="s">
        <v>7</v>
      </c>
      <c r="D17" s="10" t="s">
        <v>71</v>
      </c>
      <c r="E17" s="26">
        <v>0</v>
      </c>
      <c r="F17" s="24"/>
      <c r="G17" s="2" t="s">
        <v>74</v>
      </c>
      <c r="H17" s="2"/>
      <c r="I17" s="2"/>
      <c r="J17" s="2">
        <v>1</v>
      </c>
      <c r="K17" s="2"/>
      <c r="L17" s="2"/>
      <c r="M17" s="2"/>
      <c r="N17" s="2"/>
      <c r="O17" s="2"/>
      <c r="P17" s="2"/>
      <c r="Q17" s="2">
        <v>1</v>
      </c>
      <c r="R17" s="2"/>
      <c r="S17" s="2"/>
      <c r="T17" s="2"/>
      <c r="U17" s="2"/>
      <c r="V17" s="2"/>
      <c r="W17" s="2">
        <v>1</v>
      </c>
      <c r="X17" s="2"/>
      <c r="Y17" s="2"/>
      <c r="Z17" s="2"/>
      <c r="AA17" s="2"/>
      <c r="AB17" s="2">
        <v>1</v>
      </c>
      <c r="AC17" s="2"/>
      <c r="AD17" s="2"/>
      <c r="AE17" s="2"/>
      <c r="AF17" s="2">
        <v>1</v>
      </c>
      <c r="AG17" s="2">
        <f>SUMPRODUCT(H17:AF17, H2:AF2)</f>
        <v>9</v>
      </c>
      <c r="AH17" s="2" t="s">
        <v>51</v>
      </c>
      <c r="AI17" s="2">
        <v>9</v>
      </c>
      <c r="AJ17" s="2"/>
      <c r="AK17" s="2"/>
      <c r="AL17" s="2"/>
      <c r="AM17" s="2"/>
    </row>
    <row r="18" spans="1:39" x14ac:dyDescent="0.3">
      <c r="A18" s="2"/>
      <c r="B18" s="2"/>
      <c r="C18" s="9" t="s">
        <v>8</v>
      </c>
      <c r="D18" s="10" t="s">
        <v>73</v>
      </c>
      <c r="E18" s="26">
        <v>0</v>
      </c>
      <c r="F18" s="24"/>
      <c r="G18" s="2" t="s">
        <v>36</v>
      </c>
      <c r="H18" s="2"/>
      <c r="I18" s="2"/>
      <c r="J18" s="2"/>
      <c r="K18" s="2">
        <v>4</v>
      </c>
      <c r="L18" s="2">
        <v>4</v>
      </c>
      <c r="M18" s="2">
        <v>4</v>
      </c>
      <c r="N18" s="2">
        <v>4</v>
      </c>
      <c r="O18" s="2">
        <v>4</v>
      </c>
      <c r="P18" s="2">
        <v>4</v>
      </c>
      <c r="Q18" s="2">
        <v>4</v>
      </c>
      <c r="R18" s="2">
        <v>5</v>
      </c>
      <c r="S18" s="2">
        <v>5</v>
      </c>
      <c r="T18" s="2">
        <v>5</v>
      </c>
      <c r="U18" s="2">
        <v>5</v>
      </c>
      <c r="V18" s="2">
        <v>5</v>
      </c>
      <c r="W18" s="2">
        <v>5</v>
      </c>
      <c r="X18" s="2">
        <v>6</v>
      </c>
      <c r="Y18" s="2">
        <v>6</v>
      </c>
      <c r="Z18" s="2">
        <v>6</v>
      </c>
      <c r="AA18" s="2">
        <v>6</v>
      </c>
      <c r="AB18" s="2">
        <v>6</v>
      </c>
      <c r="AC18" s="2">
        <v>7</v>
      </c>
      <c r="AD18" s="2">
        <v>7</v>
      </c>
      <c r="AE18" s="2">
        <v>7</v>
      </c>
      <c r="AF18" s="2">
        <v>7</v>
      </c>
      <c r="AG18" s="2">
        <f>SUMPRODUCT(H18:AF18, H2:AF2)</f>
        <v>128</v>
      </c>
      <c r="AH18" s="2" t="s">
        <v>76</v>
      </c>
      <c r="AI18" s="2">
        <f>321*0.4</f>
        <v>128.4</v>
      </c>
      <c r="AJ18" s="2"/>
      <c r="AK18" s="2"/>
      <c r="AL18" s="2"/>
      <c r="AM18" s="2"/>
    </row>
    <row r="19" spans="1:39" x14ac:dyDescent="0.3">
      <c r="A19" s="1" t="s">
        <v>109</v>
      </c>
      <c r="B19" s="2"/>
      <c r="C19" s="9" t="s">
        <v>9</v>
      </c>
      <c r="D19" s="10" t="s">
        <v>75</v>
      </c>
      <c r="E19" s="26">
        <v>9</v>
      </c>
      <c r="F19" s="24"/>
      <c r="G19" s="2" t="s">
        <v>78</v>
      </c>
      <c r="H19" s="2"/>
      <c r="AG19">
        <f>J2+I2</f>
        <v>17</v>
      </c>
      <c r="AH19" s="2" t="s">
        <v>76</v>
      </c>
      <c r="AI19" s="27">
        <f>H2</f>
        <v>29</v>
      </c>
      <c r="AJ19" s="2"/>
      <c r="AK19" s="2"/>
      <c r="AL19" s="2"/>
      <c r="AM19" s="2"/>
    </row>
    <row r="20" spans="1:39" x14ac:dyDescent="0.3">
      <c r="A20" s="30">
        <v>2997.6</v>
      </c>
      <c r="B20" s="2"/>
      <c r="C20" s="9" t="s">
        <v>10</v>
      </c>
      <c r="D20" s="10" t="s">
        <v>77</v>
      </c>
      <c r="E20" s="26">
        <v>12</v>
      </c>
      <c r="F20" s="2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">
      <c r="A21" s="2"/>
      <c r="B21" s="2"/>
      <c r="C21" s="9" t="s">
        <v>11</v>
      </c>
      <c r="D21" s="10" t="s">
        <v>79</v>
      </c>
      <c r="E21" s="26">
        <v>1</v>
      </c>
      <c r="F21" s="2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A22" s="1" t="s">
        <v>108</v>
      </c>
      <c r="B22" s="2"/>
      <c r="C22" s="9" t="s">
        <v>12</v>
      </c>
      <c r="D22" s="10" t="s">
        <v>80</v>
      </c>
      <c r="E22" s="26">
        <v>5</v>
      </c>
      <c r="F22" s="24"/>
      <c r="G22" s="23" t="s">
        <v>82</v>
      </c>
      <c r="H22" s="28">
        <f>SUMPRODUCT(H2:AF2,H5:AF5)</f>
        <v>3483.84</v>
      </c>
      <c r="AJ22" s="2"/>
      <c r="AK22" s="2"/>
      <c r="AL22" s="2"/>
      <c r="AM22" s="2"/>
    </row>
    <row r="23" spans="1:39" x14ac:dyDescent="0.3">
      <c r="A23" s="2" t="s">
        <v>110</v>
      </c>
      <c r="B23" s="2"/>
      <c r="C23" s="9" t="s">
        <v>13</v>
      </c>
      <c r="D23" s="10" t="s">
        <v>81</v>
      </c>
      <c r="E23" s="26">
        <v>0</v>
      </c>
      <c r="F23" s="2"/>
      <c r="AK23" s="2"/>
      <c r="AL23" s="2"/>
      <c r="AM23" s="2"/>
    </row>
    <row r="24" spans="1:39" x14ac:dyDescent="0.3">
      <c r="A24" s="2" t="s">
        <v>112</v>
      </c>
      <c r="B24" s="2"/>
      <c r="C24" s="11" t="s">
        <v>14</v>
      </c>
      <c r="D24" s="12" t="s">
        <v>83</v>
      </c>
      <c r="E24" s="31">
        <v>0</v>
      </c>
      <c r="F24" s="2"/>
      <c r="G24" s="2"/>
      <c r="H24" s="2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A25" s="2" t="s">
        <v>111</v>
      </c>
      <c r="B25" s="2"/>
      <c r="C25" s="11" t="s">
        <v>15</v>
      </c>
      <c r="D25" s="12" t="s">
        <v>84</v>
      </c>
      <c r="E25" s="31">
        <v>0</v>
      </c>
      <c r="F25" s="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B26" s="2"/>
      <c r="C26" s="11" t="s">
        <v>16</v>
      </c>
      <c r="D26" s="12" t="s">
        <v>85</v>
      </c>
      <c r="E26" s="31">
        <v>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1" t="s">
        <v>107</v>
      </c>
      <c r="B27" s="2"/>
      <c r="C27" s="11" t="s">
        <v>17</v>
      </c>
      <c r="D27" s="12" t="s">
        <v>86</v>
      </c>
      <c r="E27" s="31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t="s">
        <v>106</v>
      </c>
      <c r="B28" s="2"/>
      <c r="C28" s="11" t="s">
        <v>18</v>
      </c>
      <c r="D28" s="12" t="s">
        <v>87</v>
      </c>
      <c r="E28" s="31">
        <v>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t="s">
        <v>105</v>
      </c>
      <c r="B29" s="2"/>
      <c r="C29" s="11" t="s">
        <v>19</v>
      </c>
      <c r="D29" s="12" t="s">
        <v>88</v>
      </c>
      <c r="E29" s="31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A30" s="2" t="s">
        <v>104</v>
      </c>
      <c r="B30" s="2"/>
      <c r="C30" s="13" t="s">
        <v>20</v>
      </c>
      <c r="D30" s="14" t="s">
        <v>89</v>
      </c>
      <c r="E30" s="32">
        <v>0</v>
      </c>
      <c r="F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A31" s="2"/>
      <c r="B31" s="2"/>
      <c r="C31" s="13" t="s">
        <v>21</v>
      </c>
      <c r="D31" s="14" t="s">
        <v>90</v>
      </c>
      <c r="E31" s="32">
        <v>0</v>
      </c>
      <c r="F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A32" s="2"/>
      <c r="B32" s="2"/>
      <c r="C32" s="13" t="s">
        <v>22</v>
      </c>
      <c r="D32" s="14" t="s">
        <v>91</v>
      </c>
      <c r="E32" s="3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3">
      <c r="A33" s="2"/>
      <c r="B33" s="2"/>
      <c r="C33" s="13" t="s">
        <v>23</v>
      </c>
      <c r="D33" s="14" t="s">
        <v>92</v>
      </c>
      <c r="E33" s="3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3">
      <c r="A34" s="2"/>
      <c r="B34" s="2"/>
      <c r="C34" s="13" t="s">
        <v>24</v>
      </c>
      <c r="D34" s="14" t="s">
        <v>93</v>
      </c>
      <c r="E34" s="3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3">
      <c r="A35" s="2"/>
      <c r="B35" s="2"/>
      <c r="C35" s="15" t="s">
        <v>25</v>
      </c>
      <c r="D35" s="16" t="s">
        <v>94</v>
      </c>
      <c r="E35" s="33">
        <v>0</v>
      </c>
      <c r="F35" s="2"/>
      <c r="G35" s="2"/>
      <c r="H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2"/>
      <c r="B36" s="2"/>
      <c r="C36" s="15" t="s">
        <v>26</v>
      </c>
      <c r="D36" s="16" t="s">
        <v>95</v>
      </c>
      <c r="E36" s="33">
        <v>0</v>
      </c>
      <c r="F36" s="2"/>
      <c r="G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3">
      <c r="A37" s="2"/>
      <c r="B37" s="2"/>
      <c r="C37" s="15" t="s">
        <v>27</v>
      </c>
      <c r="D37" s="16" t="s">
        <v>96</v>
      </c>
      <c r="E37" s="33">
        <v>0</v>
      </c>
      <c r="F37" s="2"/>
      <c r="G37" s="2"/>
      <c r="H37" s="2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2"/>
      <c r="B38" s="2"/>
      <c r="C38" s="15" t="s">
        <v>97</v>
      </c>
      <c r="D38" s="16" t="s">
        <v>98</v>
      </c>
      <c r="E38" s="33"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x14ac:dyDescent="0.3">
      <c r="G235" s="2"/>
      <c r="H23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56951EAFB6848988D7453E35D30FC" ma:contentTypeVersion="3" ma:contentTypeDescription="Create a new document." ma:contentTypeScope="" ma:versionID="eb8e4920c91b7e7eac1e0da6fc887219">
  <xsd:schema xmlns:xsd="http://www.w3.org/2001/XMLSchema" xmlns:xs="http://www.w3.org/2001/XMLSchema" xmlns:p="http://schemas.microsoft.com/office/2006/metadata/properties" xmlns:ns2="76556ef2-e38d-47c0-a7e1-00a5c124bc2a" targetNamespace="http://schemas.microsoft.com/office/2006/metadata/properties" ma:root="true" ma:fieldsID="2422a51e11cf0916cb6eb3bb9c5fd60b" ns2:_="">
    <xsd:import namespace="76556ef2-e38d-47c0-a7e1-00a5c124bc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56ef2-e38d-47c0-a7e1-00a5c124bc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794A3F-1629-4485-AB82-E5A025B5B1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C87594-0437-4FB6-9F29-C27BB383A1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556ef2-e38d-47c0-a7e1-00a5c124b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062E16-079A-40AE-B2DB-88B38AD5C4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 kroi</dc:creator>
  <cp:keywords/>
  <dc:description/>
  <cp:lastModifiedBy>Arafat Ahmed</cp:lastModifiedBy>
  <cp:revision/>
  <dcterms:created xsi:type="dcterms:W3CDTF">2023-11-26T16:41:54Z</dcterms:created>
  <dcterms:modified xsi:type="dcterms:W3CDTF">2023-11-30T02:19:34Z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0x0101003FE56951EAFB6848988D7453E35D30FC</vt:lpwstr>
  </property>
</Properties>
</file>