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6.xml" ContentType="application/vnd.openxmlformats-officedocument.drawing+xml"/>
  <Override PartName="/xl/drawings/drawing7.xml" ContentType="application/vnd.openxmlformats-officedocument.drawing+xml"/>
  <Override PartName="/xl/tables/table5.xml" ContentType="application/vnd.openxmlformats-officedocument.spreadsheetml.table+xml"/>
  <Override PartName="/xl/drawings/drawing8.xml" ContentType="application/vnd.openxmlformats-officedocument.drawing+xml"/>
  <Override PartName="/xl/tables/table6.xml" ContentType="application/vnd.openxmlformats-officedocument.spreadsheetml.table+xml"/>
  <Override PartName="/xl/drawings/drawing9.xml" ContentType="application/vnd.openxmlformats-officedocument.drawing+xml"/>
  <Override PartName="/xl/tables/table7.xml" ContentType="application/vnd.openxmlformats-officedocument.spreadsheetml.table+xml"/>
  <Override PartName="/xl/drawings/drawing10.xml" ContentType="application/vnd.openxmlformats-officedocument.drawing+xml"/>
  <Override PartName="/xl/tables/table8.xml" ContentType="application/vnd.openxmlformats-officedocument.spreadsheetml.table+xml"/>
  <Override PartName="/xl/queryTables/queryTable1.xml" ContentType="application/vnd.openxmlformats-officedocument.spreadsheetml.queryTable+xml"/>
  <Override PartName="/xl/drawings/drawing11.xml" ContentType="application/vnd.openxmlformats-officedocument.drawing+xml"/>
  <Override PartName="/xl/tables/table9.xml" ContentType="application/vnd.openxmlformats-officedocument.spreadsheetml.table+xml"/>
  <Override PartName="/xl/queryTables/queryTable2.xml" ContentType="application/vnd.openxmlformats-officedocument.spreadsheetml.queryTable+xml"/>
  <Override PartName="/xl/tables/table10.xml" ContentType="application/vnd.openxmlformats-officedocument.spreadsheetml.table+xml"/>
  <Override PartName="/xl/queryTables/queryTable3.xml" ContentType="application/vnd.openxmlformats-officedocument.spreadsheetml.queryTable+xml"/>
  <Override PartName="/xl/tables/table11.xml" ContentType="application/vnd.openxmlformats-officedocument.spreadsheetml.table+xml"/>
  <Override PartName="/xl/queryTables/queryTable4.xml" ContentType="application/vnd.openxmlformats-officedocument.spreadsheetml.queryTable+xml"/>
  <Override PartName="/xl/tables/table12.xml" ContentType="application/vnd.openxmlformats-officedocument.spreadsheetml.table+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ctrlProps/ctrlProp1.xml" ContentType="application/vnd.ms-excel.controlproperties+xml"/>
  <Override PartName="/xl/drawings/drawing15.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16.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17.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18.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19.xml" ContentType="application/vnd.openxmlformats-officedocument.drawing+xml"/>
  <Override PartName="/xl/ctrlProps/ctrlProp10.xml" ContentType="application/vnd.ms-excel.controlproperties+xml"/>
  <Override PartName="/xl/ctrlProps/ctrlProp11.xml" ContentType="application/vnd.ms-excel.controlproperties+xml"/>
  <Override PartName="/xl/drawings/drawing20.xml" ContentType="application/vnd.openxmlformats-officedocument.drawing+xml"/>
  <Override PartName="/xl/ctrlProps/ctrlProp12.xml" ContentType="application/vnd.ms-excel.controlproperties+xml"/>
  <Override PartName="/xl/ctrlProps/ctrlProp13.xml" ContentType="application/vnd.ms-excel.controlproperties+xml"/>
  <Override PartName="/xl/drawings/drawing21.xml" ContentType="application/vnd.openxmlformats-officedocument.drawing+xml"/>
  <Override PartName="/xl/ctrlProps/ctrlProp14.xml" ContentType="application/vnd.ms-excel.controlproperties+xml"/>
  <Override PartName="/xl/ctrlProps/ctrlProp15.xml" ContentType="application/vnd.ms-excel.controlproperties+xml"/>
  <Override PartName="/xl/drawings/drawing22.xml" ContentType="application/vnd.openxmlformats-officedocument.drawing+xml"/>
  <Override PartName="/xl/ctrlProps/ctrlProp16.xml" ContentType="application/vnd.ms-excel.controlproperties+xml"/>
  <Override PartName="/xl/ctrlProps/ctrlProp17.xml" ContentType="application/vnd.ms-excel.controlproperties+xml"/>
  <Override PartName="/xl/drawings/drawing23.xml" ContentType="application/vnd.openxmlformats-officedocument.drawing+xml"/>
  <Override PartName="/xl/ctrlProps/ctrlProp18.xml" ContentType="application/vnd.ms-excel.controlproperties+xml"/>
  <Override PartName="/xl/ctrlProps/ctrlProp19.xml" ContentType="application/vnd.ms-excel.controlproperties+xml"/>
  <Override PartName="/xl/drawings/drawing24.xml" ContentType="application/vnd.openxmlformats-officedocument.drawing+xml"/>
  <Override PartName="/xl/ctrlProps/ctrlProp20.xml" ContentType="application/vnd.ms-excel.controlproperties+xml"/>
  <Override PartName="/xl/ctrlProps/ctrlProp2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defaultThemeVersion="166925"/>
  <mc:AlternateContent xmlns:mc="http://schemas.openxmlformats.org/markup-compatibility/2006">
    <mc:Choice Requires="x15">
      <x15ac:absPath xmlns:x15ac="http://schemas.microsoft.com/office/spreadsheetml/2010/11/ac" url="C:\VSProjects\TRM-ProjectMaker\"/>
    </mc:Choice>
  </mc:AlternateContent>
  <xr:revisionPtr revIDLastSave="0" documentId="13_ncr:1_{41FE94E0-9054-4FBE-93A4-83408A54B9DF}" xr6:coauthVersionLast="47" xr6:coauthVersionMax="47" xr10:uidLastSave="{00000000-0000-0000-0000-000000000000}"/>
  <bookViews>
    <workbookView xWindow="900" yWindow="1620" windowWidth="27285" windowHeight="11295" tabRatio="857" activeTab="1" xr2:uid="{972B31C1-2E61-48AA-B242-749D4A6ACE30}"/>
  </bookViews>
  <sheets>
    <sheet name="Cover Sheet" sheetId="21" r:id="rId1"/>
    <sheet name="Welcome" sheetId="1" r:id="rId2"/>
    <sheet name="CheckList" sheetId="20" r:id="rId3"/>
    <sheet name="CommandCenter" sheetId="25" r:id="rId4"/>
    <sheet name="PCS_Checklist" sheetId="41" state="hidden" r:id="rId5"/>
    <sheet name="Training" sheetId="37" r:id="rId6"/>
    <sheet name="Problem Records" sheetId="24" r:id="rId7"/>
    <sheet name="TRM Install Prep" sheetId="2" r:id="rId8"/>
    <sheet name="TRM Installation" sheetId="3" r:id="rId9"/>
    <sheet name="Ports" sheetId="31" r:id="rId10"/>
    <sheet name="Status" sheetId="42" state="hidden" r:id="rId11"/>
    <sheet name="Problem" sheetId="39" state="hidden" r:id="rId12"/>
    <sheet name="LinkedServer" sheetId="30" state="hidden" r:id="rId13"/>
    <sheet name="LinkSheet" sheetId="40" state="hidden" r:id="rId14"/>
    <sheet name="Account" sheetId="36" state="hidden" r:id="rId15"/>
    <sheet name="Opportunity" sheetId="35" state="hidden" r:id="rId16"/>
    <sheet name="Change Request" sheetId="29" state="hidden" r:id="rId17"/>
    <sheet name="G2S Configuration" sheetId="4" state="hidden" r:id="rId18"/>
    <sheet name="ADV Config" sheetId="8" state="hidden" r:id="rId19"/>
    <sheet name="GCM Servers" sheetId="7" state="hidden" r:id="rId20"/>
    <sheet name="TRM User" sheetId="9" state="hidden" r:id="rId21"/>
    <sheet name="Page1" sheetId="10" state="hidden" r:id="rId22"/>
    <sheet name="Page2" sheetId="11" state="hidden" r:id="rId23"/>
    <sheet name="Page3" sheetId="12" state="hidden" r:id="rId24"/>
    <sheet name="Page4" sheetId="13" state="hidden" r:id="rId25"/>
    <sheet name="Page5" sheetId="14" state="hidden" r:id="rId26"/>
    <sheet name="Page6" sheetId="15" state="hidden" r:id="rId27"/>
    <sheet name="Page7" sheetId="16" state="hidden" r:id="rId28"/>
    <sheet name="Page8" sheetId="17" state="hidden" r:id="rId29"/>
    <sheet name="Page9" sheetId="18" state="hidden" r:id="rId30"/>
    <sheet name="Page10" sheetId="19" state="hidden" r:id="rId31"/>
  </sheets>
  <functionGroups builtInGroupCount="19"/>
  <definedNames>
    <definedName name="CustFilter">Opportunity[Customer_Number__c]</definedName>
    <definedName name="ExternalData_1" localSheetId="16" hidden="1">'Change Request'!$A$1:$M$2</definedName>
    <definedName name="ExternalData_2" localSheetId="15" hidden="1">Opportunity!$A$1:$U$2</definedName>
    <definedName name="ExternalData_2" localSheetId="11" hidden="1">Problem!$A$1:$J$31</definedName>
    <definedName name="ExternalData_3" localSheetId="14" hidden="1">Account!$A$1:$N$2</definedName>
    <definedName name="FilterValue">Welcome!$B$5</definedName>
    <definedName name="FromArray_1">_xlfn.ANCHORARRAY('Problem Records'!#REF!)</definedName>
    <definedName name="OppFilter">ChangeRequest[Opportunity_Number__c]</definedName>
    <definedName name="OppValue">Welcome!$D$5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17" i="21" l="1"/>
  <c r="D15" i="42"/>
  <c r="B5" i="42" a="1"/>
  <c r="B5" i="42" s="1"/>
  <c r="A3" i="42"/>
  <c r="B5" i="1"/>
  <c r="B31" i="21"/>
  <c r="B30" i="21"/>
  <c r="B29" i="21"/>
  <c r="I15" i="1" l="1"/>
  <c r="B12" i="1"/>
  <c r="B7" i="1"/>
  <c r="D9" i="24" a="1"/>
  <c r="D9" i="24" s="1"/>
  <c r="D10" i="24" a="1"/>
  <c r="D10" i="24" s="1"/>
  <c r="D11" i="24" a="1"/>
  <c r="D11" i="24" s="1"/>
  <c r="D12" i="24" a="1"/>
  <c r="D12" i="24" s="1"/>
  <c r="D13" i="24" a="1"/>
  <c r="D13" i="24" s="1"/>
  <c r="D14" i="24" a="1"/>
  <c r="D14" i="24" s="1"/>
  <c r="D15" i="24" a="1"/>
  <c r="D15" i="24" s="1"/>
  <c r="D16" i="24" a="1"/>
  <c r="D16" i="24" s="1"/>
  <c r="D17" i="24" a="1"/>
  <c r="D17" i="24" s="1"/>
  <c r="D18" i="24" a="1"/>
  <c r="D18" i="24" s="1"/>
  <c r="D19" i="24" a="1"/>
  <c r="D19" i="24" s="1"/>
  <c r="D20" i="24" a="1"/>
  <c r="D20" i="24" s="1"/>
  <c r="D21" i="24" a="1"/>
  <c r="D21" i="24" s="1"/>
  <c r="D22" i="24" a="1"/>
  <c r="D22" i="24" s="1"/>
  <c r="D23" i="24" a="1"/>
  <c r="D23" i="24" s="1"/>
  <c r="D24" i="24" a="1"/>
  <c r="D24" i="24" s="1"/>
  <c r="D25" i="24" a="1"/>
  <c r="D25" i="24" s="1"/>
  <c r="D26" i="24" a="1"/>
  <c r="D26" i="24" s="1"/>
  <c r="D27" i="24" a="1"/>
  <c r="D27" i="24" s="1"/>
  <c r="D28" i="24" a="1"/>
  <c r="D28" i="24" s="1"/>
  <c r="D29" i="24" a="1"/>
  <c r="D29" i="24" s="1"/>
  <c r="D30" i="24" a="1"/>
  <c r="D30" i="24" s="1"/>
  <c r="D31" i="24" a="1"/>
  <c r="D31" i="24" s="1"/>
  <c r="D32" i="24" a="1"/>
  <c r="D32" i="24" s="1"/>
  <c r="D33" i="24" a="1"/>
  <c r="D33" i="24" s="1"/>
  <c r="D34" i="24" a="1"/>
  <c r="D34" i="24" s="1"/>
  <c r="D35" i="24" a="1"/>
  <c r="D35" i="24" s="1"/>
  <c r="D8" i="24" a="1"/>
  <c r="D8" i="24" s="1"/>
  <c r="D7" i="24" a="1"/>
  <c r="D7" i="24" s="1"/>
  <c r="D6" i="24" a="1"/>
  <c r="D6" i="24" s="1"/>
  <c r="C9" i="24" a="1"/>
  <c r="C9" i="24" s="1"/>
  <c r="C10" i="24" a="1"/>
  <c r="C10" i="24" s="1"/>
  <c r="C11" i="24" a="1"/>
  <c r="C11" i="24" s="1"/>
  <c r="C12" i="24" a="1"/>
  <c r="C12" i="24" s="1"/>
  <c r="C13" i="24" a="1"/>
  <c r="C13" i="24" s="1"/>
  <c r="C14" i="24" a="1"/>
  <c r="C14" i="24" s="1"/>
  <c r="C15" i="24" a="1"/>
  <c r="C15" i="24" s="1"/>
  <c r="C16" i="24" a="1"/>
  <c r="C16" i="24" s="1"/>
  <c r="C17" i="24" a="1"/>
  <c r="C17" i="24" s="1"/>
  <c r="C18" i="24" a="1"/>
  <c r="C18" i="24" s="1"/>
  <c r="C19" i="24" a="1"/>
  <c r="C19" i="24" s="1"/>
  <c r="C20" i="24" a="1"/>
  <c r="C20" i="24" s="1"/>
  <c r="C21" i="24" a="1"/>
  <c r="C21" i="24" s="1"/>
  <c r="C22" i="24" a="1"/>
  <c r="C22" i="24" s="1"/>
  <c r="C23" i="24" a="1"/>
  <c r="C23" i="24" s="1"/>
  <c r="C24" i="24" a="1"/>
  <c r="C24" i="24" s="1"/>
  <c r="C25" i="24" a="1"/>
  <c r="C25" i="24" s="1"/>
  <c r="C26" i="24" a="1"/>
  <c r="C26" i="24" s="1"/>
  <c r="C27" i="24" a="1"/>
  <c r="C27" i="24" s="1"/>
  <c r="C28" i="24" a="1"/>
  <c r="C28" i="24" s="1"/>
  <c r="C29" i="24" a="1"/>
  <c r="C29" i="24" s="1"/>
  <c r="C30" i="24" a="1"/>
  <c r="C30" i="24" s="1"/>
  <c r="C31" i="24" a="1"/>
  <c r="C31" i="24" s="1"/>
  <c r="C32" i="24" a="1"/>
  <c r="C32" i="24" s="1"/>
  <c r="C33" i="24" a="1"/>
  <c r="C33" i="24" s="1"/>
  <c r="C34" i="24" a="1"/>
  <c r="C34" i="24" s="1"/>
  <c r="C35" i="24" a="1"/>
  <c r="C35" i="24" s="1"/>
  <c r="C8" i="24" a="1"/>
  <c r="C8" i="24" s="1"/>
  <c r="C7" i="24" a="1"/>
  <c r="C7" i="24" s="1"/>
  <c r="C6" i="24" a="1"/>
  <c r="C6" i="24" s="1"/>
  <c r="A35" i="24" a="1"/>
  <c r="A35" i="24" s="1"/>
  <c r="A33" i="24" a="1"/>
  <c r="A33" i="24" s="1"/>
  <c r="A34" i="24" a="1"/>
  <c r="A34" i="24" s="1"/>
  <c r="A32" i="24" a="1"/>
  <c r="A32" i="24" s="1"/>
  <c r="A31" i="24" a="1"/>
  <c r="A31" i="24" s="1"/>
  <c r="A30" i="24" a="1"/>
  <c r="A30" i="24" s="1"/>
  <c r="A29" i="24" a="1"/>
  <c r="A29" i="24" s="1"/>
  <c r="A28" i="24" a="1"/>
  <c r="A28" i="24" s="1"/>
  <c r="A27" i="24" a="1"/>
  <c r="A27" i="24" s="1"/>
  <c r="A26" i="24" a="1"/>
  <c r="A26" i="24" s="1"/>
  <c r="A25" i="24" a="1"/>
  <c r="A25" i="24" s="1"/>
  <c r="A24" i="24" a="1"/>
  <c r="A24" i="24" s="1"/>
  <c r="A23" i="24" a="1"/>
  <c r="A23" i="24" s="1"/>
  <c r="A22" i="24" a="1"/>
  <c r="A22" i="24" s="1"/>
  <c r="A21" i="24" a="1"/>
  <c r="A21" i="24" s="1"/>
  <c r="A20" i="24" a="1"/>
  <c r="A20" i="24" s="1"/>
  <c r="A19" i="24" a="1"/>
  <c r="A19" i="24" s="1"/>
  <c r="A18" i="24" a="1"/>
  <c r="A18" i="24" s="1"/>
  <c r="A17" i="24" a="1"/>
  <c r="A17" i="24" s="1"/>
  <c r="A16" i="24" a="1"/>
  <c r="A16" i="24" s="1"/>
  <c r="A15" i="24" a="1"/>
  <c r="A15" i="24" s="1"/>
  <c r="A14" i="24" a="1"/>
  <c r="A14" i="24" s="1"/>
  <c r="A13" i="24" a="1"/>
  <c r="A13" i="24" s="1"/>
  <c r="A12" i="24" a="1"/>
  <c r="A12" i="24" s="1"/>
  <c r="A11" i="24" a="1"/>
  <c r="A11" i="24" s="1"/>
  <c r="A10" i="24" a="1"/>
  <c r="A10" i="24" s="1"/>
  <c r="A9" i="24" a="1"/>
  <c r="A9" i="24" s="1"/>
  <c r="A8" i="24" a="1"/>
  <c r="A8" i="24" s="1"/>
  <c r="A7" i="24" a="1"/>
  <c r="A7" i="24" s="1"/>
  <c r="A6" i="24" a="1"/>
  <c r="A6" i="24" s="1"/>
  <c r="B35" i="24" a="1"/>
  <c r="B35" i="24" s="1"/>
  <c r="B34" i="24" a="1"/>
  <c r="B34" i="24" s="1"/>
  <c r="B33" i="24" a="1"/>
  <c r="B33" i="24" s="1"/>
  <c r="B32" i="24" a="1"/>
  <c r="B32" i="24" s="1"/>
  <c r="B31" i="24" a="1"/>
  <c r="B31" i="24" s="1"/>
  <c r="B30" i="24" a="1"/>
  <c r="B30" i="24" s="1"/>
  <c r="B29" i="24" a="1"/>
  <c r="B29" i="24" s="1"/>
  <c r="B28" i="24" a="1"/>
  <c r="B28" i="24" s="1"/>
  <c r="B27" i="24" a="1"/>
  <c r="B27" i="24" s="1"/>
  <c r="B26" i="24" a="1"/>
  <c r="B26" i="24" s="1"/>
  <c r="B25" i="24" a="1"/>
  <c r="B25" i="24" s="1"/>
  <c r="B24" i="24" a="1"/>
  <c r="B24" i="24" s="1"/>
  <c r="B23" i="24" a="1"/>
  <c r="B23" i="24" s="1"/>
  <c r="B22" i="24" a="1"/>
  <c r="B22" i="24" s="1"/>
  <c r="B21" i="24" a="1"/>
  <c r="B21" i="24" s="1"/>
  <c r="B20" i="24" a="1"/>
  <c r="B20" i="24" s="1"/>
  <c r="B19" i="24" a="1"/>
  <c r="B19" i="24" s="1"/>
  <c r="B18" i="24" a="1"/>
  <c r="B18" i="24" s="1"/>
  <c r="B17" i="24" a="1"/>
  <c r="B17" i="24" s="1"/>
  <c r="B16" i="24" a="1"/>
  <c r="B16" i="24" s="1"/>
  <c r="B15" i="24" a="1"/>
  <c r="B15" i="24" s="1"/>
  <c r="B14" i="24" a="1"/>
  <c r="B14" i="24" s="1"/>
  <c r="B13" i="24" a="1"/>
  <c r="B13" i="24" s="1"/>
  <c r="B12" i="24" a="1"/>
  <c r="B12" i="24" s="1"/>
  <c r="B11" i="24" a="1"/>
  <c r="B11" i="24" s="1"/>
  <c r="B10" i="24" a="1"/>
  <c r="B10" i="24" s="1"/>
  <c r="B9" i="24" a="1"/>
  <c r="B9" i="24" s="1"/>
  <c r="B8" i="24" a="1"/>
  <c r="B8" i="24" s="1"/>
  <c r="B7" i="24" a="1"/>
  <c r="B7" i="24" s="1"/>
  <c r="B6" i="24" a="1"/>
  <c r="B6" i="24" s="1"/>
  <c r="A16" i="1"/>
  <c r="B7" i="42" s="1"/>
  <c r="B14" i="1"/>
  <c r="B13" i="1"/>
  <c r="B11" i="1"/>
  <c r="C25" i="3"/>
  <c r="C21" i="3"/>
  <c r="C16" i="3"/>
  <c r="C15" i="3"/>
  <c r="C14" i="3"/>
  <c r="D16" i="21"/>
  <c r="C4" i="42" l="1"/>
  <c r="A1" i="37"/>
  <c r="A4" i="42"/>
  <c r="A1" i="41"/>
  <c r="A1" i="16"/>
  <c r="A1" i="30"/>
  <c r="A1" i="7"/>
  <c r="A1" i="9"/>
  <c r="A1" i="3"/>
  <c r="A1" i="10"/>
  <c r="A1" i="24"/>
  <c r="A1" i="12"/>
  <c r="A1" i="15"/>
  <c r="A1" i="1"/>
  <c r="A1" i="17"/>
  <c r="A1" i="2"/>
  <c r="A1" i="4"/>
  <c r="A1" i="18"/>
  <c r="A1" i="11"/>
  <c r="A1" i="19"/>
  <c r="A1" i="20"/>
  <c r="A1" i="13"/>
  <c r="A1" i="31"/>
  <c r="A1" i="25"/>
  <c r="A1" i="14"/>
  <c r="D14" i="2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B98C3BC-383D-44C7-BC5B-3AEC8D11138A}" keepAlive="1" name="Query - Account" description="Connection to the 'Account' query in the workbook." type="5" refreshedVersion="8" background="1" saveData="1">
    <dbPr connection="Provider=Microsoft.Mashup.OleDb.1;Data Source=$Workbook$;Location=Account;Extended Properties=&quot;&quot;" command="SELECT * FROM [Account]"/>
  </connection>
  <connection id="2" xr16:uid="{760D11DC-B076-4731-A7B5-278864127DC9}" keepAlive="1" name="Query - ChangeRequest" description="Connection to the 'ChangeRequest' query in the workbook." type="5" refreshedVersion="8" background="1" saveData="1">
    <dbPr connection="Provider=Microsoft.Mashup.OleDb.1;Data Source=$Workbook$;Location=ChangeRequest;Extended Properties=&quot;&quot;" command="SELECT * FROM [ChangeRequest]"/>
  </connection>
  <connection id="3" xr16:uid="{8A13B5B4-2CD4-4B2C-849E-FA8D527E3E74}" keepAlive="1" name="Query - Opportunity" description="Connection to the 'Opportunity' query in the workbook." type="5" refreshedVersion="8" background="1" saveData="1">
    <dbPr connection="Provider=Microsoft.Mashup.OleDb.1;Data Source=$Workbook$;Location=Opportunity;Extended Properties=&quot;&quot;" command="SELECT * FROM [Opportunity]"/>
  </connection>
  <connection id="4" xr16:uid="{456AB8ED-5503-42BD-AC19-7F2EDF4AA438}" keepAlive="1" name="Query - Problem" description="Connection to the 'Problem' query in the workbook." type="5" refreshedVersion="8" background="1" saveData="1">
    <dbPr connection="Provider=Microsoft.Mashup.OleDb.1;Data Source=$Workbook$;Location=Problem;Extended Properties=&quot;&quot;" command="SELECT * FROM [Problem]"/>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<sst xmlns="http://schemas.openxmlformats.org/spreadsheetml/2006/main" count="962" uniqueCount="621">
  <si>
    <t>ID</t>
  </si>
  <si>
    <t>Step</t>
  </si>
  <si>
    <t>Notes</t>
  </si>
  <si>
    <t>Resource</t>
  </si>
  <si>
    <t>Gather/Review CURRENT documentation</t>
  </si>
  <si>
    <t>IGT SE</t>
  </si>
  <si>
    <t>Server racked / VM setup</t>
  </si>
  <si>
    <t>Property</t>
  </si>
  <si>
    <t>Install Windows Server Standard (2008 R2 or later)</t>
  </si>
  <si>
    <t>Install SQL Server Standard (2008 R2 or or later)</t>
  </si>
  <si>
    <t>Configure Network (IP of NIC(s))</t>
  </si>
  <si>
    <t>Setup server as Domain Controller, DNS</t>
  </si>
  <si>
    <t>Join KIOSK to domain (run Win Update, share printer(s))</t>
  </si>
  <si>
    <t>IGT SE  / Property</t>
  </si>
  <si>
    <t>Join WKSTN(s) to domain (share printer(s)) - </t>
  </si>
  <si>
    <t>Install CHROME on TRM server, KIOSK, and WRKSTN(s)</t>
  </si>
  <si>
    <t>Create/Verify Accounts (Service, SQL, Install, Network)</t>
  </si>
  <si>
    <t>Ensure install account has SQL sysadmin for DB creation</t>
  </si>
  <si>
    <t>CName in DNS (TRM Server IP)</t>
  </si>
  <si>
    <t>IGT SE </t>
  </si>
  <si>
    <t>Reverse DNS - TRM Server, Kiosk(s), Wrkstn(s), Printer(s)</t>
  </si>
  <si>
    <t>Copy install media to TRM Server shared folder</t>
  </si>
  <si>
    <t>New network cables run to Tournament Machines</t>
  </si>
  <si>
    <t>EGM correct AI (min. B04), brainbox, multi-layer displays</t>
  </si>
  <si>
    <t>FS</t>
  </si>
  <si>
    <t>Host system of Property</t>
  </si>
  <si>
    <t>Test card Swipe info, front card data, test card DB data</t>
  </si>
  <si>
    <t>Set up Remote Connectivity Connection</t>
  </si>
  <si>
    <t>Test SecureLink </t>
  </si>
  <si>
    <t>Date of Go-Live</t>
  </si>
  <si>
    <t>PM</t>
  </si>
  <si>
    <t>System</t>
  </si>
  <si>
    <t>Pre-Requisites</t>
  </si>
  <si>
    <t>Installation</t>
  </si>
  <si>
    <t>Turn off User Account Control</t>
  </si>
  <si>
    <t>Add Roles - Web Server IIS</t>
  </si>
  <si>
    <t>Activate ISAPI Extensions</t>
  </si>
  <si>
    <t>Copy Software to MAP Drive</t>
  </si>
  <si>
    <t>[DS-SEMap] IGT Software/Tournament Manager/TRM 6.1 470004715.iso
Copy to folder name TRM</t>
  </si>
  <si>
    <t>Run the Installer</t>
  </si>
  <si>
    <t>\\igteft\map\TRM\Image\setup.exe</t>
  </si>
  <si>
    <t>Parameters</t>
  </si>
  <si>
    <t>Configure Web.config Database Location</t>
  </si>
  <si>
    <t>Set Service Account Permissions and Share Permissions</t>
  </si>
  <si>
    <t>Change Service Account names</t>
  </si>
  <si>
    <t>start → Administrative Tools → Services
Change logon to igtsys\igtservices for the following services:
IGT G2S Communications Service (Standalone)
IGT Tournament Manager Messaging Service
IGT Tournament Manager REST Service
Restart each service</t>
  </si>
  <si>
    <t>Change Service Acount for STMSAppPool</t>
  </si>
  <si>
    <t>start → Administrative Tools → Internet Information Services (IIS) Manager
igtTRM → Application Pools → STMSAppPool → Advanced Settings
Identity → Custom Account → igtsys\igtservices
Recycle App Pool</t>
  </si>
  <si>
    <t>Change Site Name in SQL</t>
  </si>
  <si>
    <t>SQL Management Studio
IGTSBSQL → Databases →  STMS_IGT →Tables → dbo.Site → Edit top 200 Rows
Change Site for Main to your Casino Name
Change Description for Main to Description of your Casino
Change LeaderboardName for Main to name of your LeaderBoard 3 Chars</t>
  </si>
  <si>
    <t>Set Number of TRM Games</t>
  </si>
  <si>
    <t>Change Username and Domain Name for STMS account</t>
  </si>
  <si>
    <t>Delete Default Website</t>
  </si>
  <si>
    <t>Verify DB Connectivity</t>
  </si>
  <si>
    <t>Log on to TRM Website</t>
  </si>
  <si>
    <t>SQL Management Studio
IGTSBSQL → Databases →  STMS_IGT 
Right Click → Tasks → Backup</t>
  </si>
  <si>
    <t>Run Query in SQL Management Studio:
EXEC master.dbo.sp_addlinkedserver @server = N'IGTSQL02', @srvproduct=N'SQL Server';</t>
  </si>
  <si>
    <t>Log in to SBXUI</t>
  </si>
  <si>
    <t>IGTApp01</t>
  </si>
  <si>
    <t>Add New G2S Host to sbX</t>
  </si>
  <si>
    <t>My Casino → Floor Communication Setup → Manage Hosts → New 
Name → Tournament Manager
Description → TRM COM Host
URL → http://TRM:21777
OK</t>
  </si>
  <si>
    <t>Approve TRM G2S Host</t>
  </si>
  <si>
    <t>My Casino → Floor Communication Setup → Manage Hosts
Select Tournament Manager
Click Approve</t>
  </si>
  <si>
    <t>New Temp Rule for EGM_ID</t>
  </si>
  <si>
    <t>My Casino → Floor Communication Setup → Manage Devices → New 
Name → TRM Temp
Description → Ascent TRM Games (or AVP TRM Games)
Priority → 2
Machine Target → + → EGMID → Example: IGT_000129620782
Save Rule</t>
  </si>
  <si>
    <t>Create Temporary Rule for Host ID 2
only for Ascent Skip to step 17 for AVP</t>
  </si>
  <si>
    <t>My Casino → Floor Communication Setup → Manage Devices → TRM
+ → Tournament Manager → G2S_Cabinet → ALL → Guest
Tournament Manager → G2S_idReader G2S_MagCard → ALL → Guest
Tournament Manager → G2S_Printer → ALL → Guest
Save</t>
  </si>
  <si>
    <t>Resync EGM</t>
  </si>
  <si>
    <t>My Casino → Monitor Floor
Right Click EGM → Resync Device</t>
  </si>
  <si>
    <t>Delete Temp Rule</t>
  </si>
  <si>
    <t>My Casino → Floor Communication Setup → Manage Devices
Click Red X next to TRM Temp</t>
  </si>
  <si>
    <t>New Rule for EGM_ID</t>
  </si>
  <si>
    <t>My Casino → Floor Communication Setup → Manage Devices → New 
Name → TRM
Description → Ascent TRM Games (or AVP TRM Games)
Priority → 2
Machine Target → + → EGMID → Example: IGT_000129620782
Save Rule</t>
  </si>
  <si>
    <t>Create Rule for Host ID 2</t>
  </si>
  <si>
    <t>My Casino → Floor Communication Setup → Manage Devices → TRM
+ → Tournament Manager → G2S_GameLink IGT_2 → ALL → ALL (Only for Ascent)
Tournament Manager → G2S_Cabinet → ALL → Guest
Tournament Manager → G2S_idReader G2S_MagCard → ALL → Guest
Tournament Manager → G2S_Printer → ALL → Guest
Tournament Manager → IGT_Tournament → ALL → ALL
Save</t>
  </si>
  <si>
    <t>Apply the Rule</t>
  </si>
  <si>
    <t>Clicky Apply
Click Select ALL
Click OK</t>
  </si>
  <si>
    <t>Project Identification</t>
  </si>
  <si>
    <t>Description:</t>
  </si>
  <si>
    <t>Requirements: </t>
  </si>
  <si>
    <t>Instructions:</t>
  </si>
  <si>
    <t>PROCEDURE:</t>
  </si>
  <si>
    <t>Follow  Installation Documentation  or perform the below steps</t>
  </si>
  <si>
    <t>Create TRM Interface for HTTPService on CWS</t>
  </si>
  <si>
    <t>Install ACE Servces from SvcAgent on ACE02</t>
  </si>
  <si>
    <t>Start ACE services on ACE02</t>
  </si>
  <si>
    <t>Perform
  Turn off Windows Firewall
  Turn off User Account Control (UAC)
  Install IIS 7.5 (or configure/confirm settings for IIS 8.0 on Win 2012 R2 Std
  Activate ISAPI Extension for .NET v4.0 (x64)
If Kiosk will be deployed follow &lt;a  Manager - Setup Application Pool Recycling for Kiosk</t>
  </si>
  <si>
    <t>Web Server → Common HTTP Features → Default Document
Web Server → Common HTTP Features → Directory Browsing
Web Server → Common HTTP Features → HTTP Errors
Web Server → Common HTTP Features → Static Content
Web Server → Health and Diagnostics → HTTP Loggings
Web Server → Health and Diagnostics → Request Monitor
Web Server → Application Development → .NET Extensibility 4.5
Web Server → Application Development → ASP.NET 4.5
Web Server → Application Development → ISAPI Extensions 
Web Server → Application Development → ISAPI Filters
Web Server → Management Tools → IIS Management Console
Web Server → Management Tools → IIS 6 MAnagement Compatibility</t>
  </si>
  <si>
    <t>Start → Administrative Tools → Internet Information Services (IIS) Manager
igtTRM → ISAP and CGI Restrictions 
Verify ASP.NET v4 (or a blank item with a path to C:\Windows\Microsoft.NET\Framework64\v4.0.30319\aspnet_isapi.dll) Exits and is set to allow if not follow directions on link</t>
  </si>
  <si>
    <t>Give full Control to igtsys\igtservices to the following folders and shares:
C:\Program Files (x86)\IGT Systems (Folder and Share)
C:\Program Files (x86)\IGT Systems\IGT Tournament Manager\resources
C:\Program Files (x86)\IGT Systems\IGT Tournament Manager\images
C:\Program Files (x86)\IGT Systems\IGT Tournament Manager\images\Graphics</t>
  </si>
  <si>
    <t>SQL Management Studio
IGTSBSQL → Databases → STMS_IGT → Tables → dbo.User → Edit top 200 Rows
Change Domain to IGTSYS.LOCAL and update username if needed</t>
  </si>
  <si>
    <t>Start → Administrative Tools → Internet Information Services (IIS) Manager
igtTRM → Sites → Default Web Site
Right Click → Remove</t>
  </si>
  <si>
    <t>TRM 6.2</t>
  </si>
  <si>
    <t>TRM 6.3</t>
  </si>
  <si>
    <t>Yes</t>
  </si>
  <si>
    <t>No</t>
  </si>
  <si>
    <t>Firewalls</t>
  </si>
  <si>
    <t>Configure
IGT.Tournament.Server.WindowsService.exe.config 
Database Location</t>
  </si>
  <si>
    <t>The following information will describe how to install additional GCM servers after the initial (first) GCM
server installation has been completed through the Tournament Manager installation procedure.</t>
  </si>
  <si>
    <t>Run the Tournament Manager installer in the GCM server.</t>
  </si>
  <si>
    <t>Select Custom, and click Next</t>
  </si>
  <si>
    <t>Select the GCM component on the second server. This is the only component required for the GCM server installation</t>
  </si>
  <si>
    <t>Click Next</t>
  </si>
  <si>
    <t>Navigate to the following location:C:\Program Files (x86)\IGT Systems\IGT Tournament Manager StandAloneGCM\G2SAgents\TournamentAgent</t>
  </si>
  <si>
    <t>Open the TRMAgent.config file.</t>
  </si>
  <si>
    <t>Modify the Endpoint value to point to the Tournament Manager message service IP.</t>
  </si>
  <si>
    <t>Start (or restart) the GCM.</t>
  </si>
  <si>
    <t>HW/SW Requirements</t>
  </si>
  <si>
    <t>Installation Prep</t>
  </si>
  <si>
    <t>Tournament Manager Installation</t>
  </si>
  <si>
    <t>Remote Installation of Additional GCM Servers</t>
  </si>
  <si>
    <t>-</t>
  </si>
  <si>
    <t>User Configuration</t>
  </si>
  <si>
    <t>TRM Version -</t>
  </si>
  <si>
    <t>Property Host System -</t>
  </si>
  <si>
    <t>Change Request -</t>
  </si>
  <si>
    <t>PPM Project -</t>
  </si>
  <si>
    <t>Property Name -</t>
  </si>
  <si>
    <t>Advantage Configuration</t>
  </si>
  <si>
    <t>Run C:\Program Files (x86)\IGT Systems\IGTConfig\igtconfig.exe</t>
  </si>
  <si>
    <t>Interface Name - TRM</t>
  </si>
  <si>
    <t>Server Name → Of ACE02</t>
  </si>
  <si>
    <t>Logging → Checked</t>
  </si>
  <si>
    <t>Status → Checked</t>
  </si>
  <si>
    <t>Local Port → 8085</t>
  </si>
  <si>
    <t>Remote Port → 0</t>
  </si>
  <si>
    <t>ADIHTTPServer Service</t>
  </si>
  <si>
    <t>For each of ACE/ADI services set up Recovery Actions to take place when a service fails:</t>
  </si>
  <si>
    <t>Right-click the service for which you want to set up recovery actions, and then click Properties. 
On the Recovery tab, click Restart Service in First failure, Second failure, and Subsequent failures, and then click OK.</t>
  </si>
  <si>
    <t>Http Server → New</t>
  </si>
  <si>
    <t>Host Address → Of ACE02</t>
  </si>
  <si>
    <t>User Configuration Instructions</t>
  </si>
  <si>
    <t>The Following Pages contain the information required to configure users in IGT Trounament Manager. 
Click User Configuration to view instructions.</t>
  </si>
  <si>
    <t>Property Location -</t>
  </si>
  <si>
    <t>Street:</t>
  </si>
  <si>
    <t>City:</t>
  </si>
  <si>
    <t>State:</t>
  </si>
  <si>
    <t>Zip:</t>
  </si>
  <si>
    <t>Project Checklist</t>
  </si>
  <si>
    <t>Start → Control Panel → User Accounts → User Accounts
Slider =  Never Notify → OK</t>
  </si>
  <si>
    <t xml:space="preserve">System Configurtion on the TRM APP </t>
  </si>
  <si>
    <t>Admin → Settings → Systems Settings
AdvCommHubServer → 10.120.30.11:44965
IGTCRMServer  → http://10.120.30.12:8085</t>
  </si>
  <si>
    <t>TRM DataBase &amp; Adv DataBase</t>
  </si>
  <si>
    <t>SQL Management Studio
File → open → Adv9x_TournamentPromoSetup.sql
Replace LinkedServer with IGTSQL02</t>
  </si>
  <si>
    <t>Execute SvcAgent.exe (c:\program files(x86)\IGT systems\advantage data interfaces\SvcAgent.exe) to install the following services:</t>
  </si>
  <si>
    <t>TRM User Name</t>
  </si>
  <si>
    <t>TRM Password</t>
  </si>
  <si>
    <t>Single Site</t>
  </si>
  <si>
    <t>Multi Site</t>
  </si>
  <si>
    <t>Win User Name</t>
  </si>
  <si>
    <t>Win Password</t>
  </si>
  <si>
    <t>SQL User Password</t>
  </si>
  <si>
    <t>SQL User -2</t>
  </si>
  <si>
    <t>SQL User -1</t>
  </si>
  <si>
    <t>Domain:</t>
  </si>
  <si>
    <t>Site Type:</t>
  </si>
  <si>
    <t xml:space="preserve">http://localhost/dbtest.aspx
</t>
  </si>
  <si>
    <t xml:space="preserve">SE - </t>
  </si>
  <si>
    <t>PSC -</t>
  </si>
  <si>
    <t>PM -</t>
  </si>
  <si>
    <t>Delivery Team</t>
  </si>
  <si>
    <t>TRM Application server is built to the requirements in the IGT supplied RA document</t>
  </si>
  <si>
    <t>TRM Database server is build to the requirements in the IGT supplied RA document</t>
  </si>
  <si>
    <t>An active connection is verified between the TRM application server and Database server</t>
  </si>
  <si>
    <t>The TRM Application server is connected to active directory for user management</t>
  </si>
  <si>
    <t>TRM has been allocated an isolated network to communicate on</t>
  </si>
  <si>
    <t>Technical</t>
  </si>
  <si>
    <t>IT support resource has been defined and scheduled for TRM deployment</t>
  </si>
  <si>
    <t>Property has cordinated with the correct departments to obtain Access badges on day one</t>
  </si>
  <si>
    <t>Command center has been identified and booked for the entirety of the deployment</t>
  </si>
  <si>
    <t>TRM app server is accesible from the Command Center</t>
  </si>
  <si>
    <t xml:space="preserve">Project start day and working times have been defined. </t>
  </si>
  <si>
    <t>IGT Tournament Manager Technical Plan</t>
  </si>
  <si>
    <t>Problem Records</t>
  </si>
  <si>
    <t>Customer Responsibilities</t>
  </si>
  <si>
    <t>1 Workstation Minimum (1 Room)</t>
  </si>
  <si>
    <t xml:space="preserve">Projector with screen or Wall Monitor </t>
  </si>
  <si>
    <t>IGT Responsibilities</t>
  </si>
  <si>
    <t>Verify each workstation to ensure proper installation and operation</t>
  </si>
  <si>
    <t>Verify Projector and/or Wall Monitor is connected to a workstation and functional</t>
  </si>
  <si>
    <t>Provide Training Schedules &amp; Sign-In Sheets</t>
  </si>
  <si>
    <t>·         Network Access – Provide Logins and Passwords</t>
  </si>
  <si>
    <t>·         Internet Access</t>
  </si>
  <si>
    <t>·         Microsoft Office - Excel and Word installed on each workstation</t>
  </si>
  <si>
    <t>·         Adobe PDF Reader installed on each workstation</t>
  </si>
  <si>
    <t>TRM install image available to Application Server</t>
  </si>
  <si>
    <t>IP scheme and IP's for the Server, Database, and Betting Terminals have been shared</t>
  </si>
  <si>
    <t>Player integration has been defined, presence of banned players has been comunicated</t>
  </si>
  <si>
    <t xml:space="preserve">               </t>
  </si>
  <si>
    <t>·         Verify Network Login and Passwords</t>
  </si>
  <si>
    <t>·         Verify Internet Access</t>
  </si>
  <si>
    <t>·         Verify Excel, Word, and Adobe installed</t>
  </si>
  <si>
    <t>·         Card Swipes</t>
  </si>
  <si>
    <t>·         Configure and functional test each product</t>
  </si>
  <si>
    <t>·         Build or verify player training/testing accounts</t>
  </si>
  <si>
    <t>·         Ballot Slips print (Laser, Impact/Thermal if applicable)</t>
  </si>
  <si>
    <t>Printer Paper  1 Rolls Impact/Thermal paper (if applicable)</t>
  </si>
  <si>
    <t>1 Impact/Thermal Printer -  Shared printer(s) on the network</t>
  </si>
  <si>
    <t>1 Card Swipes per workstation</t>
  </si>
  <si>
    <t xml:space="preserve">Customer Signature </t>
  </si>
  <si>
    <t>Date:</t>
  </si>
  <si>
    <t xml:space="preserve">By signing this document, the customer acknowledges the completion of all items listed above and confirms that they understand these items are prerequisites for IGT's commencement of work on the project. </t>
  </si>
  <si>
    <t>Access IGT Tournament Manager and verify required peripherals are installed</t>
  </si>
  <si>
    <t>Project Checklist - Command Center</t>
  </si>
  <si>
    <t>Licensing Requirements -</t>
  </si>
  <si>
    <t>Number Of Machines -</t>
  </si>
  <si>
    <t>GCM Server Addition -</t>
  </si>
  <si>
    <t>Sign Package -</t>
  </si>
  <si>
    <t>Subject</t>
  </si>
  <si>
    <t>P-00007538</t>
  </si>
  <si>
    <t>SpinSplosion Game020001EZEB03 Walkup Tournament</t>
  </si>
  <si>
    <t>New</t>
  </si>
  <si>
    <t>Name</t>
  </si>
  <si>
    <t>Account_Name__c</t>
  </si>
  <si>
    <t>Opportunity_Number__c</t>
  </si>
  <si>
    <t>Project_ID__c</t>
  </si>
  <si>
    <t>Project_Scope__c</t>
  </si>
  <si>
    <t>Sales_Support_Lead__c</t>
  </si>
  <si>
    <t>Services_Project_Manager__c</t>
  </si>
  <si>
    <t>Import Player Data using Linked Server</t>
  </si>
  <si>
    <t>Introduction</t>
  </si>
  <si>
    <t>Create a Linked Server</t>
  </si>
  <si>
    <t>TMPlayer Database Schema and data import</t>
  </si>
  <si>
    <t>Create a SQL Job to Run the Script</t>
  </si>
  <si>
    <t>Connect to your Patron SQL using SQL Server Authentication</t>
  </si>
  <si>
    <t>IGT Tournament Manager (TRM) requires player information for the tournaments. To populate the TRM database, players can either be added manually through the TRM user interface or imported directly to the TRM database through an automated process, such as import player data from a data source file or through the linked server. The purpose of this document is to provide the instructions for integrating the player data from the Player Tracking System to the TRM System using the Linked Server.</t>
  </si>
  <si>
    <t>Note: Following is the instruction to create the linked server between Microsoft SQL databases. If the property uses other database, please contact Oasis for instruction. The linked server can be established with other databases besides MSSQL, such as Oracle.</t>
  </si>
  <si>
    <t>Open SQL Server Management Studio, connect to your local server using Window Authentication</t>
  </si>
  <si>
    <t>Go to Server Objects of your local SQL instance – Linked Servers, right click and select New
Linked Server</t>
  </si>
  <si>
    <t>Use your Patron SQL Server IP or Server Name as the Linked server name and Server Type to be
SQL Server</t>
  </si>
  <si>
    <t>Select Security on Left corner under Select a page panel, click Add button to add remote server
login: local login - your login, uncheck Impersonate, Remote User: sa, Remote Password: sa
password.</t>
  </si>
  <si>
    <t>Select Server Options, set the RPC and RPC Out parameters to True, and then click OK.</t>
  </si>
  <si>
    <t>IGT Tournament Manager TMPlayer database is the place to store the player information from the external Patron system. The PlayerID, Status (can either be set to ‘A’ for active players or ‘B’ for banned players), FirstName, and LastName are needed. Those data shall be stored under TempPlayer table. Following screenshot is the schema of the table:</t>
  </si>
  <si>
    <t>The player data can be imported using the linked server. Following is the example. The information inside the Yellow box needs to be replaced with the proper information from the remote server:</t>
  </si>
  <si>
    <t>It is recommended that the property add a SQL job to the SQL Server Agent to run the above script on a schedule, typically this would run daily. The new player data can then be imported on the scheduled time, such as daily at late night. Refer to following link on how to create a SQL job:
https://docs.microsoft.com/en-us/sql/ssms/agent/create-a-transact-sql-job-step?view=sql-server-2017</t>
  </si>
  <si>
    <t>G2S</t>
  </si>
  <si>
    <t>TCP</t>
  </si>
  <si>
    <t>The following ports must remain open from the Tournament Manager server for proper functionality.</t>
  </si>
  <si>
    <t>TRM SQL server</t>
  </si>
  <si>
    <t>IGT Tournament Manager Messaging Service\ IGT.Tournament.Server.WindowService.exe.config</t>
  </si>
  <si>
    <t>AVP EGM communication</t>
  </si>
  <si>
    <t>Not applicable.</t>
  </si>
  <si>
    <t>Ascent Spin Ferno communication</t>
  </si>
  <si>
    <t>Ascent EGM communication (non-Spin Ferno)</t>
  </si>
  <si>
    <t>Spin Ferno sign communication</t>
  </si>
  <si>
    <t>UCS0190 sign controller communication</t>
  </si>
  <si>
    <t>G2S server to Tournament Manager server communication</t>
  </si>
  <si>
    <t>The following ports must open from the Tournament Manager REST Service for proper functionality:</t>
  </si>
  <si>
    <t>REST Port</t>
  </si>
  <si>
    <t>IGT Tournament Manager REST Service\ IGT.Tournament.Rest.WindowsService.exe.config</t>
  </si>
  <si>
    <t>The following ports must remain open from the Tournament Manager Web server for proper functionality:</t>
  </si>
  <si>
    <t>Tournament Manager SQL server connection</t>
  </si>
  <si>
    <t>IGT Tournament Manager\Web.config</t>
  </si>
  <si>
    <t>80/443</t>
  </si>
  <si>
    <t>IIS Web Site Properties</t>
  </si>
  <si>
    <t>HTTP/ HTTPS</t>
  </si>
  <si>
    <t>Network Printing</t>
  </si>
  <si>
    <t>135/139/445</t>
  </si>
  <si>
    <t>The following ports must remain open from Standalone G2S server for proper functionality:</t>
  </si>
  <si>
    <t>EGM-to-G2S Server Communication</t>
  </si>
  <si>
    <t>G2S Server to EGM Communication</t>
  </si>
  <si>
    <t>G2S Server to Tournament Manager Server Communication</t>
  </si>
  <si>
    <t>IGT Tournament Manager StandAloneGCM\ G2SAgents\TournamentAgent\TRMAgent.config</t>
  </si>
  <si>
    <t>Tournament Manager Ports</t>
  </si>
  <si>
    <r>
      <rPr>
        <sz val="10"/>
        <color rgb="FFFFFFFF"/>
        <rFont val="Lato"/>
        <family val="2"/>
      </rPr>
      <t>Description/Name</t>
    </r>
  </si>
  <si>
    <r>
      <rPr>
        <sz val="10"/>
        <color rgb="FFFFFFFF"/>
        <rFont val="Lato"/>
        <family val="2"/>
      </rPr>
      <t>Remote Port(s)</t>
    </r>
  </si>
  <si>
    <r>
      <rPr>
        <sz val="10"/>
        <color rgb="FFFFFFFF"/>
        <rFont val="Lato"/>
        <family val="2"/>
      </rPr>
      <t>Hard
Coded</t>
    </r>
  </si>
  <si>
    <r>
      <rPr>
        <sz val="10"/>
        <color rgb="FFFFFFFF"/>
        <rFont val="Lato"/>
        <family val="2"/>
      </rPr>
      <t>Parameter Location</t>
    </r>
  </si>
  <si>
    <r>
      <rPr>
        <sz val="10"/>
        <color rgb="FFFFFFFF"/>
        <rFont val="Lato"/>
        <family val="2"/>
      </rPr>
      <t>Protocol</t>
    </r>
  </si>
  <si>
    <r>
      <rPr>
        <sz val="10"/>
        <rFont val="Lato"/>
        <family val="2"/>
      </rPr>
      <t>Tournament Web user interface to
TRM Messaging server communication</t>
    </r>
  </si>
  <si>
    <r>
      <rPr>
        <sz val="10"/>
        <rFont val="Lato"/>
        <family val="2"/>
      </rPr>
      <t>REST Interface for the iOS application to retrieve data from Tournament
Manager Service</t>
    </r>
  </si>
  <si>
    <r>
      <rPr>
        <sz val="10"/>
        <rFont val="Lato"/>
        <family val="2"/>
      </rPr>
      <t>HTTP/
RESTful</t>
    </r>
  </si>
  <si>
    <r>
      <rPr>
        <sz val="10"/>
        <color rgb="FFFFFFFF"/>
        <rFont val="Lato"/>
        <family val="2"/>
      </rPr>
      <t>Hard Coded</t>
    </r>
  </si>
  <si>
    <r>
      <rPr>
        <sz val="10"/>
        <rFont val="Lato"/>
        <family val="2"/>
      </rPr>
      <t>Tournament Web user interface to Tournament Messaging server
communication</t>
    </r>
  </si>
  <si>
    <r>
      <rPr>
        <i/>
        <sz val="11"/>
        <rFont val="Lato"/>
        <family val="2"/>
      </rPr>
      <t>HTML user interface, kiosk, and leaderboard ports that are not used can be removed.</t>
    </r>
  </si>
  <si>
    <r>
      <rPr>
        <sz val="10"/>
        <color rgb="FFFFFFFF"/>
        <rFont val="Lato"/>
        <family val="2"/>
      </rPr>
      <t>Non-SSL
Port</t>
    </r>
  </si>
  <si>
    <r>
      <rPr>
        <sz val="10"/>
        <color rgb="FFFFFFFF"/>
        <rFont val="Lato"/>
        <family val="2"/>
      </rPr>
      <t>SSL
Port</t>
    </r>
  </si>
  <si>
    <r>
      <rPr>
        <sz val="10"/>
        <rFont val="Lato"/>
        <family val="2"/>
      </rPr>
      <t>IGT Tournament Manager StandAloneGCM\ G2SCommStandaloneService.exe.config
EGM System Menu</t>
    </r>
  </si>
  <si>
    <r>
      <rPr>
        <sz val="10"/>
        <rFont val="Lato"/>
        <family val="2"/>
      </rPr>
      <t>EGM System Menu
This is the default port. In a two host setup (for example, sbX and TRM), we recommend the following non-SSL port number 50050.</t>
    </r>
  </si>
  <si>
    <r>
      <rPr>
        <sz val="11"/>
        <rFont val="Lato"/>
        <family val="2"/>
      </rPr>
      <t>Ascent EGM tournament themes and signs use UDP multicast messages to coordinate events across multiple EGMs, such as the start of the session countdown. If these UDP multicast messages are blocked, the games and sign will not be synchronized correctly.
The multicast IP address is 239.255.0.1. The default port number for BankSync is 49777 and can be configured from the EGM’s SyncSation menu. All EGMs must use the same port.
When working with the property’s network engineer, ensure the IP address and port number above are configured on the VLAN to allow for multicast traffic.</t>
    </r>
  </si>
  <si>
    <t>Description</t>
  </si>
  <si>
    <t>Machine_Qty__c</t>
  </si>
  <si>
    <t>Install_Date__c</t>
  </si>
  <si>
    <t>Customer_Number__c</t>
  </si>
  <si>
    <t>Opp_Num__c</t>
  </si>
  <si>
    <t>SAP_Project_Number__c</t>
  </si>
  <si>
    <t>Clarity_Project_ID__c</t>
  </si>
  <si>
    <t>System_AM_Email__c</t>
  </si>
  <si>
    <t>Solutions_Architect_Lead__c</t>
  </si>
  <si>
    <t>Opp_Parent_Account__c</t>
  </si>
  <si>
    <t>PM_Email__c</t>
  </si>
  <si>
    <t>Sales_Support_Lead_Email__c</t>
  </si>
  <si>
    <t>PPM_Lead_PSC__c</t>
  </si>
  <si>
    <t>PPM_Lead_SE__c</t>
  </si>
  <si>
    <t>Sales_Order__c</t>
  </si>
  <si>
    <t>PPM_Technical_Oversight__c</t>
  </si>
  <si>
    <t>ParentId</t>
  </si>
  <si>
    <t>ShippingStreet</t>
  </si>
  <si>
    <t>ShippingCity</t>
  </si>
  <si>
    <t>ShippingState</t>
  </si>
  <si>
    <t>ShippingPostalCode</t>
  </si>
  <si>
    <t>ShippingCountry</t>
  </si>
  <si>
    <t>ShippingAddress</t>
  </si>
  <si>
    <t>Phone</t>
  </si>
  <si>
    <t>Website</t>
  </si>
  <si>
    <t>Physical_Time_Zone__c</t>
  </si>
  <si>
    <t>Clarity_ID__c</t>
  </si>
  <si>
    <t>Tournament_Manager_System__c</t>
  </si>
  <si>
    <t>Information</t>
  </si>
  <si>
    <t>Scope</t>
  </si>
  <si>
    <t>Notification Only</t>
  </si>
  <si>
    <t>Licensing Required</t>
  </si>
  <si>
    <t>Project_Type__c</t>
  </si>
  <si>
    <t>Kiosk Included?</t>
  </si>
  <si>
    <t>Floor Manager Property -</t>
  </si>
  <si>
    <t>Advantage</t>
  </si>
  <si>
    <t>ACSC</t>
  </si>
  <si>
    <t>SDS</t>
  </si>
  <si>
    <t>Oasis</t>
  </si>
  <si>
    <t>Course Name</t>
  </si>
  <si>
    <t>Location</t>
  </si>
  <si>
    <t>Monday</t>
  </si>
  <si>
    <t>TBD</t>
  </si>
  <si>
    <t>IGT/IT</t>
  </si>
  <si>
    <t>3:00 - 4:00</t>
  </si>
  <si>
    <t>Training Room</t>
  </si>
  <si>
    <t>Tuesday</t>
  </si>
  <si>
    <t>9:00-12:00</t>
  </si>
  <si>
    <t>12:00-1:00</t>
  </si>
  <si>
    <t>Lunch</t>
  </si>
  <si>
    <t>1:00-4:00</t>
  </si>
  <si>
    <t>Wednesday</t>
  </si>
  <si>
    <t>Thursday</t>
  </si>
  <si>
    <t>10:00-12:00</t>
  </si>
  <si>
    <t>1:00-3:00</t>
  </si>
  <si>
    <t>Friday</t>
  </si>
  <si>
    <t>Time</t>
  </si>
  <si>
    <t>Day</t>
  </si>
  <si>
    <t>Length</t>
  </si>
  <si>
    <t>Department</t>
  </si>
  <si>
    <t>TRM Sys Install</t>
  </si>
  <si>
    <t>TRM Overview (IT)</t>
  </si>
  <si>
    <t>9:00 - 12:00</t>
  </si>
  <si>
    <t>TRM Overview (App)</t>
  </si>
  <si>
    <t>Review - Mock Tournaments</t>
  </si>
  <si>
    <t>Mock Tournaments Live</t>
  </si>
  <si>
    <t>Wrap Up, Q&amp;A</t>
  </si>
  <si>
    <t>Travel Day</t>
  </si>
  <si>
    <t>IT Admin</t>
  </si>
  <si>
    <t>Development</t>
  </si>
  <si>
    <t>P-00006798</t>
  </si>
  <si>
    <t>filebrowser.aspx Security Vulnerability</t>
  </si>
  <si>
    <t>Can recommend: my current workaround is to put a http redirect specifically on the filebrowser file through IIS back to the homepage.</t>
  </si>
  <si>
    <t>P-00006781</t>
  </si>
  <si>
    <t>Create Tournament Menu Permission Change</t>
  </si>
  <si>
    <t>WA-8163 available to to correct</t>
  </si>
  <si>
    <t>Details__c</t>
  </si>
  <si>
    <t>Product__c</t>
  </si>
  <si>
    <t>Status__c</t>
  </si>
  <si>
    <t>Subject__c</t>
  </si>
  <si>
    <t>System__c</t>
  </si>
  <si>
    <t>Fixed_in_Versions__c</t>
  </si>
  <si>
    <t>Jira_URL__c</t>
  </si>
  <si>
    <t>Product_Build__c</t>
  </si>
  <si>
    <t>Delivery_Notes__c</t>
  </si>
  <si>
    <t>P-00005867</t>
  </si>
  <si>
    <t>Found during install of TRM 5.2 HF2 at Tachi Palace. Tested and the issue is also found in 5.2 HF1 - however, it does work as it is supposed to in 5.1. 
In the Admin tab &gt; Settings &gt; Tournament Defaults, changing the configuration of the Duration does not work. Default config. is 3, changed to 2 and saved. Went to create a tournament and the default Duration is 3.
Steps to Reproduce
In the Admin tab &gt; Settings &gt; Tournament Defaults, change the Duration configuration from 3 to 2 and save.
Go to the Tournament Tab &gt; Create a Tournament and in the Machine Details section you will see the Duration default is still 3 not 2.</t>
  </si>
  <si>
    <t>a97140000008PSBAA2</t>
  </si>
  <si>
    <t>Default Settings - Duration</t>
  </si>
  <si>
    <t>a9C14000000CaRfEAK</t>
  </si>
  <si>
    <t>&lt;a href="https://igt-casinosystems.atlassian.net/browse/TRM-4479" target="_blank"&gt;TRM-4479&lt;/a&gt;</t>
  </si>
  <si>
    <t>a961O0000000nSQQAY</t>
  </si>
  <si>
    <t>Manually change the Duration Setting in the drop down box.</t>
  </si>
  <si>
    <t>P-00006456</t>
  </si>
  <si>
    <t>Problem: Property has two types of cards. One with  a 6 digit player ID, the other has 7 digits. When the 6 digit cards are swiped,  the swipe is processed twice and produces 2 registrations so 2 ballots are being printed for one card swipe. 
Steps to Reproduce
Property sent cards of players for Players getting only one ballot and who were getting two ballots.
One card swipe has 6 digits for the PlayerID with a space between the last digit and the ?.
Example:
%00000151157(space)? 010165130900015254?</t>
  </si>
  <si>
    <t>a97140000008PTYAA2</t>
  </si>
  <si>
    <t>Two ballots printing with one Card Swipe at the kiosk.</t>
  </si>
  <si>
    <t>[TRM 6.X]</t>
  </si>
  <si>
    <t>&lt;a href="https://igt-casinosystems.atlassian.net/browse/TRM-5183" target="_blank"&gt;TRM-5183&lt;/a&gt;</t>
  </si>
  <si>
    <t>Affects sites with multiple # Character count for player IDs.  WA-7986 includes update in Settings and javascript file to correct.</t>
  </si>
  <si>
    <t>Apache Gold is on 4.0 HF1
'Normal' User created an Aggregate Tournament. When that user goes to Tournament &gt; View Tournaments, and clicks on Aggregate, they user receives the Unauthorized Access message. 
The Property changed the Menu Permission for Tournament &gt; Create Tournament, from Tournament Administrator to Normal. 
When the Create Tournament permission is changed from Tournament Administrator to Normal using Admin -&gt; Menu Security , in the STMS_IGT DB, the Page_Security table does not update SessionRounds to the correct Security number. It stays on the default Security number of 3 = Tournament Administrator. 
Steps to Reproduce
In the Application go to the Admin Tab &gt; Security &gt; Menu Permissions
Step 1 = Choose Tournament
Step 2 = Change Create Tournament radial from Tournament Administrator to Normal User.
Using a User with NORMAL group access...
Create an Aggregate Tournament.
Once Saved, from the View Tournament Page click on Aggregate.
The Unauthorized Access message will appear.</t>
  </si>
  <si>
    <t>&lt;a href="https://igt-casinosystems.atlassian.net/browse/TRM-5379" target="_blank"&gt;TRM-5379&lt;/a&gt;</t>
  </si>
  <si>
    <t>a96140000008u7hAAA</t>
  </si>
  <si>
    <t>A customer identified a security vulnerability during a Penetration Test on Tournament Manager Web UI where the filebrowser.aspx page can be accessible by anyone and anywhere on the network who is able to reach the TRM server. E.g. browsing to http://trmipaddress/filebrowser.aspx.  Once accessed, the user/attacker can upload/open/delete a file without logging in through the loginpage. This was found in V3.0 but also evident in 6.1 .
If you hit other pages like http://trmipaddress/about.aspx, there is some logic that redirects you back to the TRM login page if the user has not logged in. I suggest the filebrowser.aspx page should also have this same logic implemented.
So far, my current workaround is to put a http redirect specifically on the filebrowser file through IIS back to the homepage. I don’t know if this will affect any other functionality or If there is a better way (either through IIS level security/permissions etc) to implement a workaround, please let me know.
Steps to Reproduce
access http://trmipaddress/filebrowser.aspx and file upload UI will be accessible</t>
  </si>
  <si>
    <t>&lt;a href="https://igt-casinosystems.atlassian.net/browse/TRM-5377" target="_blank"&gt;TRM-5377&lt;/a&gt;</t>
  </si>
  <si>
    <t>a96140000008ufmAAA</t>
  </si>
  <si>
    <t>P-00007156</t>
  </si>
  <si>
    <t>Property uses a Kiosk for Tournament Registration.
Player has an issue during their session and needs to replay the session. Player has reached their registration Limit.
User goes into the Tournament Manager web application and tries to give the player a Bonus Registration.
The error is in the attached document
 </t>
  </si>
  <si>
    <t>Walkup Bonus Registration error</t>
  </si>
  <si>
    <t>&lt;a href="https://igt-casinosystems.atlassian.net/browse/TRM-5393" target="_blank"&gt;TRM-5393&lt;/a&gt;</t>
  </si>
  <si>
    <t>a961O000000PzcpQAC</t>
  </si>
  <si>
    <t>Register patron via bonus registration</t>
  </si>
  <si>
    <t>P-00007349</t>
  </si>
  <si>
    <t>This affects all Tournament versions. At the end of 2020, Adobe Flash will no longer be supported._x000D_
_x000D_
Therefore any animated SWF files for either the Leaderboard, Kiosk, or Video Displays will no longer work.</t>
  </si>
  <si>
    <t>Adobe Flash for Tournament Leaderboard, Kiosk &amp; Video Displays</t>
  </si>
  <si>
    <t>&lt;a href="https://igt-casinosystems.atlassian.net/browse/" target="_blank"&gt; &lt;/a&gt;</t>
  </si>
  <si>
    <t>Adobe Flash no longer supported, SWF files will not work.  WA-8479 has additional information for header to be set to 0.</t>
  </si>
  <si>
    <t>SpinSplosion Game020001EZEB03 - walkup tournament_x000D_
_x000D_
Proper Behavior: At the end of a session the player's score will roll up to display the final score and rank, then the overall ranking page. _x000D_
_x000D_
Defect Behavior: The score roll-up page does not complete, the rank does not show, the overall ranking page will not be displayed, and when the welcome screen is shown, the score rollup music is still playing.</t>
  </si>
  <si>
    <t>a97140000008PRiAAM</t>
  </si>
  <si>
    <t>Only relevant to sites with SpinSplosion.  WA-8544 available.</t>
  </si>
  <si>
    <t>P-00007543</t>
  </si>
  <si>
    <t>In the TRM application &gt; Admin tab &gt; Security &gt; Menu Permissions &gt; Tournament &gt; View Staged. _x000D_
_x000D_
The radial button for View Staged is set to Tournament Administrator and above. _x000D_
_x000D_
When the user with the Tournament Admin User Group goes to the Staging page, has the ability to Enable/Disable TRM Mode for all EGMs or Individually. _x000D_
_x000D_
However, when that same user goes to Real Time tab &gt; Machine Status &gt; View for an EGM, the Enable/Disable TRM mode buttons are not visible. _x000D_
_x000D_
Customer's expectation is if they have permission on the Staging Page, they should have the permission to do it on the Machine Status page. _x000D_
_x000D_
Currently, it is hardcoded that only the Remote EGM Configuration user can see the Enable/Disable TRM mode buttons on the Machine Status page.</t>
  </si>
  <si>
    <t>Machine Status Enable/Disable Tournament Mode</t>
  </si>
  <si>
    <t>Machine Status, via Real Time Menu is greyed out for users.  Must be part of Remote EGM Configuration group OR use Machine Status thru Tournament/View Tournament/Stage</t>
  </si>
  <si>
    <t>P-00007600</t>
  </si>
  <si>
    <t>Website checks AD for the existence of a user when deactivating - user is already deleted from AD</t>
  </si>
  <si>
    <t>&lt;a href="https://igt-casinosystems.atlassian.net/browse/TRM-5593" target="_blank"&gt;TRM-5593&lt;/a&gt;</t>
  </si>
  <si>
    <t>Advise IT to deactivate user in TrM prior to deactivating in AD.</t>
  </si>
  <si>
    <t>P-00007682</t>
  </si>
  <si>
    <t>In the TRM application &gt; Manage Tab &gt; Prizing, when trying to finalize a qualifying phase with wildcards, the following error message appears:_x000D_
_x000D_
"Qualification remaining - could not complete wildcard qualification. Qualification will be completed when all related sessions are voided or finalized."_x000D_
_x000D_
The tournament was created with X amount of qualifiers based on tournament play and X amount of wildcards to advance to the next phase. _x000D_
_x000D_
Smaller-scale Example:  _x000D_
_x000D_
Top 8 per phase move forward based on Tournament Score &amp; 2 Wildcards. _x000D_
_x000D_
However, only 4 ppl show for the Tournament. All four qualify to move forward to the next phase based on play, but there are no remaining players for the wildcard selections to pull from. This is when the error message is shown and it locks the tournament up from moving forward. The qualifiers are not drawn and the property cannot play the next Phase. _x000D_
_x000D_
This is working as designed. However, we are requesting the following enhancement. _x000D_
_x000D_
When the above error appears, then add an override button to appear as well that will allow the system to disregard pulling wildcard players and move forward with the qualifying players.</t>
  </si>
  <si>
    <t>Review</t>
  </si>
  <si>
    <t>Tournament Multi Phase Qualifiers and Wildcards</t>
  </si>
  <si>
    <t>Not enough players to be chosen as wild cards causes error.</t>
  </si>
  <si>
    <t>P-00007683</t>
  </si>
  <si>
    <t>Property created a two-day Walkup Aggregate Tournament with 2000 seats per day. _x000D_
_x000D_
When you navigate to the Manage Tab &gt; Session Mgmt and try to click on the Add Session button, the system will display an error page: _x000D_
_x000D_
Error Message: _x000D_
_x000D_
Value of '2001' is not valid for 'Value'. 'Value' should be between 'MinValue' and 'MaxValue'. Parameter name: Value_x000D_
_x000D_
See attached for full error page information.</t>
  </si>
  <si>
    <t>Tournament Error when trying to add sessions</t>
  </si>
  <si>
    <t>Walk-Up Aggregate tournaments.  WA-8605</t>
  </si>
  <si>
    <t>P-00007772</t>
  </si>
  <si>
    <t>Property is unable to use the COPY function under Tournament &gt; View Tournament &gt; Copy hyperlink</t>
  </si>
  <si>
    <t>Tournament Manager Copy function is not working</t>
  </si>
  <si>
    <t>&lt;a href="https://igt-casinosystems.atlassian.net/browse/TRM-5628" target="_blank"&gt;TRM-5628&lt;/a&gt;</t>
  </si>
  <si>
    <t>Only affects properties with 21+ characters in the domain name.  Customer can utilize Template feature or Update Tournament_Copy stored procedure to match all other procs using @Domain parameter of VARCHAR(64).</t>
  </si>
  <si>
    <t>P-00007818</t>
  </si>
  <si>
    <t>Property claims that when tournament is created for a duration of 3 minutes, the actually tournament play is going for 5 minutes</t>
  </si>
  <si>
    <t>TRM: Tournament duration is playing for longer than configured</t>
  </si>
  <si>
    <t>Set Default to lowest time property plans to set for tournament play.</t>
  </si>
  <si>
    <t>P-00007819</t>
  </si>
  <si>
    <t>With Spin Derby v.1 (IGT_Game020003DPUX01), When the player spins the reels for the last time BEFORE the timer runs out, but the reels land AFTER the timer runs out, the player will not receive the credits for that spin. _x000D_
_x000D_
Property wants the player to receive credits for any spin started before the timer runs out.</t>
  </si>
  <si>
    <t>Spin Derby Game Play v.1 (IGT_Game020003DPUX01)</t>
  </si>
  <si>
    <t>a961O000000L4UMQA0</t>
  </si>
  <si>
    <t>Issue to be fixed with updated version.  WA-8701 contains details.</t>
  </si>
  <si>
    <t>P-00007820</t>
  </si>
  <si>
    <t>When installing Spin Derby (IGT_Game020003DPUX01) and the EGMs are placed into TRM mode for the first time via the EGM, the game information is not populating the Feature and ThemeFeature tables in the TRM DB as they are supposed to. _x000D_
_x000D_
In addition, when assigning the Seats, the EGMID is also not populating in the TRM application.</t>
  </si>
  <si>
    <t>Tournament EGMs not connecting with Spin Derby v.1 (IGT_Game020003DPUX01)</t>
  </si>
  <si>
    <t>WA-8702 available to fix Feature and Theme Feature tables</t>
  </si>
  <si>
    <t>P-00007821</t>
  </si>
  <si>
    <t>During walk-up style tournament, if an EGM tilts during the play and the user selects VOID SCORE (instead of VOID SCORE and REENROLL), when they attempt to register the player, they receive a webpage error.</t>
  </si>
  <si>
    <t>TRM - Webpage error when selecting VOID SCORE during tilt in a Walk-up Style tournament</t>
  </si>
  <si>
    <t>Enable then disable EnableAutoRegistration in System Settings</t>
  </si>
  <si>
    <t>P-00007849</t>
  </si>
  <si>
    <t># Error encountered when user performed multiple registration to the same patron (under Single Registration -&gt; find same patron -&gt; input 1 entry for player to the tournament, keep repeat the same process). Issue also can be triggered if keep register different patron but with faster registration speed. Once the issue encountered, the tournament will not able to register any patron._x000D_
_x000D_
_x000D_
_x000D_
 </t>
  </si>
  <si>
    <t>Error encountered when user performed multiple registration for the same patron</t>
  </si>
  <si>
    <t>&lt;a href="https://igt-casinosystems.atlassian.net/browse/TRM-5635" target="_blank"&gt;TRM-5635&lt;/a&gt;</t>
  </si>
  <si>
    <t>No workaround at this time.</t>
  </si>
  <si>
    <t>P-00007853</t>
  </si>
  <si>
    <t>EGMs spamming a lot of invalid message causing the CPU utilization at the TM app server to spike.</t>
  </si>
  <si>
    <t>IGT Tournament Message Services will spike the server CPU’s usage.</t>
  </si>
  <si>
    <t>&lt;a href="https://igt-casinosystems.atlassian.net/browse/TRM-5637" target="_blank"&gt;TRM-5637&lt;/a&gt;</t>
  </si>
  <si>
    <t>Reboot the TRM Messaging server before you run tournaments to get it into a good state without CPU spiked. Or have the property select a different tournament game.</t>
  </si>
  <si>
    <t>P-00007984</t>
  </si>
  <si>
    <t>Property is unable to run walk-up tournament.  Countdown does not trigger</t>
  </si>
  <si>
    <t>TRM - Unable to get EGMs in Countdown during Walk-up Tournament</t>
  </si>
  <si>
    <t>&lt;a href="https://igt-casinosystems.atlassian.net/browse/TRM-5639" target="_blank"&gt;TRM-5639&lt;/a&gt;</t>
  </si>
  <si>
    <t>WA-8808 available to correct db name.</t>
  </si>
  <si>
    <t>P-00008044</t>
  </si>
  <si>
    <t>When installing Tournament Manager error "User, group, or role NT AUTHORITY\SYSTEM already exists in the current database." is presented. NT AUTHORITY\SYSTEM is almost always present in the Model system database in SQL. Shell DBs for TMPlayer and STMS_IGT are created, but tables within are not created.</t>
  </si>
  <si>
    <t>IPS Fails to install Tournament Manager DBs</t>
  </si>
  <si>
    <t>a965Y000000MJ5cQAG</t>
  </si>
  <si>
    <t>P-00008160</t>
  </si>
  <si>
    <t>When customer is running a Spinsplosion tournament the side list of scores does not scroll. Sometimes it takes a reboot for the Leaderboard to initially start showing any scores at all. Customer has Spinsplosion and Incredibells with sign switcher software originally installed but issue persists with just Spinspolsion and single theme software installed.</t>
  </si>
  <si>
    <t>a97140000008PRgAAM</t>
  </si>
  <si>
    <t>Tournament sign is not scrolling with Spinsplosion theme in Tournament Mode</t>
  </si>
  <si>
    <t>P-00008322</t>
  </si>
  <si>
    <t>the Vd Id parameter in the Srflash.aspx endpoint is not being appropriately sanitised, leading to an SQL injection condition from anyone who has access to the page. If xp_cmdshell is enabled on SQL as well then that can further allow someone to compromise the DB server as well.</t>
  </si>
  <si>
    <t>rflash.aspx SQL injection</t>
  </si>
  <si>
    <t>P-00008323</t>
  </si>
  <si>
    <t>The IGT Tournament Manager application was found to be susceptible to an authentication bypass using pages Kiosk3P.aspx, selfregister2.aspx and GraphicLibrary.aspx, allowing an_x000D_
unauthenticated internal attacker to abuse the lack of authorisation checks on various endpoints to inherit Normal User role_x000D_
access to the application, thereby gaining access to various site functionality.</t>
  </si>
  <si>
    <t>Authentication bypass using Kiosk3P.aspx, selfregister2.aspx, GraphicLibrary.aspx pages</t>
  </si>
  <si>
    <t>P-00008368</t>
  </si>
  <si>
    <t>Problem Record 7156 - Walkup Bonus Registration error</t>
  </si>
  <si>
    <t>P-00008370</t>
  </si>
  <si>
    <t>Customer is concerned about winners being in first three hours of play everything.</t>
  </si>
  <si>
    <t>Concerns with higher winners in first two hours of tournaments</t>
  </si>
  <si>
    <t>P-00008379</t>
  </si>
  <si>
    <t>This has been submitted as a Jira GMSCPL-14032 .</t>
  </si>
  <si>
    <t>Unable to shut off touchscreen on Dynamic Player Panel</t>
  </si>
  <si>
    <t>P-00008433</t>
  </si>
  <si>
    <t>known issue with the WOF Progressive sign not being able to switch back and forth. JIRA: GMSCPL-14343_x000D_
_x000D_
Sign was manually configured and switch to tournament mode at the sign controller. Sign is not showing as an option when creating the tournaments, although is showing under Tools&gt;Signs. Although the sign goes thru the attract mode for tournament, it does not show the scores when a tournament is being played.</t>
  </si>
  <si>
    <t>Sign not switching back to Progressive after tournament completion</t>
  </si>
  <si>
    <t>P-00008444</t>
  </si>
  <si>
    <t>When the URL to commhub is enabled for Enrolling a patron in a tournament by cardin at an EGM, the Message service is sending 350 different messages every second causing commhub service to memory leak until all available memory is used and the service restarts.</t>
  </si>
  <si>
    <t>TRM - Enroll by EGM via commhub events causing so much traffic, commhub runs out of available memory and restarts</t>
  </si>
  <si>
    <t>5.2 HF2</t>
  </si>
  <si>
    <t>4.0 HF1</t>
  </si>
  <si>
    <t>6.0 HF1</t>
  </si>
  <si>
    <t>3.0</t>
  </si>
  <si>
    <t>Version</t>
  </si>
  <si>
    <t>6.2</t>
  </si>
  <si>
    <t>6.3</t>
  </si>
  <si>
    <t>Delivery Notes</t>
  </si>
  <si>
    <t>Problem #</t>
  </si>
  <si>
    <t>Servers</t>
  </si>
  <si>
    <t>Database Server:</t>
  </si>
  <si>
    <t>Application Server:</t>
  </si>
  <si>
    <t>Project Type  -</t>
  </si>
  <si>
    <t>Tournament Manager Technical Plan -Hard Rock Hollywood</t>
  </si>
  <si>
    <t>Service Account User -</t>
  </si>
  <si>
    <t>Password -</t>
  </si>
  <si>
    <t>G2S Configuration</t>
  </si>
  <si>
    <t>Stepper / Video</t>
  </si>
  <si>
    <t>Cabinet Type</t>
  </si>
  <si>
    <t>Property Contact</t>
  </si>
  <si>
    <t xml:space="preserve">Class II / III </t>
  </si>
  <si>
    <t>This is the link generator Sheet</t>
  </si>
  <si>
    <t>Production</t>
  </si>
  <si>
    <t>Marketing/ Patron Services/ TRM Admins</t>
  </si>
  <si>
    <t>Training Schedule of Events</t>
  </si>
  <si>
    <t>Prep Tasks</t>
  </si>
  <si>
    <t>Verify if there are any licensing requirements; complete and submit application (if necessary)</t>
  </si>
  <si>
    <t>Create the Training folders in PPM - PSC Collaboration Training Folder (PPM) and Document Naming Conventions</t>
  </si>
  <si>
    <t>Email Bryan Davis &amp; Stephanie Miner to identify if there are any current issues related to the property or if there are any Level II Support concerns the project team should be made aware of for training or project considerations. If applicable add to the Delta Document.</t>
  </si>
  <si>
    <t>Review Release Notes and Known Issues for the specific version to be installed at the customer site for any items that may have an impact on the project; if a specific SP and/or HF is being installed, also review Release Notes and Known Issues for prior SP's and HF's to ensure you are aware of fixes and/or issues related to earlier releases</t>
  </si>
  <si>
    <t>Verify property has received soft copies of Training &amp; User Guides, RN's and KI's for all applications associated to the project. If not delivered by Pre-Sales - Package and deliver to customer no later than Operational Audit.</t>
  </si>
  <si>
    <t>Review Problem Records and identify any current problems that may impact the property. These should be noted on PSC Delivery Plan.</t>
  </si>
  <si>
    <t>Identify Project Expectations for given project type - PSC Project Expectations Templates</t>
  </si>
  <si>
    <t>Verification of Property requirements - Training Room, Class Attendees, etc..</t>
  </si>
  <si>
    <t>Complete Customer Discovery based on Project Requirements.  Document any parking lot questions generated during the Customer Discovery.</t>
  </si>
  <si>
    <t>Provide training recommendations including session length and recommended attendees.</t>
  </si>
  <si>
    <t>PSC IGT.Com &amp; Customer Portal Training Process - Perform Customer Discovery for IGT.Com &amp; Customer Portal training.</t>
  </si>
  <si>
    <t>Confirm if M5 is part of current gaming floor - Notify SE and PM to discuss steps to deactivate M5 during tournament play.</t>
  </si>
  <si>
    <t>Project Expectations Document - Share with customer and walkthrough</t>
  </si>
  <si>
    <t>Go-Live Readiness</t>
  </si>
  <si>
    <t>Confirm/Approve Training class schedule with Property</t>
  </si>
  <si>
    <t>Follow up on any parking lot questions that came up during Operational Review</t>
  </si>
  <si>
    <t>Have property set up test player accounts to be ready/available for testing and training</t>
  </si>
  <si>
    <t>Go-Live Validation and Delivery</t>
  </si>
  <si>
    <t>Verify correct EGM settings at EGMs</t>
  </si>
  <si>
    <t>Settings: Protocol (2 pgs.) &amp; Protocol Compliance</t>
  </si>
  <si>
    <t>If Host system is Advantage, set expectations to add Asset Numberto the EGM. If not, you will be unable to register Players at EGM using the player card</t>
  </si>
  <si>
    <t>PATRON MANAGEMENT CUSTOMERS ONLY</t>
  </si>
  <si>
    <t>Verify connectivity between EGM's and TRM server</t>
  </si>
  <si>
    <t>Verify and assign tournament seats and game theme to EGMs</t>
  </si>
  <si>
    <t>Verify IGT’s default Application log in User</t>
  </si>
  <si>
    <t>Test Diagnostics (If test fails, contact Project Manager &amp; SE)</t>
  </si>
  <si>
    <t>Test Staging EGM’s: Convert EGM's from Cash Mode to Tournament Mode and back</t>
  </si>
  <si>
    <t>Test AVP ticket printing at EGMs (all EGM’s) from Machine Status in TRM Application</t>
  </si>
  <si>
    <t>Configure kiosk (Verify kiosk has been added to domain, enroll workstation, add printer) Adjust graphics as needed</t>
  </si>
  <si>
    <t>Test registration and ballot printing on all Kiosks</t>
  </si>
  <si>
    <t>Set up all printers &amp; workstations &amp; test ballot print from Printer Setup</t>
  </si>
  <si>
    <t>Activate Purchased Themes only, Deactivate all the rest</t>
  </si>
  <si>
    <t>Configure Application Leaderboard (if applicable)</t>
  </si>
  <si>
    <t>Run a test tournament to verify Application Leaderboard and/or Bank Sign Functionality (if applicable)</t>
  </si>
  <si>
    <t>Verify Sign functionality (network connection, IP address, resolution)</t>
  </si>
  <si>
    <t>Testing Card Swipes</t>
  </si>
  <si>
    <t>Test Banned Players</t>
  </si>
  <si>
    <t>Verify TRMUSER has correct Permissions and Daily Authorization Limits in Patron (if applicable)</t>
  </si>
  <si>
    <t>Create Promotional Event and Award in Patron Application</t>
  </si>
  <si>
    <t>Test Buy-In Tournament for deduction of Points . Check in Patron and the TRM AMI Report</t>
  </si>
  <si>
    <t>Test Awarding of Prizes. Check in Patron and the TRM AMI Report for accuracy. Testing will also make sure the Point Value is set correctly</t>
  </si>
  <si>
    <t>Set up training room (when available)</t>
  </si>
  <si>
    <t>Create sample tournaments for training</t>
  </si>
  <si>
    <t>Set up test player accounts for testing and training</t>
  </si>
  <si>
    <t>Verify verbiage for ballots with Property (Wording/Disclaimer may be updated as needed)</t>
  </si>
  <si>
    <t>Verify Properties Application Users and Permissions with Property</t>
  </si>
  <si>
    <t>Complete Training Sessions</t>
  </si>
  <si>
    <t>Have property create mock tournaments</t>
  </si>
  <si>
    <t>Run mock tournaments. All types and styles of tournaments should be demonstrated: Session, Walk Up, Teams, &amp; Multi-site (if applicable)</t>
  </si>
  <si>
    <t>Ensure that multiple property users utilize player/team registration functions, Staging, Real Time Control, Re-assigning of seats, Session Management &amp; Prizing.</t>
  </si>
  <si>
    <t>Have property create examples of Mock Tournaments of ALL TYPES for Property to have for future training (Walkup, Session, Muti-Phase, Qualifier, Teams &amp; Multi-Site(if applicable)</t>
  </si>
  <si>
    <t>Closing and Transition</t>
  </si>
  <si>
    <t>Verify date, time and configuration of 1st public tournament supported by IGT</t>
  </si>
  <si>
    <t>Collect Training Sign-In sheets and Training Verification form.  Upload to PPM.</t>
  </si>
  <si>
    <t>Collect Screenshots in Word (Not Excel) (See Folder requirements)</t>
  </si>
  <si>
    <t>For v6.0 and higher with AMI interface to Patron Management, collect screenshots of Group Assignment and Daily Authorization Limits for the user account in System Settings that will award prizes to players accounts.</t>
  </si>
  <si>
    <t>Run Roles &amp; Permissions reports (.pdf format)</t>
  </si>
  <si>
    <t>Upload required documentation to PPM Collaboration folder (if applicable).</t>
  </si>
  <si>
    <t>Complete daily PSC updates during time on site; succinctly document any issues experienced and how they were resolved and identify any potential issues that may have an impact on being able to have a successful transition</t>
  </si>
  <si>
    <t>Ensure that any PSC User Names/Passwords are added to the Systems Info Page in Quip/Salesforce for Support</t>
  </si>
  <si>
    <t>Enhancement Request Process - If customer has any ehancement request please follow this process and ensure that the CSM is aware of the request.</t>
  </si>
  <si>
    <t xml:space="preserve">All documents uploaded, checklists completed and daily updates should be complete before departing property. </t>
  </si>
  <si>
    <t>Closing Documentation - PSC - PPM Project Closing Requirements</t>
  </si>
  <si>
    <t>Project Checklist - PSC</t>
  </si>
  <si>
    <t>Task</t>
  </si>
  <si>
    <r>
      <t xml:space="preserve">Verify &amp; Configure Application Settings with Property accordingly: </t>
    </r>
    <r>
      <rPr>
        <b/>
        <sz val="11"/>
        <color theme="1"/>
        <rFont val="Lato"/>
        <family val="2"/>
      </rPr>
      <t>Banned Players</t>
    </r>
  </si>
  <si>
    <t>X</t>
  </si>
  <si>
    <t>Id</t>
  </si>
  <si>
    <t>Environment__c</t>
  </si>
  <si>
    <t>Opportunity__c</t>
  </si>
  <si>
    <t>Software_Stack_Approval_Status__c</t>
  </si>
  <si>
    <t>SystemServiceRegion__c</t>
  </si>
  <si>
    <t>PPM_Work_Status__c</t>
  </si>
  <si>
    <t>PPM_Project_Manager__c</t>
  </si>
  <si>
    <t>P-00008466</t>
  </si>
  <si>
    <t>When creating a tournament in the UI, the Machine Details page does not reflect the options it should.  Max Bet, MC Voice, Spin Derby Logo, Countdown Options, Display Opponent Names, and Authentication Type are missing.</t>
  </si>
  <si>
    <t>Machine Details not showing all features - Spin Derby</t>
  </si>
  <si>
    <t>Opportunity# -</t>
  </si>
  <si>
    <t>Class II</t>
  </si>
  <si>
    <t>Class III</t>
  </si>
  <si>
    <r>
      <t>**External Status Report</t>
    </r>
    <r>
      <rPr>
        <sz val="14"/>
        <color rgb="FFED7D31"/>
        <rFont val="Calibri"/>
        <family val="2"/>
      </rPr>
      <t xml:space="preserve"> - Please be advised the property is copied on this email</t>
    </r>
  </si>
  <si>
    <r>
      <t>PM:</t>
    </r>
    <r>
      <rPr>
        <sz val="14"/>
        <color rgb="FF595959"/>
        <rFont val="Calibri"/>
        <family val="2"/>
      </rPr>
      <t xml:space="preserve"> </t>
    </r>
  </si>
  <si>
    <r>
      <t>Start:</t>
    </r>
    <r>
      <rPr>
        <sz val="14"/>
        <color rgb="FF595959"/>
        <rFont val="Calibri"/>
        <family val="2"/>
      </rPr>
      <t xml:space="preserve"> </t>
    </r>
  </si>
  <si>
    <r>
      <t>Transition:</t>
    </r>
    <r>
      <rPr>
        <sz val="14"/>
        <color rgb="FF595959"/>
        <rFont val="Calibri"/>
        <family val="2"/>
      </rPr>
      <t xml:space="preserve"> </t>
    </r>
  </si>
  <si>
    <t>Scope:</t>
  </si>
  <si>
    <t>Schedule</t>
  </si>
  <si>
    <t>Customer Temp</t>
  </si>
  <si>
    <t>Status Summary</t>
  </si>
  <si>
    <t>Project Live?</t>
  </si>
  <si>
    <t xml:space="preserve"># TRM EGMS </t>
  </si>
  <si>
    <t>Floor Operational?</t>
  </si>
  <si>
    <t>% EGMs Online</t>
  </si>
  <si>
    <t>Issues</t>
  </si>
  <si>
    <t>Issue Title</t>
  </si>
  <si>
    <t>Ticket #</t>
  </si>
  <si>
    <t>Next Days Tasks</t>
  </si>
  <si>
    <t>Owner</t>
  </si>
  <si>
    <t xml:space="preserve">Quip Issues List Link: </t>
  </si>
  <si>
    <t>Milestones</t>
  </si>
  <si>
    <t>Milestone/Task</t>
  </si>
  <si>
    <t>Due</t>
  </si>
  <si>
    <t>Post Live Delivery Plan</t>
  </si>
  <si>
    <t xml:space="preserve">Next Status Report for this  project  DD/MM/YYYY XX:XX PST </t>
  </si>
  <si>
    <t>** Please direct all questions or concerns to: Project Manager</t>
  </si>
  <si>
    <t>Go-Live Date -</t>
  </si>
  <si>
    <t>P-00008472</t>
  </si>
  <si>
    <t>Reel slamming does not work on older foundations</t>
  </si>
  <si>
    <t>Reel slamming not consistent on tournament EGMs.</t>
  </si>
  <si>
    <t>Ensure EGMs are on the same foundation.</t>
  </si>
  <si>
    <t xml:space="preserve">Go-Live Date: </t>
  </si>
  <si>
    <t>Go-Live</t>
  </si>
  <si>
    <t>SA</t>
  </si>
  <si>
    <t>TRM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</si>
</sst>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67" x14ac:knownFonts="1">
    <font>
      <sz val="11"/>
      <color theme="1"/>
      <name val="Calibri"/>
      <family val="2"/>
      <scheme val="minor"/>
    </font>
    <font>
      <sz val="11"/>
      <color theme="1"/>
      <name val="Arial"/>
      <family val="2"/>
    </font>
    <font>
      <sz val="12"/>
      <color theme="1"/>
      <name val="Arial"/>
      <family val="2"/>
    </font>
    <font>
      <b/>
      <sz val="14"/>
      <color theme="0"/>
      <name val="Arial"/>
      <family val="2"/>
    </font>
    <font>
      <b/>
      <sz val="22"/>
      <color theme="0"/>
      <name val="Arial"/>
      <family val="2"/>
    </font>
    <font>
      <b/>
      <sz val="11"/>
      <color theme="0"/>
      <name val="Arial"/>
      <family val="2"/>
    </font>
    <font>
      <sz val="14"/>
      <color theme="1"/>
      <name val="Arial"/>
      <family val="2"/>
    </font>
    <font>
      <b/>
      <sz val="10"/>
      <color theme="4" tint="-0.499984740745262"/>
      <name val="Arial"/>
      <family val="2"/>
    </font>
    <font>
      <sz val="10"/>
      <color theme="1"/>
      <name val="Arial"/>
      <family val="2"/>
    </font>
    <font>
      <sz val="24"/>
      <color theme="4" tint="-0.499984740745262"/>
      <name val="Arial"/>
      <family val="2"/>
    </font>
    <font>
      <sz val="11"/>
      <color theme="1"/>
      <name val="Lato"/>
      <family val="2"/>
    </font>
    <font>
      <b/>
      <sz val="11"/>
      <color theme="1"/>
      <name val="Lato"/>
      <family val="2"/>
    </font>
    <font>
      <b/>
      <sz val="22"/>
      <color theme="0"/>
      <name val="Lato"/>
      <family val="2"/>
    </font>
    <font>
      <b/>
      <sz val="12"/>
      <color theme="1"/>
      <name val="Lato"/>
      <family val="2"/>
    </font>
    <font>
      <sz val="12"/>
      <color theme="1"/>
      <name val="Lato"/>
      <family val="2"/>
    </font>
    <font>
      <b/>
      <sz val="14"/>
      <color theme="0"/>
      <name val="Lato"/>
      <family val="2"/>
    </font>
    <font>
      <b/>
      <sz val="11"/>
      <color theme="0"/>
      <name val="Lato"/>
      <family val="2"/>
    </font>
    <font>
      <sz val="24"/>
      <color theme="1"/>
      <name val="Lato"/>
      <family val="2"/>
    </font>
    <font>
      <sz val="26"/>
      <color theme="1"/>
      <name val="Lato"/>
      <family val="2"/>
    </font>
    <font>
      <b/>
      <u/>
      <sz val="11"/>
      <color rgb="FF1B9DDB"/>
      <name val="Lato"/>
      <family val="2"/>
    </font>
    <font>
      <b/>
      <u/>
      <sz val="11"/>
      <color theme="1"/>
      <name val="Lato"/>
      <family val="2"/>
    </font>
    <font>
      <b/>
      <u/>
      <sz val="11"/>
      <color rgb="FFFFA300"/>
      <name val="Lato"/>
      <family val="2"/>
    </font>
    <font>
      <u/>
      <sz val="12"/>
      <color rgb="FFFFA300"/>
      <name val="Lato"/>
      <family val="2"/>
    </font>
    <font>
      <u/>
      <sz val="12"/>
      <color theme="1"/>
      <name val="Lato"/>
      <family val="2"/>
    </font>
    <font>
      <sz val="22"/>
      <color theme="4" tint="-0.499984740745262"/>
      <name val="Lato"/>
      <family val="2"/>
    </font>
    <font>
      <b/>
      <sz val="11"/>
      <color theme="4" tint="-0.499984740745262"/>
      <name val="Lato"/>
      <family val="2"/>
    </font>
    <font>
      <sz val="24"/>
      <color theme="4" tint="-0.499984740745262"/>
      <name val="Lato"/>
      <family val="2"/>
    </font>
    <font>
      <b/>
      <sz val="22"/>
      <color theme="4" tint="-0.499984740745262"/>
      <name val="Lato"/>
      <family val="2"/>
    </font>
    <font>
      <b/>
      <sz val="10"/>
      <color theme="4" tint="-0.499984740745262"/>
      <name val="Lato"/>
      <family val="2"/>
    </font>
    <font>
      <sz val="10"/>
      <color theme="1"/>
      <name val="Lato"/>
      <family val="2"/>
    </font>
    <font>
      <sz val="14"/>
      <color theme="1"/>
      <name val="Lato"/>
      <family val="2"/>
    </font>
    <font>
      <b/>
      <sz val="12"/>
      <color theme="0"/>
      <name val="Lato"/>
      <family val="2"/>
    </font>
    <font>
      <sz val="12"/>
      <color rgb="FF000000"/>
      <name val="Lato"/>
      <family val="2"/>
    </font>
    <font>
      <b/>
      <sz val="14"/>
      <color theme="1"/>
      <name val="Lato"/>
      <family val="2"/>
    </font>
    <font>
      <b/>
      <sz val="24"/>
      <color theme="4" tint="-0.499984740745262"/>
      <name val="Lato"/>
      <family val="2"/>
    </font>
    <font>
      <sz val="12"/>
      <color theme="0"/>
      <name val="Lato"/>
      <family val="2"/>
    </font>
    <font>
      <sz val="11"/>
      <color theme="0"/>
      <name val="Lato"/>
      <family val="2"/>
    </font>
    <font>
      <sz val="8"/>
      <name val="Calibri"/>
      <family val="2"/>
      <scheme val="minor"/>
    </font>
    <font>
      <u/>
      <sz val="11"/>
      <color theme="10"/>
      <name val="Lato"/>
      <family val="2"/>
    </font>
    <font>
      <sz val="11"/>
      <color rgb="FF000000"/>
      <name val="Calibri"/>
      <family val="2"/>
    </font>
    <font>
      <sz val="11"/>
      <name val="Lato"/>
      <family val="2"/>
    </font>
    <font>
      <sz val="10"/>
      <name val="Lato"/>
      <family val="2"/>
    </font>
    <font>
      <sz val="10"/>
      <color rgb="FFFFFFFF"/>
      <name val="Lato"/>
      <family val="2"/>
    </font>
    <font>
      <sz val="10"/>
      <color rgb="FF000000"/>
      <name val="Lato"/>
      <family val="2"/>
    </font>
    <font>
      <i/>
      <sz val="11"/>
      <name val="Lato"/>
      <family val="2"/>
    </font>
    <font>
      <b/>
      <sz val="26"/>
      <color theme="1"/>
      <name val="Lato"/>
      <family val="2"/>
    </font>
    <font>
      <sz val="8"/>
      <color theme="1"/>
      <name val="Lato"/>
      <family val="2"/>
    </font>
    <font>
      <sz val="7"/>
      <color theme="1"/>
      <name val="Lato"/>
      <family val="2"/>
    </font>
    <font>
      <sz val="11"/>
      <color rgb="FF181818"/>
      <name val="Lato"/>
      <family val="2"/>
    </font>
    <font>
      <b/>
      <sz val="14"/>
      <name val="Lato"/>
      <family val="2"/>
    </font>
    <font>
      <b/>
      <sz val="11"/>
      <name val="Lato"/>
      <family val="2"/>
    </font>
    <font>
      <u/>
      <sz val="11"/>
      <color theme="10"/>
      <name val="Calibri"/>
      <family val="2"/>
      <scheme val="minor"/>
    </font>
    <font>
      <b/>
      <sz val="20"/>
      <color theme="1"/>
      <name val="Lato"/>
      <family val="2"/>
    </font>
    <font>
      <sz val="7"/>
      <color theme="0"/>
      <name val="Lato"/>
      <family val="2"/>
    </font>
    <font>
      <b/>
      <sz val="14"/>
      <color rgb="FFED7D31"/>
      <name val="Calibri"/>
      <family val="2"/>
    </font>
    <font>
      <sz val="14"/>
      <color rgb="FFED7D31"/>
      <name val="Calibri"/>
      <family val="2"/>
    </font>
    <font>
      <sz val="11"/>
      <color theme="1"/>
      <name val="Calibri"/>
      <family val="2"/>
    </font>
    <font>
      <sz val="10"/>
      <color theme="1"/>
      <name val="Calibri"/>
      <family val="2"/>
    </font>
    <font>
      <b/>
      <sz val="14"/>
      <color rgb="FF000000"/>
      <name val="Calibri"/>
      <family val="2"/>
    </font>
    <font>
      <b/>
      <sz val="14"/>
      <color rgb="FF595959"/>
      <name val="Calibri"/>
      <family val="2"/>
    </font>
    <font>
      <sz val="14"/>
      <color rgb="FF595959"/>
      <name val="Calibri"/>
      <family val="2"/>
    </font>
    <font>
      <i/>
      <u/>
      <sz val="14"/>
      <color rgb="FF0070C0"/>
      <name val="Calibri"/>
      <family val="2"/>
    </font>
    <font>
      <sz val="14"/>
      <color rgb="FF000000"/>
      <name val="Calibri"/>
      <family val="2"/>
    </font>
    <font>
      <sz val="10"/>
      <color theme="1"/>
      <name val="Times New Roman"/>
      <family val="1"/>
    </font>
    <font>
      <i/>
      <sz val="14"/>
      <color theme="1"/>
      <name val="Calibri"/>
      <family val="2"/>
    </font>
    <font>
      <i/>
      <sz val="14"/>
      <color rgb="FF595959"/>
      <name val="Calibri"/>
      <family val="2"/>
    </font>
    <font>
      <b/>
      <sz val="11"/>
      <color theme="1"/>
      <name val="Calibri"/>
      <family val="2"/>
    </font>
  </fonts>
  <fills count="24">
    <fill>
      <patternFill patternType="none"/>
    </fill>
    <fill>
      <patternFill patternType="gray125"/>
    </fill>
    <fill>
      <patternFill patternType="solid">
        <fgColor theme="4" tint="0.79998168889431442"/>
        <bgColor theme="4" tint="0.79998168889431442"/>
      </patternFill>
    </fill>
    <fill>
      <patternFill patternType="solid">
        <fgColor theme="0" tint="-0.249977111117893"/>
        <bgColor indexed="64"/>
      </patternFill>
    </fill>
    <fill>
      <patternFill patternType="solid">
        <fgColor theme="4" tint="0.79998168889431442"/>
        <bgColor indexed="64"/>
      </patternFill>
    </fill>
    <fill>
      <patternFill patternType="solid">
        <fgColor rgb="FF1B9DDB"/>
        <bgColor indexed="64"/>
      </patternFill>
    </fill>
    <fill>
      <patternFill patternType="solid">
        <fgColor rgb="FF1B9DDB"/>
        <bgColor theme="4"/>
      </patternFill>
    </fill>
    <fill>
      <patternFill patternType="solid">
        <fgColor theme="2" tint="-0.249977111117893"/>
        <bgColor indexed="64"/>
      </patternFill>
    </fill>
    <fill>
      <patternFill patternType="solid">
        <fgColor rgb="FF676767"/>
      </patternFill>
    </fill>
    <fill>
      <patternFill patternType="solid">
        <fgColor rgb="FFDBDBDB"/>
      </patternFill>
    </fill>
    <fill>
      <patternFill patternType="solid">
        <fgColor theme="0"/>
        <bgColor indexed="64"/>
      </patternFill>
    </fill>
    <fill>
      <patternFill patternType="solid">
        <fgColor theme="2" tint="-9.9978637043366805E-2"/>
        <bgColor theme="4"/>
      </patternFill>
    </fill>
    <fill>
      <patternFill patternType="solid">
        <fgColor theme="7" tint="0.59999389629810485"/>
        <bgColor theme="4"/>
      </patternFill>
    </fill>
    <fill>
      <patternFill patternType="solid">
        <fgColor rgb="FFD9E1F2"/>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theme="7" tint="0.39997558519241921"/>
        <bgColor indexed="64"/>
      </patternFill>
    </fill>
    <fill>
      <patternFill patternType="solid">
        <fgColor rgb="FFA9D08E"/>
        <bgColor indexed="64"/>
      </patternFill>
    </fill>
    <fill>
      <patternFill patternType="solid">
        <fgColor rgb="FFA8D08D"/>
        <bgColor indexed="64"/>
      </patternFill>
    </fill>
    <fill>
      <patternFill patternType="solid">
        <fgColor rgb="FFD9D9D9"/>
        <bgColor indexed="64"/>
      </patternFill>
    </fill>
    <fill>
      <patternFill patternType="solid">
        <fgColor rgb="FFFFFF00"/>
        <bgColor indexed="64"/>
      </patternFill>
    </fill>
    <fill>
      <patternFill patternType="solid">
        <fgColor rgb="FFF2F2F2"/>
        <bgColor indexed="64"/>
      </patternFill>
    </fill>
    <fill>
      <patternFill patternType="solid">
        <fgColor rgb="FFB4C6E7"/>
        <bgColor indexed="64"/>
      </patternFill>
    </fill>
    <fill>
      <patternFill patternType="solid">
        <fgColor rgb="FFD0CECE"/>
        <bgColor indexed="64"/>
      </patternFill>
    </fill>
  </fills>
  <borders count="104">
    <border>
      <left/>
      <right/>
      <top/>
      <bottom/>
      <diagonal/>
    </border>
    <border>
      <left/>
      <right/>
      <top style="thin">
        <color theme="4" tint="0.39997558519241921"/>
      </top>
      <bottom style="thin">
        <color theme="4" tint="0.3999755851924192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thin">
        <color theme="4" tint="0.39997558519241921"/>
      </top>
      <bottom style="thin">
        <color theme="4" tint="0.3999755851924192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medium">
        <color indexed="64"/>
      </right>
      <top style="thin">
        <color theme="4" tint="0.39997558519241921"/>
      </top>
      <bottom style="thin">
        <color theme="4" tint="0.39997558519241921"/>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thin">
        <color theme="4" tint="0.39997558519241921"/>
      </top>
      <bottom/>
      <diagonal/>
    </border>
    <border>
      <left/>
      <right/>
      <top style="thin">
        <color theme="4" tint="0.39997558519241921"/>
      </top>
      <bottom/>
      <diagonal/>
    </border>
    <border>
      <left style="medium">
        <color indexed="64"/>
      </left>
      <right/>
      <top/>
      <bottom style="medium">
        <color indexed="64"/>
      </bottom>
      <diagonal/>
    </border>
    <border>
      <left/>
      <right style="thin">
        <color indexed="64"/>
      </right>
      <top style="medium">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top/>
      <bottom style="thin">
        <color theme="4" tint="0.39997558519241921"/>
      </bottom>
      <diagonal/>
    </border>
    <border>
      <left/>
      <right/>
      <top/>
      <bottom style="thin">
        <color theme="4" tint="0.39997558519241921"/>
      </bottom>
      <diagonal/>
    </border>
    <border>
      <left/>
      <right style="medium">
        <color indexed="64"/>
      </right>
      <top style="thin">
        <color theme="4" tint="0.39997558519241921"/>
      </top>
      <bottom/>
      <diagonal/>
    </border>
    <border>
      <left style="thin">
        <color rgb="FFA8A8A8"/>
      </left>
      <right/>
      <top style="thin">
        <color rgb="FFA8A8A8"/>
      </top>
      <bottom/>
      <diagonal/>
    </border>
    <border>
      <left/>
      <right style="thin">
        <color rgb="FF7E7E7E"/>
      </right>
      <top style="thin">
        <color rgb="FFA8A8A8"/>
      </top>
      <bottom/>
      <diagonal/>
    </border>
    <border>
      <left style="thin">
        <color rgb="FF7E7E7E"/>
      </left>
      <right/>
      <top style="thin">
        <color rgb="FFA8A8A8"/>
      </top>
      <bottom/>
      <diagonal/>
    </border>
    <border>
      <left/>
      <right/>
      <top style="thin">
        <color rgb="FFA8A8A8"/>
      </top>
      <bottom/>
      <diagonal/>
    </border>
    <border>
      <left style="thin">
        <color rgb="FF7E7E7E"/>
      </left>
      <right style="thin">
        <color rgb="FFA8A8A8"/>
      </right>
      <top style="thin">
        <color rgb="FFA8A8A8"/>
      </top>
      <bottom/>
      <diagonal/>
    </border>
    <border>
      <left style="thin">
        <color rgb="FFA8A8A8"/>
      </left>
      <right/>
      <top/>
      <bottom/>
      <diagonal/>
    </border>
    <border>
      <left/>
      <right style="thin">
        <color rgb="FF7E7E7E"/>
      </right>
      <top/>
      <bottom/>
      <diagonal/>
    </border>
    <border>
      <left style="thin">
        <color rgb="FF7E7E7E"/>
      </left>
      <right/>
      <top/>
      <bottom/>
      <diagonal/>
    </border>
    <border>
      <left style="thin">
        <color rgb="FF7E7E7E"/>
      </left>
      <right style="thin">
        <color rgb="FFA8A8A8"/>
      </right>
      <top/>
      <bottom/>
      <diagonal/>
    </border>
    <border>
      <left style="thin">
        <color rgb="FFA8A8A8"/>
      </left>
      <right/>
      <top/>
      <bottom style="thin">
        <color rgb="FFA8A8A8"/>
      </bottom>
      <diagonal/>
    </border>
    <border>
      <left/>
      <right style="thin">
        <color rgb="FF7E7E7E"/>
      </right>
      <top/>
      <bottom style="thin">
        <color rgb="FFA8A8A8"/>
      </bottom>
      <diagonal/>
    </border>
    <border>
      <left style="thin">
        <color rgb="FF7E7E7E"/>
      </left>
      <right/>
      <top/>
      <bottom style="thin">
        <color rgb="FFA8A8A8"/>
      </bottom>
      <diagonal/>
    </border>
    <border>
      <left/>
      <right/>
      <top/>
      <bottom style="thin">
        <color rgb="FFA8A8A8"/>
      </bottom>
      <diagonal/>
    </border>
    <border>
      <left style="thin">
        <color rgb="FF7E7E7E"/>
      </left>
      <right style="thin">
        <color rgb="FFA8A8A8"/>
      </right>
      <top/>
      <bottom style="thin">
        <color rgb="FFA8A8A8"/>
      </bottom>
      <diagonal/>
    </border>
    <border>
      <left style="thin">
        <color rgb="FFA8A8A8"/>
      </left>
      <right style="thin">
        <color rgb="FF7E7E7E"/>
      </right>
      <top style="thin">
        <color rgb="FFA8A8A8"/>
      </top>
      <bottom/>
      <diagonal/>
    </border>
    <border>
      <left style="thin">
        <color rgb="FF7E7E7E"/>
      </left>
      <right style="thin">
        <color rgb="FF7E7E7E"/>
      </right>
      <top style="thin">
        <color rgb="FFA8A8A8"/>
      </top>
      <bottom/>
      <diagonal/>
    </border>
    <border>
      <left style="thin">
        <color rgb="FFA8A8A8"/>
      </left>
      <right style="thin">
        <color rgb="FF7E7E7E"/>
      </right>
      <top/>
      <bottom/>
      <diagonal/>
    </border>
    <border>
      <left style="thin">
        <color rgb="FF7E7E7E"/>
      </left>
      <right style="thin">
        <color rgb="FF7E7E7E"/>
      </right>
      <top/>
      <bottom/>
      <diagonal/>
    </border>
    <border>
      <left style="thin">
        <color rgb="FFA8A8A8"/>
      </left>
      <right style="thin">
        <color rgb="FF7E7E7E"/>
      </right>
      <top/>
      <bottom style="thin">
        <color rgb="FFA8A8A8"/>
      </bottom>
      <diagonal/>
    </border>
    <border>
      <left style="thin">
        <color rgb="FF7E7E7E"/>
      </left>
      <right style="thin">
        <color rgb="FF7E7E7E"/>
      </right>
      <top/>
      <bottom style="thin">
        <color rgb="FFA8A8A8"/>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top style="thin">
        <color theme="9" tint="0.39997558519241921"/>
      </top>
      <bottom style="thin">
        <color theme="9" tint="0.39997558519241921"/>
      </bottom>
      <diagonal/>
    </border>
    <border>
      <left style="medium">
        <color indexed="64"/>
      </left>
      <right/>
      <top style="thin">
        <color indexed="64"/>
      </top>
      <bottom style="thin">
        <color indexed="64"/>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top/>
      <bottom style="medium">
        <color indexed="64"/>
      </bottom>
      <diagonal/>
    </border>
    <border>
      <left/>
      <right/>
      <top/>
      <bottom style="medium">
        <color rgb="FF808080"/>
      </bottom>
      <diagonal/>
    </border>
    <border>
      <left style="medium">
        <color rgb="FF808080"/>
      </left>
      <right/>
      <top style="medium">
        <color rgb="FF808080"/>
      </top>
      <bottom style="medium">
        <color indexed="64"/>
      </bottom>
      <diagonal/>
    </border>
    <border>
      <left/>
      <right/>
      <top style="medium">
        <color rgb="FF808080"/>
      </top>
      <bottom style="medium">
        <color indexed="64"/>
      </bottom>
      <diagonal/>
    </border>
    <border>
      <left/>
      <right style="medium">
        <color rgb="FF808080"/>
      </right>
      <top style="medium">
        <color rgb="FF808080"/>
      </top>
      <bottom style="medium">
        <color indexed="64"/>
      </bottom>
      <diagonal/>
    </border>
    <border>
      <left style="medium">
        <color indexed="64"/>
      </left>
      <right/>
      <top style="medium">
        <color indexed="64"/>
      </top>
      <bottom style="medium">
        <color rgb="FF808080"/>
      </bottom>
      <diagonal/>
    </border>
    <border>
      <left/>
      <right/>
      <top style="medium">
        <color indexed="64"/>
      </top>
      <bottom style="medium">
        <color rgb="FF808080"/>
      </bottom>
      <diagonal/>
    </border>
    <border>
      <left/>
      <right style="medium">
        <color indexed="64"/>
      </right>
      <top style="medium">
        <color indexed="64"/>
      </top>
      <bottom style="medium">
        <color rgb="FF808080"/>
      </bottom>
      <diagonal/>
    </border>
    <border>
      <left style="medium">
        <color indexed="64"/>
      </left>
      <right/>
      <top style="medium">
        <color rgb="FF808080"/>
      </top>
      <bottom style="medium">
        <color rgb="FF808080"/>
      </bottom>
      <diagonal/>
    </border>
    <border>
      <left/>
      <right/>
      <top style="medium">
        <color rgb="FF808080"/>
      </top>
      <bottom style="medium">
        <color rgb="FF808080"/>
      </bottom>
      <diagonal/>
    </border>
    <border>
      <left/>
      <right style="medium">
        <color indexed="64"/>
      </right>
      <top style="medium">
        <color rgb="FF808080"/>
      </top>
      <bottom style="medium">
        <color rgb="FF808080"/>
      </bottom>
      <diagonal/>
    </border>
    <border>
      <left style="medium">
        <color indexed="64"/>
      </left>
      <right/>
      <top style="medium">
        <color rgb="FF808080"/>
      </top>
      <bottom style="medium">
        <color indexed="64"/>
      </bottom>
      <diagonal/>
    </border>
    <border>
      <left/>
      <right style="medium">
        <color indexed="64"/>
      </right>
      <top style="medium">
        <color rgb="FF808080"/>
      </top>
      <bottom style="medium">
        <color indexed="64"/>
      </bottom>
      <diagonal/>
    </border>
    <border>
      <left style="medium">
        <color indexed="64"/>
      </left>
      <right/>
      <top/>
      <bottom style="medium">
        <color rgb="FF808080"/>
      </bottom>
      <diagonal/>
    </border>
    <border>
      <left style="medium">
        <color rgb="FF595959"/>
      </left>
      <right/>
      <top style="medium">
        <color indexed="64"/>
      </top>
      <bottom style="medium">
        <color rgb="FF595959"/>
      </bottom>
      <diagonal/>
    </border>
    <border>
      <left/>
      <right style="medium">
        <color rgb="FF595959"/>
      </right>
      <top style="medium">
        <color indexed="64"/>
      </top>
      <bottom style="medium">
        <color rgb="FF595959"/>
      </bottom>
      <diagonal/>
    </border>
    <border>
      <left/>
      <right style="medium">
        <color rgb="FF595959"/>
      </right>
      <top/>
      <bottom style="medium">
        <color rgb="FF595959"/>
      </bottom>
      <diagonal/>
    </border>
    <border>
      <left/>
      <right/>
      <top style="medium">
        <color indexed="64"/>
      </top>
      <bottom style="medium">
        <color rgb="FF595959"/>
      </bottom>
      <diagonal/>
    </border>
    <border>
      <left style="medium">
        <color rgb="FF595959"/>
      </left>
      <right/>
      <top style="medium">
        <color rgb="FF595959"/>
      </top>
      <bottom style="medium">
        <color rgb="FF595959"/>
      </bottom>
      <diagonal/>
    </border>
    <border>
      <left/>
      <right style="medium">
        <color rgb="FF595959"/>
      </right>
      <top style="medium">
        <color rgb="FF595959"/>
      </top>
      <bottom style="medium">
        <color rgb="FF595959"/>
      </bottom>
      <diagonal/>
    </border>
    <border>
      <left/>
      <right/>
      <top style="medium">
        <color rgb="FF595959"/>
      </top>
      <bottom style="medium">
        <color rgb="FF595959"/>
      </bottom>
      <diagonal/>
    </border>
    <border>
      <left/>
      <right/>
      <top style="medium">
        <color rgb="FF595959"/>
      </top>
      <bottom style="medium">
        <color indexed="64"/>
      </bottom>
      <diagonal/>
    </border>
    <border>
      <left/>
      <right/>
      <top style="medium">
        <color rgb="FF595959"/>
      </top>
      <bottom/>
      <diagonal/>
    </border>
    <border>
      <left/>
      <right/>
      <top/>
      <bottom style="medium">
        <color rgb="FF595959"/>
      </bottom>
      <diagonal/>
    </border>
    <border>
      <left style="medium">
        <color rgb="FF595959"/>
      </left>
      <right style="medium">
        <color rgb="FF595959"/>
      </right>
      <top style="medium">
        <color rgb="FF595959"/>
      </top>
      <bottom style="medium">
        <color rgb="FF595959"/>
      </bottom>
      <diagonal/>
    </border>
    <border>
      <left style="medium">
        <color rgb="FF595959"/>
      </left>
      <right style="medium">
        <color rgb="FF595959"/>
      </right>
      <top/>
      <bottom style="medium">
        <color rgb="FF595959"/>
      </bottom>
      <diagonal/>
    </border>
    <border>
      <left style="medium">
        <color rgb="FF595959"/>
      </left>
      <right/>
      <top/>
      <bottom style="medium">
        <color rgb="FF595959"/>
      </bottom>
      <diagonal/>
    </border>
  </borders>
  <cellStyleXfs count="3">
    <xf numFmtId="0" fontId="0" fillId="0" borderId="0"/>
    <xf numFmtId="0" fontId="38" fillId="0" borderId="0" applyNumberFormat="0" applyFill="0" applyBorder="0" applyAlignment="0" applyProtection="0"/>
    <xf numFmtId="0" fontId="51" fillId="0" borderId="0" applyNumberFormat="0" applyFill="0" applyBorder="0" applyAlignment="0" applyProtection="0"/>
  </cellStyleXfs>
  <cellXfs count="646">
    <xf numFmtId="0" fontId="0" fillId="0" borderId="0" xfId="0"/>
    <xf numFmtId="0" fontId="1" fillId="0" borderId="0" xfId="0" applyFont="1"/>
    <xf numFmtId="0" fontId="8" fillId="0" borderId="0" xfId="0" applyFont="1"/>
    <xf numFmtId="0" fontId="6" fillId="0" borderId="0" xfId="0" applyFont="1"/>
    <xf numFmtId="0" fontId="6" fillId="0" borderId="20" xfId="0" applyFont="1" applyBorder="1"/>
    <xf numFmtId="0" fontId="6" fillId="0" borderId="19" xfId="0" applyFont="1" applyBorder="1" applyAlignment="1">
      <alignment vertical="center"/>
    </xf>
    <xf numFmtId="0" fontId="6" fillId="2" borderId="33" xfId="0" applyFont="1" applyFill="1" applyBorder="1" applyAlignment="1">
      <alignment horizontal="right" wrapText="1"/>
    </xf>
    <xf numFmtId="0" fontId="6" fillId="2" borderId="12" xfId="0" applyFont="1" applyFill="1" applyBorder="1" applyAlignment="1">
      <alignment wrapText="1"/>
    </xf>
    <xf numFmtId="0" fontId="6" fillId="0" borderId="7" xfId="0" applyFont="1" applyBorder="1" applyAlignment="1">
      <alignment vertical="center" wrapText="1"/>
    </xf>
    <xf numFmtId="0" fontId="6" fillId="2" borderId="7" xfId="0" applyFont="1" applyFill="1" applyBorder="1" applyAlignment="1">
      <alignment wrapText="1"/>
    </xf>
    <xf numFmtId="0" fontId="6" fillId="2" borderId="7" xfId="0" applyFont="1" applyFill="1" applyBorder="1" applyAlignment="1">
      <alignment vertical="center" wrapText="1"/>
    </xf>
    <xf numFmtId="0" fontId="6" fillId="2" borderId="9" xfId="0" applyFont="1" applyFill="1" applyBorder="1" applyAlignment="1">
      <alignment vertical="center" wrapText="1"/>
    </xf>
    <xf numFmtId="0" fontId="2" fillId="0" borderId="0" xfId="0" applyFont="1" applyAlignment="1">
      <alignment vertical="center"/>
    </xf>
    <xf numFmtId="0" fontId="10" fillId="0" borderId="0" xfId="0" applyFont="1"/>
    <xf numFmtId="0" fontId="14" fillId="0" borderId="0" xfId="0" applyFont="1"/>
    <xf numFmtId="0" fontId="13" fillId="0" borderId="7" xfId="0" applyFont="1" applyBorder="1" applyAlignment="1">
      <alignment horizontal="left" wrapText="1"/>
    </xf>
    <xf numFmtId="0" fontId="13" fillId="2" borderId="7" xfId="0" applyFont="1" applyFill="1" applyBorder="1" applyAlignment="1">
      <alignment horizontal="left" wrapText="1"/>
    </xf>
    <xf numFmtId="0" fontId="14" fillId="0" borderId="20" xfId="0" applyFont="1" applyBorder="1"/>
    <xf numFmtId="0" fontId="13" fillId="0" borderId="7" xfId="0" applyFont="1" applyBorder="1" applyAlignment="1">
      <alignment horizontal="right" wrapText="1"/>
    </xf>
    <xf numFmtId="0" fontId="10" fillId="0" borderId="0" xfId="0" applyFont="1" applyAlignment="1">
      <alignment horizontal="center"/>
    </xf>
    <xf numFmtId="0" fontId="10" fillId="2" borderId="12" xfId="0" applyFont="1" applyFill="1" applyBorder="1" applyAlignment="1">
      <alignment horizontal="left" wrapText="1"/>
    </xf>
    <xf numFmtId="0" fontId="10" fillId="0" borderId="43" xfId="0" applyFont="1" applyBorder="1" applyAlignment="1">
      <alignment horizontal="left" vertical="center" wrapText="1"/>
    </xf>
    <xf numFmtId="0" fontId="10" fillId="2" borderId="30" xfId="0" applyFont="1" applyFill="1" applyBorder="1" applyAlignment="1">
      <alignment horizontal="left" wrapText="1"/>
    </xf>
    <xf numFmtId="0" fontId="10" fillId="0" borderId="20" xfId="0" applyFont="1" applyBorder="1"/>
    <xf numFmtId="0" fontId="10" fillId="0" borderId="0" xfId="0" applyFont="1" applyAlignment="1">
      <alignment horizontal="left"/>
    </xf>
    <xf numFmtId="0" fontId="11" fillId="0" borderId="0" xfId="0" applyFont="1"/>
    <xf numFmtId="0" fontId="20" fillId="0" borderId="0" xfId="0" applyFont="1"/>
    <xf numFmtId="0" fontId="21" fillId="0" borderId="0" xfId="0" applyFont="1" applyAlignment="1">
      <alignment horizontal="left"/>
    </xf>
    <xf numFmtId="0" fontId="23" fillId="0" borderId="0" xfId="0" applyFont="1" applyAlignment="1">
      <alignment horizontal="left"/>
    </xf>
    <xf numFmtId="0" fontId="10" fillId="0" borderId="0" xfId="0" applyFont="1" applyAlignment="1">
      <alignment wrapText="1"/>
    </xf>
    <xf numFmtId="0" fontId="10" fillId="0" borderId="0" xfId="0" applyFont="1" applyAlignment="1">
      <alignment horizontal="center" wrapText="1"/>
    </xf>
    <xf numFmtId="0" fontId="10" fillId="5" borderId="24" xfId="0" applyFont="1" applyFill="1" applyBorder="1" applyAlignment="1">
      <alignment horizontal="center" wrapText="1"/>
    </xf>
    <xf numFmtId="0" fontId="10" fillId="5" borderId="25" xfId="0" applyFont="1" applyFill="1" applyBorder="1" applyAlignment="1">
      <alignment horizontal="center" wrapText="1"/>
    </xf>
    <xf numFmtId="0" fontId="10" fillId="5" borderId="26" xfId="0" applyFont="1" applyFill="1" applyBorder="1" applyAlignment="1">
      <alignment horizontal="center" wrapText="1"/>
    </xf>
    <xf numFmtId="0" fontId="10" fillId="0" borderId="4" xfId="0" applyFont="1" applyBorder="1" applyAlignment="1">
      <alignment horizontal="center" wrapText="1"/>
    </xf>
    <xf numFmtId="0" fontId="10" fillId="0" borderId="3" xfId="0" applyFont="1" applyBorder="1" applyAlignment="1">
      <alignment wrapText="1"/>
    </xf>
    <xf numFmtId="0" fontId="10" fillId="0" borderId="2" xfId="0" applyFont="1" applyBorder="1" applyAlignment="1">
      <alignment wrapText="1"/>
    </xf>
    <xf numFmtId="0" fontId="10" fillId="0" borderId="27" xfId="0" applyFont="1" applyBorder="1" applyAlignment="1">
      <alignment horizontal="center" wrapText="1"/>
    </xf>
    <xf numFmtId="0" fontId="10" fillId="0" borderId="28" xfId="0" applyFont="1" applyBorder="1" applyAlignment="1">
      <alignment wrapText="1"/>
    </xf>
    <xf numFmtId="0" fontId="10" fillId="0" borderId="29" xfId="0" applyFont="1" applyBorder="1" applyAlignment="1">
      <alignment wrapText="1"/>
    </xf>
    <xf numFmtId="0" fontId="27" fillId="0" borderId="0" xfId="0" applyFont="1"/>
    <xf numFmtId="0" fontId="28" fillId="0" borderId="0" xfId="0" applyFont="1"/>
    <xf numFmtId="0" fontId="29" fillId="0" borderId="0" xfId="0" applyFont="1" applyAlignment="1">
      <alignment wrapText="1"/>
    </xf>
    <xf numFmtId="0" fontId="10" fillId="5" borderId="25" xfId="0" applyFont="1" applyFill="1" applyBorder="1" applyAlignment="1">
      <alignment horizontal="left" vertical="center" wrapText="1"/>
    </xf>
    <xf numFmtId="0" fontId="10" fillId="0" borderId="4" xfId="0" applyFont="1" applyBorder="1" applyAlignment="1">
      <alignment wrapText="1"/>
    </xf>
    <xf numFmtId="0" fontId="11" fillId="0" borderId="2" xfId="0" applyFont="1" applyBorder="1" applyAlignment="1">
      <alignment vertical="center" wrapText="1"/>
    </xf>
    <xf numFmtId="0" fontId="10" fillId="0" borderId="4" xfId="0" applyFont="1" applyBorder="1" applyAlignment="1">
      <alignment vertical="center" wrapText="1"/>
    </xf>
    <xf numFmtId="0" fontId="10" fillId="0" borderId="2" xfId="0" applyFont="1" applyBorder="1" applyAlignment="1">
      <alignment horizontal="left" vertical="center" wrapText="1"/>
    </xf>
    <xf numFmtId="0" fontId="10" fillId="0" borderId="2" xfId="0" applyFont="1" applyBorder="1" applyAlignment="1">
      <alignment vertical="center" wrapText="1"/>
    </xf>
    <xf numFmtId="0" fontId="10" fillId="0" borderId="0" xfId="0" applyFont="1" applyAlignment="1">
      <alignment horizontal="left" vertical="center" wrapText="1"/>
    </xf>
    <xf numFmtId="0" fontId="10" fillId="5" borderId="25" xfId="0" applyFont="1" applyFill="1" applyBorder="1" applyAlignment="1">
      <alignment horizontal="left" wrapText="1"/>
    </xf>
    <xf numFmtId="0" fontId="10" fillId="0" borderId="2" xfId="0" applyFont="1" applyBorder="1" applyAlignment="1">
      <alignment horizontal="center" wrapText="1"/>
    </xf>
    <xf numFmtId="0" fontId="10" fillId="0" borderId="2" xfId="0" applyFont="1" applyBorder="1" applyAlignment="1">
      <alignment horizontal="left" wrapText="1"/>
    </xf>
    <xf numFmtId="0" fontId="10" fillId="0" borderId="3" xfId="0" applyFont="1" applyBorder="1" applyAlignment="1">
      <alignment horizontal="center" wrapText="1"/>
    </xf>
    <xf numFmtId="0" fontId="10" fillId="0" borderId="28" xfId="0" applyFont="1" applyBorder="1" applyAlignment="1">
      <alignment horizontal="center" wrapText="1"/>
    </xf>
    <xf numFmtId="0" fontId="10" fillId="0" borderId="28" xfId="0" applyFont="1" applyBorder="1" applyAlignment="1">
      <alignment horizontal="left" wrapText="1"/>
    </xf>
    <xf numFmtId="0" fontId="10" fillId="0" borderId="29" xfId="0" applyFont="1" applyBorder="1" applyAlignment="1">
      <alignment horizontal="center" wrapText="1"/>
    </xf>
    <xf numFmtId="0" fontId="10" fillId="0" borderId="0" xfId="0" applyFont="1" applyAlignment="1">
      <alignment horizontal="left" wrapText="1"/>
    </xf>
    <xf numFmtId="0" fontId="30" fillId="0" borderId="21" xfId="0" applyFont="1" applyBorder="1"/>
    <xf numFmtId="0" fontId="30" fillId="0" borderId="23" xfId="0" applyFont="1" applyBorder="1"/>
    <xf numFmtId="0" fontId="30" fillId="0" borderId="20" xfId="0" applyFont="1" applyBorder="1"/>
    <xf numFmtId="0" fontId="30" fillId="0" borderId="19" xfId="0" applyFont="1" applyBorder="1" applyAlignment="1">
      <alignment vertical="center"/>
    </xf>
    <xf numFmtId="0" fontId="30" fillId="2" borderId="15" xfId="0" applyFont="1" applyFill="1" applyBorder="1" applyAlignment="1">
      <alignment horizontal="center" wrapText="1"/>
    </xf>
    <xf numFmtId="0" fontId="30" fillId="0" borderId="15" xfId="0" applyFont="1" applyBorder="1" applyAlignment="1">
      <alignment horizontal="center" wrapText="1"/>
    </xf>
    <xf numFmtId="0" fontId="30" fillId="0" borderId="19" xfId="0" applyFont="1" applyBorder="1"/>
    <xf numFmtId="0" fontId="30" fillId="2" borderId="38" xfId="0" applyFont="1" applyFill="1" applyBorder="1" applyAlignment="1">
      <alignment horizontal="center" wrapText="1"/>
    </xf>
    <xf numFmtId="0" fontId="30" fillId="2" borderId="20" xfId="0" applyFont="1" applyFill="1" applyBorder="1" applyAlignment="1">
      <alignment horizontal="left" wrapText="1"/>
    </xf>
    <xf numFmtId="0" fontId="29" fillId="0" borderId="0" xfId="0" applyFont="1"/>
    <xf numFmtId="0" fontId="29" fillId="0" borderId="19" xfId="0" applyFont="1" applyBorder="1"/>
    <xf numFmtId="0" fontId="29" fillId="0" borderId="20" xfId="0" applyFont="1" applyBorder="1"/>
    <xf numFmtId="0" fontId="29" fillId="0" borderId="40" xfId="0" applyFont="1" applyBorder="1"/>
    <xf numFmtId="0" fontId="29" fillId="0" borderId="36" xfId="0" applyFont="1" applyBorder="1"/>
    <xf numFmtId="0" fontId="29" fillId="0" borderId="37" xfId="0" applyFont="1" applyBorder="1"/>
    <xf numFmtId="0" fontId="23" fillId="0" borderId="0" xfId="0" applyFont="1" applyAlignment="1">
      <alignment horizontal="right"/>
    </xf>
    <xf numFmtId="0" fontId="29" fillId="0" borderId="0" xfId="0" applyFont="1" applyAlignment="1">
      <alignment horizontal="right"/>
    </xf>
    <xf numFmtId="0" fontId="14" fillId="0" borderId="19" xfId="0" applyFont="1" applyBorder="1"/>
    <xf numFmtId="0" fontId="13" fillId="0" borderId="0" xfId="0" applyFont="1"/>
    <xf numFmtId="0" fontId="36" fillId="0" borderId="19" xfId="0" applyFont="1" applyBorder="1"/>
    <xf numFmtId="0" fontId="36" fillId="0" borderId="20" xfId="0" applyFont="1" applyBorder="1"/>
    <xf numFmtId="0" fontId="11" fillId="0" borderId="7" xfId="0" applyFont="1" applyBorder="1" applyAlignment="1">
      <alignment vertical="center"/>
    </xf>
    <xf numFmtId="0" fontId="30" fillId="2" borderId="46" xfId="0" applyFont="1" applyFill="1" applyBorder="1" applyAlignment="1">
      <alignment horizontal="center" wrapText="1"/>
    </xf>
    <xf numFmtId="0" fontId="30" fillId="0" borderId="0" xfId="0" applyFont="1" applyAlignment="1">
      <alignment horizontal="left"/>
    </xf>
    <xf numFmtId="0" fontId="30" fillId="0" borderId="0" xfId="0" applyFont="1"/>
    <xf numFmtId="0" fontId="30" fillId="2" borderId="0" xfId="0" applyFont="1" applyFill="1" applyAlignment="1">
      <alignment horizontal="left" wrapText="1"/>
    </xf>
    <xf numFmtId="0" fontId="30" fillId="4" borderId="19" xfId="0" applyFont="1" applyFill="1" applyBorder="1" applyAlignment="1">
      <alignment vertical="center"/>
    </xf>
    <xf numFmtId="0" fontId="30" fillId="4" borderId="40" xfId="0" applyFont="1" applyFill="1" applyBorder="1" applyAlignment="1">
      <alignment vertical="center"/>
    </xf>
    <xf numFmtId="0" fontId="23" fillId="0" borderId="0" xfId="0" applyFont="1"/>
    <xf numFmtId="0" fontId="32" fillId="0" borderId="0" xfId="0" applyFont="1"/>
    <xf numFmtId="0" fontId="14" fillId="0" borderId="40" xfId="0" applyFont="1" applyBorder="1"/>
    <xf numFmtId="0" fontId="10" fillId="0" borderId="19" xfId="0" applyFont="1" applyBorder="1"/>
    <xf numFmtId="0" fontId="0" fillId="0" borderId="0" xfId="0" applyAlignment="1">
      <alignment horizontal="left" wrapText="1"/>
    </xf>
    <xf numFmtId="0" fontId="0" fillId="0" borderId="0" xfId="0" applyAlignment="1">
      <alignment wrapText="1"/>
    </xf>
    <xf numFmtId="0" fontId="10" fillId="0" borderId="0" xfId="0" applyFont="1" applyAlignment="1">
      <alignment horizontal="left" vertical="top"/>
    </xf>
    <xf numFmtId="0" fontId="41" fillId="8" borderId="53" xfId="0" applyFont="1" applyFill="1" applyBorder="1" applyAlignment="1">
      <alignment horizontal="center" vertical="top" wrapText="1"/>
    </xf>
    <xf numFmtId="0" fontId="41" fillId="0" borderId="57" xfId="0" applyFont="1" applyBorder="1" applyAlignment="1">
      <alignment horizontal="center" vertical="top" wrapText="1"/>
    </xf>
    <xf numFmtId="0" fontId="41" fillId="9" borderId="57" xfId="0" applyFont="1" applyFill="1" applyBorder="1" applyAlignment="1">
      <alignment horizontal="center" vertical="top" wrapText="1"/>
    </xf>
    <xf numFmtId="0" fontId="10" fillId="0" borderId="57" xfId="0" applyFont="1" applyBorder="1" applyAlignment="1">
      <alignment horizontal="left" vertical="top" wrapText="1"/>
    </xf>
    <xf numFmtId="0" fontId="10" fillId="9" borderId="57" xfId="0" applyFont="1" applyFill="1" applyBorder="1" applyAlignment="1">
      <alignment horizontal="left" vertical="center" wrapText="1"/>
    </xf>
    <xf numFmtId="0" fontId="41" fillId="0" borderId="62" xfId="0" applyFont="1" applyBorder="1" applyAlignment="1">
      <alignment horizontal="center" vertical="center" wrapText="1"/>
    </xf>
    <xf numFmtId="0" fontId="41" fillId="0" borderId="62" xfId="0" applyFont="1" applyBorder="1" applyAlignment="1">
      <alignment horizontal="center" vertical="top" wrapText="1"/>
    </xf>
    <xf numFmtId="0" fontId="41" fillId="9" borderId="57" xfId="0" applyFont="1" applyFill="1" applyBorder="1" applyAlignment="1">
      <alignment horizontal="center" vertical="center" wrapText="1"/>
    </xf>
    <xf numFmtId="0" fontId="41" fillId="0" borderId="57" xfId="0" applyFont="1" applyBorder="1" applyAlignment="1">
      <alignment horizontal="left" vertical="top" wrapText="1"/>
    </xf>
    <xf numFmtId="0" fontId="41" fillId="9" borderId="62" xfId="0" applyFont="1" applyFill="1" applyBorder="1" applyAlignment="1">
      <alignment horizontal="center" vertical="top" wrapText="1"/>
    </xf>
    <xf numFmtId="0" fontId="41" fillId="8" borderId="63" xfId="0" applyFont="1" applyFill="1" applyBorder="1" applyAlignment="1">
      <alignment horizontal="left" vertical="top" wrapText="1" indent="1"/>
    </xf>
    <xf numFmtId="0" fontId="41" fillId="8" borderId="64" xfId="0" applyFont="1" applyFill="1" applyBorder="1" applyAlignment="1">
      <alignment horizontal="left" vertical="top" wrapText="1" indent="8"/>
    </xf>
    <xf numFmtId="0" fontId="41" fillId="0" borderId="65" xfId="0" applyFont="1" applyBorder="1" applyAlignment="1">
      <alignment horizontal="left" vertical="top" wrapText="1" indent="1"/>
    </xf>
    <xf numFmtId="0" fontId="10" fillId="0" borderId="66" xfId="0" applyFont="1" applyBorder="1" applyAlignment="1">
      <alignment horizontal="left" vertical="top" wrapText="1"/>
    </xf>
    <xf numFmtId="0" fontId="41" fillId="9" borderId="65" xfId="0" applyFont="1" applyFill="1" applyBorder="1" applyAlignment="1">
      <alignment horizontal="left" vertical="top" wrapText="1" indent="1"/>
    </xf>
    <xf numFmtId="0" fontId="10" fillId="9" borderId="66" xfId="0" applyFont="1" applyFill="1" applyBorder="1" applyAlignment="1">
      <alignment horizontal="left" vertical="top" wrapText="1"/>
    </xf>
    <xf numFmtId="0" fontId="41" fillId="0" borderId="67" xfId="0" applyFont="1" applyBorder="1" applyAlignment="1">
      <alignment horizontal="center" vertical="top" wrapText="1"/>
    </xf>
    <xf numFmtId="0" fontId="41" fillId="0" borderId="68" xfId="0" applyFont="1" applyBorder="1" applyAlignment="1">
      <alignment horizontal="left" vertical="top" wrapText="1"/>
    </xf>
    <xf numFmtId="0" fontId="38" fillId="0" borderId="2" xfId="1" applyBorder="1" applyAlignment="1" applyProtection="1">
      <alignment horizontal="left" wrapText="1"/>
    </xf>
    <xf numFmtId="0" fontId="14" fillId="0" borderId="8" xfId="0" applyFont="1" applyBorder="1" applyAlignment="1">
      <alignment horizontal="left" wrapText="1"/>
    </xf>
    <xf numFmtId="0" fontId="36" fillId="0" borderId="0" xfId="0" applyFont="1"/>
    <xf numFmtId="0" fontId="10" fillId="0" borderId="19" xfId="0" applyFont="1" applyBorder="1" applyAlignment="1">
      <alignment horizontal="left" vertical="center" wrapText="1"/>
    </xf>
    <xf numFmtId="0" fontId="10" fillId="0" borderId="20" xfId="0" applyFont="1" applyBorder="1" applyAlignment="1">
      <alignment horizontal="left" vertical="center" wrapText="1"/>
    </xf>
    <xf numFmtId="0" fontId="10" fillId="0" borderId="19" xfId="0" applyFont="1" applyBorder="1" applyAlignment="1">
      <alignment horizontal="left" vertical="top" wrapText="1"/>
    </xf>
    <xf numFmtId="0" fontId="10" fillId="0" borderId="20" xfId="0" applyFont="1" applyBorder="1" applyAlignment="1">
      <alignment horizontal="left" vertical="top" wrapText="1"/>
    </xf>
    <xf numFmtId="0" fontId="10" fillId="0" borderId="19" xfId="0" applyFont="1" applyBorder="1" applyAlignment="1">
      <alignment horizontal="left" wrapText="1"/>
    </xf>
    <xf numFmtId="0" fontId="10" fillId="0" borderId="20" xfId="0" applyFont="1" applyBorder="1" applyAlignment="1">
      <alignment horizontal="left" wrapText="1"/>
    </xf>
    <xf numFmtId="0" fontId="40" fillId="0" borderId="20" xfId="0" applyFont="1" applyBorder="1" applyAlignment="1">
      <alignment vertical="top" wrapText="1"/>
    </xf>
    <xf numFmtId="0" fontId="47" fillId="0" borderId="19" xfId="0" applyFont="1" applyBorder="1" applyAlignment="1">
      <alignment vertical="top" wrapText="1" shrinkToFit="1"/>
    </xf>
    <xf numFmtId="0" fontId="10" fillId="0" borderId="29" xfId="0" applyFont="1" applyBorder="1" applyAlignment="1">
      <alignment horizontal="left"/>
    </xf>
    <xf numFmtId="0" fontId="11" fillId="2" borderId="26" xfId="0" applyFont="1" applyFill="1" applyBorder="1" applyAlignment="1">
      <alignment horizontal="left" wrapText="1"/>
    </xf>
    <xf numFmtId="0" fontId="36" fillId="0" borderId="21" xfId="0" applyFont="1" applyBorder="1"/>
    <xf numFmtId="0" fontId="36" fillId="0" borderId="23" xfId="0" applyFont="1" applyBorder="1"/>
    <xf numFmtId="0" fontId="35" fillId="0" borderId="0" xfId="0" applyFont="1"/>
    <xf numFmtId="16" fontId="35" fillId="0" borderId="0" xfId="0" applyNumberFormat="1" applyFont="1"/>
    <xf numFmtId="0" fontId="14" fillId="2" borderId="8" xfId="0" applyFont="1" applyFill="1" applyBorder="1" applyAlignment="1">
      <alignment horizontal="left" wrapText="1"/>
    </xf>
    <xf numFmtId="0" fontId="14" fillId="0" borderId="8" xfId="0" applyFont="1" applyBorder="1" applyAlignment="1">
      <alignment horizontal="left"/>
    </xf>
    <xf numFmtId="0" fontId="0" fillId="0" borderId="0" xfId="0" applyAlignment="1">
      <alignment shrinkToFit="1"/>
    </xf>
    <xf numFmtId="14" fontId="0" fillId="0" borderId="0" xfId="0" applyNumberFormat="1" applyAlignment="1">
      <alignment shrinkToFit="1"/>
    </xf>
    <xf numFmtId="0" fontId="14" fillId="0" borderId="2" xfId="0" applyFont="1" applyBorder="1" applyAlignment="1">
      <alignment horizontal="center"/>
    </xf>
    <xf numFmtId="0" fontId="14" fillId="0" borderId="8" xfId="0" applyFont="1" applyBorder="1" applyAlignment="1">
      <alignment horizontal="center"/>
    </xf>
    <xf numFmtId="0" fontId="14" fillId="4" borderId="2" xfId="0" applyFont="1" applyFill="1" applyBorder="1" applyAlignment="1">
      <alignment horizontal="center"/>
    </xf>
    <xf numFmtId="0" fontId="33" fillId="0" borderId="12" xfId="0" applyFont="1" applyBorder="1"/>
    <xf numFmtId="0" fontId="33" fillId="0" borderId="13" xfId="0" applyFont="1" applyBorder="1"/>
    <xf numFmtId="0" fontId="33" fillId="0" borderId="14" xfId="0" applyFont="1" applyBorder="1"/>
    <xf numFmtId="0" fontId="14" fillId="0" borderId="7" xfId="0" applyFont="1" applyBorder="1"/>
    <xf numFmtId="0" fontId="14" fillId="4" borderId="7" xfId="0" applyFont="1" applyFill="1" applyBorder="1"/>
    <xf numFmtId="0" fontId="14" fillId="4" borderId="8" xfId="0" applyFont="1" applyFill="1" applyBorder="1" applyAlignment="1">
      <alignment horizontal="center"/>
    </xf>
    <xf numFmtId="0" fontId="14" fillId="4" borderId="9" xfId="0" applyFont="1" applyFill="1" applyBorder="1"/>
    <xf numFmtId="0" fontId="31" fillId="0" borderId="22" xfId="0" applyFont="1" applyBorder="1" applyAlignment="1">
      <alignment horizontal="left"/>
    </xf>
    <xf numFmtId="0" fontId="31" fillId="0" borderId="21" xfId="0" applyFont="1" applyBorder="1" applyAlignment="1">
      <alignment horizontal="left"/>
    </xf>
    <xf numFmtId="0" fontId="31" fillId="0" borderId="23" xfId="0" applyFont="1" applyBorder="1" applyAlignment="1">
      <alignment horizontal="left"/>
    </xf>
    <xf numFmtId="0" fontId="26" fillId="3" borderId="16" xfId="0" applyFont="1" applyFill="1" applyBorder="1" applyAlignment="1">
      <alignment shrinkToFit="1"/>
    </xf>
    <xf numFmtId="0" fontId="26" fillId="3" borderId="17" xfId="0" applyFont="1" applyFill="1" applyBorder="1" applyAlignment="1">
      <alignment shrinkToFit="1"/>
    </xf>
    <xf numFmtId="0" fontId="26" fillId="3" borderId="18" xfId="0" applyFont="1" applyFill="1" applyBorder="1" applyAlignment="1">
      <alignment shrinkToFit="1"/>
    </xf>
    <xf numFmtId="0" fontId="0" fillId="0" borderId="73" xfId="0" applyBorder="1"/>
    <xf numFmtId="49" fontId="0" fillId="0" borderId="0" xfId="0" applyNumberFormat="1"/>
    <xf numFmtId="0" fontId="49" fillId="10" borderId="70" xfId="0" applyFont="1" applyFill="1" applyBorder="1" applyAlignment="1">
      <alignment horizontal="center"/>
    </xf>
    <xf numFmtId="0" fontId="49" fillId="10" borderId="5" xfId="0" applyFont="1" applyFill="1" applyBorder="1" applyAlignment="1">
      <alignment horizontal="center"/>
    </xf>
    <xf numFmtId="0" fontId="49" fillId="10" borderId="6" xfId="0" applyFont="1" applyFill="1" applyBorder="1" applyAlignment="1">
      <alignment horizontal="center"/>
    </xf>
    <xf numFmtId="0" fontId="10" fillId="0" borderId="20" xfId="0" applyFont="1" applyBorder="1" applyAlignment="1">
      <alignment wrapText="1"/>
    </xf>
    <xf numFmtId="0" fontId="40" fillId="0" borderId="0" xfId="0" applyFont="1" applyAlignment="1">
      <alignment vertical="top"/>
    </xf>
    <xf numFmtId="0" fontId="50" fillId="0" borderId="19" xfId="0" applyFont="1" applyBorder="1" applyAlignment="1">
      <alignment vertical="top"/>
    </xf>
    <xf numFmtId="0" fontId="10" fillId="11" borderId="16" xfId="0" applyFont="1" applyFill="1" applyBorder="1" applyAlignment="1">
      <alignment wrapText="1"/>
    </xf>
    <xf numFmtId="0" fontId="10" fillId="12" borderId="33" xfId="0" applyFont="1" applyFill="1" applyBorder="1"/>
    <xf numFmtId="0" fontId="10" fillId="12" borderId="34" xfId="0" applyFont="1" applyFill="1" applyBorder="1"/>
    <xf numFmtId="0" fontId="40" fillId="0" borderId="20" xfId="0" applyFont="1" applyBorder="1" applyAlignment="1">
      <alignment horizontal="left" vertical="top"/>
    </xf>
    <xf numFmtId="0" fontId="10" fillId="0" borderId="8" xfId="0" applyFont="1" applyBorder="1" applyAlignment="1">
      <alignment horizontal="left" vertical="center"/>
    </xf>
    <xf numFmtId="0" fontId="10" fillId="11" borderId="23" xfId="0" applyFont="1" applyFill="1" applyBorder="1" applyAlignment="1">
      <alignment horizontal="left" wrapText="1"/>
    </xf>
    <xf numFmtId="0" fontId="46" fillId="0" borderId="36" xfId="0" applyFont="1" applyBorder="1" applyAlignment="1">
      <alignment vertical="top" wrapText="1" shrinkToFit="1"/>
    </xf>
    <xf numFmtId="0" fontId="46" fillId="0" borderId="37" xfId="0" applyFont="1" applyBorder="1" applyAlignment="1">
      <alignment vertical="top" wrapText="1" shrinkToFit="1"/>
    </xf>
    <xf numFmtId="0" fontId="15" fillId="0" borderId="0" xfId="0" applyFont="1" applyAlignment="1">
      <alignment vertical="center" wrapText="1"/>
    </xf>
    <xf numFmtId="0" fontId="10" fillId="2" borderId="8" xfId="0" applyFont="1" applyFill="1" applyBorder="1" applyAlignment="1">
      <alignment horizontal="left" wrapText="1"/>
    </xf>
    <xf numFmtId="0" fontId="10" fillId="13" borderId="8" xfId="0" applyFont="1" applyFill="1" applyBorder="1" applyAlignment="1">
      <alignment vertical="top" wrapText="1" shrinkToFit="1"/>
    </xf>
    <xf numFmtId="0" fontId="40" fillId="0" borderId="8" xfId="0" applyFont="1" applyBorder="1" applyAlignment="1">
      <alignment horizontal="left" vertical="center" wrapText="1"/>
    </xf>
    <xf numFmtId="0" fontId="13" fillId="0" borderId="9" xfId="0" applyFont="1" applyBorder="1" applyAlignment="1">
      <alignment wrapText="1"/>
    </xf>
    <xf numFmtId="0" fontId="11" fillId="2" borderId="14" xfId="0" applyFont="1" applyFill="1" applyBorder="1" applyAlignment="1">
      <alignment horizontal="left" wrapText="1"/>
    </xf>
    <xf numFmtId="0" fontId="10" fillId="0" borderId="9" xfId="0" applyFont="1" applyBorder="1" applyAlignment="1">
      <alignment horizontal="left" vertical="center" wrapText="1"/>
    </xf>
    <xf numFmtId="0" fontId="10" fillId="0" borderId="11" xfId="0" applyFont="1" applyBorder="1" applyAlignment="1">
      <alignment horizontal="left"/>
    </xf>
    <xf numFmtId="0" fontId="13" fillId="2" borderId="12" xfId="0" applyFont="1" applyFill="1" applyBorder="1" applyAlignment="1">
      <alignment horizontal="left" wrapText="1"/>
    </xf>
    <xf numFmtId="0" fontId="13" fillId="0" borderId="9" xfId="0" applyFont="1" applyBorder="1" applyAlignment="1">
      <alignment horizontal="right" wrapText="1"/>
    </xf>
    <xf numFmtId="0" fontId="13" fillId="2" borderId="30" xfId="0" applyFont="1" applyFill="1" applyBorder="1" applyAlignment="1">
      <alignment wrapText="1"/>
    </xf>
    <xf numFmtId="0" fontId="13" fillId="14" borderId="33" xfId="0" applyFont="1" applyFill="1" applyBorder="1" applyAlignment="1">
      <alignment horizontal="left" wrapText="1"/>
    </xf>
    <xf numFmtId="0" fontId="14" fillId="0" borderId="8" xfId="0" applyFont="1" applyBorder="1" applyAlignment="1">
      <alignment horizontal="center" wrapText="1"/>
    </xf>
    <xf numFmtId="0" fontId="14" fillId="13" borderId="2" xfId="0" applyFont="1" applyFill="1" applyBorder="1" applyAlignment="1">
      <alignment horizontal="center"/>
    </xf>
    <xf numFmtId="0" fontId="14" fillId="13" borderId="8" xfId="0" applyFont="1" applyFill="1" applyBorder="1" applyAlignment="1">
      <alignment horizontal="center" wrapText="1"/>
    </xf>
    <xf numFmtId="0" fontId="14" fillId="0" borderId="36" xfId="0" applyFont="1" applyBorder="1"/>
    <xf numFmtId="0" fontId="14" fillId="0" borderId="37" xfId="0" applyFont="1" applyBorder="1"/>
    <xf numFmtId="0" fontId="10" fillId="0" borderId="24" xfId="0" applyFont="1" applyBorder="1" applyAlignment="1">
      <alignment horizontal="left" vertical="center" wrapText="1"/>
    </xf>
    <xf numFmtId="0" fontId="10" fillId="0" borderId="25" xfId="0" applyFont="1" applyBorder="1" applyAlignment="1">
      <alignment horizontal="left" vertical="center" wrapText="1"/>
    </xf>
    <xf numFmtId="0" fontId="10" fillId="0" borderId="26" xfId="0" applyFont="1" applyBorder="1" applyAlignment="1">
      <alignment horizontal="left" vertical="center" wrapText="1"/>
    </xf>
    <xf numFmtId="0" fontId="10" fillId="0" borderId="4" xfId="0" applyFont="1" applyBorder="1" applyAlignment="1">
      <alignment horizontal="left" vertical="center" wrapText="1"/>
    </xf>
    <xf numFmtId="0" fontId="10" fillId="0" borderId="3" xfId="0" applyFont="1" applyBorder="1" applyAlignment="1">
      <alignment horizontal="left" vertical="center" wrapText="1"/>
    </xf>
    <xf numFmtId="0" fontId="38" fillId="0" borderId="4" xfId="2" applyFont="1" applyFill="1" applyBorder="1" applyAlignment="1">
      <alignment horizontal="left" vertical="center" wrapText="1"/>
    </xf>
    <xf numFmtId="0" fontId="38" fillId="0" borderId="2" xfId="2" applyFont="1" applyFill="1" applyBorder="1" applyAlignment="1">
      <alignment horizontal="left" vertical="center" wrapText="1"/>
    </xf>
    <xf numFmtId="0" fontId="10" fillId="0" borderId="27" xfId="0" applyFont="1" applyBorder="1" applyAlignment="1">
      <alignment horizontal="left" vertical="center" wrapText="1"/>
    </xf>
    <xf numFmtId="0" fontId="10" fillId="0" borderId="28" xfId="0" applyFont="1" applyBorder="1" applyAlignment="1">
      <alignment horizontal="left" vertical="center" wrapText="1"/>
    </xf>
    <xf numFmtId="0" fontId="10" fillId="0" borderId="29" xfId="0" applyFont="1" applyBorder="1" applyAlignment="1">
      <alignment horizontal="left" vertical="center" wrapText="1"/>
    </xf>
    <xf numFmtId="0" fontId="11" fillId="0" borderId="3" xfId="0" applyFont="1" applyBorder="1" applyAlignment="1">
      <alignment horizontal="left" vertical="center" wrapText="1"/>
    </xf>
    <xf numFmtId="0" fontId="38" fillId="0" borderId="27" xfId="2" applyFont="1" applyFill="1" applyBorder="1" applyAlignment="1">
      <alignment horizontal="left" vertical="center" wrapText="1"/>
    </xf>
    <xf numFmtId="0" fontId="38" fillId="0" borderId="28" xfId="2" applyFont="1" applyFill="1" applyBorder="1" applyAlignment="1">
      <alignment horizontal="left" vertical="center" wrapText="1"/>
    </xf>
    <xf numFmtId="0" fontId="36" fillId="0" borderId="0" xfId="0" applyFont="1" applyAlignment="1">
      <alignment vertical="top"/>
    </xf>
    <xf numFmtId="0" fontId="53" fillId="0" borderId="19" xfId="0" applyFont="1" applyBorder="1" applyAlignment="1">
      <alignment vertical="top" wrapText="1" shrinkToFit="1"/>
    </xf>
    <xf numFmtId="0" fontId="53" fillId="0" borderId="0" xfId="0" applyFont="1" applyAlignment="1">
      <alignment vertical="top" wrapText="1" shrinkToFit="1"/>
    </xf>
    <xf numFmtId="0" fontId="53" fillId="0" borderId="20" xfId="0" applyFont="1" applyBorder="1" applyAlignment="1">
      <alignment vertical="top" wrapText="1" shrinkToFit="1"/>
    </xf>
    <xf numFmtId="0" fontId="13" fillId="0" borderId="75" xfId="0" applyFont="1" applyBorder="1" applyAlignment="1">
      <alignment horizontal="left" wrapText="1"/>
    </xf>
    <xf numFmtId="0" fontId="14" fillId="0" borderId="76" xfId="0" applyFont="1" applyBorder="1" applyAlignment="1">
      <alignment wrapText="1"/>
    </xf>
    <xf numFmtId="0" fontId="13" fillId="0" borderId="2" xfId="0" applyFont="1" applyBorder="1" applyAlignment="1">
      <alignment horizontal="left" wrapText="1"/>
    </xf>
    <xf numFmtId="0" fontId="14" fillId="2" borderId="31" xfId="0" applyFont="1" applyFill="1" applyBorder="1" applyAlignment="1">
      <alignment horizontal="left" wrapText="1"/>
    </xf>
    <xf numFmtId="0" fontId="48" fillId="0" borderId="13" xfId="0" applyFont="1" applyBorder="1"/>
    <xf numFmtId="0" fontId="13" fillId="2" borderId="13" xfId="0" applyFont="1" applyFill="1" applyBorder="1" applyAlignment="1">
      <alignment horizontal="left" wrapText="1"/>
    </xf>
    <xf numFmtId="14" fontId="36" fillId="0" borderId="0" xfId="0" applyNumberFormat="1" applyFont="1"/>
    <xf numFmtId="0" fontId="56" fillId="0" borderId="0" xfId="0" applyFont="1" applyAlignment="1">
      <alignment vertical="center" wrapText="1"/>
    </xf>
    <xf numFmtId="0" fontId="57" fillId="0" borderId="0" xfId="0" applyFont="1"/>
    <xf numFmtId="0" fontId="59" fillId="0" borderId="16" xfId="0" applyFont="1" applyBorder="1" applyAlignment="1">
      <alignment vertical="center"/>
    </xf>
    <xf numFmtId="0" fontId="59" fillId="0" borderId="18" xfId="0" applyFont="1" applyBorder="1" applyAlignment="1">
      <alignment vertical="center"/>
    </xf>
    <xf numFmtId="0" fontId="59" fillId="19" borderId="40" xfId="0" applyFont="1" applyFill="1" applyBorder="1" applyAlignment="1">
      <alignment vertical="center"/>
    </xf>
    <xf numFmtId="0" fontId="59" fillId="19" borderId="36" xfId="0" applyFont="1" applyFill="1" applyBorder="1" applyAlignment="1">
      <alignment vertical="center"/>
    </xf>
    <xf numFmtId="0" fontId="59" fillId="0" borderId="90" xfId="0" applyFont="1" applyBorder="1" applyAlignment="1">
      <alignment vertical="center"/>
    </xf>
    <xf numFmtId="0" fontId="57" fillId="0" borderId="78" xfId="0" applyFont="1" applyBorder="1" applyAlignment="1">
      <alignment vertical="center"/>
    </xf>
    <xf numFmtId="0" fontId="59" fillId="0" borderId="78" xfId="0" applyFont="1" applyBorder="1" applyAlignment="1">
      <alignment vertical="center"/>
    </xf>
    <xf numFmtId="0" fontId="59" fillId="0" borderId="40" xfId="0" applyFont="1" applyBorder="1" applyAlignment="1">
      <alignment vertical="center"/>
    </xf>
    <xf numFmtId="0" fontId="57" fillId="0" borderId="36" xfId="0" applyFont="1" applyBorder="1" applyAlignment="1">
      <alignment vertical="center"/>
    </xf>
    <xf numFmtId="0" fontId="59" fillId="0" borderId="36" xfId="0" applyFont="1" applyBorder="1" applyAlignment="1">
      <alignment vertical="center"/>
    </xf>
    <xf numFmtId="0" fontId="57" fillId="0" borderId="36" xfId="0" applyFont="1" applyBorder="1"/>
    <xf numFmtId="0" fontId="59" fillId="21" borderId="37" xfId="0" applyFont="1" applyFill="1" applyBorder="1" applyAlignment="1">
      <alignment horizontal="center" vertical="center"/>
    </xf>
    <xf numFmtId="0" fontId="60" fillId="0" borderId="93" xfId="0" applyFont="1" applyBorder="1" applyAlignment="1">
      <alignment horizontal="center" vertical="center"/>
    </xf>
    <xf numFmtId="0" fontId="63" fillId="0" borderId="0" xfId="0" applyFont="1" applyAlignment="1">
      <alignment vertical="center"/>
    </xf>
    <xf numFmtId="0" fontId="59" fillId="21" borderId="0" xfId="0" applyFont="1" applyFill="1" applyAlignment="1">
      <alignment horizontal="center" vertical="center"/>
    </xf>
    <xf numFmtId="0" fontId="60" fillId="0" borderId="101" xfId="0" applyFont="1" applyBorder="1" applyAlignment="1">
      <alignment vertical="center"/>
    </xf>
    <xf numFmtId="0" fontId="60" fillId="0" borderId="96" xfId="0" applyFont="1" applyBorder="1" applyAlignment="1">
      <alignment vertical="center"/>
    </xf>
    <xf numFmtId="0" fontId="60" fillId="0" borderId="96" xfId="0" applyFont="1" applyBorder="1" applyAlignment="1">
      <alignment horizontal="center" vertical="center"/>
    </xf>
    <xf numFmtId="0" fontId="60" fillId="0" borderId="102" xfId="0" applyFont="1" applyBorder="1" applyAlignment="1">
      <alignment vertical="center"/>
    </xf>
    <xf numFmtId="0" fontId="60" fillId="0" borderId="93" xfId="0" applyFont="1" applyBorder="1" applyAlignment="1">
      <alignment vertical="center"/>
    </xf>
    <xf numFmtId="14" fontId="0" fillId="0" borderId="0" xfId="0" applyNumberFormat="1"/>
    <xf numFmtId="0" fontId="22" fillId="0" borderId="0" xfId="0" applyFont="1" applyAlignment="1">
      <alignment horizontal="left"/>
    </xf>
    <xf numFmtId="14" fontId="11" fillId="0" borderId="0" xfId="0" applyNumberFormat="1" applyFont="1" applyAlignment="1">
      <alignment horizontal="left"/>
    </xf>
    <xf numFmtId="0" fontId="18" fillId="0" borderId="0" xfId="0" applyFont="1" applyAlignment="1">
      <alignment horizontal="left" shrinkToFit="1"/>
    </xf>
    <xf numFmtId="0" fontId="45" fillId="0" borderId="0" xfId="0" applyFont="1" applyAlignment="1">
      <alignment horizontal="left"/>
    </xf>
    <xf numFmtId="0" fontId="19" fillId="0" borderId="0" xfId="0" applyFont="1" applyAlignment="1">
      <alignment horizontal="left"/>
    </xf>
    <xf numFmtId="0" fontId="11" fillId="0" borderId="0" xfId="0" applyFont="1" applyAlignment="1">
      <alignment horizontal="right"/>
    </xf>
    <xf numFmtId="0" fontId="10" fillId="12" borderId="34" xfId="0" applyFont="1" applyFill="1" applyBorder="1" applyAlignment="1">
      <alignment horizontal="left" wrapText="1"/>
    </xf>
    <xf numFmtId="0" fontId="10" fillId="12" borderId="35" xfId="0" applyFont="1" applyFill="1" applyBorder="1" applyAlignment="1">
      <alignment horizontal="left" wrapText="1"/>
    </xf>
    <xf numFmtId="0" fontId="10" fillId="3" borderId="16" xfId="0" applyFont="1" applyFill="1" applyBorder="1" applyAlignment="1">
      <alignment horizontal="center" vertical="center" wrapText="1"/>
    </xf>
    <xf numFmtId="0" fontId="10" fillId="3" borderId="17" xfId="0" applyFont="1" applyFill="1" applyBorder="1" applyAlignment="1">
      <alignment horizontal="center" vertical="center" wrapText="1"/>
    </xf>
    <xf numFmtId="0" fontId="10" fillId="3" borderId="18" xfId="0" applyFont="1" applyFill="1" applyBorder="1" applyAlignment="1">
      <alignment horizontal="center" vertical="center" wrapText="1"/>
    </xf>
    <xf numFmtId="0" fontId="11" fillId="0" borderId="13" xfId="0" applyFont="1" applyBorder="1" applyAlignment="1">
      <alignment horizontal="left"/>
    </xf>
    <xf numFmtId="0" fontId="11" fillId="0" borderId="14" xfId="0" applyFont="1" applyBorder="1" applyAlignment="1">
      <alignment horizontal="left"/>
    </xf>
    <xf numFmtId="0" fontId="10" fillId="2" borderId="28" xfId="0" applyFont="1" applyFill="1" applyBorder="1" applyAlignment="1">
      <alignment horizontal="left" wrapText="1"/>
    </xf>
    <xf numFmtId="0" fontId="10" fillId="2" borderId="11" xfId="0" applyFont="1" applyFill="1" applyBorder="1" applyAlignment="1">
      <alignment horizontal="left" wrapText="1"/>
    </xf>
    <xf numFmtId="0" fontId="10" fillId="0" borderId="5" xfId="0" applyFont="1" applyBorder="1" applyAlignment="1">
      <alignment horizontal="left"/>
    </xf>
    <xf numFmtId="0" fontId="10" fillId="0" borderId="41" xfId="0" applyFont="1" applyBorder="1" applyAlignment="1">
      <alignment horizontal="left"/>
    </xf>
    <xf numFmtId="0" fontId="10" fillId="2" borderId="27" xfId="0" applyFont="1" applyFill="1" applyBorder="1" applyAlignment="1">
      <alignment horizontal="left" wrapText="1"/>
    </xf>
    <xf numFmtId="0" fontId="11" fillId="0" borderId="25" xfId="0" applyFont="1" applyBorder="1" applyAlignment="1">
      <alignment horizontal="left"/>
    </xf>
    <xf numFmtId="0" fontId="11" fillId="0" borderId="31" xfId="0" applyFont="1" applyBorder="1" applyAlignment="1">
      <alignment horizontal="left"/>
    </xf>
    <xf numFmtId="0" fontId="10" fillId="0" borderId="24" xfId="0" applyFont="1" applyBorder="1" applyAlignment="1">
      <alignment horizontal="left"/>
    </xf>
    <xf numFmtId="0" fontId="10" fillId="0" borderId="25" xfId="0" applyFont="1" applyBorder="1" applyAlignment="1">
      <alignment horizontal="left"/>
    </xf>
    <xf numFmtId="0" fontId="10" fillId="2" borderId="44" xfId="0" applyFont="1" applyFill="1" applyBorder="1" applyAlignment="1">
      <alignment horizontal="left" wrapText="1"/>
    </xf>
    <xf numFmtId="0" fontId="50" fillId="0" borderId="0" xfId="0" applyFont="1" applyAlignment="1">
      <alignment horizontal="center" vertical="top"/>
    </xf>
    <xf numFmtId="0" fontId="15" fillId="6" borderId="40" xfId="0" applyFont="1" applyFill="1" applyBorder="1" applyAlignment="1">
      <alignment horizontal="center" vertical="center" wrapText="1"/>
    </xf>
    <xf numFmtId="0" fontId="15" fillId="6" borderId="36" xfId="0" applyFont="1" applyFill="1" applyBorder="1" applyAlignment="1">
      <alignment horizontal="center" vertical="center" wrapText="1"/>
    </xf>
    <xf numFmtId="0" fontId="15" fillId="6" borderId="18" xfId="0" applyFont="1" applyFill="1" applyBorder="1" applyAlignment="1">
      <alignment horizontal="center" vertical="center" wrapText="1"/>
    </xf>
    <xf numFmtId="0" fontId="40" fillId="0" borderId="0" xfId="0" applyFont="1" applyAlignment="1">
      <alignment horizontal="left" vertical="top"/>
    </xf>
    <xf numFmtId="0" fontId="50" fillId="0" borderId="36" xfId="0" applyFont="1" applyBorder="1" applyAlignment="1">
      <alignment horizontal="center" vertical="top"/>
    </xf>
    <xf numFmtId="0" fontId="15" fillId="6" borderId="16" xfId="0" applyFont="1" applyFill="1" applyBorder="1" applyAlignment="1">
      <alignment horizontal="center" vertical="center" wrapText="1"/>
    </xf>
    <xf numFmtId="0" fontId="15" fillId="6" borderId="17" xfId="0" applyFont="1" applyFill="1" applyBorder="1" applyAlignment="1">
      <alignment horizontal="center" vertical="center" wrapText="1"/>
    </xf>
    <xf numFmtId="0" fontId="40" fillId="0" borderId="21" xfId="0" applyFont="1" applyBorder="1" applyAlignment="1">
      <alignment horizontal="left" vertical="top"/>
    </xf>
    <xf numFmtId="0" fontId="13" fillId="2" borderId="7" xfId="0" applyFont="1" applyFill="1" applyBorder="1" applyAlignment="1">
      <alignment wrapText="1"/>
    </xf>
    <xf numFmtId="0" fontId="13" fillId="2" borderId="2" xfId="0" applyFont="1" applyFill="1" applyBorder="1" applyAlignment="1">
      <alignment wrapText="1"/>
    </xf>
    <xf numFmtId="0" fontId="13" fillId="2" borderId="2" xfId="0" applyFont="1" applyFill="1" applyBorder="1" applyAlignment="1">
      <alignment horizontal="left" wrapText="1"/>
    </xf>
    <xf numFmtId="0" fontId="13" fillId="2" borderId="8" xfId="0" applyFont="1" applyFill="1" applyBorder="1" applyAlignment="1">
      <alignment horizontal="left" wrapText="1"/>
    </xf>
    <xf numFmtId="14" fontId="13" fillId="0" borderId="7" xfId="0" applyNumberFormat="1" applyFont="1" applyBorder="1"/>
    <xf numFmtId="14" fontId="13" fillId="0" borderId="2" xfId="0" applyNumberFormat="1" applyFont="1" applyBorder="1"/>
    <xf numFmtId="0" fontId="14" fillId="0" borderId="2" xfId="0" applyFont="1" applyBorder="1" applyAlignment="1">
      <alignment horizontal="left" wrapText="1"/>
    </xf>
    <xf numFmtId="0" fontId="14" fillId="0" borderId="8" xfId="0" applyFont="1" applyBorder="1" applyAlignment="1">
      <alignment horizontal="left" wrapText="1"/>
    </xf>
    <xf numFmtId="0" fontId="13" fillId="0" borderId="7" xfId="0" applyFont="1" applyBorder="1"/>
    <xf numFmtId="0" fontId="13" fillId="0" borderId="2" xfId="0" applyFont="1" applyBorder="1"/>
    <xf numFmtId="0" fontId="13" fillId="14" borderId="34" xfId="0" applyFont="1" applyFill="1" applyBorder="1" applyAlignment="1">
      <alignment horizontal="left" wrapText="1"/>
    </xf>
    <xf numFmtId="0" fontId="13" fillId="14" borderId="35" xfId="0" applyFont="1" applyFill="1" applyBorder="1" applyAlignment="1">
      <alignment horizontal="left" wrapText="1"/>
    </xf>
    <xf numFmtId="0" fontId="14" fillId="0" borderId="77" xfId="0" applyFont="1" applyBorder="1" applyAlignment="1">
      <alignment horizontal="center" wrapText="1"/>
    </xf>
    <xf numFmtId="0" fontId="14" fillId="0" borderId="36" xfId="0" applyFont="1" applyBorder="1" applyAlignment="1">
      <alignment horizontal="center" wrapText="1"/>
    </xf>
    <xf numFmtId="0" fontId="14" fillId="0" borderId="37" xfId="0" applyFont="1" applyBorder="1" applyAlignment="1">
      <alignment horizontal="center" wrapText="1"/>
    </xf>
    <xf numFmtId="0" fontId="17" fillId="0" borderId="16" xfId="0" applyFont="1" applyBorder="1" applyAlignment="1">
      <alignment horizontal="left" shrinkToFit="1"/>
    </xf>
    <xf numFmtId="0" fontId="17" fillId="0" borderId="17" xfId="0" applyFont="1" applyBorder="1" applyAlignment="1">
      <alignment horizontal="left" shrinkToFit="1"/>
    </xf>
    <xf numFmtId="0" fontId="17" fillId="0" borderId="18" xfId="0" applyFont="1" applyBorder="1" applyAlignment="1">
      <alignment horizontal="left" shrinkToFit="1"/>
    </xf>
    <xf numFmtId="0" fontId="12" fillId="5" borderId="16" xfId="0" applyFont="1" applyFill="1" applyBorder="1" applyAlignment="1">
      <alignment horizontal="center"/>
    </xf>
    <xf numFmtId="0" fontId="12" fillId="5" borderId="17" xfId="0" applyFont="1" applyFill="1" applyBorder="1" applyAlignment="1">
      <alignment horizontal="center"/>
    </xf>
    <xf numFmtId="0" fontId="12" fillId="5" borderId="18" xfId="0" applyFont="1" applyFill="1" applyBorder="1" applyAlignment="1">
      <alignment horizontal="center"/>
    </xf>
    <xf numFmtId="0" fontId="13" fillId="0" borderId="7" xfId="0" applyFont="1" applyBorder="1" applyAlignment="1">
      <alignment wrapText="1"/>
    </xf>
    <xf numFmtId="0" fontId="13" fillId="0" borderId="2" xfId="0" applyFont="1" applyBorder="1" applyAlignment="1">
      <alignment wrapText="1"/>
    </xf>
    <xf numFmtId="0" fontId="13" fillId="2" borderId="30" xfId="0" applyFont="1" applyFill="1" applyBorder="1" applyAlignment="1">
      <alignment wrapText="1"/>
    </xf>
    <xf numFmtId="0" fontId="13" fillId="2" borderId="25" xfId="0" applyFont="1" applyFill="1" applyBorder="1" applyAlignment="1">
      <alignment wrapText="1"/>
    </xf>
    <xf numFmtId="0" fontId="11" fillId="3" borderId="16" xfId="0" applyFont="1" applyFill="1" applyBorder="1" applyAlignment="1">
      <alignment horizontal="center"/>
    </xf>
    <xf numFmtId="0" fontId="11" fillId="3" borderId="17" xfId="0" applyFont="1" applyFill="1" applyBorder="1" applyAlignment="1">
      <alignment horizontal="center"/>
    </xf>
    <xf numFmtId="0" fontId="11" fillId="3" borderId="18" xfId="0" applyFont="1" applyFill="1" applyBorder="1" applyAlignment="1">
      <alignment horizontal="center"/>
    </xf>
    <xf numFmtId="0" fontId="13" fillId="2" borderId="13" xfId="0" applyFont="1" applyFill="1" applyBorder="1" applyAlignment="1">
      <alignment horizontal="left" wrapText="1"/>
    </xf>
    <xf numFmtId="0" fontId="13" fillId="2" borderId="14" xfId="0" applyFont="1" applyFill="1" applyBorder="1" applyAlignment="1">
      <alignment horizontal="left" wrapText="1"/>
    </xf>
    <xf numFmtId="0" fontId="40" fillId="0" borderId="22" xfId="0" applyFont="1" applyBorder="1" applyAlignment="1">
      <alignment horizontal="left" vertical="top"/>
    </xf>
    <xf numFmtId="0" fontId="40" fillId="0" borderId="23" xfId="0" applyFont="1" applyBorder="1" applyAlignment="1">
      <alignment horizontal="left" vertical="top"/>
    </xf>
    <xf numFmtId="0" fontId="40" fillId="0" borderId="19" xfId="0" applyFont="1" applyBorder="1" applyAlignment="1">
      <alignment horizontal="left" vertical="top"/>
    </xf>
    <xf numFmtId="0" fontId="40" fillId="0" borderId="20" xfId="0" applyFont="1" applyBorder="1" applyAlignment="1">
      <alignment horizontal="left" vertical="top"/>
    </xf>
    <xf numFmtId="0" fontId="40" fillId="0" borderId="40" xfId="0" applyFont="1" applyBorder="1" applyAlignment="1">
      <alignment horizontal="left" vertical="top"/>
    </xf>
    <xf numFmtId="0" fontId="40" fillId="0" borderId="36" xfId="0" applyFont="1" applyBorder="1" applyAlignment="1">
      <alignment horizontal="left" vertical="top"/>
    </xf>
    <xf numFmtId="0" fontId="40" fillId="0" borderId="37" xfId="0" applyFont="1" applyBorder="1" applyAlignment="1">
      <alignment horizontal="left" vertical="top"/>
    </xf>
    <xf numFmtId="0" fontId="13" fillId="2" borderId="25" xfId="0" applyFont="1" applyFill="1" applyBorder="1" applyAlignment="1">
      <alignment horizontal="center" wrapText="1"/>
    </xf>
    <xf numFmtId="0" fontId="13" fillId="2" borderId="31" xfId="0" applyFont="1" applyFill="1" applyBorder="1" applyAlignment="1">
      <alignment horizontal="center" wrapText="1"/>
    </xf>
    <xf numFmtId="0" fontId="14" fillId="0" borderId="2" xfId="0" applyFont="1" applyBorder="1" applyAlignment="1">
      <alignment horizontal="center"/>
    </xf>
    <xf numFmtId="0" fontId="14" fillId="0" borderId="8" xfId="0" applyFont="1" applyBorder="1" applyAlignment="1">
      <alignment horizontal="center"/>
    </xf>
    <xf numFmtId="0" fontId="11" fillId="0" borderId="7" xfId="0" applyFont="1" applyBorder="1" applyAlignment="1">
      <alignment vertical="center"/>
    </xf>
    <xf numFmtId="0" fontId="11" fillId="0" borderId="2" xfId="0" applyFont="1" applyBorder="1" applyAlignment="1">
      <alignment vertical="center"/>
    </xf>
    <xf numFmtId="0" fontId="14" fillId="0" borderId="10" xfId="0" applyFont="1" applyBorder="1" applyAlignment="1">
      <alignment horizontal="left" wrapText="1"/>
    </xf>
    <xf numFmtId="0" fontId="14" fillId="0" borderId="11" xfId="0" applyFont="1" applyBorder="1" applyAlignment="1">
      <alignment horizontal="left" wrapText="1"/>
    </xf>
    <xf numFmtId="0" fontId="13" fillId="13" borderId="7" xfId="0" applyFont="1" applyFill="1" applyBorder="1" applyAlignment="1">
      <alignment wrapText="1"/>
    </xf>
    <xf numFmtId="0" fontId="13" fillId="13" borderId="2" xfId="0" applyFont="1" applyFill="1" applyBorder="1" applyAlignment="1">
      <alignment wrapText="1"/>
    </xf>
    <xf numFmtId="0" fontId="13" fillId="2" borderId="7" xfId="0" applyFont="1" applyFill="1" applyBorder="1" applyAlignment="1">
      <alignment horizontal="left" wrapText="1"/>
    </xf>
    <xf numFmtId="0" fontId="15" fillId="6" borderId="40" xfId="0" applyFont="1" applyFill="1" applyBorder="1" applyAlignment="1">
      <alignment horizontal="left" vertical="center" wrapText="1"/>
    </xf>
    <xf numFmtId="0" fontId="15" fillId="6" borderId="36" xfId="0" applyFont="1" applyFill="1" applyBorder="1" applyAlignment="1">
      <alignment horizontal="left" vertical="center" wrapText="1"/>
    </xf>
    <xf numFmtId="0" fontId="15" fillId="6" borderId="37" xfId="0" applyFont="1" applyFill="1" applyBorder="1" applyAlignment="1">
      <alignment horizontal="left" vertical="center" wrapText="1"/>
    </xf>
    <xf numFmtId="0" fontId="46" fillId="0" borderId="22" xfId="0" applyFont="1" applyBorder="1" applyAlignment="1">
      <alignment horizontal="left" vertical="top" wrapText="1" shrinkToFit="1"/>
    </xf>
    <xf numFmtId="0" fontId="46" fillId="0" borderId="21" xfId="0" applyFont="1" applyBorder="1" applyAlignment="1">
      <alignment horizontal="left" vertical="top" wrapText="1" shrinkToFit="1"/>
    </xf>
    <xf numFmtId="0" fontId="46" fillId="0" borderId="23" xfId="0" applyFont="1" applyBorder="1" applyAlignment="1">
      <alignment horizontal="left" vertical="top" wrapText="1" shrinkToFit="1"/>
    </xf>
    <xf numFmtId="0" fontId="46" fillId="0" borderId="19" xfId="0" applyFont="1" applyBorder="1" applyAlignment="1">
      <alignment horizontal="left" vertical="top" wrapText="1" shrinkToFit="1"/>
    </xf>
    <xf numFmtId="0" fontId="46" fillId="0" borderId="0" xfId="0" applyFont="1" applyAlignment="1">
      <alignment horizontal="left" vertical="top" wrapText="1" shrinkToFit="1"/>
    </xf>
    <xf numFmtId="0" fontId="46" fillId="0" borderId="20" xfId="0" applyFont="1" applyBorder="1" applyAlignment="1">
      <alignment horizontal="left" vertical="top" wrapText="1" shrinkToFit="1"/>
    </xf>
    <xf numFmtId="0" fontId="46" fillId="0" borderId="40" xfId="0" applyFont="1" applyBorder="1" applyAlignment="1">
      <alignment horizontal="left" vertical="top" wrapText="1" shrinkToFit="1"/>
    </xf>
    <xf numFmtId="0" fontId="46" fillId="0" borderId="36" xfId="0" applyFont="1" applyBorder="1" applyAlignment="1">
      <alignment horizontal="left" vertical="top" wrapText="1" shrinkToFit="1"/>
    </xf>
    <xf numFmtId="0" fontId="46" fillId="0" borderId="37" xfId="0" applyFont="1" applyBorder="1" applyAlignment="1">
      <alignment horizontal="left" vertical="top" wrapText="1" shrinkToFit="1"/>
    </xf>
    <xf numFmtId="0" fontId="13" fillId="0" borderId="69" xfId="0" applyFont="1" applyBorder="1" applyAlignment="1">
      <alignment horizontal="center" wrapText="1"/>
    </xf>
    <xf numFmtId="0" fontId="13" fillId="0" borderId="72" xfId="0" applyFont="1" applyBorder="1" applyAlignment="1">
      <alignment horizontal="center" wrapText="1"/>
    </xf>
    <xf numFmtId="0" fontId="33" fillId="0" borderId="0" xfId="0" applyFont="1" applyAlignment="1">
      <alignment horizontal="left"/>
    </xf>
    <xf numFmtId="0" fontId="33" fillId="0" borderId="20" xfId="0" applyFont="1" applyBorder="1" applyAlignment="1">
      <alignment horizontal="left"/>
    </xf>
    <xf numFmtId="0" fontId="29" fillId="0" borderId="0" xfId="0" applyFont="1" applyAlignment="1">
      <alignment horizontal="left" vertical="top" wrapText="1"/>
    </xf>
    <xf numFmtId="0" fontId="26" fillId="0" borderId="22" xfId="0" applyFont="1" applyBorder="1" applyAlignment="1">
      <alignment horizontal="left" shrinkToFit="1"/>
    </xf>
    <xf numFmtId="0" fontId="26" fillId="0" borderId="21" xfId="0" applyFont="1" applyBorder="1" applyAlignment="1">
      <alignment horizontal="left" shrinkToFit="1"/>
    </xf>
    <xf numFmtId="0" fontId="26" fillId="0" borderId="23" xfId="0" applyFont="1" applyBorder="1" applyAlignment="1">
      <alignment horizontal="left" shrinkToFit="1"/>
    </xf>
    <xf numFmtId="0" fontId="28" fillId="3" borderId="16" xfId="0" applyFont="1" applyFill="1" applyBorder="1" applyAlignment="1">
      <alignment horizontal="center"/>
    </xf>
    <xf numFmtId="0" fontId="28" fillId="3" borderId="17" xfId="0" applyFont="1" applyFill="1" applyBorder="1" applyAlignment="1">
      <alignment horizontal="center"/>
    </xf>
    <xf numFmtId="0" fontId="28" fillId="3" borderId="18" xfId="0" applyFont="1" applyFill="1" applyBorder="1" applyAlignment="1">
      <alignment horizontal="center"/>
    </xf>
    <xf numFmtId="0" fontId="12" fillId="5" borderId="40" xfId="0" applyFont="1" applyFill="1" applyBorder="1" applyAlignment="1">
      <alignment horizontal="center"/>
    </xf>
    <xf numFmtId="0" fontId="12" fillId="5" borderId="36" xfId="0" applyFont="1" applyFill="1" applyBorder="1" applyAlignment="1">
      <alignment horizontal="center"/>
    </xf>
    <xf numFmtId="0" fontId="12" fillId="5" borderId="37" xfId="0" applyFont="1" applyFill="1" applyBorder="1" applyAlignment="1">
      <alignment horizontal="center"/>
    </xf>
    <xf numFmtId="0" fontId="29" fillId="0" borderId="20" xfId="0" applyFont="1" applyBorder="1" applyAlignment="1">
      <alignment horizontal="left" vertical="top" wrapText="1"/>
    </xf>
    <xf numFmtId="0" fontId="26" fillId="0" borderId="16" xfId="0" applyFont="1" applyBorder="1" applyAlignment="1">
      <alignment horizontal="left" shrinkToFit="1"/>
    </xf>
    <xf numFmtId="0" fontId="26" fillId="0" borderId="17" xfId="0" applyFont="1" applyBorder="1" applyAlignment="1">
      <alignment horizontal="left" shrinkToFit="1"/>
    </xf>
    <xf numFmtId="0" fontId="26" fillId="0" borderId="18" xfId="0" applyFont="1" applyBorder="1" applyAlignment="1">
      <alignment horizontal="left" shrinkToFit="1"/>
    </xf>
    <xf numFmtId="0" fontId="52" fillId="16" borderId="19" xfId="0" applyFont="1" applyFill="1" applyBorder="1" applyAlignment="1">
      <alignment horizontal="center" vertical="center" wrapText="1"/>
    </xf>
    <xf numFmtId="0" fontId="52" fillId="16" borderId="0" xfId="0" applyFont="1" applyFill="1" applyAlignment="1">
      <alignment horizontal="center" vertical="center" wrapText="1"/>
    </xf>
    <xf numFmtId="0" fontId="52" fillId="16" borderId="20" xfId="0" applyFont="1" applyFill="1" applyBorder="1" applyAlignment="1">
      <alignment horizontal="center" vertical="center" wrapText="1"/>
    </xf>
    <xf numFmtId="0" fontId="26" fillId="0" borderId="0" xfId="0" applyFont="1" applyAlignment="1">
      <alignment horizontal="left" shrinkToFit="1"/>
    </xf>
    <xf numFmtId="0" fontId="28" fillId="3" borderId="22" xfId="0" applyFont="1" applyFill="1" applyBorder="1" applyAlignment="1">
      <alignment horizontal="center"/>
    </xf>
    <xf numFmtId="0" fontId="28" fillId="3" borderId="21" xfId="0" applyFont="1" applyFill="1" applyBorder="1" applyAlignment="1">
      <alignment horizontal="center"/>
    </xf>
    <xf numFmtId="0" fontId="28" fillId="3" borderId="23" xfId="0" applyFont="1" applyFill="1" applyBorder="1" applyAlignment="1">
      <alignment horizontal="center"/>
    </xf>
    <xf numFmtId="0" fontId="29" fillId="0" borderId="0" xfId="0" applyFont="1" applyAlignment="1">
      <alignment horizontal="left"/>
    </xf>
    <xf numFmtId="0" fontId="14" fillId="4" borderId="69" xfId="0" applyFont="1" applyFill="1" applyBorder="1" applyAlignment="1">
      <alignment horizontal="center"/>
    </xf>
    <xf numFmtId="0" fontId="14" fillId="4" borderId="71" xfId="0" applyFont="1" applyFill="1" applyBorder="1" applyAlignment="1">
      <alignment horizontal="center"/>
    </xf>
    <xf numFmtId="0" fontId="14" fillId="4" borderId="72" xfId="0" applyFont="1" applyFill="1" applyBorder="1" applyAlignment="1">
      <alignment horizontal="center"/>
    </xf>
    <xf numFmtId="0" fontId="14" fillId="15" borderId="74" xfId="0" applyFont="1" applyFill="1" applyBorder="1" applyAlignment="1">
      <alignment horizontal="center"/>
    </xf>
    <xf numFmtId="0" fontId="14" fillId="15" borderId="42" xfId="0" applyFont="1" applyFill="1" applyBorder="1" applyAlignment="1">
      <alignment horizontal="center"/>
    </xf>
    <xf numFmtId="0" fontId="14" fillId="15" borderId="45" xfId="0" applyFont="1" applyFill="1" applyBorder="1" applyAlignment="1">
      <alignment horizontal="center"/>
    </xf>
    <xf numFmtId="0" fontId="10" fillId="3" borderId="16" xfId="0" applyFont="1" applyFill="1" applyBorder="1" applyAlignment="1">
      <alignment horizontal="center" wrapText="1"/>
    </xf>
    <xf numFmtId="0" fontId="10" fillId="3" borderId="17" xfId="0" applyFont="1" applyFill="1" applyBorder="1" applyAlignment="1">
      <alignment horizontal="center" wrapText="1"/>
    </xf>
    <xf numFmtId="0" fontId="10" fillId="3" borderId="18" xfId="0" applyFont="1" applyFill="1" applyBorder="1" applyAlignment="1">
      <alignment horizontal="center" wrapText="1"/>
    </xf>
    <xf numFmtId="0" fontId="16" fillId="7" borderId="16" xfId="0" applyFont="1" applyFill="1" applyBorder="1" applyAlignment="1">
      <alignment horizontal="center"/>
    </xf>
    <xf numFmtId="0" fontId="16" fillId="7" borderId="17" xfId="0" applyFont="1" applyFill="1" applyBorder="1" applyAlignment="1">
      <alignment horizontal="center"/>
    </xf>
    <xf numFmtId="0" fontId="16" fillId="7" borderId="18" xfId="0" applyFont="1" applyFill="1" applyBorder="1" applyAlignment="1">
      <alignment horizontal="center"/>
    </xf>
    <xf numFmtId="0" fontId="16" fillId="3" borderId="22" xfId="0" applyFont="1" applyFill="1" applyBorder="1" applyAlignment="1">
      <alignment horizontal="center"/>
    </xf>
    <xf numFmtId="0" fontId="16" fillId="3" borderId="21" xfId="0" applyFont="1" applyFill="1" applyBorder="1" applyAlignment="1">
      <alignment horizontal="center"/>
    </xf>
    <xf numFmtId="0" fontId="16" fillId="3" borderId="23" xfId="0" applyFont="1" applyFill="1" applyBorder="1" applyAlignment="1">
      <alignment horizontal="center"/>
    </xf>
    <xf numFmtId="0" fontId="26" fillId="0" borderId="16" xfId="0" applyFont="1" applyBorder="1" applyAlignment="1">
      <alignment horizontal="left"/>
    </xf>
    <xf numFmtId="0" fontId="26" fillId="0" borderId="17" xfId="0" applyFont="1" applyBorder="1" applyAlignment="1">
      <alignment horizontal="left"/>
    </xf>
    <xf numFmtId="0" fontId="26" fillId="0" borderId="18" xfId="0" applyFont="1" applyBorder="1" applyAlignment="1">
      <alignment horizontal="left"/>
    </xf>
    <xf numFmtId="0" fontId="26" fillId="0" borderId="16" xfId="0" applyFont="1" applyBorder="1" applyAlignment="1">
      <alignment horizontal="center" shrinkToFit="1"/>
    </xf>
    <xf numFmtId="0" fontId="26" fillId="0" borderId="17" xfId="0" applyFont="1" applyBorder="1" applyAlignment="1">
      <alignment horizontal="center" shrinkToFit="1"/>
    </xf>
    <xf numFmtId="0" fontId="26" fillId="0" borderId="18" xfId="0" applyFont="1" applyBorder="1" applyAlignment="1">
      <alignment horizontal="center" shrinkToFit="1"/>
    </xf>
    <xf numFmtId="0" fontId="16" fillId="3" borderId="16" xfId="0" applyFont="1" applyFill="1" applyBorder="1" applyAlignment="1">
      <alignment horizontal="center"/>
    </xf>
    <xf numFmtId="0" fontId="16" fillId="3" borderId="17" xfId="0" applyFont="1" applyFill="1" applyBorder="1" applyAlignment="1">
      <alignment horizontal="center"/>
    </xf>
    <xf numFmtId="0" fontId="16" fillId="3" borderId="18" xfId="0" applyFont="1" applyFill="1" applyBorder="1" applyAlignment="1">
      <alignment horizontal="center"/>
    </xf>
    <xf numFmtId="0" fontId="40" fillId="0" borderId="22" xfId="0" applyFont="1" applyBorder="1" applyAlignment="1">
      <alignment horizontal="center" vertical="top" wrapText="1"/>
    </xf>
    <xf numFmtId="0" fontId="40" fillId="0" borderId="21" xfId="0" applyFont="1" applyBorder="1" applyAlignment="1">
      <alignment horizontal="center" vertical="top" wrapText="1"/>
    </xf>
    <xf numFmtId="0" fontId="40" fillId="0" borderId="23" xfId="0" applyFont="1" applyBorder="1" applyAlignment="1">
      <alignment horizontal="center" vertical="top" wrapText="1"/>
    </xf>
    <xf numFmtId="0" fontId="40" fillId="0" borderId="19" xfId="0" applyFont="1" applyBorder="1" applyAlignment="1">
      <alignment horizontal="center" vertical="center" wrapText="1"/>
    </xf>
    <xf numFmtId="0" fontId="40" fillId="0" borderId="0" xfId="0" applyFont="1" applyAlignment="1">
      <alignment horizontal="center" vertical="center" wrapText="1"/>
    </xf>
    <xf numFmtId="0" fontId="40" fillId="0" borderId="20" xfId="0" applyFont="1" applyBorder="1" applyAlignment="1">
      <alignment horizontal="center" vertical="center" wrapText="1"/>
    </xf>
    <xf numFmtId="0" fontId="10" fillId="0" borderId="19" xfId="0" applyFont="1" applyBorder="1" applyAlignment="1">
      <alignment horizontal="center" vertical="top" wrapText="1"/>
    </xf>
    <xf numFmtId="0" fontId="10" fillId="0" borderId="0" xfId="0" applyFont="1" applyAlignment="1">
      <alignment horizontal="center" vertical="top" wrapText="1"/>
    </xf>
    <xf numFmtId="0" fontId="10" fillId="0" borderId="20" xfId="0" applyFont="1" applyBorder="1" applyAlignment="1">
      <alignment horizontal="center" vertical="top" wrapText="1"/>
    </xf>
    <xf numFmtId="0" fontId="10" fillId="0" borderId="40" xfId="0" applyFont="1" applyBorder="1" applyAlignment="1">
      <alignment horizontal="center" vertical="top" wrapText="1"/>
    </xf>
    <xf numFmtId="0" fontId="10" fillId="0" borderId="36" xfId="0" applyFont="1" applyBorder="1" applyAlignment="1">
      <alignment horizontal="center" vertical="top" wrapText="1"/>
    </xf>
    <xf numFmtId="0" fontId="10" fillId="0" borderId="37" xfId="0" applyFont="1" applyBorder="1" applyAlignment="1">
      <alignment horizontal="center" vertical="top" wrapText="1"/>
    </xf>
    <xf numFmtId="1" fontId="43" fillId="9" borderId="56" xfId="0" applyNumberFormat="1" applyFont="1" applyFill="1" applyBorder="1" applyAlignment="1">
      <alignment horizontal="left" vertical="center" indent="2" shrinkToFit="1"/>
    </xf>
    <xf numFmtId="1" fontId="43" fillId="9" borderId="55" xfId="0" applyNumberFormat="1" applyFont="1" applyFill="1" applyBorder="1" applyAlignment="1">
      <alignment horizontal="left" vertical="center" indent="2" shrinkToFit="1"/>
    </xf>
    <xf numFmtId="1" fontId="43" fillId="9" borderId="56" xfId="0" applyNumberFormat="1" applyFont="1" applyFill="1" applyBorder="1" applyAlignment="1">
      <alignment horizontal="left" vertical="center" indent="1" shrinkToFit="1"/>
    </xf>
    <xf numFmtId="1" fontId="43" fillId="9" borderId="0" xfId="0" applyNumberFormat="1" applyFont="1" applyFill="1" applyAlignment="1">
      <alignment horizontal="left" vertical="center" indent="1" shrinkToFit="1"/>
    </xf>
    <xf numFmtId="1" fontId="43" fillId="9" borderId="55" xfId="0" applyNumberFormat="1" applyFont="1" applyFill="1" applyBorder="1" applyAlignment="1">
      <alignment horizontal="left" vertical="center" indent="1" shrinkToFit="1"/>
    </xf>
    <xf numFmtId="0" fontId="41" fillId="9" borderId="56" xfId="0" applyFont="1" applyFill="1" applyBorder="1" applyAlignment="1">
      <alignment horizontal="left" vertical="center" wrapText="1" indent="1"/>
    </xf>
    <xf numFmtId="0" fontId="41" fillId="9" borderId="0" xfId="0" applyFont="1" applyFill="1" applyAlignment="1">
      <alignment horizontal="left" vertical="center" wrapText="1" indent="1"/>
    </xf>
    <xf numFmtId="0" fontId="41" fillId="9" borderId="55" xfId="0" applyFont="1" applyFill="1" applyBorder="1" applyAlignment="1">
      <alignment horizontal="left" vertical="center" wrapText="1" indent="1"/>
    </xf>
    <xf numFmtId="1" fontId="43" fillId="0" borderId="60" xfId="0" applyNumberFormat="1" applyFont="1" applyBorder="1" applyAlignment="1">
      <alignment horizontal="left" vertical="center" indent="2" shrinkToFit="1"/>
    </xf>
    <xf numFmtId="1" fontId="43" fillId="0" borderId="59" xfId="0" applyNumberFormat="1" applyFont="1" applyBorder="1" applyAlignment="1">
      <alignment horizontal="left" vertical="center" indent="2" shrinkToFit="1"/>
    </xf>
    <xf numFmtId="1" fontId="43" fillId="0" borderId="60" xfId="0" applyNumberFormat="1" applyFont="1" applyBorder="1" applyAlignment="1">
      <alignment horizontal="left" vertical="center" indent="1" shrinkToFit="1"/>
    </xf>
    <xf numFmtId="1" fontId="43" fillId="0" borderId="61" xfId="0" applyNumberFormat="1" applyFont="1" applyBorder="1" applyAlignment="1">
      <alignment horizontal="left" vertical="center" indent="1" shrinkToFit="1"/>
    </xf>
    <xf numFmtId="1" fontId="43" fillId="0" borderId="59" xfId="0" applyNumberFormat="1" applyFont="1" applyBorder="1" applyAlignment="1">
      <alignment horizontal="left" vertical="center" indent="1" shrinkToFit="1"/>
    </xf>
    <xf numFmtId="0" fontId="41" fillId="0" borderId="60" xfId="0" applyFont="1" applyBorder="1" applyAlignment="1">
      <alignment horizontal="left" vertical="center" wrapText="1" indent="1"/>
    </xf>
    <xf numFmtId="0" fontId="41" fillId="0" borderId="61" xfId="0" applyFont="1" applyBorder="1" applyAlignment="1">
      <alignment horizontal="left" vertical="center" wrapText="1" indent="1"/>
    </xf>
    <xf numFmtId="0" fontId="41" fillId="0" borderId="59" xfId="0" applyFont="1" applyBorder="1" applyAlignment="1">
      <alignment horizontal="left" vertical="center" wrapText="1" indent="1"/>
    </xf>
    <xf numFmtId="0" fontId="10" fillId="8" borderId="51" xfId="0" applyFont="1" applyFill="1" applyBorder="1" applyAlignment="1">
      <alignment horizontal="center" vertical="top" wrapText="1"/>
    </xf>
    <xf numFmtId="0" fontId="10" fillId="8" borderId="50" xfId="0" applyFont="1" applyFill="1" applyBorder="1" applyAlignment="1">
      <alignment horizontal="center" vertical="top" wrapText="1"/>
    </xf>
    <xf numFmtId="0" fontId="10" fillId="8" borderId="51" xfId="0" applyFont="1" applyFill="1" applyBorder="1" applyAlignment="1">
      <alignment horizontal="left" vertical="top" wrapText="1" indent="1"/>
    </xf>
    <xf numFmtId="0" fontId="10" fillId="8" borderId="52" xfId="0" applyFont="1" applyFill="1" applyBorder="1" applyAlignment="1">
      <alignment horizontal="left" vertical="top" wrapText="1" indent="1"/>
    </xf>
    <xf numFmtId="0" fontId="10" fillId="8" borderId="50" xfId="0" applyFont="1" applyFill="1" applyBorder="1" applyAlignment="1">
      <alignment horizontal="left" vertical="top" wrapText="1" indent="1"/>
    </xf>
    <xf numFmtId="0" fontId="10" fillId="8" borderId="51" xfId="0" applyFont="1" applyFill="1" applyBorder="1" applyAlignment="1">
      <alignment horizontal="left" vertical="top" wrapText="1"/>
    </xf>
    <xf numFmtId="0" fontId="10" fillId="8" borderId="52" xfId="0" applyFont="1" applyFill="1" applyBorder="1" applyAlignment="1">
      <alignment horizontal="left" vertical="top" wrapText="1"/>
    </xf>
    <xf numFmtId="0" fontId="10" fillId="8" borderId="50" xfId="0" applyFont="1" applyFill="1" applyBorder="1" applyAlignment="1">
      <alignment horizontal="left" vertical="top" wrapText="1"/>
    </xf>
    <xf numFmtId="1" fontId="43" fillId="0" borderId="56" xfId="0" applyNumberFormat="1" applyFont="1" applyBorder="1" applyAlignment="1">
      <alignment horizontal="left" vertical="top" indent="1" shrinkToFit="1"/>
    </xf>
    <xf numFmtId="1" fontId="43" fillId="0" borderId="55" xfId="0" applyNumberFormat="1" applyFont="1" applyBorder="1" applyAlignment="1">
      <alignment horizontal="left" vertical="top" indent="1" shrinkToFit="1"/>
    </xf>
    <xf numFmtId="1" fontId="43" fillId="0" borderId="0" xfId="0" applyNumberFormat="1" applyFont="1" applyAlignment="1">
      <alignment horizontal="left" vertical="top" indent="1" shrinkToFit="1"/>
    </xf>
    <xf numFmtId="0" fontId="41" fillId="0" borderId="56" xfId="0" applyFont="1" applyBorder="1" applyAlignment="1">
      <alignment horizontal="left" vertical="top" wrapText="1" indent="1"/>
    </xf>
    <xf numFmtId="0" fontId="41" fillId="0" borderId="0" xfId="0" applyFont="1" applyAlignment="1">
      <alignment horizontal="left" vertical="top" wrapText="1" indent="1"/>
    </xf>
    <xf numFmtId="0" fontId="41" fillId="0" borderId="55" xfId="0" applyFont="1" applyBorder="1" applyAlignment="1">
      <alignment horizontal="left" vertical="top" wrapText="1" indent="1"/>
    </xf>
    <xf numFmtId="0" fontId="41" fillId="9" borderId="58" xfId="0" applyFont="1" applyFill="1" applyBorder="1" applyAlignment="1">
      <alignment horizontal="left" vertical="top" wrapText="1"/>
    </xf>
    <xf numFmtId="0" fontId="41" fillId="9" borderId="59" xfId="0" applyFont="1" applyFill="1" applyBorder="1" applyAlignment="1">
      <alignment horizontal="left" vertical="top" wrapText="1"/>
    </xf>
    <xf numFmtId="0" fontId="40" fillId="0" borderId="19" xfId="0" applyFont="1" applyBorder="1" applyAlignment="1">
      <alignment horizontal="center" vertical="top" wrapText="1"/>
    </xf>
    <xf numFmtId="0" fontId="40" fillId="0" borderId="0" xfId="0" applyFont="1" applyAlignment="1">
      <alignment horizontal="center" vertical="top" wrapText="1"/>
    </xf>
    <xf numFmtId="0" fontId="40" fillId="0" borderId="20" xfId="0" applyFont="1" applyBorder="1" applyAlignment="1">
      <alignment horizontal="center" vertical="top" wrapText="1"/>
    </xf>
    <xf numFmtId="0" fontId="10" fillId="9" borderId="54" xfId="0" applyFont="1" applyFill="1" applyBorder="1" applyAlignment="1">
      <alignment horizontal="center" vertical="top" wrapText="1"/>
    </xf>
    <xf numFmtId="0" fontId="10" fillId="9" borderId="55" xfId="0" applyFont="1" applyFill="1" applyBorder="1" applyAlignment="1">
      <alignment horizontal="center" vertical="top" wrapText="1"/>
    </xf>
    <xf numFmtId="1" fontId="43" fillId="9" borderId="0" xfId="0" applyNumberFormat="1" applyFont="1" applyFill="1" applyAlignment="1">
      <alignment horizontal="left" vertical="center" indent="2" shrinkToFit="1"/>
    </xf>
    <xf numFmtId="0" fontId="41" fillId="9" borderId="56" xfId="0" applyFont="1" applyFill="1" applyBorder="1" applyAlignment="1">
      <alignment horizontal="left" vertical="center" wrapText="1"/>
    </xf>
    <xf numFmtId="0" fontId="41" fillId="9" borderId="55" xfId="0" applyFont="1" applyFill="1" applyBorder="1" applyAlignment="1">
      <alignment horizontal="left" vertical="center" wrapText="1"/>
    </xf>
    <xf numFmtId="0" fontId="10" fillId="0" borderId="54" xfId="0" applyFont="1" applyBorder="1" applyAlignment="1">
      <alignment horizontal="left" vertical="top" wrapText="1" indent="1"/>
    </xf>
    <xf numFmtId="0" fontId="10" fillId="0" borderId="55" xfId="0" applyFont="1" applyBorder="1" applyAlignment="1">
      <alignment horizontal="left" vertical="top" wrapText="1" indent="1"/>
    </xf>
    <xf numFmtId="0" fontId="41" fillId="0" borderId="56" xfId="0" applyFont="1" applyBorder="1" applyAlignment="1">
      <alignment horizontal="left" vertical="top" wrapText="1" indent="2"/>
    </xf>
    <xf numFmtId="0" fontId="41" fillId="0" borderId="0" xfId="0" applyFont="1" applyAlignment="1">
      <alignment horizontal="left" vertical="top" wrapText="1" indent="2"/>
    </xf>
    <xf numFmtId="0" fontId="41" fillId="0" borderId="55" xfId="0" applyFont="1" applyBorder="1" applyAlignment="1">
      <alignment horizontal="left" vertical="top" wrapText="1" indent="2"/>
    </xf>
    <xf numFmtId="0" fontId="41" fillId="0" borderId="56" xfId="0" applyFont="1" applyBorder="1" applyAlignment="1">
      <alignment horizontal="left" vertical="top" wrapText="1"/>
    </xf>
    <xf numFmtId="0" fontId="41" fillId="0" borderId="55" xfId="0" applyFont="1" applyBorder="1" applyAlignment="1">
      <alignment horizontal="left" vertical="top" wrapText="1"/>
    </xf>
    <xf numFmtId="0" fontId="41" fillId="0" borderId="54" xfId="0" applyFont="1" applyBorder="1" applyAlignment="1">
      <alignment horizontal="left" vertical="top" wrapText="1" indent="2"/>
    </xf>
    <xf numFmtId="1" fontId="43" fillId="0" borderId="56" xfId="0" applyNumberFormat="1" applyFont="1" applyBorder="1" applyAlignment="1">
      <alignment horizontal="left" vertical="top" indent="2" shrinkToFit="1"/>
    </xf>
    <xf numFmtId="1" fontId="43" fillId="0" borderId="0" xfId="0" applyNumberFormat="1" applyFont="1" applyAlignment="1">
      <alignment horizontal="left" vertical="top" indent="2" shrinkToFit="1"/>
    </xf>
    <xf numFmtId="1" fontId="43" fillId="0" borderId="55" xfId="0" applyNumberFormat="1" applyFont="1" applyBorder="1" applyAlignment="1">
      <alignment horizontal="left" vertical="top" indent="2" shrinkToFit="1"/>
    </xf>
    <xf numFmtId="0" fontId="41" fillId="9" borderId="60" xfId="0" applyFont="1" applyFill="1" applyBorder="1" applyAlignment="1">
      <alignment horizontal="left" vertical="top" wrapText="1"/>
    </xf>
    <xf numFmtId="0" fontId="41" fillId="9" borderId="61" xfId="0" applyFont="1" applyFill="1" applyBorder="1" applyAlignment="1">
      <alignment horizontal="left" vertical="top" wrapText="1"/>
    </xf>
    <xf numFmtId="0" fontId="41" fillId="8" borderId="49" xfId="0" applyFont="1" applyFill="1" applyBorder="1" applyAlignment="1">
      <alignment horizontal="left" vertical="top" wrapText="1" indent="3"/>
    </xf>
    <xf numFmtId="0" fontId="41" fillId="8" borderId="50" xfId="0" applyFont="1" applyFill="1" applyBorder="1" applyAlignment="1">
      <alignment horizontal="left" vertical="top" wrapText="1" indent="3"/>
    </xf>
    <xf numFmtId="0" fontId="41" fillId="8" borderId="51" xfId="0" applyFont="1" applyFill="1" applyBorder="1" applyAlignment="1">
      <alignment horizontal="left" vertical="top" wrapText="1" indent="1"/>
    </xf>
    <xf numFmtId="0" fontId="41" fillId="8" borderId="52" xfId="0" applyFont="1" applyFill="1" applyBorder="1" applyAlignment="1">
      <alignment horizontal="left" vertical="top" wrapText="1" indent="1"/>
    </xf>
    <xf numFmtId="0" fontId="41" fillId="8" borderId="50" xfId="0" applyFont="1" applyFill="1" applyBorder="1" applyAlignment="1">
      <alignment horizontal="left" vertical="top" wrapText="1" indent="1"/>
    </xf>
    <xf numFmtId="0" fontId="41" fillId="8" borderId="51" xfId="0" applyFont="1" applyFill="1" applyBorder="1" applyAlignment="1">
      <alignment horizontal="left" vertical="top" wrapText="1"/>
    </xf>
    <xf numFmtId="0" fontId="41" fillId="8" borderId="52" xfId="0" applyFont="1" applyFill="1" applyBorder="1" applyAlignment="1">
      <alignment horizontal="left" vertical="top" wrapText="1"/>
    </xf>
    <xf numFmtId="0" fontId="41" fillId="8" borderId="50" xfId="0" applyFont="1" applyFill="1" applyBorder="1" applyAlignment="1">
      <alignment horizontal="left" vertical="top" wrapText="1"/>
    </xf>
    <xf numFmtId="0" fontId="41" fillId="8" borderId="51" xfId="0" applyFont="1" applyFill="1" applyBorder="1" applyAlignment="1">
      <alignment horizontal="left" vertical="top" wrapText="1" indent="9"/>
    </xf>
    <xf numFmtId="0" fontId="41" fillId="8" borderId="50" xfId="0" applyFont="1" applyFill="1" applyBorder="1" applyAlignment="1">
      <alignment horizontal="left" vertical="top" wrapText="1" indent="9"/>
    </xf>
    <xf numFmtId="0" fontId="41" fillId="8" borderId="49" xfId="0" applyFont="1" applyFill="1" applyBorder="1" applyAlignment="1">
      <alignment horizontal="center" vertical="top" wrapText="1"/>
    </xf>
    <xf numFmtId="0" fontId="41" fillId="8" borderId="50" xfId="0" applyFont="1" applyFill="1" applyBorder="1" applyAlignment="1">
      <alignment horizontal="center" vertical="top" wrapText="1"/>
    </xf>
    <xf numFmtId="0" fontId="41" fillId="8" borderId="51" xfId="0" applyFont="1" applyFill="1" applyBorder="1" applyAlignment="1">
      <alignment horizontal="right" vertical="top" wrapText="1" indent="9"/>
    </xf>
    <xf numFmtId="0" fontId="41" fillId="8" borderId="52" xfId="0" applyFont="1" applyFill="1" applyBorder="1" applyAlignment="1">
      <alignment horizontal="right" vertical="top" wrapText="1" indent="9"/>
    </xf>
    <xf numFmtId="0" fontId="41" fillId="8" borderId="50" xfId="0" applyFont="1" applyFill="1" applyBorder="1" applyAlignment="1">
      <alignment horizontal="right" vertical="top" wrapText="1" indent="9"/>
    </xf>
    <xf numFmtId="0" fontId="41" fillId="0" borderId="58" xfId="0" applyFont="1" applyBorder="1" applyAlignment="1">
      <alignment horizontal="center" vertical="top" wrapText="1"/>
    </xf>
    <xf numFmtId="0" fontId="41" fillId="0" borderId="59" xfId="0" applyFont="1" applyBorder="1" applyAlignment="1">
      <alignment horizontal="center" vertical="top" wrapText="1"/>
    </xf>
    <xf numFmtId="1" fontId="43" fillId="0" borderId="60" xfId="0" applyNumberFormat="1" applyFont="1" applyBorder="1" applyAlignment="1">
      <alignment horizontal="center" vertical="top" shrinkToFit="1"/>
    </xf>
    <xf numFmtId="1" fontId="43" fillId="0" borderId="59" xfId="0" applyNumberFormat="1" applyFont="1" applyBorder="1" applyAlignment="1">
      <alignment horizontal="center" vertical="top" shrinkToFit="1"/>
    </xf>
    <xf numFmtId="0" fontId="41" fillId="0" borderId="60" xfId="0" applyFont="1" applyBorder="1" applyAlignment="1">
      <alignment horizontal="center" vertical="top" wrapText="1"/>
    </xf>
    <xf numFmtId="0" fontId="41" fillId="0" borderId="61" xfId="0" applyFont="1" applyBorder="1" applyAlignment="1">
      <alignment horizontal="center" vertical="top" wrapText="1"/>
    </xf>
    <xf numFmtId="0" fontId="41" fillId="0" borderId="60" xfId="0" applyFont="1" applyBorder="1" applyAlignment="1">
      <alignment horizontal="left" vertical="top" wrapText="1"/>
    </xf>
    <xf numFmtId="0" fontId="41" fillId="0" borderId="61" xfId="0" applyFont="1" applyBorder="1" applyAlignment="1">
      <alignment horizontal="left" vertical="top" wrapText="1"/>
    </xf>
    <xf numFmtId="0" fontId="41" fillId="0" borderId="59" xfId="0" applyFont="1" applyBorder="1" applyAlignment="1">
      <alignment horizontal="left" vertical="top" wrapText="1"/>
    </xf>
    <xf numFmtId="0" fontId="41" fillId="9" borderId="54" xfId="0" applyFont="1" applyFill="1" applyBorder="1" applyAlignment="1">
      <alignment horizontal="left" vertical="top" wrapText="1" indent="1"/>
    </xf>
    <xf numFmtId="0" fontId="41" fillId="9" borderId="55" xfId="0" applyFont="1" applyFill="1" applyBorder="1" applyAlignment="1">
      <alignment horizontal="left" vertical="top" wrapText="1" indent="1"/>
    </xf>
    <xf numFmtId="1" fontId="43" fillId="9" borderId="56" xfId="0" applyNumberFormat="1" applyFont="1" applyFill="1" applyBorder="1" applyAlignment="1">
      <alignment horizontal="center" vertical="top" shrinkToFit="1"/>
    </xf>
    <xf numFmtId="1" fontId="43" fillId="9" borderId="55" xfId="0" applyNumberFormat="1" applyFont="1" applyFill="1" applyBorder="1" applyAlignment="1">
      <alignment horizontal="center" vertical="top" shrinkToFit="1"/>
    </xf>
    <xf numFmtId="0" fontId="41" fillId="9" borderId="56" xfId="0" applyFont="1" applyFill="1" applyBorder="1" applyAlignment="1">
      <alignment horizontal="center" vertical="top" wrapText="1"/>
    </xf>
    <xf numFmtId="0" fontId="41" fillId="9" borderId="0" xfId="0" applyFont="1" applyFill="1" applyAlignment="1">
      <alignment horizontal="center" vertical="top" wrapText="1"/>
    </xf>
    <xf numFmtId="0" fontId="41" fillId="9" borderId="55" xfId="0" applyFont="1" applyFill="1" applyBorder="1" applyAlignment="1">
      <alignment horizontal="center" vertical="top" wrapText="1"/>
    </xf>
    <xf numFmtId="0" fontId="41" fillId="9" borderId="56" xfId="0" applyFont="1" applyFill="1" applyBorder="1" applyAlignment="1">
      <alignment horizontal="left" vertical="top" wrapText="1"/>
    </xf>
    <xf numFmtId="0" fontId="41" fillId="9" borderId="0" xfId="0" applyFont="1" applyFill="1" applyAlignment="1">
      <alignment horizontal="left" vertical="top" wrapText="1"/>
    </xf>
    <xf numFmtId="0" fontId="41" fillId="9" borderId="55" xfId="0" applyFont="1" applyFill="1" applyBorder="1" applyAlignment="1">
      <alignment horizontal="left" vertical="top" wrapText="1"/>
    </xf>
    <xf numFmtId="0" fontId="41" fillId="0" borderId="58" xfId="0" applyFont="1" applyBorder="1" applyAlignment="1">
      <alignment horizontal="left" vertical="top" wrapText="1" indent="1"/>
    </xf>
    <xf numFmtId="0" fontId="41" fillId="0" borderId="59" xfId="0" applyFont="1" applyBorder="1" applyAlignment="1">
      <alignment horizontal="left" vertical="top" wrapText="1" indent="1"/>
    </xf>
    <xf numFmtId="1" fontId="43" fillId="0" borderId="60" xfId="0" applyNumberFormat="1" applyFont="1" applyBorder="1" applyAlignment="1">
      <alignment horizontal="center" vertical="center" shrinkToFit="1"/>
    </xf>
    <xf numFmtId="1" fontId="43" fillId="0" borderId="59" xfId="0" applyNumberFormat="1" applyFont="1" applyBorder="1" applyAlignment="1">
      <alignment horizontal="center" vertical="center" shrinkToFit="1"/>
    </xf>
    <xf numFmtId="0" fontId="41" fillId="0" borderId="60" xfId="0" applyFont="1" applyBorder="1" applyAlignment="1">
      <alignment horizontal="center" vertical="center" wrapText="1"/>
    </xf>
    <xf numFmtId="0" fontId="41" fillId="0" borderId="61" xfId="0" applyFont="1" applyBorder="1" applyAlignment="1">
      <alignment horizontal="center" vertical="center" wrapText="1"/>
    </xf>
    <xf numFmtId="0" fontId="41" fillId="0" borderId="59" xfId="0" applyFont="1" applyBorder="1" applyAlignment="1">
      <alignment horizontal="center" vertical="center" wrapText="1"/>
    </xf>
    <xf numFmtId="0" fontId="41" fillId="9" borderId="54" xfId="0" applyFont="1" applyFill="1" applyBorder="1" applyAlignment="1">
      <alignment horizontal="left" vertical="top" wrapText="1"/>
    </xf>
    <xf numFmtId="0" fontId="41" fillId="0" borderId="54" xfId="0" applyFont="1" applyBorder="1" applyAlignment="1">
      <alignment horizontal="left" vertical="top" wrapText="1" indent="4"/>
    </xf>
    <xf numFmtId="0" fontId="41" fillId="0" borderId="55" xfId="0" applyFont="1" applyBorder="1" applyAlignment="1">
      <alignment horizontal="left" vertical="top" wrapText="1" indent="4"/>
    </xf>
    <xf numFmtId="1" fontId="43" fillId="0" borderId="56" xfId="0" applyNumberFormat="1" applyFont="1" applyBorder="1" applyAlignment="1">
      <alignment horizontal="center" vertical="top" shrinkToFit="1"/>
    </xf>
    <xf numFmtId="1" fontId="43" fillId="0" borderId="55" xfId="0" applyNumberFormat="1" applyFont="1" applyBorder="1" applyAlignment="1">
      <alignment horizontal="center" vertical="top" shrinkToFit="1"/>
    </xf>
    <xf numFmtId="0" fontId="41" fillId="0" borderId="56" xfId="0" applyFont="1" applyBorder="1" applyAlignment="1">
      <alignment horizontal="center" vertical="top" wrapText="1"/>
    </xf>
    <xf numFmtId="0" fontId="41" fillId="0" borderId="0" xfId="0" applyFont="1" applyAlignment="1">
      <alignment horizontal="center" vertical="top" wrapText="1"/>
    </xf>
    <xf numFmtId="0" fontId="41" fillId="0" borderId="55" xfId="0" applyFont="1" applyBorder="1" applyAlignment="1">
      <alignment horizontal="center" vertical="top" wrapText="1"/>
    </xf>
    <xf numFmtId="0" fontId="41" fillId="0" borderId="0" xfId="0" applyFont="1" applyAlignment="1">
      <alignment horizontal="left" vertical="top" wrapText="1"/>
    </xf>
    <xf numFmtId="0" fontId="41" fillId="9" borderId="54" xfId="0" applyFont="1" applyFill="1" applyBorder="1" applyAlignment="1">
      <alignment horizontal="center" vertical="top" wrapText="1"/>
    </xf>
    <xf numFmtId="0" fontId="41" fillId="0" borderId="54" xfId="0" applyFont="1" applyBorder="1" applyAlignment="1">
      <alignment horizontal="left" vertical="top" wrapText="1" indent="3"/>
    </xf>
    <xf numFmtId="0" fontId="41" fillId="0" borderId="55" xfId="0" applyFont="1" applyBorder="1" applyAlignment="1">
      <alignment horizontal="left" vertical="top" wrapText="1" indent="3"/>
    </xf>
    <xf numFmtId="0" fontId="41" fillId="0" borderId="54" xfId="0" applyFont="1" applyBorder="1" applyAlignment="1">
      <alignment horizontal="center" vertical="top" wrapText="1"/>
    </xf>
    <xf numFmtId="0" fontId="61" fillId="0" borderId="16" xfId="0" applyFont="1" applyBorder="1" applyAlignment="1">
      <alignment vertical="center"/>
    </xf>
    <xf numFmtId="0" fontId="61" fillId="0" borderId="17" xfId="0" applyFont="1" applyBorder="1" applyAlignment="1">
      <alignment vertical="center"/>
    </xf>
    <xf numFmtId="0" fontId="61" fillId="0" borderId="18" xfId="0" applyFont="1" applyBorder="1" applyAlignment="1">
      <alignment vertical="center"/>
    </xf>
    <xf numFmtId="0" fontId="54" fillId="0" borderId="0" xfId="0" applyFont="1" applyAlignment="1">
      <alignment vertical="center"/>
    </xf>
    <xf numFmtId="0" fontId="57" fillId="0" borderId="78" xfId="0" applyFont="1" applyBorder="1"/>
    <xf numFmtId="164" fontId="58" fillId="17" borderId="79" xfId="0" applyNumberFormat="1" applyFont="1" applyFill="1" applyBorder="1" applyAlignment="1">
      <alignment horizontal="center" vertical="center"/>
    </xf>
    <xf numFmtId="164" fontId="58" fillId="17" borderId="80" xfId="0" applyNumberFormat="1" applyFont="1" applyFill="1" applyBorder="1" applyAlignment="1">
      <alignment horizontal="center" vertical="center"/>
    </xf>
    <xf numFmtId="164" fontId="58" fillId="17" borderId="81" xfId="0" applyNumberFormat="1" applyFont="1" applyFill="1" applyBorder="1" applyAlignment="1">
      <alignment horizontal="center" vertical="center"/>
    </xf>
    <xf numFmtId="0" fontId="59" fillId="0" borderId="16" xfId="0" applyFont="1" applyBorder="1" applyAlignment="1">
      <alignment vertical="center"/>
    </xf>
    <xf numFmtId="0" fontId="59" fillId="0" borderId="18" xfId="0" applyFont="1" applyBorder="1" applyAlignment="1">
      <alignment vertical="center"/>
    </xf>
    <xf numFmtId="0" fontId="59" fillId="0" borderId="16" xfId="0" applyFont="1" applyBorder="1" applyAlignment="1">
      <alignment horizontal="left" vertical="center"/>
    </xf>
    <xf numFmtId="0" fontId="59" fillId="0" borderId="17" xfId="0" applyFont="1" applyBorder="1" applyAlignment="1">
      <alignment horizontal="left" vertical="center"/>
    </xf>
    <xf numFmtId="0" fontId="59" fillId="0" borderId="18" xfId="0" applyFont="1" applyBorder="1" applyAlignment="1">
      <alignment horizontal="left" vertical="center"/>
    </xf>
    <xf numFmtId="0" fontId="58" fillId="20" borderId="16" xfId="0" applyFont="1" applyFill="1" applyBorder="1" applyAlignment="1">
      <alignment horizontal="center" vertical="center"/>
    </xf>
    <xf numFmtId="0" fontId="58" fillId="20" borderId="17" xfId="0" applyFont="1" applyFill="1" applyBorder="1" applyAlignment="1">
      <alignment horizontal="center" vertical="center"/>
    </xf>
    <xf numFmtId="0" fontId="58" fillId="20" borderId="18" xfId="0" applyFont="1" applyFill="1" applyBorder="1" applyAlignment="1">
      <alignment horizontal="center" vertical="center"/>
    </xf>
    <xf numFmtId="0" fontId="59" fillId="0" borderId="17" xfId="0" applyFont="1" applyBorder="1" applyAlignment="1">
      <alignment horizontal="center" vertical="center"/>
    </xf>
    <xf numFmtId="0" fontId="59" fillId="0" borderId="18" xfId="0" applyFont="1" applyBorder="1" applyAlignment="1">
      <alignment horizontal="center" vertical="center"/>
    </xf>
    <xf numFmtId="0" fontId="57" fillId="0" borderId="0" xfId="0" applyFont="1"/>
    <xf numFmtId="0" fontId="62" fillId="18" borderId="82" xfId="0" applyFont="1" applyFill="1" applyBorder="1" applyAlignment="1">
      <alignment vertical="center"/>
    </xf>
    <xf numFmtId="0" fontId="62" fillId="18" borderId="83" xfId="0" applyFont="1" applyFill="1" applyBorder="1" applyAlignment="1">
      <alignment vertical="center"/>
    </xf>
    <xf numFmtId="0" fontId="62" fillId="18" borderId="84" xfId="0" applyFont="1" applyFill="1" applyBorder="1" applyAlignment="1">
      <alignment vertical="center"/>
    </xf>
    <xf numFmtId="0" fontId="62" fillId="18" borderId="85" xfId="0" applyFont="1" applyFill="1" applyBorder="1" applyAlignment="1">
      <alignment vertical="center"/>
    </xf>
    <xf numFmtId="0" fontId="62" fillId="18" borderId="86" xfId="0" applyFont="1" applyFill="1" applyBorder="1" applyAlignment="1">
      <alignment vertical="center"/>
    </xf>
    <xf numFmtId="0" fontId="62" fillId="18" borderId="87" xfId="0" applyFont="1" applyFill="1" applyBorder="1" applyAlignment="1">
      <alignment vertical="center"/>
    </xf>
    <xf numFmtId="0" fontId="62" fillId="18" borderId="88" xfId="0" applyFont="1" applyFill="1" applyBorder="1" applyAlignment="1">
      <alignment vertical="center"/>
    </xf>
    <xf numFmtId="0" fontId="62" fillId="18" borderId="80" xfId="0" applyFont="1" applyFill="1" applyBorder="1" applyAlignment="1">
      <alignment vertical="center"/>
    </xf>
    <xf numFmtId="0" fontId="62" fillId="18" borderId="89" xfId="0" applyFont="1" applyFill="1" applyBorder="1" applyAlignment="1">
      <alignment vertical="center"/>
    </xf>
    <xf numFmtId="0" fontId="59" fillId="19" borderId="17" xfId="0" applyFont="1" applyFill="1" applyBorder="1" applyAlignment="1">
      <alignment vertical="center"/>
    </xf>
    <xf numFmtId="0" fontId="59" fillId="19" borderId="18" xfId="0" applyFont="1" applyFill="1" applyBorder="1" applyAlignment="1">
      <alignment vertical="center"/>
    </xf>
    <xf numFmtId="0" fontId="57" fillId="0" borderId="16" xfId="0" applyFont="1" applyBorder="1" applyAlignment="1">
      <alignment vertical="top" wrapText="1"/>
    </xf>
    <xf numFmtId="0" fontId="57" fillId="0" borderId="17" xfId="0" applyFont="1" applyBorder="1" applyAlignment="1">
      <alignment vertical="top" wrapText="1"/>
    </xf>
    <xf numFmtId="0" fontId="57" fillId="0" borderId="18" xfId="0" applyFont="1" applyBorder="1" applyAlignment="1">
      <alignment vertical="top" wrapText="1"/>
    </xf>
    <xf numFmtId="0" fontId="59" fillId="0" borderId="83" xfId="0" applyFont="1" applyBorder="1" applyAlignment="1">
      <alignment vertical="center"/>
    </xf>
    <xf numFmtId="0" fontId="59" fillId="0" borderId="84" xfId="0" applyFont="1" applyBorder="1" applyAlignment="1">
      <alignment vertical="center"/>
    </xf>
    <xf numFmtId="0" fontId="59" fillId="0" borderId="80" xfId="0" applyFont="1" applyBorder="1" applyAlignment="1">
      <alignment vertical="center"/>
    </xf>
    <xf numFmtId="0" fontId="59" fillId="0" borderId="89" xfId="0" applyFont="1" applyBorder="1" applyAlignment="1">
      <alignment vertical="center"/>
    </xf>
    <xf numFmtId="0" fontId="57" fillId="0" borderId="17" xfId="0" applyFont="1" applyBorder="1"/>
    <xf numFmtId="0" fontId="59" fillId="21" borderId="16" xfId="0" applyFont="1" applyFill="1" applyBorder="1" applyAlignment="1">
      <alignment horizontal="center" vertical="center"/>
    </xf>
    <xf numFmtId="0" fontId="59" fillId="21" borderId="18" xfId="0" applyFont="1" applyFill="1" applyBorder="1" applyAlignment="1">
      <alignment horizontal="center" vertical="center"/>
    </xf>
    <xf numFmtId="0" fontId="59" fillId="21" borderId="17" xfId="0" applyFont="1" applyFill="1" applyBorder="1" applyAlignment="1">
      <alignment horizontal="center" vertical="center"/>
    </xf>
    <xf numFmtId="0" fontId="60" fillId="0" borderId="91" xfId="0" applyFont="1" applyBorder="1" applyAlignment="1">
      <alignment vertical="center" wrapText="1"/>
    </xf>
    <xf numFmtId="0" fontId="60" fillId="0" borderId="92" xfId="0" applyFont="1" applyBorder="1" applyAlignment="1">
      <alignment vertical="center" wrapText="1"/>
    </xf>
    <xf numFmtId="0" fontId="60" fillId="0" borderId="94" xfId="0" applyFont="1" applyBorder="1" applyAlignment="1">
      <alignment vertical="center" wrapText="1"/>
    </xf>
    <xf numFmtId="0" fontId="60" fillId="0" borderId="95" xfId="0" applyFont="1" applyBorder="1" applyAlignment="1">
      <alignment vertical="center" wrapText="1"/>
    </xf>
    <xf numFmtId="0" fontId="60" fillId="0" borderId="96" xfId="0" applyFont="1" applyBorder="1" applyAlignment="1">
      <alignment vertical="center" wrapText="1"/>
    </xf>
    <xf numFmtId="0" fontId="60" fillId="0" borderId="97" xfId="0" applyFont="1" applyBorder="1" applyAlignment="1">
      <alignment vertical="center" wrapText="1"/>
    </xf>
    <xf numFmtId="0" fontId="57" fillId="0" borderId="98" xfId="0" applyFont="1" applyBorder="1"/>
    <xf numFmtId="0" fontId="58" fillId="22" borderId="16" xfId="0" applyFont="1" applyFill="1" applyBorder="1" applyAlignment="1">
      <alignment horizontal="center" vertical="center"/>
    </xf>
    <xf numFmtId="0" fontId="58" fillId="22" borderId="17" xfId="0" applyFont="1" applyFill="1" applyBorder="1" applyAlignment="1">
      <alignment horizontal="center" vertical="center"/>
    </xf>
    <xf numFmtId="0" fontId="58" fillId="22" borderId="18" xfId="0" applyFont="1" applyFill="1" applyBorder="1" applyAlignment="1">
      <alignment horizontal="center" vertical="center"/>
    </xf>
    <xf numFmtId="0" fontId="63" fillId="0" borderId="97" xfId="0" applyFont="1" applyBorder="1" applyAlignment="1">
      <alignment vertical="center"/>
    </xf>
    <xf numFmtId="0" fontId="59" fillId="22" borderId="95" xfId="0" applyFont="1" applyFill="1" applyBorder="1" applyAlignment="1">
      <alignment vertical="center"/>
    </xf>
    <xf numFmtId="0" fontId="59" fillId="22" borderId="97" xfId="0" applyFont="1" applyFill="1" applyBorder="1" applyAlignment="1">
      <alignment vertical="center"/>
    </xf>
    <xf numFmtId="0" fontId="59" fillId="22" borderId="96" xfId="0" applyFont="1" applyFill="1" applyBorder="1" applyAlignment="1">
      <alignment vertical="center"/>
    </xf>
    <xf numFmtId="0" fontId="57" fillId="0" borderId="99" xfId="0" applyFont="1" applyBorder="1"/>
    <xf numFmtId="0" fontId="59" fillId="23" borderId="0" xfId="0" applyFont="1" applyFill="1" applyAlignment="1">
      <alignment horizontal="center" vertical="center"/>
    </xf>
    <xf numFmtId="0" fontId="65" fillId="0" borderId="0" xfId="0" applyFont="1" applyAlignment="1">
      <alignment vertical="center"/>
    </xf>
    <xf numFmtId="0" fontId="59" fillId="0" borderId="22" xfId="0" applyFont="1" applyBorder="1" applyAlignment="1">
      <alignment horizontal="center" vertical="center" wrapText="1"/>
    </xf>
    <xf numFmtId="0" fontId="59" fillId="0" borderId="40" xfId="0" applyFont="1" applyBorder="1" applyAlignment="1">
      <alignment horizontal="center" vertical="center" wrapText="1"/>
    </xf>
    <xf numFmtId="0" fontId="58" fillId="23" borderId="0" xfId="0" applyFont="1" applyFill="1" applyAlignment="1">
      <alignment vertical="center"/>
    </xf>
    <xf numFmtId="0" fontId="57" fillId="0" borderId="103" xfId="0" applyFont="1" applyBorder="1" applyAlignment="1">
      <alignment vertical="top" wrapText="1"/>
    </xf>
    <xf numFmtId="0" fontId="57" fillId="0" borderId="100" xfId="0" applyFont="1" applyBorder="1" applyAlignment="1">
      <alignment vertical="top" wrapText="1"/>
    </xf>
    <xf numFmtId="0" fontId="57" fillId="0" borderId="93" xfId="0" applyFont="1" applyBorder="1" applyAlignment="1">
      <alignment vertical="top" wrapText="1"/>
    </xf>
    <xf numFmtId="0" fontId="64" fillId="0" borderId="0" xfId="0" applyFont="1" applyAlignment="1">
      <alignment vertical="center"/>
    </xf>
    <xf numFmtId="0" fontId="59" fillId="21" borderId="100" xfId="0" applyFont="1" applyFill="1" applyBorder="1" applyAlignment="1">
      <alignment horizontal="center" vertical="center"/>
    </xf>
    <xf numFmtId="0" fontId="0" fillId="0" borderId="0" xfId="0" applyAlignment="1">
      <alignment horizontal="left" wrapText="1"/>
    </xf>
    <xf numFmtId="0" fontId="0" fillId="0" borderId="0" xfId="0" applyAlignment="1">
      <alignment horizontal="left"/>
    </xf>
    <xf numFmtId="0" fontId="24" fillId="0" borderId="16" xfId="0" applyFont="1" applyBorder="1" applyAlignment="1">
      <alignment horizontal="left" shrinkToFit="1"/>
    </xf>
    <xf numFmtId="0" fontId="24" fillId="0" borderId="17" xfId="0" applyFont="1" applyBorder="1" applyAlignment="1">
      <alignment horizontal="left" shrinkToFit="1"/>
    </xf>
    <xf numFmtId="0" fontId="24" fillId="0" borderId="18" xfId="0" applyFont="1" applyBorder="1" applyAlignment="1">
      <alignment horizontal="left" shrinkToFit="1"/>
    </xf>
    <xf numFmtId="0" fontId="25" fillId="3" borderId="16" xfId="0" applyFont="1" applyFill="1" applyBorder="1" applyAlignment="1">
      <alignment horizontal="center"/>
    </xf>
    <xf numFmtId="0" fontId="25" fillId="3" borderId="17" xfId="0" applyFont="1" applyFill="1" applyBorder="1" applyAlignment="1">
      <alignment horizontal="center"/>
    </xf>
    <xf numFmtId="0" fontId="25" fillId="3" borderId="18" xfId="0" applyFont="1" applyFill="1" applyBorder="1" applyAlignment="1">
      <alignment horizontal="center"/>
    </xf>
    <xf numFmtId="0" fontId="10" fillId="3" borderId="22" xfId="0" applyFont="1" applyFill="1" applyBorder="1" applyAlignment="1">
      <alignment horizontal="center" wrapText="1"/>
    </xf>
    <xf numFmtId="0" fontId="10" fillId="3" borderId="21" xfId="0" applyFont="1" applyFill="1" applyBorder="1" applyAlignment="1">
      <alignment horizontal="center" wrapText="1"/>
    </xf>
    <xf numFmtId="0" fontId="10" fillId="3" borderId="23" xfId="0" applyFont="1" applyFill="1" applyBorder="1" applyAlignment="1">
      <alignment horizontal="center" wrapText="1"/>
    </xf>
    <xf numFmtId="0" fontId="30" fillId="4" borderId="36" xfId="0" applyFont="1" applyFill="1" applyBorder="1" applyAlignment="1">
      <alignment horizontal="left" wrapText="1"/>
    </xf>
    <xf numFmtId="0" fontId="30" fillId="4" borderId="37" xfId="0" applyFont="1" applyFill="1" applyBorder="1" applyAlignment="1">
      <alignment horizontal="left" wrapText="1"/>
    </xf>
    <xf numFmtId="0" fontId="15" fillId="6" borderId="19" xfId="0" applyFont="1" applyFill="1" applyBorder="1" applyAlignment="1">
      <alignment horizontal="left" vertical="center" wrapText="1"/>
    </xf>
    <xf numFmtId="0" fontId="15" fillId="6" borderId="0" xfId="0" applyFont="1" applyFill="1" applyAlignment="1">
      <alignment horizontal="left" vertical="center" wrapText="1"/>
    </xf>
    <xf numFmtId="0" fontId="30" fillId="0" borderId="0" xfId="0" applyFont="1" applyAlignment="1">
      <alignment wrapText="1"/>
    </xf>
    <xf numFmtId="0" fontId="30" fillId="0" borderId="20" xfId="0" applyFont="1" applyBorder="1" applyAlignment="1">
      <alignment wrapText="1"/>
    </xf>
    <xf numFmtId="0" fontId="30" fillId="4" borderId="0" xfId="0" applyFont="1" applyFill="1" applyAlignment="1">
      <alignment horizontal="left" wrapText="1"/>
    </xf>
    <xf numFmtId="0" fontId="30" fillId="4" borderId="20" xfId="0" applyFont="1" applyFill="1" applyBorder="1" applyAlignment="1">
      <alignment horizontal="left" wrapText="1"/>
    </xf>
    <xf numFmtId="0" fontId="30" fillId="0" borderId="0" xfId="0" applyFont="1" applyAlignment="1">
      <alignment horizontal="left" wrapText="1"/>
    </xf>
    <xf numFmtId="0" fontId="30" fillId="0" borderId="20" xfId="0" applyFont="1" applyBorder="1" applyAlignment="1">
      <alignment horizontal="left" wrapText="1"/>
    </xf>
    <xf numFmtId="0" fontId="30" fillId="2" borderId="39" xfId="0" applyFont="1" applyFill="1" applyBorder="1" applyAlignment="1">
      <alignment horizontal="left" wrapText="1"/>
    </xf>
    <xf numFmtId="0" fontId="30" fillId="2" borderId="48" xfId="0" applyFont="1" applyFill="1" applyBorder="1" applyAlignment="1">
      <alignment horizontal="left" wrapText="1"/>
    </xf>
    <xf numFmtId="0" fontId="30" fillId="0" borderId="1" xfId="0" applyFont="1" applyBorder="1" applyAlignment="1">
      <alignment horizontal="left" wrapText="1"/>
    </xf>
    <xf numFmtId="0" fontId="30" fillId="0" borderId="32" xfId="0" applyFont="1" applyBorder="1" applyAlignment="1">
      <alignment horizontal="left" wrapText="1"/>
    </xf>
    <xf numFmtId="0" fontId="30" fillId="2" borderId="1" xfId="0" applyFont="1" applyFill="1" applyBorder="1" applyAlignment="1">
      <alignment horizontal="left" wrapText="1"/>
    </xf>
    <xf numFmtId="0" fontId="30" fillId="2" borderId="32" xfId="0" applyFont="1" applyFill="1" applyBorder="1" applyAlignment="1">
      <alignment horizontal="left" wrapText="1"/>
    </xf>
    <xf numFmtId="0" fontId="15" fillId="6" borderId="15" xfId="0" applyFont="1" applyFill="1" applyBorder="1" applyAlignment="1">
      <alignment horizontal="left" vertical="center" wrapText="1"/>
    </xf>
    <xf numFmtId="0" fontId="15" fillId="6" borderId="1" xfId="0" applyFont="1" applyFill="1" applyBorder="1" applyAlignment="1">
      <alignment horizontal="left" vertical="center" wrapText="1"/>
    </xf>
    <xf numFmtId="0" fontId="10" fillId="3" borderId="16" xfId="0" applyFont="1" applyFill="1" applyBorder="1" applyAlignment="1">
      <alignment horizontal="center" vertical="center"/>
    </xf>
    <xf numFmtId="0" fontId="10" fillId="3" borderId="17" xfId="0" applyFont="1" applyFill="1" applyBorder="1" applyAlignment="1">
      <alignment horizontal="center" vertical="center"/>
    </xf>
    <xf numFmtId="0" fontId="10" fillId="3" borderId="18" xfId="0" applyFont="1" applyFill="1" applyBorder="1" applyAlignment="1">
      <alignment horizontal="center" vertical="center"/>
    </xf>
    <xf numFmtId="0" fontId="10" fillId="0" borderId="19" xfId="0" applyFont="1" applyBorder="1"/>
    <xf numFmtId="0" fontId="10" fillId="0" borderId="0" xfId="0" applyFont="1"/>
    <xf numFmtId="0" fontId="15" fillId="6" borderId="16" xfId="0" applyFont="1" applyFill="1" applyBorder="1" applyAlignment="1">
      <alignment horizontal="center" wrapText="1"/>
    </xf>
    <xf numFmtId="0" fontId="15" fillId="6" borderId="18" xfId="0" applyFont="1" applyFill="1" applyBorder="1" applyAlignment="1">
      <alignment horizontal="center" wrapText="1"/>
    </xf>
    <xf numFmtId="0" fontId="15" fillId="6" borderId="16" xfId="0" applyFont="1" applyFill="1" applyBorder="1" applyAlignment="1">
      <alignment horizontal="left" wrapText="1"/>
    </xf>
    <xf numFmtId="0" fontId="15" fillId="6" borderId="17" xfId="0" applyFont="1" applyFill="1" applyBorder="1" applyAlignment="1">
      <alignment horizontal="left" wrapText="1"/>
    </xf>
    <xf numFmtId="0" fontId="15" fillId="6" borderId="18" xfId="0" applyFont="1" applyFill="1" applyBorder="1" applyAlignment="1">
      <alignment horizontal="left" wrapText="1"/>
    </xf>
    <xf numFmtId="0" fontId="30" fillId="2" borderId="47" xfId="0" applyFont="1" applyFill="1" applyBorder="1" applyAlignment="1">
      <alignment horizontal="left" wrapText="1"/>
    </xf>
    <xf numFmtId="0" fontId="9" fillId="0" borderId="16" xfId="0" applyFont="1" applyBorder="1" applyAlignment="1">
      <alignment horizontal="left" shrinkToFit="1"/>
    </xf>
    <xf numFmtId="0" fontId="9" fillId="0" borderId="17" xfId="0" applyFont="1" applyBorder="1" applyAlignment="1">
      <alignment horizontal="left" shrinkToFit="1"/>
    </xf>
    <xf numFmtId="0" fontId="9" fillId="0" borderId="18" xfId="0" applyFont="1" applyBorder="1" applyAlignment="1">
      <alignment horizontal="left" shrinkToFit="1"/>
    </xf>
    <xf numFmtId="0" fontId="3" fillId="6" borderId="19" xfId="0" applyFont="1" applyFill="1" applyBorder="1" applyAlignment="1">
      <alignment horizontal="center" wrapText="1"/>
    </xf>
    <xf numFmtId="0" fontId="3" fillId="6" borderId="20" xfId="0" applyFont="1" applyFill="1" applyBorder="1" applyAlignment="1">
      <alignment horizontal="center" wrapText="1"/>
    </xf>
    <xf numFmtId="0" fontId="7" fillId="3" borderId="19" xfId="0" applyFont="1" applyFill="1" applyBorder="1" applyAlignment="1">
      <alignment horizontal="center"/>
    </xf>
    <xf numFmtId="0" fontId="7" fillId="3" borderId="0" xfId="0" applyFont="1" applyFill="1" applyAlignment="1">
      <alignment horizontal="center"/>
    </xf>
    <xf numFmtId="0" fontId="7" fillId="3" borderId="20" xfId="0" applyFont="1" applyFill="1" applyBorder="1" applyAlignment="1">
      <alignment horizontal="center"/>
    </xf>
    <xf numFmtId="0" fontId="4" fillId="5" borderId="16" xfId="0" applyFont="1" applyFill="1" applyBorder="1" applyAlignment="1">
      <alignment horizontal="center"/>
    </xf>
    <xf numFmtId="0" fontId="4" fillId="5" borderId="17" xfId="0" applyFont="1" applyFill="1" applyBorder="1" applyAlignment="1">
      <alignment horizontal="center"/>
    </xf>
    <xf numFmtId="0" fontId="4" fillId="5" borderId="18" xfId="0" applyFont="1" applyFill="1" applyBorder="1" applyAlignment="1">
      <alignment horizontal="center"/>
    </xf>
    <xf numFmtId="0" fontId="5" fillId="3" borderId="16" xfId="0" applyFont="1" applyFill="1" applyBorder="1" applyAlignment="1">
      <alignment horizontal="center"/>
    </xf>
    <xf numFmtId="0" fontId="5" fillId="3" borderId="17" xfId="0" applyFont="1" applyFill="1" applyBorder="1" applyAlignment="1">
      <alignment horizontal="center"/>
    </xf>
    <xf numFmtId="0" fontId="5" fillId="3" borderId="18" xfId="0" applyFont="1" applyFill="1" applyBorder="1" applyAlignment="1">
      <alignment horizontal="center"/>
    </xf>
    <xf numFmtId="0" fontId="6" fillId="2" borderId="16" xfId="0" applyFont="1" applyFill="1" applyBorder="1" applyAlignment="1">
      <alignment horizontal="left" wrapText="1"/>
    </xf>
    <xf numFmtId="0" fontId="6" fillId="2" borderId="17" xfId="0" applyFont="1" applyFill="1" applyBorder="1" applyAlignment="1">
      <alignment horizontal="left" wrapText="1"/>
    </xf>
    <xf numFmtId="0" fontId="6" fillId="2" borderId="18" xfId="0" applyFont="1" applyFill="1" applyBorder="1" applyAlignment="1">
      <alignment horizontal="left" wrapText="1"/>
    </xf>
    <xf numFmtId="0" fontId="3" fillId="6" borderId="22" xfId="0" applyFont="1" applyFill="1" applyBorder="1" applyAlignment="1">
      <alignment horizontal="left" vertical="center" wrapText="1"/>
    </xf>
    <xf numFmtId="0" fontId="3" fillId="6" borderId="23" xfId="0" applyFont="1" applyFill="1" applyBorder="1" applyAlignment="1">
      <alignment horizontal="left" vertical="center" wrapText="1"/>
    </xf>
    <xf numFmtId="0" fontId="3" fillId="6" borderId="19" xfId="0" applyFont="1" applyFill="1" applyBorder="1" applyAlignment="1">
      <alignment horizontal="left" vertical="center" wrapText="1"/>
    </xf>
    <xf numFmtId="0" fontId="3" fillId="6" borderId="20" xfId="0" applyFont="1" applyFill="1" applyBorder="1" applyAlignment="1">
      <alignment horizontal="left" vertical="center" wrapText="1"/>
    </xf>
    <xf numFmtId="0" fontId="6" fillId="2" borderId="2" xfId="0" applyFont="1" applyFill="1" applyBorder="1" applyAlignment="1">
      <alignment horizontal="left" vertical="center" wrapText="1"/>
    </xf>
    <xf numFmtId="0" fontId="6" fillId="2" borderId="8" xfId="0" applyFont="1" applyFill="1" applyBorder="1" applyAlignment="1">
      <alignment horizontal="left" vertical="center" wrapText="1"/>
    </xf>
    <xf numFmtId="0" fontId="6" fillId="2" borderId="10" xfId="0" applyFont="1" applyFill="1" applyBorder="1" applyAlignment="1">
      <alignment horizontal="left" vertical="center" wrapText="1"/>
    </xf>
    <xf numFmtId="0" fontId="6" fillId="2" borderId="11" xfId="0" applyFont="1" applyFill="1" applyBorder="1" applyAlignment="1">
      <alignment horizontal="left" vertical="center" wrapText="1"/>
    </xf>
    <xf numFmtId="0" fontId="6" fillId="0" borderId="2" xfId="0" applyFont="1" applyBorder="1" applyAlignment="1">
      <alignment horizontal="left" vertical="center" wrapText="1"/>
    </xf>
    <xf numFmtId="0" fontId="6" fillId="0" borderId="8" xfId="0" applyFont="1" applyBorder="1" applyAlignment="1">
      <alignment horizontal="left" vertical="center" wrapText="1"/>
    </xf>
    <xf numFmtId="0" fontId="6" fillId="2" borderId="34" xfId="0" applyFont="1" applyFill="1" applyBorder="1" applyAlignment="1">
      <alignment horizontal="left" vertical="center" wrapText="1"/>
    </xf>
    <xf numFmtId="0" fontId="6" fillId="2" borderId="35" xfId="0" applyFont="1" applyFill="1" applyBorder="1" applyAlignment="1">
      <alignment horizontal="left" vertical="center" wrapText="1"/>
    </xf>
    <xf numFmtId="0" fontId="6" fillId="2" borderId="13" xfId="0" applyFont="1" applyFill="1" applyBorder="1" applyAlignment="1">
      <alignment horizontal="left" vertical="center" wrapText="1"/>
    </xf>
    <xf numFmtId="0" fontId="6" fillId="2" borderId="14" xfId="0" applyFont="1" applyFill="1" applyBorder="1" applyAlignment="1">
      <alignment horizontal="left" vertical="center" wrapText="1"/>
    </xf>
    <xf numFmtId="0" fontId="31" fillId="6" borderId="22" xfId="0" applyFont="1" applyFill="1" applyBorder="1" applyAlignment="1">
      <alignment horizontal="center" wrapText="1"/>
    </xf>
    <xf numFmtId="0" fontId="31" fillId="6" borderId="23" xfId="0" applyFont="1" applyFill="1" applyBorder="1" applyAlignment="1">
      <alignment horizontal="center" wrapText="1"/>
    </xf>
    <xf numFmtId="0" fontId="30" fillId="2" borderId="16" xfId="0" applyFont="1" applyFill="1" applyBorder="1" applyAlignment="1">
      <alignment horizontal="center" wrapText="1"/>
    </xf>
    <xf numFmtId="0" fontId="30" fillId="2" borderId="17" xfId="0" applyFont="1" applyFill="1" applyBorder="1" applyAlignment="1">
      <alignment horizontal="center" wrapText="1"/>
    </xf>
    <xf numFmtId="0" fontId="30" fillId="2" borderId="18" xfId="0" applyFont="1" applyFill="1" applyBorder="1" applyAlignment="1">
      <alignment horizontal="center" wrapText="1"/>
    </xf>
    <xf numFmtId="0" fontId="10" fillId="3" borderId="22" xfId="0" applyFont="1" applyFill="1" applyBorder="1" applyAlignment="1">
      <alignment horizontal="center"/>
    </xf>
    <xf numFmtId="0" fontId="10" fillId="3" borderId="21" xfId="0" applyFont="1" applyFill="1" applyBorder="1" applyAlignment="1">
      <alignment horizontal="center"/>
    </xf>
    <xf numFmtId="0" fontId="10" fillId="3" borderId="23" xfId="0" applyFont="1" applyFill="1" applyBorder="1" applyAlignment="1">
      <alignment horizontal="center"/>
    </xf>
    <xf numFmtId="0" fontId="34" fillId="0" borderId="16" xfId="0" applyFont="1" applyBorder="1" applyAlignment="1">
      <alignment horizontal="left" shrinkToFit="1"/>
    </xf>
    <xf numFmtId="0" fontId="34" fillId="0" borderId="17" xfId="0" applyFont="1" applyBorder="1" applyAlignment="1">
      <alignment horizontal="left" shrinkToFit="1"/>
    </xf>
    <xf numFmtId="0" fontId="34" fillId="0" borderId="18" xfId="0" applyFont="1" applyBorder="1" applyAlignment="1">
      <alignment horizontal="left" shrinkToFit="1"/>
    </xf>
    <xf numFmtId="0" fontId="10" fillId="3" borderId="16" xfId="0" applyFont="1" applyFill="1" applyBorder="1" applyAlignment="1">
      <alignment horizontal="center"/>
    </xf>
    <xf numFmtId="0" fontId="10" fillId="3" borderId="17" xfId="0" applyFont="1" applyFill="1" applyBorder="1" applyAlignment="1">
      <alignment horizontal="center"/>
    </xf>
    <xf numFmtId="0" fontId="10" fillId="3" borderId="18" xfId="0" applyFont="1" applyFill="1" applyBorder="1" applyAlignment="1">
      <alignment horizontal="center"/>
    </xf>
    <xf numFmtId="0" fontId="66" fillId="0" borderId="21" xfId="0" applyFont="1" applyBorder="1" applyAlignment="1">
      <alignment horizontal="left" vertical="top" wrapText="1"/>
    </xf>
    <xf numFmtId="0" fontId="66" fillId="0" borderId="23" xfId="0" applyFont="1" applyBorder="1" applyAlignment="1">
      <alignment horizontal="left" vertical="top" wrapText="1"/>
    </xf>
    <xf numFmtId="0" fontId="66" fillId="0" borderId="36" xfId="0" applyFont="1" applyBorder="1" applyAlignment="1">
      <alignment horizontal="left" vertical="top" wrapText="1"/>
    </xf>
    <xf numFmtId="0" fontId="66" fillId="0" borderId="37" xfId="0" applyFont="1" applyBorder="1" applyAlignment="1">
      <alignment horizontal="left" vertical="top" wrapText="1"/>
    </xf>
    <xf numFmtId="0" fontId="13" fillId="0" borderId="13" xfId="0" applyFont="1" applyFill="1" applyBorder="1" applyAlignment="1">
      <alignment horizontal="left" wrapText="1"/>
    </xf>
    <xf numFmtId="0" fontId="13" fillId="0" borderId="14" xfId="0" applyFont="1" applyFill="1" applyBorder="1" applyAlignment="1">
      <alignment horizontal="left" wrapText="1"/>
    </xf>
  </cellXfs>
  <cellStyles count="3">
    <cellStyle name="Hyperlink" xfId="1" builtinId="8" customBuiltin="1"/>
    <cellStyle name="Hyperlink 2" xfId="2" xr:uid="{C9168818-1E8C-402A-A55D-2943E0F1FE85}"/>
    <cellStyle name="Normal" xfId="0" builtinId="0"/>
  </cellStyles>
  <dxfs count="117">
    <dxf>
      <font>
        <b val="0"/>
        <i val="0"/>
        <strike val="0"/>
        <condense val="0"/>
        <extend val="0"/>
        <outline val="0"/>
        <shadow val="0"/>
        <u val="none"/>
        <vertAlign val="baseline"/>
        <sz val="11"/>
        <color theme="1"/>
        <name val="Lato"/>
        <family val="2"/>
        <scheme val="none"/>
      </font>
      <alignment horizontal="center" vertical="bottom" textRotation="0" wrapText="1"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Lato"/>
        <family val="2"/>
        <scheme val="none"/>
      </font>
      <alignment horizontal="center"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Lato"/>
        <family val="2"/>
        <scheme val="none"/>
      </font>
      <alignment horizontal="left"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Lato"/>
        <family val="2"/>
        <scheme val="none"/>
      </font>
      <alignment horizontal="center"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Lato"/>
        <family val="2"/>
        <scheme val="none"/>
      </font>
      <alignment horizontal="center" vertical="bottom" textRotation="0" wrapText="1"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medium">
          <color indexed="64"/>
        </left>
        <right style="medium">
          <color indexed="64"/>
        </right>
        <top style="medium">
          <color indexed="64"/>
        </top>
        <bottom style="medium">
          <color indexed="64"/>
        </bottom>
      </border>
    </dxf>
    <dxf>
      <font>
        <b val="0"/>
        <i val="0"/>
        <strike val="0"/>
        <condense val="0"/>
        <extend val="0"/>
        <outline val="0"/>
        <shadow val="0"/>
        <u val="none"/>
        <vertAlign val="baseline"/>
        <sz val="11"/>
        <color theme="1"/>
        <name val="Lato"/>
        <family val="2"/>
        <scheme val="none"/>
      </font>
      <alignment horizontal="center" vertical="bottom" textRotation="0" wrapText="1" indent="0" justifyLastLine="0" shrinkToFit="0" readingOrder="0"/>
    </dxf>
    <dxf>
      <border>
        <bottom style="thin">
          <color indexed="64"/>
        </bottom>
      </border>
    </dxf>
    <dxf>
      <font>
        <b val="0"/>
        <i val="0"/>
        <strike val="0"/>
        <condense val="0"/>
        <extend val="0"/>
        <outline val="0"/>
        <shadow val="0"/>
        <u val="none"/>
        <vertAlign val="baseline"/>
        <sz val="11"/>
        <color theme="1"/>
        <name val="Lato"/>
        <family val="2"/>
        <scheme val="none"/>
      </font>
      <fill>
        <patternFill patternType="solid">
          <fgColor indexed="64"/>
          <bgColor rgb="FF1B9DDB"/>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Lato"/>
        <family val="2"/>
        <scheme val="none"/>
      </font>
    </dxf>
    <dxf>
      <font>
        <b val="0"/>
        <i val="0"/>
        <strike val="0"/>
        <condense val="0"/>
        <extend val="0"/>
        <outline val="0"/>
        <shadow val="0"/>
        <u val="none"/>
        <vertAlign val="baseline"/>
        <sz val="11"/>
        <color theme="1"/>
        <name val="Lato"/>
        <family val="2"/>
        <scheme val="none"/>
      </font>
    </dxf>
    <dxf>
      <font>
        <b val="0"/>
        <i val="0"/>
        <strike val="0"/>
        <condense val="0"/>
        <extend val="0"/>
        <outline val="0"/>
        <shadow val="0"/>
        <u val="none"/>
        <vertAlign val="baseline"/>
        <sz val="11"/>
        <color theme="1"/>
        <name val="Lato"/>
        <family val="2"/>
        <scheme val="none"/>
      </font>
    </dxf>
    <dxf>
      <font>
        <b val="0"/>
        <i val="0"/>
        <strike val="0"/>
        <condense val="0"/>
        <extend val="0"/>
        <outline val="0"/>
        <shadow val="0"/>
        <u val="none"/>
        <vertAlign val="baseline"/>
        <sz val="11"/>
        <color theme="1"/>
        <name val="Lato"/>
        <family val="2"/>
        <scheme val="none"/>
      </font>
    </dxf>
    <dxf>
      <font>
        <b val="0"/>
        <i val="0"/>
        <strike val="0"/>
        <condense val="0"/>
        <extend val="0"/>
        <outline val="0"/>
        <shadow val="0"/>
        <u val="none"/>
        <vertAlign val="baseline"/>
        <sz val="11"/>
        <color theme="1"/>
        <name val="Lato"/>
        <family val="2"/>
        <scheme val="none"/>
      </font>
    </dxf>
    <dxf>
      <font>
        <strike val="0"/>
        <outline val="0"/>
        <shadow val="0"/>
        <u val="none"/>
        <vertAlign val="baseline"/>
        <sz val="11"/>
        <color theme="1"/>
        <name val="Lato"/>
        <family val="2"/>
        <scheme val="none"/>
      </font>
    </dxf>
    <dxf>
      <font>
        <strike val="0"/>
        <outline val="0"/>
        <shadow val="0"/>
        <u val="none"/>
        <vertAlign val="baseline"/>
        <sz val="11"/>
        <color theme="1"/>
        <name val="Lato"/>
        <family val="2"/>
        <scheme val="none"/>
      </font>
    </dxf>
    <dxf>
      <numFmt numFmtId="19" formatCode="m/d/yyyy"/>
    </dxf>
    <dxf>
      <alignment horizontal="general" vertical="bottom" textRotation="0" wrapText="0" indent="0" justifyLastLine="0" shrinkToFit="1" readingOrder="0"/>
    </dxf>
    <dxf>
      <alignment horizontal="general" vertical="bottom" textRotation="0" wrapText="0" indent="0" justifyLastLine="0" shrinkToFit="1" readingOrder="0"/>
    </dxf>
    <dxf>
      <alignment horizontal="general" vertical="bottom" textRotation="0" wrapText="0" indent="0" justifyLastLine="0" shrinkToFit="1" readingOrder="0"/>
    </dxf>
    <dxf>
      <alignment horizontal="general" vertical="bottom" textRotation="0" wrapText="0" indent="0" justifyLastLine="0" shrinkToFit="1" readingOrder="0"/>
    </dxf>
    <dxf>
      <alignment horizontal="general" vertical="bottom" textRotation="0" wrapText="0" indent="0" justifyLastLine="0" shrinkToFit="1" readingOrder="0"/>
    </dxf>
    <dxf>
      <alignment horizontal="general" vertical="bottom" textRotation="0" wrapText="0" indent="0" justifyLastLine="0" shrinkToFit="1" readingOrder="0"/>
    </dxf>
    <dxf>
      <alignment horizontal="general" vertical="bottom" textRotation="0" wrapText="0" indent="0" justifyLastLine="0" shrinkToFit="1" readingOrder="0"/>
    </dxf>
    <dxf>
      <alignment horizontal="general" vertical="bottom" textRotation="0" wrapText="0" indent="0" justifyLastLine="0" shrinkToFit="1" readingOrder="0"/>
    </dxf>
    <dxf>
      <alignment horizontal="general" vertical="bottom" textRotation="0" wrapText="0" indent="0" justifyLastLine="0" shrinkToFit="1" readingOrder="0"/>
    </dxf>
    <dxf>
      <alignment horizontal="general" vertical="bottom" textRotation="0" wrapText="0" indent="0" justifyLastLine="0" shrinkToFit="1" readingOrder="0"/>
    </dxf>
    <dxf>
      <alignment horizontal="general" vertical="bottom" textRotation="0" wrapText="0" indent="0" justifyLastLine="0" shrinkToFit="1" readingOrder="0"/>
    </dxf>
    <dxf>
      <alignment horizontal="general" vertical="bottom" textRotation="0" wrapText="0" indent="0" justifyLastLine="0" shrinkToFit="1" readingOrder="0"/>
    </dxf>
    <dxf>
      <alignment horizontal="general" vertical="bottom" textRotation="0" wrapText="0" indent="0" justifyLastLine="0" shrinkToFit="1" readingOrder="0"/>
    </dxf>
    <dxf>
      <alignment horizontal="general" vertical="bottom" textRotation="0" wrapText="0" indent="0" justifyLastLine="0" shrinkToFit="1" readingOrder="0"/>
    </dxf>
    <dxf>
      <alignment horizontal="general" vertical="bottom" textRotation="0" wrapText="0" indent="0" justifyLastLine="0" shrinkToFit="1" readingOrder="0"/>
    </dxf>
    <dxf>
      <numFmt numFmtId="19" formatCode="m/d/yyyy"/>
      <alignment horizontal="general" vertical="bottom" textRotation="0" wrapText="0" indent="0" justifyLastLine="0" shrinkToFit="1" readingOrder="0"/>
    </dxf>
    <dxf>
      <alignment horizontal="general" vertical="bottom" textRotation="0" wrapText="0" indent="0" justifyLastLine="0" shrinkToFit="1" readingOrder="0"/>
    </dxf>
    <dxf>
      <alignment horizontal="general" vertical="bottom" textRotation="0" wrapText="0" indent="0" justifyLastLine="0" shrinkToFit="1" readingOrder="0"/>
    </dxf>
    <dxf>
      <alignment horizontal="general" vertical="bottom" textRotation="0" wrapText="0" indent="0" justifyLastLine="0" shrinkToFit="1" readingOrder="0"/>
    </dxf>
    <dxf>
      <alignment horizontal="general" vertical="bottom" textRotation="0" wrapText="0" indent="0" justifyLastLine="0" shrinkToFit="1"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Lato"/>
        <family val="2"/>
        <scheme val="none"/>
      </font>
      <alignment horizontal="general" vertical="bottom" textRotation="0" wrapText="1"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Lato"/>
        <family val="2"/>
        <scheme val="none"/>
      </font>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Lato"/>
        <family val="2"/>
        <scheme val="none"/>
      </font>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Lato"/>
        <family val="2"/>
        <scheme val="none"/>
      </font>
      <alignment horizontal="general" vertical="center" textRotation="0" wrapText="1"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medium">
          <color indexed="64"/>
        </left>
        <right style="medium">
          <color indexed="64"/>
        </right>
        <top style="medium">
          <color indexed="64"/>
        </top>
        <bottom style="medium">
          <color indexed="64"/>
        </bottom>
      </border>
    </dxf>
    <dxf>
      <font>
        <strike val="0"/>
        <outline val="0"/>
        <shadow val="0"/>
        <u val="none"/>
        <vertAlign val="baseline"/>
        <name val="Lato"/>
        <family val="2"/>
        <scheme val="none"/>
      </font>
    </dxf>
    <dxf>
      <border>
        <bottom style="thin">
          <color indexed="64"/>
        </bottom>
      </border>
    </dxf>
    <dxf>
      <font>
        <b val="0"/>
        <i val="0"/>
        <strike val="0"/>
        <condense val="0"/>
        <extend val="0"/>
        <outline val="0"/>
        <shadow val="0"/>
        <u val="none"/>
        <vertAlign val="baseline"/>
        <sz val="11"/>
        <color theme="1"/>
        <name val="Lato"/>
        <family val="2"/>
        <scheme val="none"/>
      </font>
      <fill>
        <patternFill patternType="solid">
          <fgColor indexed="64"/>
          <bgColor rgb="FF1B9DDB"/>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Lato"/>
        <family val="2"/>
        <scheme val="none"/>
      </font>
      <alignment horizontal="general" vertical="bottom" textRotation="0" wrapText="1"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Lato"/>
        <family val="2"/>
        <scheme val="none"/>
      </font>
      <alignment horizontal="general"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Lato"/>
        <family val="2"/>
        <scheme val="none"/>
      </font>
      <alignment horizontal="center" vertical="bottom" textRotation="0" wrapText="1"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medium">
          <color indexed="64"/>
        </left>
        <right style="medium">
          <color indexed="64"/>
        </right>
        <top style="medium">
          <color indexed="64"/>
        </top>
        <bottom style="medium">
          <color indexed="64"/>
        </bottom>
      </border>
    </dxf>
    <dxf>
      <font>
        <strike val="0"/>
        <outline val="0"/>
        <shadow val="0"/>
        <u val="none"/>
        <vertAlign val="baseline"/>
        <color theme="1"/>
        <name val="Lato"/>
        <family val="2"/>
        <scheme val="none"/>
      </font>
    </dxf>
    <dxf>
      <border>
        <bottom style="thin">
          <color indexed="64"/>
        </bottom>
      </border>
    </dxf>
    <dxf>
      <font>
        <b val="0"/>
        <i val="0"/>
        <strike val="0"/>
        <condense val="0"/>
        <extend val="0"/>
        <outline val="0"/>
        <shadow val="0"/>
        <u val="none"/>
        <vertAlign val="baseline"/>
        <sz val="11"/>
        <color theme="1"/>
        <name val="Lato"/>
        <family val="2"/>
        <scheme val="none"/>
      </font>
      <fill>
        <patternFill patternType="solid">
          <fgColor indexed="64"/>
          <bgColor rgb="FF1B9DDB"/>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Lato"/>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1"/>
        <color theme="1"/>
        <name val="Lato"/>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1"/>
        <color theme="1"/>
        <name val="Lato"/>
        <family val="2"/>
        <scheme val="none"/>
      </font>
    </dxf>
    <dxf>
      <font>
        <b val="0"/>
        <i val="0"/>
        <strike val="0"/>
        <condense val="0"/>
        <extend val="0"/>
        <outline val="0"/>
        <shadow val="0"/>
        <u val="none"/>
        <vertAlign val="baseline"/>
        <sz val="11"/>
        <color theme="1"/>
        <name val="Lato"/>
        <family val="2"/>
        <scheme val="none"/>
      </font>
    </dxf>
    <dxf>
      <border outline="0">
        <left style="medium">
          <color indexed="64"/>
        </left>
        <right style="medium">
          <color indexed="64"/>
        </right>
        <top style="medium">
          <color indexed="64"/>
        </top>
      </border>
    </dxf>
    <dxf>
      <border outline="0">
        <bottom style="thin">
          <color indexed="64"/>
        </bottom>
      </border>
    </dxf>
    <dxf>
      <font>
        <b/>
        <i val="0"/>
        <strike val="0"/>
        <condense val="0"/>
        <extend val="0"/>
        <outline val="0"/>
        <shadow val="0"/>
        <u val="none"/>
        <vertAlign val="baseline"/>
        <sz val="14"/>
        <color auto="1"/>
        <name val="Lato"/>
        <family val="2"/>
        <scheme val="none"/>
      </font>
      <fill>
        <patternFill patternType="solid">
          <fgColor indexed="64"/>
          <bgColor theme="0"/>
        </patternFill>
      </fill>
      <alignment horizontal="center" vertical="bottom" textRotation="0" wrapText="0" indent="0" justifyLastLine="0" shrinkToFit="0" readingOrder="0"/>
    </dxf>
    <dxf>
      <font>
        <strike val="0"/>
        <outline val="0"/>
        <shadow val="0"/>
        <vertAlign val="baseline"/>
        <name val="Lato"/>
        <family val="2"/>
        <scheme val="none"/>
      </font>
      <fill>
        <patternFill patternType="none">
          <fgColor indexed="64"/>
          <bgColor auto="1"/>
        </patternFill>
      </fill>
      <alignment horizontal="left" vertical="center" textRotation="0" wrapText="1"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ont>
        <strike val="0"/>
        <outline val="0"/>
        <shadow val="0"/>
        <vertAlign val="baseline"/>
        <name val="Lato"/>
        <family val="2"/>
        <scheme val="none"/>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vertAlign val="baseline"/>
        <name val="Lato"/>
        <family val="2"/>
        <scheme val="none"/>
      </font>
      <fill>
        <patternFill patternType="none">
          <fgColor indexed="64"/>
          <bgColor auto="1"/>
        </patternFill>
      </fill>
      <alignment horizontal="left" vertical="center" textRotation="0" wrapText="1"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medium">
          <color indexed="64"/>
        </left>
        <right style="medium">
          <color indexed="64"/>
        </right>
        <top style="medium">
          <color indexed="64"/>
        </top>
        <bottom style="medium">
          <color indexed="64"/>
        </bottom>
      </border>
    </dxf>
    <dxf>
      <font>
        <strike val="0"/>
        <outline val="0"/>
        <shadow val="0"/>
        <vertAlign val="baseline"/>
        <name val="Lato"/>
        <family val="2"/>
        <scheme val="none"/>
      </font>
      <fill>
        <patternFill patternType="none">
          <fgColor indexed="64"/>
          <bgColor auto="1"/>
        </patternFill>
      </fill>
    </dxf>
    <dxf>
      <border>
        <bottom style="thin">
          <color indexed="64"/>
        </bottom>
      </border>
    </dxf>
    <dxf>
      <font>
        <strike val="0"/>
        <outline val="0"/>
        <shadow val="0"/>
        <vertAlign val="baseline"/>
        <name val="Lato"/>
        <family val="2"/>
        <scheme val="none"/>
      </font>
      <fill>
        <patternFill patternType="none">
          <fgColor indexed="64"/>
          <bgColor auto="1"/>
        </patternFill>
      </fill>
      <border diagonalUp="0" diagonalDown="0">
        <left style="thin">
          <color indexed="64"/>
        </left>
        <right style="thin">
          <color indexed="64"/>
        </right>
        <top/>
        <bottom/>
        <vertical style="thin">
          <color indexed="64"/>
        </vertical>
        <horizontal style="thin">
          <color indexed="64"/>
        </horizontal>
      </border>
    </dxf>
    <dxf>
      <font>
        <strike val="0"/>
        <outline val="0"/>
        <shadow val="0"/>
        <vertAlign val="baseline"/>
        <name val="Lato"/>
        <family val="2"/>
        <scheme val="none"/>
      </font>
      <fill>
        <patternFill patternType="none">
          <fgColor indexed="64"/>
          <bgColor auto="1"/>
        </patternFill>
      </fill>
      <alignment horizontal="left" vertical="center" textRotation="0" wrapText="1"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ont>
        <strike val="0"/>
        <outline val="0"/>
        <shadow val="0"/>
        <vertAlign val="baseline"/>
        <name val="Lato"/>
        <family val="2"/>
        <scheme val="none"/>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vertAlign val="baseline"/>
        <name val="Lato"/>
        <family val="2"/>
        <scheme val="none"/>
      </font>
      <fill>
        <patternFill patternType="none">
          <fgColor indexed="64"/>
          <bgColor auto="1"/>
        </patternFill>
      </fill>
      <alignment horizontal="left" vertical="center" textRotation="0" wrapText="1"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medium">
          <color indexed="64"/>
        </left>
        <right style="medium">
          <color indexed="64"/>
        </right>
        <top style="medium">
          <color indexed="64"/>
        </top>
        <bottom style="medium">
          <color indexed="64"/>
        </bottom>
      </border>
    </dxf>
    <dxf>
      <font>
        <strike val="0"/>
        <outline val="0"/>
        <shadow val="0"/>
        <vertAlign val="baseline"/>
        <name val="Lato"/>
        <family val="2"/>
        <scheme val="none"/>
      </font>
      <fill>
        <patternFill patternType="none">
          <fgColor indexed="64"/>
          <bgColor auto="1"/>
        </patternFill>
      </fill>
    </dxf>
    <dxf>
      <border>
        <bottom style="thin">
          <color indexed="64"/>
        </bottom>
      </border>
    </dxf>
    <dxf>
      <font>
        <strike val="0"/>
        <outline val="0"/>
        <shadow val="0"/>
        <vertAlign val="baseline"/>
        <name val="Lato"/>
        <family val="2"/>
        <scheme val="none"/>
      </font>
      <fill>
        <patternFill patternType="none">
          <fgColor indexed="64"/>
          <bgColor auto="1"/>
        </patternFill>
      </fill>
      <border diagonalUp="0" diagonalDown="0">
        <left style="thin">
          <color indexed="64"/>
        </left>
        <right style="thin">
          <color indexed="64"/>
        </right>
        <top/>
        <bottom/>
        <vertical style="thin">
          <color indexed="64"/>
        </vertical>
        <horizontal style="thin">
          <color indexed="64"/>
        </horizontal>
      </border>
    </dxf>
    <dxf>
      <font>
        <strike val="0"/>
        <outline val="0"/>
        <shadow val="0"/>
        <vertAlign val="baseline"/>
        <name val="Lato"/>
        <family val="2"/>
        <scheme val="none"/>
      </font>
      <fill>
        <patternFill patternType="none">
          <fgColor indexed="64"/>
          <bgColor auto="1"/>
        </patternFill>
      </fill>
      <alignment horizontal="left" vertical="center" textRotation="0" wrapText="1"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ont>
        <strike val="0"/>
        <outline val="0"/>
        <shadow val="0"/>
        <vertAlign val="baseline"/>
        <name val="Lato"/>
        <family val="2"/>
        <scheme val="none"/>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vertAlign val="baseline"/>
        <name val="Lato"/>
        <family val="2"/>
        <scheme val="none"/>
      </font>
      <fill>
        <patternFill patternType="none">
          <fgColor indexed="64"/>
          <bgColor auto="1"/>
        </patternFill>
      </fill>
      <alignment horizontal="left" vertical="center" textRotation="0" wrapText="1"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medium">
          <color indexed="64"/>
        </left>
        <right style="medium">
          <color indexed="64"/>
        </right>
        <top style="medium">
          <color indexed="64"/>
        </top>
        <bottom style="medium">
          <color indexed="64"/>
        </bottom>
      </border>
    </dxf>
    <dxf>
      <font>
        <strike val="0"/>
        <outline val="0"/>
        <shadow val="0"/>
        <vertAlign val="baseline"/>
        <name val="Lato"/>
        <family val="2"/>
        <scheme val="none"/>
      </font>
      <fill>
        <patternFill patternType="none">
          <fgColor indexed="64"/>
          <bgColor auto="1"/>
        </patternFill>
      </fill>
    </dxf>
    <dxf>
      <border>
        <bottom style="thin">
          <color indexed="64"/>
        </bottom>
      </border>
    </dxf>
    <dxf>
      <font>
        <strike val="0"/>
        <outline val="0"/>
        <shadow val="0"/>
        <vertAlign val="baseline"/>
        <name val="Lato"/>
        <family val="2"/>
        <scheme val="none"/>
      </font>
      <fill>
        <patternFill patternType="none">
          <fgColor indexed="64"/>
          <bgColor auto="1"/>
        </patternFill>
      </fill>
      <border diagonalUp="0" diagonalDown="0">
        <left style="thin">
          <color indexed="64"/>
        </left>
        <right style="thin">
          <color indexed="64"/>
        </right>
        <top/>
        <bottom/>
        <vertical style="thin">
          <color indexed="64"/>
        </vertical>
        <horizontal style="thin">
          <color indexed="64"/>
        </horizontal>
      </border>
    </dxf>
    <dxf>
      <font>
        <strike val="0"/>
        <outline val="0"/>
        <shadow val="0"/>
        <vertAlign val="baseline"/>
        <name val="Lato"/>
        <family val="2"/>
        <scheme val="none"/>
      </font>
      <fill>
        <patternFill patternType="none">
          <fgColor indexed="64"/>
          <bgColor auto="1"/>
        </patternFill>
      </fill>
      <alignment horizontal="left" vertical="center" textRotation="0" wrapText="1"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ont>
        <strike val="0"/>
        <outline val="0"/>
        <shadow val="0"/>
        <vertAlign val="baseline"/>
        <name val="Lato"/>
        <family val="2"/>
        <scheme val="none"/>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vertAlign val="baseline"/>
        <name val="Lato"/>
        <family val="2"/>
        <scheme val="none"/>
      </font>
      <fill>
        <patternFill patternType="none">
          <fgColor indexed="64"/>
          <bgColor auto="1"/>
        </patternFill>
      </fill>
      <alignment horizontal="left" vertical="center" textRotation="0" wrapText="1"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medium">
          <color indexed="64"/>
        </left>
        <right style="medium">
          <color indexed="64"/>
        </right>
        <top style="medium">
          <color indexed="64"/>
        </top>
        <bottom style="medium">
          <color indexed="64"/>
        </bottom>
      </border>
    </dxf>
    <dxf>
      <font>
        <strike val="0"/>
        <outline val="0"/>
        <shadow val="0"/>
        <vertAlign val="baseline"/>
        <name val="Lato"/>
        <family val="2"/>
        <scheme val="none"/>
      </font>
      <fill>
        <patternFill patternType="none">
          <fgColor indexed="64"/>
          <bgColor auto="1"/>
        </patternFill>
      </fill>
    </dxf>
    <dxf>
      <border>
        <bottom style="thin">
          <color indexed="64"/>
        </bottom>
      </border>
    </dxf>
    <dxf>
      <font>
        <strike val="0"/>
        <outline val="0"/>
        <shadow val="0"/>
        <vertAlign val="baseline"/>
        <name val="Lato"/>
        <family val="2"/>
        <scheme val="none"/>
      </font>
      <fill>
        <patternFill patternType="none">
          <fgColor indexed="64"/>
          <bgColor auto="1"/>
        </patternFill>
      </fill>
      <border diagonalUp="0" diagonalDown="0">
        <left style="thin">
          <color indexed="64"/>
        </left>
        <right style="thin">
          <color indexed="64"/>
        </right>
        <top/>
        <bottom/>
        <vertical style="thin">
          <color indexed="64"/>
        </vertical>
        <horizontal style="thin">
          <color indexed="64"/>
        </horizontal>
      </border>
    </dxf>
  </dxfs>
  <tableStyles count="0" defaultTableStyle="TableStyleMedium2" defaultPivotStyle="PivotStyleLight16"/>
  <colors>
    <mruColors>
      <color rgb="FFD9E1F2"/>
      <color rgb="FF1B9DDB"/>
      <color rgb="FFFFA300"/>
      <color rgb="FF0C51A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tyles" Target="styles.xml"/><Relationship Id="rId42"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onnections" Target="connections.xml"/><Relationship Id="rId38"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openxmlformats.org/officeDocument/2006/relationships/calcChain" Target="calcChain.xml"/><Relationship Id="rId40"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jpeg"/></Relationships>
</file>

<file path=xl/drawings/_rels/drawing3.xml.rels><?xml version="1.0" encoding="UTF-8" standalone="yes"?>
<Relationships xmlns="http://schemas.openxmlformats.org/package/2006/relationships"><Relationship Id="rId1" Type="http://schemas.openxmlformats.org/officeDocument/2006/relationships/image" Target="../media/image3.jpeg"/></Relationships>
</file>

<file path=xl/drawings/_rels/drawing4.xml.rels><?xml version="1.0" encoding="UTF-8" standalone="yes"?>
<Relationships xmlns="http://schemas.openxmlformats.org/package/2006/relationships"><Relationship Id="rId1" Type="http://schemas.openxmlformats.org/officeDocument/2006/relationships/image" Target="../media/image4.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4.jpeg"/></Relationships>
</file>

<file path=xl/drawings/_rels/drawing7.xml.rels><?xml version="1.0" encoding="UTF-8" standalone="yes"?>
<Relationships xmlns="http://schemas.openxmlformats.org/package/2006/relationships"><Relationship Id="rId1" Type="http://schemas.openxmlformats.org/officeDocument/2006/relationships/image" Target="../media/image4.jpeg"/></Relationships>
</file>

<file path=xl/drawings/_rels/drawing8.xml.rels><?xml version="1.0" encoding="UTF-8" standalone="yes"?>
<Relationships xmlns="http://schemas.openxmlformats.org/package/2006/relationships"><Relationship Id="rId1" Type="http://schemas.openxmlformats.org/officeDocument/2006/relationships/image" Target="../media/image4.jpeg"/></Relationships>
</file>

<file path=xl/drawings/_rels/drawing9.xml.rels><?xml version="1.0" encoding="UTF-8" standalone="yes"?>
<Relationships xmlns="http://schemas.openxmlformats.org/package/2006/relationships"><Relationship Id="rId1" Type="http://schemas.openxmlformats.org/officeDocument/2006/relationships/image" Target="../media/image4.jpeg"/></Relationships>
</file>

<file path=xl/drawings/_rels/drawing10.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6.jpeg"/></Relationships>
</file>

<file path=xl/drawings/_rels/drawing11.xml.rels><?xml version="1.0" encoding="UTF-8" standalone="yes"?>
<Relationships xmlns="http://schemas.openxmlformats.org/package/2006/relationships"><Relationship Id="rId3" Type="http://schemas.openxmlformats.org/officeDocument/2006/relationships/image" Target="../media/image10.emf"/><Relationship Id="rId7" Type="http://schemas.openxmlformats.org/officeDocument/2006/relationships/image" Target="../media/image14.jpeg"/><Relationship Id="rId2" Type="http://schemas.openxmlformats.org/officeDocument/2006/relationships/image" Target="../media/image9.emf"/><Relationship Id="rId1" Type="http://schemas.openxmlformats.org/officeDocument/2006/relationships/image" Target="../media/image8.emf"/><Relationship Id="rId6" Type="http://schemas.openxmlformats.org/officeDocument/2006/relationships/image" Target="../media/image13.emf"/><Relationship Id="rId5" Type="http://schemas.openxmlformats.org/officeDocument/2006/relationships/image" Target="../media/image12.emf"/><Relationship Id="rId4" Type="http://schemas.openxmlformats.org/officeDocument/2006/relationships/image" Target="../media/image11.emf"/></Relationships>
</file>

<file path=xl/drawings/_rels/drawing12.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5.jpeg"/></Relationships>
</file>

<file path=xl/drawings/_rels/drawing13.xml.rels><?xml version="1.0" encoding="UTF-8" standalone="yes"?>
<Relationships xmlns="http://schemas.openxmlformats.org/package/2006/relationships"><Relationship Id="rId1" Type="http://schemas.openxmlformats.org/officeDocument/2006/relationships/image" Target="../media/image4.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4.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16.jpg"/></Relationships>
</file>

<file path=xl/drawings/_rels/drawing16.xml.rels><?xml version="1.0" encoding="UTF-8" standalone="yes"?>
<Relationships xmlns="http://schemas.openxmlformats.org/package/2006/relationships"><Relationship Id="rId1" Type="http://schemas.openxmlformats.org/officeDocument/2006/relationships/image" Target="../media/image17.jpg"/></Relationships>
</file>

<file path=xl/drawings/_rels/drawing17.xml.rels><?xml version="1.0" encoding="UTF-8" standalone="yes"?>
<Relationships xmlns="http://schemas.openxmlformats.org/package/2006/relationships"><Relationship Id="rId1" Type="http://schemas.openxmlformats.org/officeDocument/2006/relationships/image" Target="../media/image18.jpg"/></Relationships>
</file>

<file path=xl/drawings/_rels/drawing18.xml.rels><?xml version="1.0" encoding="UTF-8" standalone="yes"?>
<Relationships xmlns="http://schemas.openxmlformats.org/package/2006/relationships"><Relationship Id="rId1" Type="http://schemas.openxmlformats.org/officeDocument/2006/relationships/image" Target="../media/image19.jpg"/></Relationships>
</file>

<file path=xl/drawings/_rels/drawing19.xml.rels><?xml version="1.0" encoding="UTF-8" standalone="yes"?>
<Relationships xmlns="http://schemas.openxmlformats.org/package/2006/relationships"><Relationship Id="rId1" Type="http://schemas.openxmlformats.org/officeDocument/2006/relationships/image" Target="../media/image20.jpg"/></Relationships>
</file>

<file path=xl/drawings/_rels/drawing20.xml.rels><?xml version="1.0" encoding="UTF-8" standalone="yes"?>
<Relationships xmlns="http://schemas.openxmlformats.org/package/2006/relationships"><Relationship Id="rId1" Type="http://schemas.openxmlformats.org/officeDocument/2006/relationships/image" Target="../media/image21.jpg"/></Relationships>
</file>

<file path=xl/drawings/_rels/drawing21.xml.rels><?xml version="1.0" encoding="UTF-8" standalone="yes"?>
<Relationships xmlns="http://schemas.openxmlformats.org/package/2006/relationships"><Relationship Id="rId1" Type="http://schemas.openxmlformats.org/officeDocument/2006/relationships/image" Target="../media/image22.jpg"/></Relationships>
</file>

<file path=xl/drawings/_rels/drawing22.xml.rels><?xml version="1.0" encoding="UTF-8" standalone="yes"?>
<Relationships xmlns="http://schemas.openxmlformats.org/package/2006/relationships"><Relationship Id="rId1" Type="http://schemas.openxmlformats.org/officeDocument/2006/relationships/image" Target="../media/image23.jpg"/></Relationships>
</file>

<file path=xl/drawings/_rels/drawing23.xml.rels><?xml version="1.0" encoding="UTF-8" standalone="yes"?>
<Relationships xmlns="http://schemas.openxmlformats.org/package/2006/relationships"><Relationship Id="rId1" Type="http://schemas.openxmlformats.org/officeDocument/2006/relationships/image" Target="../media/image24.jpg"/></Relationships>
</file>

<file path=xl/drawings/_rels/drawing24.xml.rels><?xml version="1.0" encoding="UTF-8" standalone="yes"?>
<Relationships xmlns="http://schemas.openxmlformats.org/package/2006/relationships"><Relationship Id="rId1" Type="http://schemas.openxmlformats.org/officeDocument/2006/relationships/image" Target="../media/image25.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123825</xdr:rowOff>
    </xdr:from>
    <xdr:to>
      <xdr:col>14</xdr:col>
      <xdr:colOff>561975</xdr:colOff>
      <xdr:row>32</xdr:row>
      <xdr:rowOff>9525</xdr:rowOff>
    </xdr:to>
    <xdr:pic>
      <xdr:nvPicPr>
        <xdr:cNvPr id="2" name="Picture 8">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0" y="123825"/>
          <a:ext cx="8810625" cy="6162675"/>
        </a:xfrm>
        <a:prstGeom prst="rect">
          <a:avLst/>
        </a:prstGeom>
      </xdr:spPr>
    </xdr:pic>
    <xdr:clientData/>
  </xdr:twoCellAnchor>
  <xdr:twoCellAnchor editAs="oneCell">
    <xdr:from>
      <xdr:col>12</xdr:col>
      <xdr:colOff>352425</xdr:colOff>
      <xdr:row>29</xdr:row>
      <xdr:rowOff>28575</xdr:rowOff>
    </xdr:from>
    <xdr:to>
      <xdr:col>14</xdr:col>
      <xdr:colOff>371476</xdr:colOff>
      <xdr:row>31</xdr:row>
      <xdr:rowOff>172085</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324725" y="5743575"/>
          <a:ext cx="1295401" cy="524510"/>
        </a:xfrm>
        <a:prstGeom prst="rect">
          <a:avLst/>
        </a:prstGeom>
        <a:noFill/>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57151</xdr:colOff>
      <xdr:row>0</xdr:row>
      <xdr:rowOff>76201</xdr:rowOff>
    </xdr:from>
    <xdr:to>
      <xdr:col>1</xdr:col>
      <xdr:colOff>247650</xdr:colOff>
      <xdr:row>0</xdr:row>
      <xdr:rowOff>944672</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7151" y="76201"/>
          <a:ext cx="2333624" cy="868471"/>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47625</xdr:colOff>
      <xdr:row>0</xdr:row>
      <xdr:rowOff>95250</xdr:rowOff>
    </xdr:from>
    <xdr:to>
      <xdr:col>3</xdr:col>
      <xdr:colOff>590549</xdr:colOff>
      <xdr:row>0</xdr:row>
      <xdr:rowOff>963721</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1085850"/>
          <a:ext cx="2333624" cy="86847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28575</xdr:colOff>
      <xdr:row>0</xdr:row>
      <xdr:rowOff>123825</xdr:rowOff>
    </xdr:from>
    <xdr:to>
      <xdr:col>3</xdr:col>
      <xdr:colOff>581025</xdr:colOff>
      <xdr:row>0</xdr:row>
      <xdr:rowOff>995841</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8575" y="1076325"/>
          <a:ext cx="2343150" cy="87201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104774</xdr:colOff>
      <xdr:row>0</xdr:row>
      <xdr:rowOff>88900</xdr:rowOff>
    </xdr:from>
    <xdr:to>
      <xdr:col>0</xdr:col>
      <xdr:colOff>2354992</xdr:colOff>
      <xdr:row>0</xdr:row>
      <xdr:rowOff>1000125</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4774" y="88900"/>
          <a:ext cx="2250218" cy="91122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28573</xdr:colOff>
      <xdr:row>0</xdr:row>
      <xdr:rowOff>123824</xdr:rowOff>
    </xdr:from>
    <xdr:to>
      <xdr:col>3</xdr:col>
      <xdr:colOff>114300</xdr:colOff>
      <xdr:row>0</xdr:row>
      <xdr:rowOff>1009650</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8573" y="123824"/>
          <a:ext cx="2362202" cy="885826"/>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104775</xdr:colOff>
      <xdr:row>0</xdr:row>
      <xdr:rowOff>28575</xdr:rowOff>
    </xdr:from>
    <xdr:to>
      <xdr:col>2</xdr:col>
      <xdr:colOff>342900</xdr:colOff>
      <xdr:row>0</xdr:row>
      <xdr:rowOff>900591</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4775" y="28575"/>
          <a:ext cx="2343150" cy="87201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171450</xdr:colOff>
      <xdr:row>0</xdr:row>
      <xdr:rowOff>152400</xdr:rowOff>
    </xdr:from>
    <xdr:to>
      <xdr:col>1</xdr:col>
      <xdr:colOff>1800225</xdr:colOff>
      <xdr:row>0</xdr:row>
      <xdr:rowOff>1024416</xdr:rowOff>
    </xdr:to>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71450" y="152400"/>
          <a:ext cx="2343150" cy="872016"/>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76200</xdr:colOff>
      <xdr:row>0</xdr:row>
      <xdr:rowOff>114300</xdr:rowOff>
    </xdr:from>
    <xdr:to>
      <xdr:col>1</xdr:col>
      <xdr:colOff>1885950</xdr:colOff>
      <xdr:row>0</xdr:row>
      <xdr:rowOff>986316</xdr:rowOff>
    </xdr:to>
    <xdr:pic>
      <xdr:nvPicPr>
        <xdr:cNvPr id="2" name="Picture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0" y="114300"/>
          <a:ext cx="2343150" cy="872016"/>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oneCellAnchor>
    <xdr:from>
      <xdr:col>1</xdr:col>
      <xdr:colOff>6351</xdr:colOff>
      <xdr:row>24</xdr:row>
      <xdr:rowOff>107569</xdr:rowOff>
    </xdr:from>
    <xdr:ext cx="393700" cy="311564"/>
    <xdr:pic>
      <xdr:nvPicPr>
        <xdr:cNvPr id="17" name="image7.jpeg">
          <a:extLst>
            <a:ext uri="{FF2B5EF4-FFF2-40B4-BE49-F238E27FC236}">
              <a16:creationId xmlns:a16="http://schemas.microsoft.com/office/drawing/2014/main" id="{00000000-0008-0000-0900-000011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0176" y="9403969"/>
          <a:ext cx="393700" cy="311564"/>
        </a:xfrm>
        <a:prstGeom prst="rect">
          <a:avLst/>
        </a:prstGeom>
      </xdr:spPr>
    </xdr:pic>
    <xdr:clientData/>
  </xdr:oneCellAnchor>
  <xdr:twoCellAnchor editAs="oneCell">
    <xdr:from>
      <xdr:col>0</xdr:col>
      <xdr:colOff>76201</xdr:colOff>
      <xdr:row>0</xdr:row>
      <xdr:rowOff>104776</xdr:rowOff>
    </xdr:from>
    <xdr:to>
      <xdr:col>1</xdr:col>
      <xdr:colOff>1162050</xdr:colOff>
      <xdr:row>0</xdr:row>
      <xdr:rowOff>647699</xdr:rowOff>
    </xdr:to>
    <xdr:pic>
      <xdr:nvPicPr>
        <xdr:cNvPr id="31" name="Picture 30">
          <a:extLst>
            <a:ext uri="{FF2B5EF4-FFF2-40B4-BE49-F238E27FC236}">
              <a16:creationId xmlns:a16="http://schemas.microsoft.com/office/drawing/2014/main" id="{00000000-0008-0000-0900-00001F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6201" y="104776"/>
          <a:ext cx="1209674" cy="542923"/>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xdr:col>
      <xdr:colOff>0</xdr:colOff>
      <xdr:row>13</xdr:row>
      <xdr:rowOff>111634</xdr:rowOff>
    </xdr:from>
    <xdr:to>
      <xdr:col>8</xdr:col>
      <xdr:colOff>276225</xdr:colOff>
      <xdr:row>29</xdr:row>
      <xdr:rowOff>171450</xdr:rowOff>
    </xdr:to>
    <xdr:pic>
      <xdr:nvPicPr>
        <xdr:cNvPr id="2" name="Picture 1">
          <a:extLst>
            <a:ext uri="{FF2B5EF4-FFF2-40B4-BE49-F238E27FC236}">
              <a16:creationId xmlns:a16="http://schemas.microsoft.com/office/drawing/2014/main" id="{00000000-0008-0000-0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959859"/>
          <a:ext cx="4543425" cy="310781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9526</xdr:colOff>
      <xdr:row>36</xdr:row>
      <xdr:rowOff>28576</xdr:rowOff>
    </xdr:from>
    <xdr:to>
      <xdr:col>8</xdr:col>
      <xdr:colOff>257176</xdr:colOff>
      <xdr:row>51</xdr:row>
      <xdr:rowOff>66675</xdr:rowOff>
    </xdr:to>
    <xdr:pic>
      <xdr:nvPicPr>
        <xdr:cNvPr id="3" name="Picture 2">
          <a:extLst>
            <a:ext uri="{FF2B5EF4-FFF2-40B4-BE49-F238E27FC236}">
              <a16:creationId xmlns:a16="http://schemas.microsoft.com/office/drawing/2014/main" id="{00000000-0008-0000-0C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19126" y="9067801"/>
          <a:ext cx="4514850" cy="28955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28576</xdr:colOff>
      <xdr:row>56</xdr:row>
      <xdr:rowOff>28574</xdr:rowOff>
    </xdr:from>
    <xdr:to>
      <xdr:col>8</xdr:col>
      <xdr:colOff>313858</xdr:colOff>
      <xdr:row>74</xdr:row>
      <xdr:rowOff>123825</xdr:rowOff>
    </xdr:to>
    <xdr:pic>
      <xdr:nvPicPr>
        <xdr:cNvPr id="4" name="Picture 3">
          <a:extLst>
            <a:ext uri="{FF2B5EF4-FFF2-40B4-BE49-F238E27FC236}">
              <a16:creationId xmlns:a16="http://schemas.microsoft.com/office/drawing/2014/main" id="{00000000-0008-0000-0C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38176" y="12877799"/>
          <a:ext cx="4552482" cy="35242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590550</xdr:colOff>
      <xdr:row>81</xdr:row>
      <xdr:rowOff>19049</xdr:rowOff>
    </xdr:from>
    <xdr:to>
      <xdr:col>8</xdr:col>
      <xdr:colOff>304799</xdr:colOff>
      <xdr:row>95</xdr:row>
      <xdr:rowOff>47624</xdr:rowOff>
    </xdr:to>
    <xdr:pic>
      <xdr:nvPicPr>
        <xdr:cNvPr id="5" name="Picture 4">
          <a:extLst>
            <a:ext uri="{FF2B5EF4-FFF2-40B4-BE49-F238E27FC236}">
              <a16:creationId xmlns:a16="http://schemas.microsoft.com/office/drawing/2014/main" id="{00000000-0008-0000-0C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90550" y="17630774"/>
          <a:ext cx="4591049" cy="26955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609599</xdr:colOff>
      <xdr:row>98</xdr:row>
      <xdr:rowOff>30085</xdr:rowOff>
    </xdr:from>
    <xdr:to>
      <xdr:col>6</xdr:col>
      <xdr:colOff>596904</xdr:colOff>
      <xdr:row>103</xdr:row>
      <xdr:rowOff>133350</xdr:rowOff>
    </xdr:to>
    <xdr:pic>
      <xdr:nvPicPr>
        <xdr:cNvPr id="6" name="Picture 5">
          <a:extLst>
            <a:ext uri="{FF2B5EF4-FFF2-40B4-BE49-F238E27FC236}">
              <a16:creationId xmlns:a16="http://schemas.microsoft.com/office/drawing/2014/main" id="{00000000-0008-0000-0C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609599" y="22442410"/>
          <a:ext cx="3644905" cy="10557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609064</xdr:colOff>
      <xdr:row>106</xdr:row>
      <xdr:rowOff>28576</xdr:rowOff>
    </xdr:from>
    <xdr:to>
      <xdr:col>8</xdr:col>
      <xdr:colOff>571500</xdr:colOff>
      <xdr:row>116</xdr:row>
      <xdr:rowOff>104776</xdr:rowOff>
    </xdr:to>
    <xdr:pic>
      <xdr:nvPicPr>
        <xdr:cNvPr id="7" name="Picture 6">
          <a:extLst>
            <a:ext uri="{FF2B5EF4-FFF2-40B4-BE49-F238E27FC236}">
              <a16:creationId xmlns:a16="http://schemas.microsoft.com/office/drawing/2014/main" id="{00000000-0008-0000-0C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609064" y="23964901"/>
          <a:ext cx="4839236" cy="1981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28574</xdr:colOff>
      <xdr:row>0</xdr:row>
      <xdr:rowOff>123824</xdr:rowOff>
    </xdr:from>
    <xdr:to>
      <xdr:col>3</xdr:col>
      <xdr:colOff>513863</xdr:colOff>
      <xdr:row>0</xdr:row>
      <xdr:rowOff>990599</xdr:rowOff>
    </xdr:to>
    <xdr:pic>
      <xdr:nvPicPr>
        <xdr:cNvPr id="9" name="Picture 8">
          <a:extLst>
            <a:ext uri="{FF2B5EF4-FFF2-40B4-BE49-F238E27FC236}">
              <a16:creationId xmlns:a16="http://schemas.microsoft.com/office/drawing/2014/main" id="{00000000-0008-0000-0C00-000009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8574" y="123824"/>
          <a:ext cx="2314089" cy="866775"/>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7</xdr:col>
      <xdr:colOff>247650</xdr:colOff>
      <xdr:row>4</xdr:row>
      <xdr:rowOff>76201</xdr:rowOff>
    </xdr:from>
    <xdr:to>
      <xdr:col>14</xdr:col>
      <xdr:colOff>381000</xdr:colOff>
      <xdr:row>21</xdr:row>
      <xdr:rowOff>95250</xdr:rowOff>
    </xdr:to>
    <xdr:pic>
      <xdr:nvPicPr>
        <xdr:cNvPr id="5" name="media/YRXc95cd30a9c8d410490530c027.png">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715500" y="1181101"/>
          <a:ext cx="4400550" cy="39719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123825</xdr:colOff>
      <xdr:row>0</xdr:row>
      <xdr:rowOff>114300</xdr:rowOff>
    </xdr:from>
    <xdr:to>
      <xdr:col>1</xdr:col>
      <xdr:colOff>47625</xdr:colOff>
      <xdr:row>0</xdr:row>
      <xdr:rowOff>986316</xdr:rowOff>
    </xdr:to>
    <xdr:pic>
      <xdr:nvPicPr>
        <xdr:cNvPr id="2" name="Picture 1">
          <a:extLst>
            <a:ext uri="{FF2B5EF4-FFF2-40B4-BE49-F238E27FC236}">
              <a16:creationId xmlns:a16="http://schemas.microsoft.com/office/drawing/2014/main" id="{00000000-0008-0000-12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3825" y="114300"/>
          <a:ext cx="2343150" cy="872016"/>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66675</xdr:colOff>
      <xdr:row>0</xdr:row>
      <xdr:rowOff>66675</xdr:rowOff>
    </xdr:from>
    <xdr:to>
      <xdr:col>3</xdr:col>
      <xdr:colOff>581025</xdr:colOff>
      <xdr:row>0</xdr:row>
      <xdr:rowOff>938691</xdr:rowOff>
    </xdr:to>
    <xdr:pic>
      <xdr:nvPicPr>
        <xdr:cNvPr id="2" name="Picture 1">
          <a:extLst>
            <a:ext uri="{FF2B5EF4-FFF2-40B4-BE49-F238E27FC236}">
              <a16:creationId xmlns:a16="http://schemas.microsoft.com/office/drawing/2014/main" id="{00000000-0008-0000-1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66675"/>
          <a:ext cx="2343150" cy="872016"/>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7</xdr:row>
          <xdr:rowOff>9525</xdr:rowOff>
        </xdr:from>
        <xdr:to>
          <xdr:col>2</xdr:col>
          <xdr:colOff>457200</xdr:colOff>
          <xdr:row>8</xdr:row>
          <xdr:rowOff>161925</xdr:rowOff>
        </xdr:to>
        <xdr:sp macro="" textlink="">
          <xdr:nvSpPr>
            <xdr:cNvPr id="18434" name="Button 2" hidden="1">
              <a:extLst>
                <a:ext uri="{63B3BB69-23CF-44E3-9099-C40C66FF867C}">
                  <a14:compatExt spid="_x0000_s18434"/>
                </a:ext>
                <a:ext uri="{FF2B5EF4-FFF2-40B4-BE49-F238E27FC236}">
                  <a16:creationId xmlns:a16="http://schemas.microsoft.com/office/drawing/2014/main" id="{00000000-0008-0000-1400-000002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User Configuration</a:t>
              </a:r>
            </a:p>
          </xdr:txBody>
        </xdr:sp>
        <xdr:clientData fPrintsWithSheet="0"/>
      </xdr:twoCellAnchor>
    </mc:Choice>
    <mc:Fallback/>
  </mc:AlternateContent>
  <xdr:twoCellAnchor editAs="oneCell">
    <xdr:from>
      <xdr:col>0</xdr:col>
      <xdr:colOff>57150</xdr:colOff>
      <xdr:row>0</xdr:row>
      <xdr:rowOff>38100</xdr:rowOff>
    </xdr:from>
    <xdr:to>
      <xdr:col>3</xdr:col>
      <xdr:colOff>571500</xdr:colOff>
      <xdr:row>0</xdr:row>
      <xdr:rowOff>910116</xdr:rowOff>
    </xdr:to>
    <xdr:pic>
      <xdr:nvPicPr>
        <xdr:cNvPr id="2" name="Picture 1">
          <a:extLst>
            <a:ext uri="{FF2B5EF4-FFF2-40B4-BE49-F238E27FC236}">
              <a16:creationId xmlns:a16="http://schemas.microsoft.com/office/drawing/2014/main" id="{00000000-0008-0000-14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7150" y="38100"/>
          <a:ext cx="2343150" cy="872016"/>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180975</xdr:colOff>
      <xdr:row>4</xdr:row>
      <xdr:rowOff>66675</xdr:rowOff>
    </xdr:from>
    <xdr:to>
      <xdr:col>10</xdr:col>
      <xdr:colOff>504825</xdr:colOff>
      <xdr:row>46</xdr:row>
      <xdr:rowOff>114300</xdr:rowOff>
    </xdr:to>
    <xdr:pic>
      <xdr:nvPicPr>
        <xdr:cNvPr id="3" name="Picture 2">
          <a:extLst>
            <a:ext uri="{FF2B5EF4-FFF2-40B4-BE49-F238E27FC236}">
              <a16:creationId xmlns:a16="http://schemas.microsoft.com/office/drawing/2014/main" id="{00000000-0008-0000-1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0975" y="1171575"/>
          <a:ext cx="6419850" cy="7648575"/>
        </a:xfrm>
        <a:prstGeom prst="rect">
          <a:avLst/>
        </a:prstGeom>
      </xdr:spPr>
    </xdr:pic>
    <xdr:clientData/>
  </xdr:twoCellAnchor>
  <mc:AlternateContent xmlns:mc="http://schemas.openxmlformats.org/markup-compatibility/2006">
    <mc:Choice xmlns:a14="http://schemas.microsoft.com/office/drawing/2010/main" Requires="a14">
      <xdr:twoCellAnchor>
        <xdr:from>
          <xdr:col>9</xdr:col>
          <xdr:colOff>123825</xdr:colOff>
          <xdr:row>43</xdr:row>
          <xdr:rowOff>19050</xdr:rowOff>
        </xdr:from>
        <xdr:to>
          <xdr:col>10</xdr:col>
          <xdr:colOff>371475</xdr:colOff>
          <xdr:row>44</xdr:row>
          <xdr:rowOff>114300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15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Next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257175</xdr:colOff>
          <xdr:row>43</xdr:row>
          <xdr:rowOff>28575</xdr:rowOff>
        </xdr:from>
        <xdr:to>
          <xdr:col>2</xdr:col>
          <xdr:colOff>66675</xdr:colOff>
          <xdr:row>44</xdr:row>
          <xdr:rowOff>133350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1500-000002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Return Home</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0</xdr:col>
      <xdr:colOff>133350</xdr:colOff>
      <xdr:row>4</xdr:row>
      <xdr:rowOff>114300</xdr:rowOff>
    </xdr:from>
    <xdr:to>
      <xdr:col>10</xdr:col>
      <xdr:colOff>438150</xdr:colOff>
      <xdr:row>46</xdr:row>
      <xdr:rowOff>85725</xdr:rowOff>
    </xdr:to>
    <xdr:pic>
      <xdr:nvPicPr>
        <xdr:cNvPr id="3" name="Picture 2">
          <a:extLst>
            <a:ext uri="{FF2B5EF4-FFF2-40B4-BE49-F238E27FC236}">
              <a16:creationId xmlns:a16="http://schemas.microsoft.com/office/drawing/2014/main" id="{00000000-0008-0000-16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3350" y="1219200"/>
          <a:ext cx="6400800" cy="7572375"/>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266700</xdr:colOff>
          <xdr:row>42</xdr:row>
          <xdr:rowOff>180975</xdr:rowOff>
        </xdr:from>
        <xdr:to>
          <xdr:col>2</xdr:col>
          <xdr:colOff>0</xdr:colOff>
          <xdr:row>44</xdr:row>
          <xdr:rowOff>66675</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1600-000001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Previous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47625</xdr:colOff>
          <xdr:row>42</xdr:row>
          <xdr:rowOff>114300</xdr:rowOff>
        </xdr:from>
        <xdr:to>
          <xdr:col>10</xdr:col>
          <xdr:colOff>295275</xdr:colOff>
          <xdr:row>44</xdr:row>
          <xdr:rowOff>19050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1600-00000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Next Page</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0</xdr:col>
      <xdr:colOff>133349</xdr:colOff>
      <xdr:row>4</xdr:row>
      <xdr:rowOff>66675</xdr:rowOff>
    </xdr:from>
    <xdr:to>
      <xdr:col>10</xdr:col>
      <xdr:colOff>485774</xdr:colOff>
      <xdr:row>46</xdr:row>
      <xdr:rowOff>154332</xdr:rowOff>
    </xdr:to>
    <xdr:pic>
      <xdr:nvPicPr>
        <xdr:cNvPr id="3" name="Picture 2">
          <a:extLst>
            <a:ext uri="{FF2B5EF4-FFF2-40B4-BE49-F238E27FC236}">
              <a16:creationId xmlns:a16="http://schemas.microsoft.com/office/drawing/2014/main" id="{00000000-0008-0000-17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3349" y="1171575"/>
          <a:ext cx="6448425" cy="7688607"/>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228600</xdr:colOff>
          <xdr:row>43</xdr:row>
          <xdr:rowOff>9525</xdr:rowOff>
        </xdr:from>
        <xdr:to>
          <xdr:col>1</xdr:col>
          <xdr:colOff>571500</xdr:colOff>
          <xdr:row>44</xdr:row>
          <xdr:rowOff>85725</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17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Previous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42</xdr:row>
          <xdr:rowOff>171450</xdr:rowOff>
        </xdr:from>
        <xdr:to>
          <xdr:col>10</xdr:col>
          <xdr:colOff>285750</xdr:colOff>
          <xdr:row>44</xdr:row>
          <xdr:rowOff>76200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1700-000002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Next Page</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editAs="oneCell">
    <xdr:from>
      <xdr:col>0</xdr:col>
      <xdr:colOff>142874</xdr:colOff>
      <xdr:row>4</xdr:row>
      <xdr:rowOff>66675</xdr:rowOff>
    </xdr:from>
    <xdr:to>
      <xdr:col>10</xdr:col>
      <xdr:colOff>504825</xdr:colOff>
      <xdr:row>46</xdr:row>
      <xdr:rowOff>92725</xdr:rowOff>
    </xdr:to>
    <xdr:pic>
      <xdr:nvPicPr>
        <xdr:cNvPr id="3" name="Picture 2">
          <a:extLst>
            <a:ext uri="{FF2B5EF4-FFF2-40B4-BE49-F238E27FC236}">
              <a16:creationId xmlns:a16="http://schemas.microsoft.com/office/drawing/2014/main" id="{00000000-0008-0000-18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2874" y="1171575"/>
          <a:ext cx="6457951" cy="76270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247650</xdr:colOff>
          <xdr:row>42</xdr:row>
          <xdr:rowOff>171450</xdr:rowOff>
        </xdr:from>
        <xdr:to>
          <xdr:col>1</xdr:col>
          <xdr:colOff>590550</xdr:colOff>
          <xdr:row>44</xdr:row>
          <xdr:rowOff>57150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18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Previous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42</xdr:row>
          <xdr:rowOff>152400</xdr:rowOff>
        </xdr:from>
        <xdr:to>
          <xdr:col>10</xdr:col>
          <xdr:colOff>266700</xdr:colOff>
          <xdr:row>44</xdr:row>
          <xdr:rowOff>57150</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1800-000002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Next Page</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0</xdr:col>
      <xdr:colOff>114299</xdr:colOff>
      <xdr:row>4</xdr:row>
      <xdr:rowOff>76200</xdr:rowOff>
    </xdr:from>
    <xdr:to>
      <xdr:col>10</xdr:col>
      <xdr:colOff>533400</xdr:colOff>
      <xdr:row>46</xdr:row>
      <xdr:rowOff>151536</xdr:rowOff>
    </xdr:to>
    <xdr:pic>
      <xdr:nvPicPr>
        <xdr:cNvPr id="3" name="Picture 2">
          <a:extLst>
            <a:ext uri="{FF2B5EF4-FFF2-40B4-BE49-F238E27FC236}">
              <a16:creationId xmlns:a16="http://schemas.microsoft.com/office/drawing/2014/main" id="{00000000-0008-0000-19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4299" y="1181100"/>
          <a:ext cx="6515101" cy="7676286"/>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257175</xdr:colOff>
          <xdr:row>43</xdr:row>
          <xdr:rowOff>28575</xdr:rowOff>
        </xdr:from>
        <xdr:to>
          <xdr:col>1</xdr:col>
          <xdr:colOff>600075</xdr:colOff>
          <xdr:row>44</xdr:row>
          <xdr:rowOff>104775</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1900-000001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Previous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57150</xdr:colOff>
          <xdr:row>42</xdr:row>
          <xdr:rowOff>161925</xdr:rowOff>
        </xdr:from>
        <xdr:to>
          <xdr:col>10</xdr:col>
          <xdr:colOff>304800</xdr:colOff>
          <xdr:row>44</xdr:row>
          <xdr:rowOff>66675</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1900-000002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Next Page</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editAs="oneCell">
    <xdr:from>
      <xdr:col>0</xdr:col>
      <xdr:colOff>57149</xdr:colOff>
      <xdr:row>4</xdr:row>
      <xdr:rowOff>66675</xdr:rowOff>
    </xdr:from>
    <xdr:to>
      <xdr:col>10</xdr:col>
      <xdr:colOff>523875</xdr:colOff>
      <xdr:row>46</xdr:row>
      <xdr:rowOff>142011</xdr:rowOff>
    </xdr:to>
    <xdr:pic>
      <xdr:nvPicPr>
        <xdr:cNvPr id="3" name="Picture 2">
          <a:extLst>
            <a:ext uri="{FF2B5EF4-FFF2-40B4-BE49-F238E27FC236}">
              <a16:creationId xmlns:a16="http://schemas.microsoft.com/office/drawing/2014/main" id="{00000000-0008-0000-1A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7149" y="1171575"/>
          <a:ext cx="6562726" cy="7676286"/>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180975</xdr:colOff>
          <xdr:row>43</xdr:row>
          <xdr:rowOff>19050</xdr:rowOff>
        </xdr:from>
        <xdr:to>
          <xdr:col>1</xdr:col>
          <xdr:colOff>523875</xdr:colOff>
          <xdr:row>44</xdr:row>
          <xdr:rowOff>95250</xdr:rowOff>
        </xdr:to>
        <xdr:sp macro="" textlink="">
          <xdr:nvSpPr>
            <xdr:cNvPr id="13315" name="Button 3" hidden="1">
              <a:extLst>
                <a:ext uri="{63B3BB69-23CF-44E3-9099-C40C66FF867C}">
                  <a14:compatExt spid="_x0000_s13315"/>
                </a:ext>
                <a:ext uri="{FF2B5EF4-FFF2-40B4-BE49-F238E27FC236}">
                  <a16:creationId xmlns:a16="http://schemas.microsoft.com/office/drawing/2014/main" id="{00000000-0008-0000-1A00-000003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Previous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76200</xdr:colOff>
          <xdr:row>42</xdr:row>
          <xdr:rowOff>161925</xdr:rowOff>
        </xdr:from>
        <xdr:to>
          <xdr:col>10</xdr:col>
          <xdr:colOff>323850</xdr:colOff>
          <xdr:row>44</xdr:row>
          <xdr:rowOff>66675</xdr:rowOff>
        </xdr:to>
        <xdr:sp macro="" textlink="">
          <xdr:nvSpPr>
            <xdr:cNvPr id="13316" name="Button 4" hidden="1">
              <a:extLst>
                <a:ext uri="{63B3BB69-23CF-44E3-9099-C40C66FF867C}">
                  <a14:compatExt spid="_x0000_s13316"/>
                </a:ext>
                <a:ext uri="{FF2B5EF4-FFF2-40B4-BE49-F238E27FC236}">
                  <a16:creationId xmlns:a16="http://schemas.microsoft.com/office/drawing/2014/main" id="{00000000-0008-0000-1A00-000004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Next Page</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editAs="oneCell">
    <xdr:from>
      <xdr:col>0</xdr:col>
      <xdr:colOff>104775</xdr:colOff>
      <xdr:row>4</xdr:row>
      <xdr:rowOff>66675</xdr:rowOff>
    </xdr:from>
    <xdr:to>
      <xdr:col>10</xdr:col>
      <xdr:colOff>504825</xdr:colOff>
      <xdr:row>46</xdr:row>
      <xdr:rowOff>152400</xdr:rowOff>
    </xdr:to>
    <xdr:pic>
      <xdr:nvPicPr>
        <xdr:cNvPr id="3" name="Picture 2">
          <a:extLst>
            <a:ext uri="{FF2B5EF4-FFF2-40B4-BE49-F238E27FC236}">
              <a16:creationId xmlns:a16="http://schemas.microsoft.com/office/drawing/2014/main" id="{00000000-0008-0000-1B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4775" y="1171575"/>
          <a:ext cx="6496050" cy="7686675"/>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238125</xdr:colOff>
          <xdr:row>43</xdr:row>
          <xdr:rowOff>28575</xdr:rowOff>
        </xdr:from>
        <xdr:to>
          <xdr:col>1</xdr:col>
          <xdr:colOff>581025</xdr:colOff>
          <xdr:row>44</xdr:row>
          <xdr:rowOff>104775</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1B00-000003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Previous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76200</xdr:colOff>
          <xdr:row>42</xdr:row>
          <xdr:rowOff>171450</xdr:rowOff>
        </xdr:from>
        <xdr:to>
          <xdr:col>10</xdr:col>
          <xdr:colOff>323850</xdr:colOff>
          <xdr:row>44</xdr:row>
          <xdr:rowOff>76200</xdr:rowOff>
        </xdr:to>
        <xdr:sp macro="" textlink="">
          <xdr:nvSpPr>
            <xdr:cNvPr id="14340" name="Button 4" hidden="1">
              <a:extLst>
                <a:ext uri="{63B3BB69-23CF-44E3-9099-C40C66FF867C}">
                  <a14:compatExt spid="_x0000_s14340"/>
                </a:ext>
                <a:ext uri="{FF2B5EF4-FFF2-40B4-BE49-F238E27FC236}">
                  <a16:creationId xmlns:a16="http://schemas.microsoft.com/office/drawing/2014/main" id="{00000000-0008-0000-1B00-000004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Next Page</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xdr:twoCellAnchor editAs="oneCell">
    <xdr:from>
      <xdr:col>0</xdr:col>
      <xdr:colOff>76200</xdr:colOff>
      <xdr:row>4</xdr:row>
      <xdr:rowOff>95250</xdr:rowOff>
    </xdr:from>
    <xdr:to>
      <xdr:col>10</xdr:col>
      <xdr:colOff>514350</xdr:colOff>
      <xdr:row>46</xdr:row>
      <xdr:rowOff>158264</xdr:rowOff>
    </xdr:to>
    <xdr:pic>
      <xdr:nvPicPr>
        <xdr:cNvPr id="3" name="Picture 2">
          <a:extLst>
            <a:ext uri="{FF2B5EF4-FFF2-40B4-BE49-F238E27FC236}">
              <a16:creationId xmlns:a16="http://schemas.microsoft.com/office/drawing/2014/main" id="{00000000-0008-0000-1C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6200" y="1200150"/>
          <a:ext cx="6534150" cy="7663964"/>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171450</xdr:colOff>
          <xdr:row>43</xdr:row>
          <xdr:rowOff>38100</xdr:rowOff>
        </xdr:from>
        <xdr:to>
          <xdr:col>1</xdr:col>
          <xdr:colOff>514350</xdr:colOff>
          <xdr:row>44</xdr:row>
          <xdr:rowOff>114300</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1C00-000003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Previous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57150</xdr:colOff>
          <xdr:row>42</xdr:row>
          <xdr:rowOff>152400</xdr:rowOff>
        </xdr:from>
        <xdr:to>
          <xdr:col>10</xdr:col>
          <xdr:colOff>304800</xdr:colOff>
          <xdr:row>44</xdr:row>
          <xdr:rowOff>57150</xdr:rowOff>
        </xdr:to>
        <xdr:sp macro="" textlink="">
          <xdr:nvSpPr>
            <xdr:cNvPr id="15364" name="Button 4" hidden="1">
              <a:extLst>
                <a:ext uri="{63B3BB69-23CF-44E3-9099-C40C66FF867C}">
                  <a14:compatExt spid="_x0000_s15364"/>
                </a:ext>
                <a:ext uri="{FF2B5EF4-FFF2-40B4-BE49-F238E27FC236}">
                  <a16:creationId xmlns:a16="http://schemas.microsoft.com/office/drawing/2014/main" id="{00000000-0008-0000-1C00-000004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Next Page</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xdr:twoCellAnchor editAs="oneCell">
    <xdr:from>
      <xdr:col>0</xdr:col>
      <xdr:colOff>66674</xdr:colOff>
      <xdr:row>4</xdr:row>
      <xdr:rowOff>66675</xdr:rowOff>
    </xdr:from>
    <xdr:to>
      <xdr:col>10</xdr:col>
      <xdr:colOff>552450</xdr:colOff>
      <xdr:row>46</xdr:row>
      <xdr:rowOff>142010</xdr:rowOff>
    </xdr:to>
    <xdr:pic>
      <xdr:nvPicPr>
        <xdr:cNvPr id="3" name="Picture 2">
          <a:extLst>
            <a:ext uri="{FF2B5EF4-FFF2-40B4-BE49-F238E27FC236}">
              <a16:creationId xmlns:a16="http://schemas.microsoft.com/office/drawing/2014/main" id="{00000000-0008-0000-1D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6674" y="1171575"/>
          <a:ext cx="6581776" cy="7676285"/>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180975</xdr:colOff>
          <xdr:row>43</xdr:row>
          <xdr:rowOff>28575</xdr:rowOff>
        </xdr:from>
        <xdr:to>
          <xdr:col>1</xdr:col>
          <xdr:colOff>523875</xdr:colOff>
          <xdr:row>44</xdr:row>
          <xdr:rowOff>104775</xdr:rowOff>
        </xdr:to>
        <xdr:sp macro="" textlink="">
          <xdr:nvSpPr>
            <xdr:cNvPr id="16387" name="Button 3" hidden="1">
              <a:extLst>
                <a:ext uri="{63B3BB69-23CF-44E3-9099-C40C66FF867C}">
                  <a14:compatExt spid="_x0000_s16387"/>
                </a:ext>
                <a:ext uri="{FF2B5EF4-FFF2-40B4-BE49-F238E27FC236}">
                  <a16:creationId xmlns:a16="http://schemas.microsoft.com/office/drawing/2014/main" id="{00000000-0008-0000-1D00-000003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Previous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161925</xdr:colOff>
          <xdr:row>43</xdr:row>
          <xdr:rowOff>0</xdr:rowOff>
        </xdr:from>
        <xdr:to>
          <xdr:col>10</xdr:col>
          <xdr:colOff>409575</xdr:colOff>
          <xdr:row>44</xdr:row>
          <xdr:rowOff>95250</xdr:rowOff>
        </xdr:to>
        <xdr:sp macro="" textlink="">
          <xdr:nvSpPr>
            <xdr:cNvPr id="16388" name="Button 4" hidden="1">
              <a:extLst>
                <a:ext uri="{63B3BB69-23CF-44E3-9099-C40C66FF867C}">
                  <a14:compatExt spid="_x0000_s16388"/>
                </a:ext>
                <a:ext uri="{FF2B5EF4-FFF2-40B4-BE49-F238E27FC236}">
                  <a16:creationId xmlns:a16="http://schemas.microsoft.com/office/drawing/2014/main" id="{00000000-0008-0000-1D00-000004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Next Page</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xdr:twoCellAnchor editAs="oneCell">
    <xdr:from>
      <xdr:col>0</xdr:col>
      <xdr:colOff>76199</xdr:colOff>
      <xdr:row>4</xdr:row>
      <xdr:rowOff>76200</xdr:rowOff>
    </xdr:from>
    <xdr:to>
      <xdr:col>10</xdr:col>
      <xdr:colOff>523875</xdr:colOff>
      <xdr:row>46</xdr:row>
      <xdr:rowOff>151536</xdr:rowOff>
    </xdr:to>
    <xdr:pic>
      <xdr:nvPicPr>
        <xdr:cNvPr id="3" name="Picture 2">
          <a:extLst>
            <a:ext uri="{FF2B5EF4-FFF2-40B4-BE49-F238E27FC236}">
              <a16:creationId xmlns:a16="http://schemas.microsoft.com/office/drawing/2014/main" id="{00000000-0008-0000-1E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6199" y="1181100"/>
          <a:ext cx="6543676" cy="7676286"/>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180975</xdr:colOff>
          <xdr:row>43</xdr:row>
          <xdr:rowOff>0</xdr:rowOff>
        </xdr:from>
        <xdr:to>
          <xdr:col>1</xdr:col>
          <xdr:colOff>523875</xdr:colOff>
          <xdr:row>44</xdr:row>
          <xdr:rowOff>76200</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1E00-000002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Previous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523875</xdr:colOff>
          <xdr:row>42</xdr:row>
          <xdr:rowOff>152400</xdr:rowOff>
        </xdr:from>
        <xdr:to>
          <xdr:col>10</xdr:col>
          <xdr:colOff>333375</xdr:colOff>
          <xdr:row>44</xdr:row>
          <xdr:rowOff>66675</xdr:rowOff>
        </xdr:to>
        <xdr:sp macro="" textlink="">
          <xdr:nvSpPr>
            <xdr:cNvPr id="17413" name="Button 5" hidden="1">
              <a:extLst>
                <a:ext uri="{63B3BB69-23CF-44E3-9099-C40C66FF867C}">
                  <a14:compatExt spid="_x0000_s17413"/>
                </a:ext>
                <a:ext uri="{FF2B5EF4-FFF2-40B4-BE49-F238E27FC236}">
                  <a16:creationId xmlns:a16="http://schemas.microsoft.com/office/drawing/2014/main" id="{00000000-0008-0000-1E00-000005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Return Home</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4" xr16:uid="{3C185D82-1FAE-4935-B5A1-D95E0336C0EC}" autoFormatId="16" applyNumberFormats="0" applyBorderFormats="0" applyFontFormats="0" applyPatternFormats="0" applyAlignmentFormats="0" applyWidthHeightFormats="0">
  <queryTableRefresh nextId="11">
    <queryTableFields count="10">
      <queryTableField id="1" name="Name" tableColumnId="1"/>
      <queryTableField id="2" name="Details__c" tableColumnId="2"/>
      <queryTableField id="3" name="Product__c" tableColumnId="3"/>
      <queryTableField id="4" name="Status__c" tableColumnId="4"/>
      <queryTableField id="5" name="Subject__c" tableColumnId="5"/>
      <queryTableField id="6" name="System__c" tableColumnId="6"/>
      <queryTableField id="7" name="Fixed_in_Versions__c" tableColumnId="7"/>
      <queryTableField id="8" name="Jira_URL__c" tableColumnId="8"/>
      <queryTableField id="9" name="Product_Build__c" tableColumnId="9"/>
      <queryTableField id="10" name="Delivery_Notes__c"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3" connectionId="1" xr16:uid="{D7B2981F-FBA2-4454-93F7-493E3DCBDCC8}" autoFormatId="16" applyNumberFormats="0" applyBorderFormats="0" applyFontFormats="0" applyPatternFormats="0" applyAlignmentFormats="0" applyWidthHeightFormats="0">
  <queryTableRefresh nextId="15">
    <queryTableFields count="14">
      <queryTableField id="1" name="Name" tableColumnId="1"/>
      <queryTableField id="2" name="ParentId" tableColumnId="2"/>
      <queryTableField id="3" name="ShippingStreet" tableColumnId="3"/>
      <queryTableField id="4" name="ShippingCity" tableColumnId="4"/>
      <queryTableField id="5" name="ShippingState" tableColumnId="5"/>
      <queryTableField id="6" name="ShippingPostalCode" tableColumnId="6"/>
      <queryTableField id="7" name="ShippingCountry" tableColumnId="7"/>
      <queryTableField id="8" name="ShippingAddress" tableColumnId="8"/>
      <queryTableField id="9" name="Phone" tableColumnId="9"/>
      <queryTableField id="10" name="Website" tableColumnId="10"/>
      <queryTableField id="11" name="Physical_Time_Zone__c" tableColumnId="11"/>
      <queryTableField id="12" name="Customer_Number__c" tableColumnId="12"/>
      <queryTableField id="13" name="Clarity_ID__c" tableColumnId="13"/>
      <queryTableField id="14" name="Tournament_Manager_System__c" tableColumnId="14"/>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3" xr16:uid="{A3BC4951-D2FE-43EE-A6D4-BDCBADEEE12B}" autoFormatId="16" applyNumberFormats="0" applyBorderFormats="0" applyFontFormats="0" applyPatternFormats="0" applyAlignmentFormats="0" applyWidthHeightFormats="0">
  <queryTableRefresh nextId="23">
    <queryTableFields count="21">
      <queryTableField id="1" name="Name" tableColumnId="1"/>
      <queryTableField id="2" name="Description" tableColumnId="2"/>
      <queryTableField id="3" name="Machine_Qty__c" tableColumnId="3"/>
      <queryTableField id="4" name="Install_Date__c" tableColumnId="4"/>
      <queryTableField id="5" name="Customer_Number__c" tableColumnId="5"/>
      <queryTableField id="6" name="Opp_Num__c" tableColumnId="6"/>
      <queryTableField id="7" name="SAP_Project_Number__c" tableColumnId="7"/>
      <queryTableField id="8" name="Clarity_Project_ID__c" tableColumnId="8"/>
      <queryTableField id="9" name="Services_Project_Manager__c" tableColumnId="9"/>
      <queryTableField id="10" name="System_AM_Email__c" tableColumnId="10"/>
      <queryTableField id="11" name="Sales_Support_Lead__c" tableColumnId="11"/>
      <queryTableField id="12" name="Solutions_Architect_Lead__c" tableColumnId="12"/>
      <queryTableField id="13" name="Opp_Parent_Account__c" tableColumnId="13"/>
      <queryTableField id="14" name="PM_Email__c" tableColumnId="14"/>
      <queryTableField id="15" name="Sales_Support_Lead_Email__c" tableColumnId="15"/>
      <queryTableField id="16" name="PPM_Lead_PSC__c" tableColumnId="16"/>
      <queryTableField id="17" name="PPM_Lead_SE__c" tableColumnId="17"/>
      <queryTableField id="18" name="Sales_Order__c" tableColumnId="18"/>
      <queryTableField id="20" name="PPM_Technical_Oversight__c" tableColumnId="20"/>
      <queryTableField id="21" name="PPM_Project_Manager__c" tableColumnId="19"/>
      <queryTableField id="22" name="Go-Live" tableColumnId="21"/>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2" xr16:uid="{1AEAF5D2-E31B-408B-B654-80CB4BE8E227}" autoFormatId="16" applyNumberFormats="0" applyBorderFormats="0" applyFontFormats="0" applyPatternFormats="0" applyAlignmentFormats="0" applyWidthHeightFormats="0">
  <queryTableRefresh nextId="40">
    <queryTableFields count="13">
      <queryTableField id="26" name="Id" tableColumnId="4"/>
      <queryTableField id="1" name="Name" tableColumnId="1"/>
      <queryTableField id="2" name="Account_Name__c" tableColumnId="2"/>
      <queryTableField id="27" name="Details__c" tableColumnId="8"/>
      <queryTableField id="28" name="Environment__c" tableColumnId="9"/>
      <queryTableField id="24" name="Project_Type__c" tableColumnId="3"/>
      <queryTableField id="29" name="Opportunity__c" tableColumnId="10"/>
      <queryTableField id="5" name="Opportunity_Number__c" tableColumnId="5"/>
      <queryTableField id="6" name="Project_ID__c" tableColumnId="6"/>
      <queryTableField id="30" name="Software_Stack_Approval_Status__c" tableColumnId="11"/>
      <queryTableField id="31" name="SystemServiceRegion__c" tableColumnId="12"/>
      <queryTableField id="32" name="PPM_Work_Status__c" tableColumnId="13"/>
      <queryTableField id="7" name="Project_Scope__c" tableColumnId="7"/>
    </queryTableFields>
  </queryTableRefresh>
</queryTable>
</file>

<file path=xl/tables/_rels/table8.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6700C18-BBBD-4E30-9623-25E19448FDDE}" name="Table2" displayName="Table2" ref="A5:C18" totalsRowShown="0" headerRowDxfId="116" dataDxfId="114" headerRowBorderDxfId="115" tableBorderDxfId="113" totalsRowBorderDxfId="112">
  <autoFilter ref="A5:C18" xr:uid="{56700C18-BBBD-4E30-9623-25E19448FDDE}"/>
  <tableColumns count="3">
    <tableColumn id="1" xr3:uid="{CCA37B27-E62E-4B45-9B55-CA2A029EFE39}" name="Task" dataDxfId="111"/>
    <tableColumn id="2" xr3:uid="{60157413-AFAD-4966-A650-9995074BC685}" name="X" dataDxfId="110"/>
    <tableColumn id="3" xr3:uid="{C2EE19FA-CCC7-452D-9504-0338A54E4B15}" name="Notes" dataDxfId="10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6217394-DAAD-452F-9C5D-96429C84897E}" name="Table6" displayName="Table6" ref="A20:C23" totalsRowShown="0" headerRowDxfId="108" dataDxfId="106" headerRowBorderDxfId="107" tableBorderDxfId="105" totalsRowBorderDxfId="104">
  <autoFilter ref="A20:C23" xr:uid="{36217394-DAAD-452F-9C5D-96429C84897E}"/>
  <tableColumns count="3">
    <tableColumn id="1" xr3:uid="{973E50B0-1C77-4486-9690-D6F52E3B132A}" name="Task" dataDxfId="103"/>
    <tableColumn id="2" xr3:uid="{E027B092-4247-498E-83E2-78EF7D682127}" name="X" dataDxfId="102"/>
    <tableColumn id="3" xr3:uid="{D988AAC5-8B79-4A16-953E-BC8AB39ABF97}" name="Notes" dataDxfId="101"/>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92C31E80-E46E-4B92-9D90-F75E6F26665B}" name="Table11" displayName="Table11" ref="A25:C58" totalsRowShown="0" headerRowDxfId="100" dataDxfId="98" headerRowBorderDxfId="99" tableBorderDxfId="97" totalsRowBorderDxfId="96">
  <autoFilter ref="A25:C58" xr:uid="{92C31E80-E46E-4B92-9D90-F75E6F26665B}"/>
  <tableColumns count="3">
    <tableColumn id="1" xr3:uid="{06EDB7C3-6348-4662-92A1-F67021F19E0F}" name="Task" dataDxfId="95"/>
    <tableColumn id="2" xr3:uid="{E87203F9-3978-4AF5-BA6E-A458655C0EE8}" name="X" dataDxfId="94"/>
    <tableColumn id="3" xr3:uid="{4233712A-AB4C-4B3A-B4CA-903B7521F795}" name="Notes" dataDxfId="93"/>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A3CBCE3-EC14-49A0-B006-94485CACEF35}" name="Table12" displayName="Table12" ref="A60:C71" totalsRowShown="0" headerRowDxfId="92" dataDxfId="90" headerRowBorderDxfId="91" tableBorderDxfId="89" totalsRowBorderDxfId="88">
  <autoFilter ref="A60:C71" xr:uid="{9A3CBCE3-EC14-49A0-B006-94485CACEF35}"/>
  <tableColumns count="3">
    <tableColumn id="1" xr3:uid="{6A0FBB97-041B-4774-94FA-637A2DD57C5F}" name="Task" dataDxfId="87"/>
    <tableColumn id="2" xr3:uid="{0792465A-9EDE-4D9F-853A-986767C66BC6}" name="X" dataDxfId="86"/>
    <tableColumn id="3" xr3:uid="{BB8E059A-906F-4EC8-BEE2-A2E29647BC0C}" name="Notes" dataDxfId="85"/>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642C876-B080-474B-955F-746F814B21BF}" name="Table10" displayName="Table10" ref="A5:D34" totalsRowShown="0" headerRowDxfId="84" headerRowBorderDxfId="83" tableBorderDxfId="82">
  <autoFilter ref="A5:D34" xr:uid="{A642C876-B080-474B-955F-746F814B21BF}">
    <filterColumn colId="0" hiddenButton="1"/>
    <filterColumn colId="1" hiddenButton="1"/>
    <filterColumn colId="2" hiddenButton="1"/>
    <filterColumn colId="3" hiddenButton="1"/>
  </autoFilter>
  <tableColumns count="4">
    <tableColumn id="1" xr3:uid="{6291ABA6-911E-4743-86D7-3E45A57C0E5F}" name="Problem #" dataDxfId="81">
      <calculatedColumnFormula array="1">IF(IFERROR(INDEX(Problem!A:A, ROW()-4), "") = "", "", IFERROR(INDEX(Problem!A:A, ROW()-4), ""))</calculatedColumnFormula>
    </tableColumn>
    <tableColumn id="2" xr3:uid="{2C542AF8-4B71-41E4-B6D2-438F7C82697D}" name="Version" dataDxfId="80"/>
    <tableColumn id="3" xr3:uid="{742A9F44-8CCD-44EC-99F2-04E9DEE7E978}" name="Subject" dataDxfId="79">
      <calculatedColumnFormula array="1">IF(IFERROR(INDEX(Problem!E:E, ROW()-4), "") = "", "", IFERROR(INDEX(Problem!E:E, ROW()-4), ""))</calculatedColumnFormula>
    </tableColumn>
    <tableColumn id="4" xr3:uid="{233A9DFB-27B8-4852-A196-9A4EE7EB5A17}" name="Delivery Notes" dataDxfId="78">
      <calculatedColumnFormula array="1">IF(IFERROR(INDEX(Problem!J:J, ROW()-4), "") = "", "", IFERROR(INDEX(Problem!J:J, ROW()-4), ""))</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13B2EB8-A403-4D7E-A474-F3936A31FFA1}" name="Table1" displayName="Table1" ref="A5:C26" totalsRowShown="0" headerRowDxfId="77" dataDxfId="75" headerRowBorderDxfId="76" tableBorderDxfId="74" totalsRowBorderDxfId="73">
  <autoFilter ref="A5:C26" xr:uid="{B13B2EB8-A403-4D7E-A474-F3936A31FFA1}"/>
  <tableColumns count="3">
    <tableColumn id="1" xr3:uid="{544F6E07-4549-4607-A2AE-875C0959A3B7}" name="ID" dataDxfId="72"/>
    <tableColumn id="2" xr3:uid="{C83263FC-F0B2-4FC5-9040-53060D8649B1}" name="Step" dataDxfId="71"/>
    <tableColumn id="3" xr3:uid="{3F80EA91-1E2B-4F82-BF60-337999D3D2A8}" name="Resource" dataDxfId="70"/>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39B8D62-15C3-4DAB-AC4D-B7AD9108B92A}" name="Table26" displayName="Table26" ref="A5:D25" totalsRowShown="0" headerRowDxfId="69" dataDxfId="67" headerRowBorderDxfId="68" tableBorderDxfId="66" totalsRowBorderDxfId="65">
  <autoFilter ref="A5:D25" xr:uid="{639B8D62-15C3-4DAB-AC4D-B7AD9108B92A}"/>
  <tableColumns count="4">
    <tableColumn id="1" xr3:uid="{62FC0CB4-8588-4AB5-9A8C-C0BCEEFB0D78}" name="ID" dataDxfId="64"/>
    <tableColumn id="2" xr3:uid="{71ACA958-03B8-4BF6-A128-B62C27EE3B66}" name="Step" dataDxfId="63"/>
    <tableColumn id="3" xr3:uid="{68693A9A-E0FE-40DC-A2DF-CF4CE91C6F8A}" name="Notes" dataDxfId="62"/>
    <tableColumn id="4" xr3:uid="{8EDA1374-D31D-41F5-81A1-890F90D10693}" name="Resource" dataDxfId="61"/>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C6D16CA-93E0-48F9-B8E4-6E3FF31C3EFD}" name="Problem" displayName="Problem" ref="A1:J31" tableType="queryTable" totalsRowShown="0">
  <autoFilter ref="A1:J31" xr:uid="{3C6D16CA-93E0-48F9-B8E4-6E3FF31C3EFD}"/>
  <tableColumns count="10">
    <tableColumn id="1" xr3:uid="{5A891171-3F60-4FFF-9168-A5C42CDA529C}" uniqueName="1" name="Name" queryTableFieldId="1" dataDxfId="60"/>
    <tableColumn id="2" xr3:uid="{1022E860-FA7E-4E5B-9B8F-2CAD283D619B}" uniqueName="2" name="Details__c" queryTableFieldId="2" dataDxfId="59"/>
    <tableColumn id="3" xr3:uid="{688A808A-11E5-4C9A-AF89-C5B49A955FE8}" uniqueName="3" name="Product__c" queryTableFieldId="3" dataDxfId="58"/>
    <tableColumn id="4" xr3:uid="{3995DF0C-764C-459F-8DC9-763CA5FAD2C3}" uniqueName="4" name="Status__c" queryTableFieldId="4" dataDxfId="57"/>
    <tableColumn id="5" xr3:uid="{61687D16-17D5-4545-8051-A0C2FCED44B0}" uniqueName="5" name="Subject__c" queryTableFieldId="5" dataDxfId="56"/>
    <tableColumn id="6" xr3:uid="{9D0360C5-BDAA-4902-B8A5-6676550EE56B}" uniqueName="6" name="System__c" queryTableFieldId="6" dataDxfId="55"/>
    <tableColumn id="7" xr3:uid="{84A61E83-B512-414F-85FC-18ABA66579F1}" uniqueName="7" name="Fixed_in_Versions__c" queryTableFieldId="7" dataDxfId="54"/>
    <tableColumn id="8" xr3:uid="{F44C84BD-A614-4FBC-933C-546AAA6FAAD3}" uniqueName="8" name="Jira_URL__c" queryTableFieldId="8" dataDxfId="53"/>
    <tableColumn id="9" xr3:uid="{E57626E5-9FDF-42DC-837B-334C5EF13F6A}" uniqueName="9" name="Product_Build__c" queryTableFieldId="9" dataDxfId="52"/>
    <tableColumn id="10" xr3:uid="{25202662-4CA1-4346-AA47-4498CC2534E5}" uniqueName="10" name="Delivery_Notes__c" queryTableFieldId="10" dataDxfId="51"/>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65A5DE00-E10A-49B8-8354-F0FBEE3B5902}" name="Account" displayName="Account" ref="A1:N2" tableType="queryTable" insertRow="1" totalsRowShown="0">
  <autoFilter ref="A1:N2" xr:uid="{65A5DE00-E10A-49B8-8354-F0FBEE3B5902}"/>
  <tableColumns count="14">
    <tableColumn id="1" xr3:uid="{13686325-493D-4A4A-9458-F6565A7AA4ED}" uniqueName="1" name="Name" queryTableFieldId="1" dataDxfId="50"/>
    <tableColumn id="2" xr3:uid="{8343D924-AC2A-4B9C-A49A-AA2661129EE5}" uniqueName="2" name="ParentId" queryTableFieldId="2" dataDxfId="49"/>
    <tableColumn id="3" xr3:uid="{A9B3D3CC-963D-490B-AE01-2044213752E1}" uniqueName="3" name="ShippingStreet" queryTableFieldId="3" dataDxfId="48"/>
    <tableColumn id="4" xr3:uid="{DE690BBE-32E6-498D-A7F0-45B8A1E4602F}" uniqueName="4" name="ShippingCity" queryTableFieldId="4" dataDxfId="47"/>
    <tableColumn id="5" xr3:uid="{7DBAB2B0-E3A9-44A0-B92B-9FDCB0A17331}" uniqueName="5" name="ShippingState" queryTableFieldId="5" dataDxfId="46"/>
    <tableColumn id="6" xr3:uid="{863E9CA5-3AD1-48B4-BB06-5A6786DB56B9}" uniqueName="6" name="ShippingPostalCode" queryTableFieldId="6" dataDxfId="45"/>
    <tableColumn id="7" xr3:uid="{F679445A-6F36-4867-A120-960E072460F1}" uniqueName="7" name="ShippingCountry" queryTableFieldId="7" dataDxfId="44"/>
    <tableColumn id="8" xr3:uid="{F2EA6AEA-DCD0-4A89-ABD7-70758D9F8599}" uniqueName="8" name="ShippingAddress" queryTableFieldId="8"/>
    <tableColumn id="9" xr3:uid="{0978FA67-A126-4F3F-BE93-BA1E84047825}" uniqueName="9" name="Phone" queryTableFieldId="9" dataDxfId="43"/>
    <tableColumn id="10" xr3:uid="{003C47DB-3EE0-44E8-B7AD-3AFC4607D519}" uniqueName="10" name="Website" queryTableFieldId="10" dataDxfId="42"/>
    <tableColumn id="11" xr3:uid="{79C47F90-BBA8-49F1-A876-1E49E6A1354F}" uniqueName="11" name="Physical_Time_Zone__c" queryTableFieldId="11" dataDxfId="41"/>
    <tableColumn id="12" xr3:uid="{44CCD5F1-BC9B-47F3-B361-BD3C642685FD}" uniqueName="12" name="Customer_Number__c" queryTableFieldId="12" dataDxfId="40"/>
    <tableColumn id="13" xr3:uid="{9C0753AC-2005-4E69-82E3-9DF7EB809E39}" uniqueName="13" name="Clarity_ID__c" queryTableFieldId="13" dataDxfId="39"/>
    <tableColumn id="14" xr3:uid="{BD0CA893-E5A8-4944-BB70-B1F4FED2DF24}" uniqueName="14" name="Tournament_Manager_System__c" queryTableFieldId="14" dataDxfId="38"/>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1358C12-586B-4D7C-BA8B-4325D39C1A5E}" name="Opportunity" displayName="Opportunity" ref="A1:U2" tableType="queryTable" insertRow="1" totalsRowShown="0" dataDxfId="37">
  <autoFilter ref="A1:U2" xr:uid="{71358C12-586B-4D7C-BA8B-4325D39C1A5E}"/>
  <tableColumns count="21">
    <tableColumn id="1" xr3:uid="{1D858F6C-4FBC-4E00-B730-F2118F406ADD}" uniqueName="1" name="Name" queryTableFieldId="1" dataDxfId="36"/>
    <tableColumn id="2" xr3:uid="{68A667CC-1337-4B87-95AC-5E3D5E7E428D}" uniqueName="2" name="Description" queryTableFieldId="2" dataDxfId="35"/>
    <tableColumn id="3" xr3:uid="{0B3A8E60-A4C0-4D4B-8C41-C5B69D4FB490}" uniqueName="3" name="Machine_Qty__c" queryTableFieldId="3" dataDxfId="34"/>
    <tableColumn id="4" xr3:uid="{5A0C847B-C8F7-45D8-98C9-4CA464677753}" uniqueName="4" name="Install_Date__c" queryTableFieldId="4" dataDxfId="33"/>
    <tableColumn id="5" xr3:uid="{9E6B6A97-588B-460A-B240-B6BFD025F7C0}" uniqueName="5" name="Customer_Number__c" queryTableFieldId="5" dataDxfId="32"/>
    <tableColumn id="6" xr3:uid="{D9919D08-AD38-4DC8-B73E-1908A0574FD1}" uniqueName="6" name="Opp_Num__c" queryTableFieldId="6" dataDxfId="31"/>
    <tableColumn id="7" xr3:uid="{7BB1630B-48E3-4BEF-A937-ED1BE56285AD}" uniqueName="7" name="SAP_Project_Number__c" queryTableFieldId="7" dataDxfId="30"/>
    <tableColumn id="8" xr3:uid="{047E317A-ED26-4F48-A6D1-CDB9D27F4278}" uniqueName="8" name="Clarity_Project_ID__c" queryTableFieldId="8" dataDxfId="29"/>
    <tableColumn id="9" xr3:uid="{2D59E889-649C-4383-B8C6-224ED22EDD3E}" uniqueName="9" name="Services_Project_Manager__c" queryTableFieldId="9" dataDxfId="28"/>
    <tableColumn id="10" xr3:uid="{46B9C6CD-666B-4597-9AF3-3A75BE118FEB}" uniqueName="10" name="System_AM_Email__c" queryTableFieldId="10" dataDxfId="27"/>
    <tableColumn id="11" xr3:uid="{0BD09D4F-D796-4784-93F0-0CDE0BA41A25}" uniqueName="11" name="Sales_Support_Lead__c" queryTableFieldId="11" dataDxfId="26"/>
    <tableColumn id="12" xr3:uid="{C870CFF6-9890-4C3B-AF60-9DFDEA11F4CE}" uniqueName="12" name="Solutions_Architect_Lead__c" queryTableFieldId="12" dataDxfId="25"/>
    <tableColumn id="13" xr3:uid="{5F881D17-4514-43E3-9D4D-37F9ECF35509}" uniqueName="13" name="Opp_Parent_Account__c" queryTableFieldId="13" dataDxfId="24"/>
    <tableColumn id="14" xr3:uid="{69CE09C6-C1DB-4619-8EA5-FD93AE5409FD}" uniqueName="14" name="PM_Email__c" queryTableFieldId="14" dataDxfId="23"/>
    <tableColumn id="15" xr3:uid="{A476C3F2-8393-4E45-8C61-91B1960154EF}" uniqueName="15" name="Sales_Support_Lead_Email__c" queryTableFieldId="15" dataDxfId="22"/>
    <tableColumn id="16" xr3:uid="{D244733C-4E1A-4219-873D-1CA36369A87B}" uniqueName="16" name="PPM_Lead_PSC__c" queryTableFieldId="16" dataDxfId="21"/>
    <tableColumn id="17" xr3:uid="{B98826E3-C292-4413-ACA0-84E4B38B9731}" uniqueName="17" name="PPM_Lead_SE__c" queryTableFieldId="17" dataDxfId="20"/>
    <tableColumn id="18" xr3:uid="{698875A5-023F-42DD-B1BC-10CBA7E4DDD4}" uniqueName="18" name="Sales_Order__c" queryTableFieldId="18" dataDxfId="19"/>
    <tableColumn id="20" xr3:uid="{27972A8C-4BC7-467A-A4B3-8EAD365664F3}" uniqueName="20" name="PPM_Technical_Oversight__c" queryTableFieldId="20" dataDxfId="18"/>
    <tableColumn id="19" xr3:uid="{32AE30C6-015B-47A5-A54F-38CCB3A72CD0}" uniqueName="19" name="PPM_Project_Manager__c" queryTableFieldId="21"/>
    <tableColumn id="21" xr3:uid="{1D14FA52-A8C5-40C1-AF21-0BD1C9106C45}" uniqueName="21" name="Go-Live" queryTableFieldId="22" dataDxfId="17"/>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9E5E644-4E50-4AB3-B9CC-F05B573C908C}" name="ChangeRequest" displayName="ChangeRequest" ref="A1:M2" tableType="queryTable" insertRow="1" totalsRowShown="0" headerRowDxfId="16" dataDxfId="15">
  <autoFilter ref="A1:M2" xr:uid="{29E5E644-4E50-4AB3-B9CC-F05B573C908C}"/>
  <tableColumns count="13">
    <tableColumn id="4" xr3:uid="{FCD9BC56-D9C5-4F43-BC06-8643860DD8F3}" uniqueName="4" name="Id" queryTableFieldId="26"/>
    <tableColumn id="1" xr3:uid="{26668F09-903B-4C01-BB3C-0D6445C4D039}" uniqueName="1" name="Name" queryTableFieldId="1" dataDxfId="14"/>
    <tableColumn id="2" xr3:uid="{1633BF6E-F1BC-454F-9D3A-2031A88E7C18}" uniqueName="2" name="Account_Name__c" queryTableFieldId="2" dataDxfId="13"/>
    <tableColumn id="8" xr3:uid="{9A4CE40D-C422-47D3-99DF-7771FB91C2F5}" uniqueName="8" name="Details__c" queryTableFieldId="27"/>
    <tableColumn id="9" xr3:uid="{2336FD74-5B30-42BA-8FC5-EC131AC61B6B}" uniqueName="9" name="Environment__c" queryTableFieldId="28"/>
    <tableColumn id="3" xr3:uid="{ACDD385F-9B61-4B11-8340-27669F503F12}" uniqueName="3" name="Project_Type__c" queryTableFieldId="24"/>
    <tableColumn id="10" xr3:uid="{888FFFD8-A863-4A3B-97B5-BD0B638F5639}" uniqueName="10" name="Opportunity__c" queryTableFieldId="29"/>
    <tableColumn id="5" xr3:uid="{FCC9A20D-4E28-410D-AE2B-137584A5C9FF}" uniqueName="5" name="Opportunity_Number__c" queryTableFieldId="5" dataDxfId="12"/>
    <tableColumn id="6" xr3:uid="{FB11EF4D-F0BA-4142-A6BC-2FB6324F6A12}" uniqueName="6" name="Project_ID__c" queryTableFieldId="6" dataDxfId="11"/>
    <tableColumn id="11" xr3:uid="{C1AAC0D8-D0BF-4496-8A85-A95CFFAE1CD5}" uniqueName="11" name="Software_Stack_Approval_Status__c" queryTableFieldId="30"/>
    <tableColumn id="12" xr3:uid="{F5076B62-8578-480B-AC68-3BB48B72520A}" uniqueName="12" name="SystemServiceRegion__c" queryTableFieldId="31"/>
    <tableColumn id="13" xr3:uid="{A5319368-B1BD-4796-8637-9032121F7CE6}" uniqueName="13" name="PPM_Work_Status__c" queryTableFieldId="32"/>
    <tableColumn id="7" xr3:uid="{D191E4EE-3B00-4B65-A4D1-093DBA48BE1C}" uniqueName="7" name="Project_Scope__c" queryTableFieldId="7" dataDxfId="10"/>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343BD78-4F1E-4666-9422-E0A1C36D2910}" name="Table3" displayName="Table3" ref="A5:E16" totalsRowShown="0" headerRowDxfId="9" dataDxfId="7" headerRowBorderDxfId="8" tableBorderDxfId="6" totalsRowBorderDxfId="5">
  <autoFilter ref="A5:E16" xr:uid="{5343BD78-4F1E-4666-9422-E0A1C36D2910}"/>
  <tableColumns count="5">
    <tableColumn id="1" xr3:uid="{8F525C92-2B24-42AF-B4FE-682C877DA49F}" name="ID" dataDxfId="4"/>
    <tableColumn id="2" xr3:uid="{A32393E6-34DD-4592-82F3-2A6C9E86D007}" name="Step" dataDxfId="3"/>
    <tableColumn id="3" xr3:uid="{E9CCF17A-A716-4FC0-A0D8-7E4D3AF5AA52}" name="Notes" dataDxfId="2"/>
    <tableColumn id="4" xr3:uid="{46A805D4-40E9-4F8A-8274-BC1F13F9D7B5}" name="System" dataDxfId="1"/>
    <tableColumn id="5" xr3:uid="{51D94E55-02C7-4866-A4E6-9B21D7ADFAD1}" name="Resource" dataDxfId="0"/>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hyperlink" Target="https://igt.quip.com/LTRAOAa4VaV" TargetMode="External"/><Relationship Id="rId7" Type="http://schemas.openxmlformats.org/officeDocument/2006/relationships/drawing" Target="../drawings/drawing5.xml"/><Relationship Id="rId2" Type="http://schemas.openxmlformats.org/officeDocument/2006/relationships/hyperlink" Target="https://igt.quip.com/3Xe4AQ29f4m1" TargetMode="External"/><Relationship Id="rId1" Type="http://schemas.openxmlformats.org/officeDocument/2006/relationships/hyperlink" Target="https://igt.quip.com/hxoOA2voPKzU" TargetMode="External"/><Relationship Id="rId6" Type="http://schemas.openxmlformats.org/officeDocument/2006/relationships/printerSettings" Target="../printerSettings/printerSettings5.bin"/><Relationship Id="rId11" Type="http://schemas.openxmlformats.org/officeDocument/2006/relationships/table" Target="../tables/table4.xml"/><Relationship Id="rId5" Type="http://schemas.openxmlformats.org/officeDocument/2006/relationships/hyperlink" Target="https://igt.quip.com/Sz3hALVVgmU0" TargetMode="External"/><Relationship Id="rId10" Type="http://schemas.openxmlformats.org/officeDocument/2006/relationships/table" Target="../tables/table3.xml"/><Relationship Id="rId4" Type="http://schemas.openxmlformats.org/officeDocument/2006/relationships/hyperlink" Target="https://igt.quip.com/a29zApdvVZzq" TargetMode="External"/><Relationship Id="rId9" Type="http://schemas.openxmlformats.org/officeDocument/2006/relationships/table" Target="../tables/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4.xml"/><Relationship Id="rId1" Type="http://schemas.openxmlformats.org/officeDocument/2006/relationships/printerSettings" Target="../printerSettings/printerSettings18.bin"/><Relationship Id="rId4" Type="http://schemas.openxmlformats.org/officeDocument/2006/relationships/ctrlProp" Target="../ctrlProps/ctrlProp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5.xml"/><Relationship Id="rId1" Type="http://schemas.openxmlformats.org/officeDocument/2006/relationships/printerSettings" Target="../printerSettings/printerSettings19.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6.xml"/><Relationship Id="rId1" Type="http://schemas.openxmlformats.org/officeDocument/2006/relationships/printerSettings" Target="../printerSettings/printerSettings20.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7.xml"/><Relationship Id="rId1" Type="http://schemas.openxmlformats.org/officeDocument/2006/relationships/printerSettings" Target="../printerSettings/printerSettings21.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8.xml"/><Relationship Id="rId1" Type="http://schemas.openxmlformats.org/officeDocument/2006/relationships/printerSettings" Target="../printerSettings/printerSettings22.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9.xml"/><Relationship Id="rId1" Type="http://schemas.openxmlformats.org/officeDocument/2006/relationships/printerSettings" Target="../printerSettings/printerSettings23.bin"/><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20.xml"/><Relationship Id="rId1" Type="http://schemas.openxmlformats.org/officeDocument/2006/relationships/printerSettings" Target="../printerSettings/printerSettings24.bin"/><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21.xml"/><Relationship Id="rId1" Type="http://schemas.openxmlformats.org/officeDocument/2006/relationships/printerSettings" Target="../printerSettings/printerSettings25.bin"/><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22.xml"/><Relationship Id="rId1" Type="http://schemas.openxmlformats.org/officeDocument/2006/relationships/printerSettings" Target="../printerSettings/printerSettings26.bin"/><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23.xml"/><Relationship Id="rId1" Type="http://schemas.openxmlformats.org/officeDocument/2006/relationships/printerSettings" Target="../printerSettings/printerSettings27.bin"/><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24.xml"/><Relationship Id="rId1" Type="http://schemas.openxmlformats.org/officeDocument/2006/relationships/printerSettings" Target="../printerSettings/printerSettings28.bin"/><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4F33EC-24BE-47E7-8AE6-595E52CDD5B6}">
  <sheetPr codeName="CoverSheet">
    <pageSetUpPr fitToPage="1"/>
  </sheetPr>
  <dimension ref="A1:N31"/>
  <sheetViews>
    <sheetView zoomScaleNormal="100" workbookViewId="0">
      <selection activeCell="G18" sqref="G18"/>
    </sheetView>
  </sheetViews>
  <sheetFormatPr defaultRowHeight="14.25" x14ac:dyDescent="0.2"/>
  <cols>
    <col min="1" max="1" width="6.5703125" style="13" customWidth="1"/>
    <col min="2" max="2" width="9.140625" style="13"/>
    <col min="3" max="3" width="5.5703125" style="13" customWidth="1"/>
    <col min="4" max="6" width="9.140625" style="13"/>
    <col min="7" max="7" width="10.140625" style="13" bestFit="1" customWidth="1"/>
    <col min="8" max="12" width="9.140625" style="13"/>
    <col min="13" max="13" width="10" style="13" customWidth="1"/>
    <col min="14" max="16384" width="9.140625" style="13"/>
  </cols>
  <sheetData>
    <row r="1" spans="1:14" ht="32.25" x14ac:dyDescent="0.4">
      <c r="A1" s="231" t="s">
        <v>172</v>
      </c>
      <c r="B1" s="231"/>
      <c r="C1" s="231"/>
      <c r="D1" s="231"/>
      <c r="E1" s="231"/>
      <c r="F1" s="231"/>
      <c r="G1" s="231"/>
      <c r="H1" s="231"/>
      <c r="I1" s="231"/>
      <c r="J1" s="231"/>
      <c r="K1" s="231"/>
      <c r="L1" s="231"/>
      <c r="M1" s="231"/>
      <c r="N1" s="231"/>
    </row>
    <row r="14" spans="1:14" ht="32.25" x14ac:dyDescent="0.4">
      <c r="D14" s="230" t="str">
        <f>IF(ISBLANK(Welcome!B7), "", Welcome!B7)</f>
        <v/>
      </c>
      <c r="E14" s="230"/>
      <c r="F14" s="230"/>
      <c r="G14" s="230"/>
      <c r="H14" s="230"/>
      <c r="I14" s="230"/>
      <c r="J14" s="230"/>
      <c r="K14" s="230"/>
    </row>
    <row r="16" spans="1:14" x14ac:dyDescent="0.2">
      <c r="D16" s="25" t="str">
        <f>"Product Version: "&amp; Welcome!I5</f>
        <v xml:space="preserve">Product Version: </v>
      </c>
    </row>
    <row r="17" spans="1:8" x14ac:dyDescent="0.2">
      <c r="D17" s="233" t="s">
        <v>617</v>
      </c>
      <c r="E17" s="233"/>
      <c r="F17" s="233"/>
      <c r="G17" s="229" t="str">
        <f>IF(ISBLANK(Opportunity!U2), "", Opportunity!U2)</f>
        <v/>
      </c>
      <c r="H17" s="229"/>
    </row>
    <row r="28" spans="1:8" x14ac:dyDescent="0.2">
      <c r="A28" s="232" t="s">
        <v>160</v>
      </c>
      <c r="B28" s="232"/>
      <c r="C28" s="232"/>
      <c r="D28" s="26"/>
      <c r="E28" s="26"/>
    </row>
    <row r="29" spans="1:8" ht="15" x14ac:dyDescent="0.2">
      <c r="A29" s="27" t="s">
        <v>157</v>
      </c>
      <c r="B29" s="228" t="str">
        <f>IF(ISBLANK(Opportunity!Q2), "", Opportunity!Q2)</f>
        <v/>
      </c>
      <c r="C29" s="228"/>
      <c r="D29" s="228"/>
      <c r="E29" s="28"/>
    </row>
    <row r="30" spans="1:8" ht="15" x14ac:dyDescent="0.2">
      <c r="A30" s="27" t="s">
        <v>158</v>
      </c>
      <c r="B30" s="228" t="str">
        <f>IF(ISBLANK(Opportunity!P2), "", Opportunity!P2)</f>
        <v/>
      </c>
      <c r="C30" s="228"/>
      <c r="D30" s="228"/>
      <c r="E30" s="28"/>
    </row>
    <row r="31" spans="1:8" ht="15" x14ac:dyDescent="0.2">
      <c r="A31" s="27" t="s">
        <v>159</v>
      </c>
      <c r="B31" s="228" t="str">
        <f>IF(ISBLANK(Opportunity!T2), "", Opportunity!T2)</f>
        <v/>
      </c>
      <c r="C31" s="228"/>
      <c r="D31" s="228"/>
      <c r="E31" s="28"/>
    </row>
  </sheetData>
  <mergeCells count="8">
    <mergeCell ref="B30:D30"/>
    <mergeCell ref="B31:D31"/>
    <mergeCell ref="G17:H17"/>
    <mergeCell ref="D14:K14"/>
    <mergeCell ref="A1:N1"/>
    <mergeCell ref="A28:C28"/>
    <mergeCell ref="B29:D29"/>
    <mergeCell ref="D17:F17"/>
  </mergeCells>
  <printOptions horizontalCentered="1"/>
  <pageMargins left="0.25" right="0.25" top="0.75" bottom="0.75" header="0.3" footer="0.3"/>
  <pageSetup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71B8B4-583B-42A2-9642-0953EF5AECDC}">
  <sheetPr codeName="Sheet1">
    <pageSetUpPr fitToPage="1"/>
  </sheetPr>
  <dimension ref="A1:I35"/>
  <sheetViews>
    <sheetView tabSelected="1" zoomScaleNormal="100" workbookViewId="0">
      <selection activeCell="A3" sqref="A3:I3"/>
    </sheetView>
  </sheetViews>
  <sheetFormatPr defaultRowHeight="14.25" x14ac:dyDescent="0.2"/>
  <cols>
    <col min="1" max="1" width="32.140625" style="13" customWidth="1"/>
    <col min="2" max="2" width="25.140625" style="13" bestFit="1" customWidth="1"/>
    <col min="3" max="3" width="18.85546875" style="13" bestFit="1" customWidth="1"/>
    <col min="4" max="4" width="9.140625" style="13"/>
    <col min="5" max="5" width="10.7109375" style="13" bestFit="1" customWidth="1"/>
    <col min="6" max="6" width="7.7109375" style="13" customWidth="1"/>
    <col min="7" max="7" width="14.7109375" style="13" customWidth="1"/>
    <col min="8" max="8" width="14.85546875" style="13" customWidth="1"/>
    <col min="9" max="9" width="14.140625" style="24" customWidth="1"/>
    <col min="10" max="16384" width="9.140625" style="13"/>
  </cols>
  <sheetData>
    <row r="1" spans="1:9" ht="102" customHeight="1" thickBot="1" x14ac:dyDescent="0.45">
      <c r="A1" s="275" t="str">
        <f xml:space="preserve"> "Tournament Manager Technical Plan - " &amp; Welcome!B7</f>
        <v xml:space="preserve">Tournament Manager Technical Plan - </v>
      </c>
      <c r="B1" s="276"/>
      <c r="C1" s="276"/>
      <c r="D1" s="276"/>
      <c r="E1" s="276"/>
      <c r="F1" s="276"/>
      <c r="G1" s="276"/>
      <c r="H1" s="276"/>
      <c r="I1" s="277"/>
    </row>
    <row r="2" spans="1:9" ht="6.75" customHeight="1" thickBot="1" x14ac:dyDescent="0.25">
      <c r="A2" s="285"/>
      <c r="B2" s="286"/>
      <c r="C2" s="286"/>
      <c r="D2" s="286"/>
      <c r="E2" s="286"/>
      <c r="F2" s="286"/>
      <c r="G2" s="286"/>
      <c r="H2" s="286"/>
      <c r="I2" s="287"/>
    </row>
    <row r="3" spans="1:9" ht="27.75" thickBot="1" x14ac:dyDescent="0.4">
      <c r="A3" s="278" t="s">
        <v>77</v>
      </c>
      <c r="B3" s="279"/>
      <c r="C3" s="279"/>
      <c r="D3" s="279"/>
      <c r="E3" s="279"/>
      <c r="F3" s="279"/>
      <c r="G3" s="279"/>
      <c r="H3" s="279"/>
      <c r="I3" s="280"/>
    </row>
    <row r="4" spans="1:9" ht="6.75" customHeight="1" thickBot="1" x14ac:dyDescent="0.25">
      <c r="A4" s="285"/>
      <c r="B4" s="286"/>
      <c r="C4" s="286"/>
      <c r="D4" s="286"/>
      <c r="E4" s="286"/>
      <c r="F4" s="286"/>
      <c r="G4" s="286"/>
      <c r="H4" s="286"/>
      <c r="I4" s="287"/>
    </row>
    <row r="5" spans="1:9" ht="15.75" customHeight="1" thickBot="1" x14ac:dyDescent="0.25">
      <c r="A5" s="172" t="s">
        <v>115</v>
      </c>
      <c r="B5" s="202" t="str">
        <f>IF(ISBLANK('Change Request'!B2), "", 'Change Request'!B2)</f>
        <v/>
      </c>
      <c r="C5" s="203" t="s">
        <v>585</v>
      </c>
      <c r="D5" s="288"/>
      <c r="E5" s="289"/>
      <c r="F5" s="113"/>
      <c r="G5" s="283" t="s">
        <v>113</v>
      </c>
      <c r="H5" s="284"/>
      <c r="I5" s="201"/>
    </row>
    <row r="6" spans="1:9" ht="15" x14ac:dyDescent="0.2">
      <c r="A6" s="15" t="s">
        <v>116</v>
      </c>
      <c r="B6" s="111"/>
      <c r="C6" s="200" t="s">
        <v>612</v>
      </c>
      <c r="D6" s="644"/>
      <c r="E6" s="645"/>
      <c r="F6" s="113"/>
      <c r="G6" s="281" t="s">
        <v>314</v>
      </c>
      <c r="H6" s="282"/>
      <c r="I6" s="112"/>
    </row>
    <row r="7" spans="1:9" ht="15" x14ac:dyDescent="0.2">
      <c r="A7" s="16" t="s">
        <v>117</v>
      </c>
      <c r="B7" s="262" t="str">
        <f>IF(ISBLANK('Change Request'!C2), "", 'Change Request'!C2)</f>
        <v/>
      </c>
      <c r="C7" s="262"/>
      <c r="D7" s="262"/>
      <c r="E7" s="263"/>
      <c r="F7" s="126"/>
      <c r="G7" s="260" t="s">
        <v>114</v>
      </c>
      <c r="H7" s="261"/>
      <c r="I7" s="128"/>
    </row>
    <row r="8" spans="1:9" ht="15.75" thickBot="1" x14ac:dyDescent="0.25">
      <c r="A8" s="198" t="s">
        <v>204</v>
      </c>
      <c r="B8" s="199"/>
      <c r="C8" s="272"/>
      <c r="D8" s="273"/>
      <c r="E8" s="274"/>
      <c r="F8" s="127"/>
      <c r="G8" s="268" t="s">
        <v>206</v>
      </c>
      <c r="H8" s="269"/>
      <c r="I8" s="129"/>
    </row>
    <row r="9" spans="1:9" ht="16.5" customHeight="1" thickBot="1" x14ac:dyDescent="0.25">
      <c r="A9" s="175" t="s">
        <v>501</v>
      </c>
      <c r="B9" s="270"/>
      <c r="C9" s="270"/>
      <c r="D9" s="270"/>
      <c r="E9" s="271"/>
      <c r="F9" s="204">
        <v>45310</v>
      </c>
      <c r="G9" s="264" t="s">
        <v>207</v>
      </c>
      <c r="H9" s="265"/>
      <c r="I9" s="129"/>
    </row>
    <row r="10" spans="1:9" ht="15.75" customHeight="1" x14ac:dyDescent="0.2">
      <c r="A10" s="174" t="s">
        <v>133</v>
      </c>
      <c r="B10" s="297"/>
      <c r="C10" s="297"/>
      <c r="D10" s="297"/>
      <c r="E10" s="298"/>
      <c r="F10" s="127">
        <v>45411</v>
      </c>
      <c r="G10" s="260" t="s">
        <v>205</v>
      </c>
      <c r="H10" s="261"/>
      <c r="I10" s="128"/>
    </row>
    <row r="11" spans="1:9" ht="15" x14ac:dyDescent="0.2">
      <c r="A11" s="18" t="s">
        <v>134</v>
      </c>
      <c r="B11" s="266" t="str">
        <f>IF(ISBLANK(Account!C2), "", Account!C2)</f>
        <v/>
      </c>
      <c r="C11" s="266"/>
      <c r="D11" s="266"/>
      <c r="E11" s="267"/>
      <c r="F11" s="126"/>
      <c r="G11" s="79" t="s">
        <v>154</v>
      </c>
      <c r="H11" s="299"/>
      <c r="I11" s="300"/>
    </row>
    <row r="12" spans="1:9" ht="16.5" customHeight="1" x14ac:dyDescent="0.2">
      <c r="A12" s="18" t="s">
        <v>135</v>
      </c>
      <c r="B12" s="266" t="str">
        <f>IF(ISBLANK(Account!D2), "", Account!D2)</f>
        <v/>
      </c>
      <c r="C12" s="266"/>
      <c r="D12" s="266"/>
      <c r="E12" s="267"/>
      <c r="F12" s="126"/>
      <c r="G12" s="307" t="s">
        <v>502</v>
      </c>
      <c r="H12" s="262"/>
      <c r="I12" s="165"/>
    </row>
    <row r="13" spans="1:9" ht="15" x14ac:dyDescent="0.2">
      <c r="A13" s="18" t="s">
        <v>136</v>
      </c>
      <c r="B13" s="266" t="str">
        <f>IF(ISBLANK(Account!E2), "", Account!E2)</f>
        <v/>
      </c>
      <c r="C13" s="266"/>
      <c r="D13" s="266"/>
      <c r="E13" s="267"/>
      <c r="F13" s="126" t="s">
        <v>315</v>
      </c>
      <c r="G13" s="301" t="s">
        <v>155</v>
      </c>
      <c r="H13" s="302"/>
      <c r="I13" s="160"/>
    </row>
    <row r="14" spans="1:9" ht="15.75" customHeight="1" thickBot="1" x14ac:dyDescent="0.25">
      <c r="A14" s="173" t="s">
        <v>137</v>
      </c>
      <c r="B14" s="303" t="str">
        <f>IF(ISBLANK(Account!F2), "", Account!F2)</f>
        <v/>
      </c>
      <c r="C14" s="303"/>
      <c r="D14" s="303"/>
      <c r="E14" s="304"/>
      <c r="F14" s="126" t="s">
        <v>316</v>
      </c>
      <c r="G14" s="260" t="s">
        <v>313</v>
      </c>
      <c r="H14" s="261"/>
      <c r="I14" s="165"/>
    </row>
    <row r="15" spans="1:9" ht="18.75" thickBot="1" x14ac:dyDescent="0.25">
      <c r="A15" s="308" t="s">
        <v>309</v>
      </c>
      <c r="B15" s="309"/>
      <c r="C15" s="309"/>
      <c r="D15" s="309"/>
      <c r="E15" s="310"/>
      <c r="F15" s="126" t="s">
        <v>317</v>
      </c>
      <c r="G15" s="281" t="s">
        <v>494</v>
      </c>
      <c r="H15" s="282"/>
      <c r="I15" s="167" t="str">
        <f>IF(ISBLANK('Change Request'!F2), "", 'Change Request'!F2)</f>
        <v/>
      </c>
    </row>
    <row r="16" spans="1:9" ht="15.75" customHeight="1" x14ac:dyDescent="0.2">
      <c r="A16" s="311" t="str">
        <f>IF(ISBLANK(Opportunity!B2), "", Opportunity!B2)</f>
        <v/>
      </c>
      <c r="B16" s="312"/>
      <c r="C16" s="312"/>
      <c r="D16" s="312"/>
      <c r="E16" s="313"/>
      <c r="F16" s="126" t="s">
        <v>318</v>
      </c>
      <c r="G16" s="305" t="s">
        <v>499</v>
      </c>
      <c r="H16" s="306"/>
      <c r="I16" s="166"/>
    </row>
    <row r="17" spans="1:9" ht="15" customHeight="1" thickBot="1" x14ac:dyDescent="0.25">
      <c r="A17" s="314"/>
      <c r="B17" s="315"/>
      <c r="C17" s="315"/>
      <c r="D17" s="315"/>
      <c r="E17" s="316"/>
      <c r="F17" s="164"/>
      <c r="G17" s="168" t="s">
        <v>500</v>
      </c>
      <c r="H17" s="320"/>
      <c r="I17" s="321"/>
    </row>
    <row r="18" spans="1:9" ht="48" customHeight="1" thickBot="1" x14ac:dyDescent="0.25">
      <c r="A18" s="317"/>
      <c r="B18" s="318"/>
      <c r="C18" s="318"/>
      <c r="D18" s="318"/>
      <c r="E18" s="319"/>
      <c r="F18" s="113"/>
      <c r="G18" s="162"/>
      <c r="H18" s="162"/>
      <c r="I18" s="163"/>
    </row>
    <row r="19" spans="1:9" s="19" customFormat="1" ht="18.75" thickBot="1" x14ac:dyDescent="0.25">
      <c r="A19" s="257" t="s">
        <v>308</v>
      </c>
      <c r="B19" s="258"/>
      <c r="C19" s="258"/>
      <c r="D19" s="258"/>
      <c r="E19" s="258"/>
      <c r="F19" s="258"/>
      <c r="G19" s="258"/>
      <c r="H19" s="258"/>
      <c r="I19" s="254"/>
    </row>
    <row r="20" spans="1:9" ht="15" customHeight="1" x14ac:dyDescent="0.2">
      <c r="A20" s="20" t="s">
        <v>145</v>
      </c>
      <c r="B20" s="169"/>
      <c r="D20" s="124" t="s">
        <v>92</v>
      </c>
      <c r="E20" s="125" t="s">
        <v>93</v>
      </c>
      <c r="F20" s="243" t="s">
        <v>149</v>
      </c>
      <c r="G20" s="244"/>
      <c r="H20" s="239"/>
      <c r="I20" s="240"/>
    </row>
    <row r="21" spans="1:9" ht="15.75" customHeight="1" thickBot="1" x14ac:dyDescent="0.25">
      <c r="A21" s="170" t="s">
        <v>146</v>
      </c>
      <c r="B21" s="171"/>
      <c r="D21" s="113" t="s">
        <v>94</v>
      </c>
      <c r="E21" s="78" t="s">
        <v>95</v>
      </c>
      <c r="F21" s="245" t="s">
        <v>150</v>
      </c>
      <c r="G21" s="241"/>
      <c r="H21" s="241"/>
      <c r="I21" s="250"/>
    </row>
    <row r="22" spans="1:9" ht="6.75" customHeight="1" thickBot="1" x14ac:dyDescent="0.25">
      <c r="A22" s="236"/>
      <c r="B22" s="237"/>
      <c r="C22" s="77"/>
      <c r="D22" s="113" t="s">
        <v>147</v>
      </c>
      <c r="E22" s="78" t="s">
        <v>148</v>
      </c>
      <c r="F22" s="237"/>
      <c r="G22" s="237"/>
      <c r="H22" s="237"/>
      <c r="I22" s="238"/>
    </row>
    <row r="23" spans="1:9" ht="15" customHeight="1" x14ac:dyDescent="0.2">
      <c r="A23" s="22" t="s">
        <v>153</v>
      </c>
      <c r="B23" s="123" t="s">
        <v>619</v>
      </c>
      <c r="C23" s="121"/>
      <c r="D23" s="113" t="s">
        <v>311</v>
      </c>
      <c r="E23" s="78" t="s">
        <v>310</v>
      </c>
      <c r="F23" s="248" t="s">
        <v>152</v>
      </c>
      <c r="G23" s="249"/>
      <c r="H23" s="246" t="s">
        <v>620</v>
      </c>
      <c r="I23" s="247"/>
    </row>
    <row r="24" spans="1:9" ht="15.75" customHeight="1" thickBot="1" x14ac:dyDescent="0.25">
      <c r="A24" s="21" t="s">
        <v>151</v>
      </c>
      <c r="B24" s="122"/>
      <c r="C24" s="195"/>
      <c r="D24" s="196" t="s">
        <v>586</v>
      </c>
      <c r="E24" s="197" t="s">
        <v>587</v>
      </c>
      <c r="F24" s="245" t="s">
        <v>151</v>
      </c>
      <c r="G24" s="241"/>
      <c r="H24" s="241"/>
      <c r="I24" s="242"/>
    </row>
    <row r="25" spans="1:9" ht="15.75" customHeight="1" thickBot="1" x14ac:dyDescent="0.25">
      <c r="A25" s="156"/>
      <c r="B25" s="157" t="s">
        <v>496</v>
      </c>
      <c r="C25" s="158"/>
      <c r="D25" s="234" t="s">
        <v>497</v>
      </c>
      <c r="E25" s="234"/>
      <c r="F25" s="234"/>
      <c r="G25" s="234"/>
      <c r="H25" s="235"/>
      <c r="I25" s="161"/>
    </row>
    <row r="26" spans="1:9" ht="18.75" customHeight="1" thickBot="1" x14ac:dyDescent="0.25">
      <c r="A26" s="252" t="s">
        <v>491</v>
      </c>
      <c r="B26" s="253"/>
      <c r="C26" s="253"/>
      <c r="D26" s="253"/>
      <c r="E26" s="253"/>
      <c r="F26" s="253"/>
      <c r="G26" s="253"/>
      <c r="H26" s="253"/>
      <c r="I26" s="254"/>
    </row>
    <row r="27" spans="1:9" ht="15" customHeight="1" x14ac:dyDescent="0.2">
      <c r="A27" s="155" t="s">
        <v>493</v>
      </c>
      <c r="B27" s="259"/>
      <c r="C27" s="259"/>
      <c r="D27" s="251"/>
      <c r="E27" s="251"/>
      <c r="F27" s="251"/>
      <c r="G27" s="251"/>
      <c r="H27" s="194" t="b">
        <v>1</v>
      </c>
      <c r="I27" s="159"/>
    </row>
    <row r="28" spans="1:9" ht="15" customHeight="1" thickBot="1" x14ac:dyDescent="0.25">
      <c r="A28" s="155" t="s">
        <v>492</v>
      </c>
      <c r="B28" s="255"/>
      <c r="C28" s="255"/>
      <c r="D28" s="256"/>
      <c r="E28" s="256"/>
      <c r="F28" s="256"/>
      <c r="G28" s="256"/>
      <c r="H28" s="154"/>
      <c r="I28" s="159"/>
    </row>
    <row r="29" spans="1:9" ht="18.75" thickBot="1" x14ac:dyDescent="0.25">
      <c r="A29" s="257" t="s">
        <v>2</v>
      </c>
      <c r="B29" s="258"/>
      <c r="C29" s="258"/>
      <c r="D29" s="258"/>
      <c r="E29" s="258"/>
      <c r="F29" s="258"/>
      <c r="G29" s="258"/>
      <c r="H29" s="258"/>
      <c r="I29" s="254"/>
    </row>
    <row r="30" spans="1:9" ht="15" customHeight="1" x14ac:dyDescent="0.2">
      <c r="A30" s="290"/>
      <c r="B30" s="259"/>
      <c r="C30" s="259"/>
      <c r="D30" s="259"/>
      <c r="E30" s="259"/>
      <c r="F30" s="259"/>
      <c r="G30" s="259"/>
      <c r="H30" s="259"/>
      <c r="I30" s="291"/>
    </row>
    <row r="31" spans="1:9" ht="15" customHeight="1" x14ac:dyDescent="0.2">
      <c r="A31" s="292"/>
      <c r="B31" s="255"/>
      <c r="C31" s="255"/>
      <c r="D31" s="255"/>
      <c r="E31" s="255"/>
      <c r="F31" s="255"/>
      <c r="G31" s="255"/>
      <c r="H31" s="255"/>
      <c r="I31" s="293"/>
    </row>
    <row r="32" spans="1:9" ht="15" customHeight="1" x14ac:dyDescent="0.2">
      <c r="A32" s="292"/>
      <c r="B32" s="255"/>
      <c r="C32" s="255"/>
      <c r="D32" s="255"/>
      <c r="E32" s="255"/>
      <c r="F32" s="255"/>
      <c r="G32" s="255"/>
      <c r="H32" s="255"/>
      <c r="I32" s="293"/>
    </row>
    <row r="33" spans="1:9" ht="15" customHeight="1" x14ac:dyDescent="0.2">
      <c r="A33" s="292"/>
      <c r="B33" s="255"/>
      <c r="C33" s="255"/>
      <c r="D33" s="255"/>
      <c r="E33" s="255"/>
      <c r="F33" s="255"/>
      <c r="G33" s="255"/>
      <c r="H33" s="255"/>
      <c r="I33" s="293"/>
    </row>
    <row r="34" spans="1:9" ht="15" customHeight="1" x14ac:dyDescent="0.2">
      <c r="A34" s="292"/>
      <c r="B34" s="255"/>
      <c r="C34" s="255"/>
      <c r="D34" s="255"/>
      <c r="E34" s="255"/>
      <c r="F34" s="255"/>
      <c r="G34" s="255"/>
      <c r="H34" s="255"/>
      <c r="I34" s="293"/>
    </row>
    <row r="35" spans="1:9" ht="15" customHeight="1" thickBot="1" x14ac:dyDescent="0.25">
      <c r="A35" s="294"/>
      <c r="B35" s="295"/>
      <c r="C35" s="295"/>
      <c r="D35" s="295"/>
      <c r="E35" s="295"/>
      <c r="F35" s="295"/>
      <c r="G35" s="295"/>
      <c r="H35" s="295"/>
      <c r="I35" s="296"/>
    </row>
  </sheetData>
  <sheetProtection selectLockedCells="1"/>
  <mergeCells count="49">
    <mergeCell ref="A30:I35"/>
    <mergeCell ref="B12:E12"/>
    <mergeCell ref="B10:E10"/>
    <mergeCell ref="G10:H10"/>
    <mergeCell ref="H11:I11"/>
    <mergeCell ref="A19:I19"/>
    <mergeCell ref="G13:H13"/>
    <mergeCell ref="G14:H14"/>
    <mergeCell ref="B14:E14"/>
    <mergeCell ref="B13:E13"/>
    <mergeCell ref="G15:H15"/>
    <mergeCell ref="G16:H16"/>
    <mergeCell ref="G12:H12"/>
    <mergeCell ref="A15:E15"/>
    <mergeCell ref="A16:E18"/>
    <mergeCell ref="H17:I17"/>
    <mergeCell ref="A1:I1"/>
    <mergeCell ref="A3:I3"/>
    <mergeCell ref="G6:H6"/>
    <mergeCell ref="G5:H5"/>
    <mergeCell ref="A2:I2"/>
    <mergeCell ref="A4:I4"/>
    <mergeCell ref="D6:E6"/>
    <mergeCell ref="D5:E5"/>
    <mergeCell ref="G7:H7"/>
    <mergeCell ref="B7:E7"/>
    <mergeCell ref="G9:H9"/>
    <mergeCell ref="B11:E11"/>
    <mergeCell ref="G8:H8"/>
    <mergeCell ref="B9:E9"/>
    <mergeCell ref="C8:E8"/>
    <mergeCell ref="D27:G27"/>
    <mergeCell ref="A26:I26"/>
    <mergeCell ref="B28:C28"/>
    <mergeCell ref="D28:G28"/>
    <mergeCell ref="A29:I29"/>
    <mergeCell ref="B27:C27"/>
    <mergeCell ref="D25:E25"/>
    <mergeCell ref="F25:H25"/>
    <mergeCell ref="A22:B22"/>
    <mergeCell ref="F22:I22"/>
    <mergeCell ref="H20:I20"/>
    <mergeCell ref="H24:I24"/>
    <mergeCell ref="F20:G20"/>
    <mergeCell ref="F21:G21"/>
    <mergeCell ref="F24:G24"/>
    <mergeCell ref="H23:I23"/>
    <mergeCell ref="F23:G23"/>
    <mergeCell ref="H21:I21"/>
  </mergeCells>
  <dataValidations disablePrompts="1" count="6">
    <dataValidation type="list" allowBlank="1" showInputMessage="1" showErrorMessage="1" sqref="I13" xr:uid="{BEDFB637-708F-4798-A486-8176DF57F5FC}">
      <formula1>$C$22:$E$22</formula1>
    </dataValidation>
    <dataValidation type="list" allowBlank="1" showInputMessage="1" showErrorMessage="1" sqref="B8" xr:uid="{AC256355-DA21-4BAB-B540-49471374AFD4}">
      <formula1>$C$23:$E$23</formula1>
    </dataValidation>
    <dataValidation type="list" allowBlank="1" showInputMessage="1" showErrorMessage="1" promptTitle="Select" sqref="I5" xr:uid="{516AB1CC-01CC-4EB6-905C-1DAE6683DB92}">
      <formula1>$C$20:$E$20</formula1>
    </dataValidation>
    <dataValidation type="list" allowBlank="1" showInputMessage="1" showErrorMessage="1" sqref="I6 I8:I9 I14 I18" xr:uid="{2CB342AA-9F43-4F6D-A6DB-608575DD5C53}">
      <formula1>$C$21:$E$21</formula1>
    </dataValidation>
    <dataValidation type="list" allowBlank="1" showInputMessage="1" showErrorMessage="1" sqref="I7" xr:uid="{808F6EF0-2118-4EBE-9D1C-CEAF9A1F0A87}">
      <formula1>$F$12:$F$17</formula1>
    </dataValidation>
    <dataValidation type="list" allowBlank="1" showInputMessage="1" showErrorMessage="1" sqref="I12" xr:uid="{A4E0E2C1-1F40-4A47-85BF-35092FFAFF09}">
      <formula1>$C$24:$E$24</formula1>
    </dataValidation>
  </dataValidations>
  <printOptions horizontalCentered="1"/>
  <pageMargins left="0.25" right="0.25" top="0.75" bottom="0.75" header="0.3" footer="0.3"/>
  <pageSetup scale="79"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8B66D3-323D-482A-8BAC-314912C086B9}">
  <sheetPr codeName="Sheet18">
    <pageSetUpPr fitToPage="1"/>
  </sheetPr>
  <dimension ref="A1:L42"/>
  <sheetViews>
    <sheetView zoomScaleNormal="100" workbookViewId="0">
      <selection activeCell="A4" sqref="A4"/>
    </sheetView>
  </sheetViews>
  <sheetFormatPr defaultRowHeight="12.75" x14ac:dyDescent="0.2"/>
  <cols>
    <col min="1" max="1" width="7.42578125" style="67" customWidth="1"/>
    <col min="2" max="2" width="10.28515625" style="67" customWidth="1"/>
    <col min="3" max="8" width="9.140625" style="67"/>
    <col min="9" max="9" width="10.28515625" style="67" customWidth="1"/>
    <col min="10" max="16384" width="9.140625" style="67"/>
  </cols>
  <sheetData>
    <row r="1" spans="1:12" ht="111" customHeight="1" thickBot="1" x14ac:dyDescent="0.45">
      <c r="A1" s="325" t="str">
        <f xml:space="preserve"> "Tournament Manager - " &amp; Welcome!B7</f>
        <v xml:space="preserve">Tournament Manager - </v>
      </c>
      <c r="B1" s="326"/>
      <c r="C1" s="326"/>
      <c r="D1" s="326"/>
      <c r="E1" s="326"/>
      <c r="F1" s="326"/>
      <c r="G1" s="326"/>
      <c r="H1" s="326"/>
      <c r="I1" s="326"/>
      <c r="J1" s="326"/>
      <c r="K1" s="326"/>
      <c r="L1" s="327"/>
    </row>
    <row r="2" spans="1:12" ht="7.5" customHeight="1" thickBot="1" x14ac:dyDescent="0.25">
      <c r="A2" s="328"/>
      <c r="B2" s="329"/>
      <c r="C2" s="329"/>
      <c r="D2" s="329"/>
      <c r="E2" s="329"/>
      <c r="F2" s="329"/>
      <c r="G2" s="329"/>
      <c r="H2" s="329"/>
      <c r="I2" s="329"/>
      <c r="J2" s="329"/>
      <c r="K2" s="329"/>
      <c r="L2" s="330"/>
    </row>
    <row r="3" spans="1:12" ht="32.25" customHeight="1" thickBot="1" x14ac:dyDescent="0.4">
      <c r="A3" s="331" t="s">
        <v>138</v>
      </c>
      <c r="B3" s="332"/>
      <c r="C3" s="332"/>
      <c r="D3" s="332"/>
      <c r="E3" s="332"/>
      <c r="F3" s="332"/>
      <c r="G3" s="332"/>
      <c r="H3" s="332"/>
      <c r="I3" s="332"/>
      <c r="J3" s="332"/>
      <c r="K3" s="332"/>
      <c r="L3" s="333"/>
    </row>
    <row r="4" spans="1:12" x14ac:dyDescent="0.2">
      <c r="A4" s="68"/>
      <c r="L4" s="69"/>
    </row>
    <row r="5" spans="1:12" x14ac:dyDescent="0.2">
      <c r="A5" s="68"/>
      <c r="L5" s="69"/>
    </row>
    <row r="6" spans="1:12" ht="18" x14ac:dyDescent="0.25">
      <c r="A6" s="68"/>
      <c r="C6" s="322" t="s">
        <v>166</v>
      </c>
      <c r="D6" s="322"/>
      <c r="E6" s="322"/>
      <c r="F6" s="322"/>
      <c r="G6" s="322"/>
      <c r="H6" s="322"/>
      <c r="I6" s="322"/>
      <c r="J6" s="322"/>
      <c r="K6" s="322"/>
      <c r="L6" s="323"/>
    </row>
    <row r="7" spans="1:12" ht="18.75" customHeight="1" x14ac:dyDescent="0.2">
      <c r="A7" s="68"/>
      <c r="B7" s="73" t="s">
        <v>188</v>
      </c>
      <c r="C7" s="14" t="s">
        <v>161</v>
      </c>
      <c r="D7" s="14"/>
      <c r="E7" s="14"/>
      <c r="F7" s="14"/>
      <c r="G7" s="14"/>
      <c r="H7" s="14"/>
      <c r="I7" s="14"/>
      <c r="J7" s="14"/>
      <c r="K7" s="14"/>
      <c r="L7" s="17"/>
    </row>
    <row r="8" spans="1:12" ht="18.75" customHeight="1" x14ac:dyDescent="0.2">
      <c r="A8" s="68"/>
      <c r="B8" s="73" t="s">
        <v>188</v>
      </c>
      <c r="C8" s="14" t="s">
        <v>162</v>
      </c>
      <c r="D8" s="14"/>
      <c r="E8" s="14"/>
      <c r="F8" s="14"/>
      <c r="G8" s="14"/>
      <c r="H8" s="14"/>
      <c r="I8" s="14"/>
      <c r="J8" s="14"/>
      <c r="K8" s="14"/>
      <c r="L8" s="17"/>
    </row>
    <row r="9" spans="1:12" ht="18.75" customHeight="1" x14ac:dyDescent="0.2">
      <c r="A9" s="68"/>
      <c r="B9" s="73" t="s">
        <v>188</v>
      </c>
      <c r="C9" s="14" t="s">
        <v>163</v>
      </c>
      <c r="D9" s="14"/>
      <c r="E9" s="14"/>
      <c r="F9" s="14"/>
      <c r="G9" s="14"/>
      <c r="H9" s="14"/>
      <c r="I9" s="14"/>
      <c r="J9" s="14"/>
      <c r="K9" s="14"/>
      <c r="L9" s="17"/>
    </row>
    <row r="10" spans="1:12" ht="18.75" customHeight="1" x14ac:dyDescent="0.2">
      <c r="A10" s="68"/>
      <c r="B10" s="73" t="s">
        <v>188</v>
      </c>
      <c r="C10" s="14" t="s">
        <v>164</v>
      </c>
      <c r="D10" s="14"/>
      <c r="E10" s="14"/>
      <c r="F10" s="14"/>
      <c r="G10" s="14"/>
      <c r="H10" s="14"/>
      <c r="I10" s="14"/>
      <c r="J10" s="14"/>
      <c r="K10" s="14"/>
      <c r="L10" s="17"/>
    </row>
    <row r="11" spans="1:12" ht="18.75" customHeight="1" x14ac:dyDescent="0.2">
      <c r="A11" s="68"/>
      <c r="B11" s="73" t="s">
        <v>188</v>
      </c>
      <c r="C11" s="14" t="s">
        <v>165</v>
      </c>
      <c r="D11" s="14"/>
      <c r="E11" s="14"/>
      <c r="F11" s="14"/>
      <c r="G11" s="14"/>
      <c r="H11" s="14"/>
      <c r="I11" s="14"/>
      <c r="J11" s="14"/>
      <c r="K11" s="14"/>
      <c r="L11" s="17"/>
    </row>
    <row r="12" spans="1:12" ht="18.75" customHeight="1" x14ac:dyDescent="0.2">
      <c r="A12" s="68"/>
      <c r="B12" s="73" t="s">
        <v>188</v>
      </c>
      <c r="C12" s="14" t="s">
        <v>186</v>
      </c>
      <c r="D12" s="14"/>
      <c r="E12" s="14"/>
      <c r="F12" s="14"/>
      <c r="G12" s="14"/>
      <c r="H12" s="14"/>
      <c r="I12" s="14"/>
      <c r="J12" s="14"/>
      <c r="K12" s="14"/>
      <c r="L12" s="17"/>
    </row>
    <row r="13" spans="1:12" ht="18.75" customHeight="1" x14ac:dyDescent="0.2">
      <c r="A13" s="68"/>
      <c r="B13" s="73" t="s">
        <v>188</v>
      </c>
      <c r="C13" s="14" t="s">
        <v>185</v>
      </c>
      <c r="D13" s="14"/>
      <c r="E13" s="14"/>
      <c r="F13" s="14"/>
      <c r="G13" s="14"/>
      <c r="H13" s="14"/>
      <c r="I13" s="14"/>
      <c r="J13" s="14"/>
      <c r="K13" s="14"/>
      <c r="L13" s="17"/>
    </row>
    <row r="14" spans="1:12" ht="18.75" customHeight="1" x14ac:dyDescent="0.2">
      <c r="A14" s="68"/>
      <c r="B14" s="73" t="s">
        <v>188</v>
      </c>
      <c r="C14" s="14" t="s">
        <v>187</v>
      </c>
      <c r="D14" s="14"/>
      <c r="E14" s="14"/>
      <c r="F14" s="14"/>
      <c r="G14" s="14"/>
      <c r="H14" s="14"/>
      <c r="I14" s="14"/>
      <c r="J14" s="14"/>
      <c r="K14" s="14"/>
      <c r="L14" s="17"/>
    </row>
    <row r="15" spans="1:12" x14ac:dyDescent="0.2">
      <c r="A15" s="68"/>
      <c r="B15" s="74"/>
      <c r="L15" s="69"/>
    </row>
    <row r="16" spans="1:12" x14ac:dyDescent="0.2">
      <c r="A16" s="68"/>
      <c r="B16" s="74"/>
      <c r="L16" s="69"/>
    </row>
    <row r="17" spans="1:12" x14ac:dyDescent="0.2">
      <c r="A17" s="68"/>
      <c r="B17" s="74"/>
      <c r="L17" s="69"/>
    </row>
    <row r="18" spans="1:12" ht="18" x14ac:dyDescent="0.25">
      <c r="A18" s="68"/>
      <c r="B18" s="74"/>
      <c r="C18" s="322" t="s">
        <v>3</v>
      </c>
      <c r="D18" s="322"/>
      <c r="E18" s="322"/>
      <c r="F18" s="322"/>
      <c r="G18" s="322"/>
      <c r="H18" s="322"/>
      <c r="I18" s="322"/>
      <c r="J18" s="322"/>
      <c r="K18" s="322"/>
      <c r="L18" s="323"/>
    </row>
    <row r="19" spans="1:12" ht="18.75" customHeight="1" x14ac:dyDescent="0.2">
      <c r="A19" s="68"/>
      <c r="B19" s="73" t="s">
        <v>188</v>
      </c>
      <c r="C19" s="14" t="s">
        <v>167</v>
      </c>
      <c r="L19" s="69"/>
    </row>
    <row r="20" spans="1:12" ht="18.75" customHeight="1" x14ac:dyDescent="0.2">
      <c r="A20" s="68"/>
      <c r="B20" s="73" t="s">
        <v>188</v>
      </c>
      <c r="C20" s="14" t="s">
        <v>168</v>
      </c>
      <c r="L20" s="69"/>
    </row>
    <row r="21" spans="1:12" ht="18.75" customHeight="1" x14ac:dyDescent="0.2">
      <c r="A21" s="68"/>
      <c r="B21" s="73" t="s">
        <v>188</v>
      </c>
      <c r="C21" s="14" t="s">
        <v>169</v>
      </c>
      <c r="L21" s="69"/>
    </row>
    <row r="22" spans="1:12" ht="18.75" customHeight="1" x14ac:dyDescent="0.2">
      <c r="A22" s="68"/>
      <c r="B22" s="73" t="s">
        <v>188</v>
      </c>
      <c r="C22" s="14" t="s">
        <v>170</v>
      </c>
      <c r="L22" s="69"/>
    </row>
    <row r="23" spans="1:12" ht="18.75" customHeight="1" x14ac:dyDescent="0.2">
      <c r="A23" s="68"/>
      <c r="B23" s="73" t="s">
        <v>188</v>
      </c>
      <c r="C23" s="14" t="s">
        <v>171</v>
      </c>
      <c r="L23" s="69"/>
    </row>
    <row r="24" spans="1:12" x14ac:dyDescent="0.2">
      <c r="A24" s="68"/>
      <c r="L24" s="69"/>
    </row>
    <row r="25" spans="1:12" x14ac:dyDescent="0.2">
      <c r="A25" s="68"/>
      <c r="L25" s="69"/>
    </row>
    <row r="26" spans="1:12" x14ac:dyDescent="0.2">
      <c r="A26" s="68"/>
      <c r="L26" s="69"/>
    </row>
    <row r="27" spans="1:12" x14ac:dyDescent="0.2">
      <c r="A27" s="68"/>
      <c r="L27" s="69"/>
    </row>
    <row r="28" spans="1:12" x14ac:dyDescent="0.2">
      <c r="A28" s="68"/>
      <c r="L28" s="69"/>
    </row>
    <row r="29" spans="1:12" ht="12.75" customHeight="1" x14ac:dyDescent="0.2">
      <c r="A29" s="68"/>
      <c r="B29" s="324" t="s">
        <v>201</v>
      </c>
      <c r="C29" s="324"/>
      <c r="D29" s="324"/>
      <c r="E29" s="324"/>
      <c r="F29" s="324"/>
      <c r="G29" s="324"/>
      <c r="H29" s="324"/>
      <c r="I29" s="324"/>
      <c r="J29" s="324"/>
      <c r="K29" s="324"/>
      <c r="L29" s="69"/>
    </row>
    <row r="30" spans="1:12" x14ac:dyDescent="0.2">
      <c r="A30" s="68"/>
      <c r="B30" s="324"/>
      <c r="C30" s="324"/>
      <c r="D30" s="324"/>
      <c r="E30" s="324"/>
      <c r="F30" s="324"/>
      <c r="G30" s="324"/>
      <c r="H30" s="324"/>
      <c r="I30" s="324"/>
      <c r="J30" s="324"/>
      <c r="K30" s="324"/>
      <c r="L30" s="69"/>
    </row>
    <row r="31" spans="1:12" x14ac:dyDescent="0.2">
      <c r="A31" s="68"/>
      <c r="B31" s="324"/>
      <c r="C31" s="324"/>
      <c r="D31" s="324"/>
      <c r="E31" s="324"/>
      <c r="F31" s="324"/>
      <c r="G31" s="324"/>
      <c r="H31" s="324"/>
      <c r="I31" s="324"/>
      <c r="J31" s="324"/>
      <c r="K31" s="324"/>
      <c r="L31" s="69"/>
    </row>
    <row r="32" spans="1:12" x14ac:dyDescent="0.2">
      <c r="A32" s="68"/>
      <c r="B32" s="42"/>
      <c r="C32" s="42"/>
      <c r="D32" s="42"/>
      <c r="E32" s="42"/>
      <c r="F32" s="42"/>
      <c r="G32" s="42"/>
      <c r="H32" s="42"/>
      <c r="I32" s="42"/>
      <c r="J32" s="42"/>
      <c r="K32" s="42"/>
      <c r="L32" s="69"/>
    </row>
    <row r="33" spans="1:12" x14ac:dyDescent="0.2">
      <c r="A33" s="68"/>
      <c r="L33" s="69"/>
    </row>
    <row r="34" spans="1:12" x14ac:dyDescent="0.2">
      <c r="A34" s="68"/>
      <c r="L34" s="69"/>
    </row>
    <row r="35" spans="1:12" x14ac:dyDescent="0.2">
      <c r="A35" s="68"/>
      <c r="L35" s="69"/>
    </row>
    <row r="36" spans="1:12" ht="13.5" thickBot="1" x14ac:dyDescent="0.25">
      <c r="A36" s="68"/>
      <c r="B36" s="71"/>
      <c r="C36" s="71"/>
      <c r="D36" s="71"/>
      <c r="E36" s="71"/>
      <c r="I36" s="71"/>
      <c r="J36" s="71"/>
      <c r="K36" s="71"/>
      <c r="L36" s="69"/>
    </row>
    <row r="37" spans="1:12" s="14" customFormat="1" ht="15" x14ac:dyDescent="0.2">
      <c r="A37" s="75"/>
      <c r="L37" s="17"/>
    </row>
    <row r="38" spans="1:12" ht="15" x14ac:dyDescent="0.2">
      <c r="A38" s="68"/>
      <c r="B38" s="76" t="s">
        <v>199</v>
      </c>
      <c r="I38" s="76" t="s">
        <v>200</v>
      </c>
      <c r="L38" s="69"/>
    </row>
    <row r="39" spans="1:12" x14ac:dyDescent="0.2">
      <c r="A39" s="68"/>
      <c r="L39" s="69"/>
    </row>
    <row r="40" spans="1:12" x14ac:dyDescent="0.2">
      <c r="A40" s="68"/>
      <c r="L40" s="69"/>
    </row>
    <row r="41" spans="1:12" x14ac:dyDescent="0.2">
      <c r="A41" s="68"/>
      <c r="L41" s="69"/>
    </row>
    <row r="42" spans="1:12" ht="13.5" thickBot="1" x14ac:dyDescent="0.25">
      <c r="A42" s="70"/>
      <c r="B42" s="71"/>
      <c r="C42" s="71"/>
      <c r="D42" s="71"/>
      <c r="E42" s="71"/>
      <c r="F42" s="71"/>
      <c r="G42" s="71"/>
      <c r="H42" s="71"/>
      <c r="I42" s="71"/>
      <c r="J42" s="71"/>
      <c r="K42" s="71"/>
      <c r="L42" s="72"/>
    </row>
  </sheetData>
  <mergeCells count="6">
    <mergeCell ref="C18:L18"/>
    <mergeCell ref="B29:K31"/>
    <mergeCell ref="A1:L1"/>
    <mergeCell ref="A2:L2"/>
    <mergeCell ref="A3:L3"/>
    <mergeCell ref="C6:L6"/>
  </mergeCells>
  <printOptions horizontalCentered="1"/>
  <pageMargins left="0.25" right="0.25" top="0.75" bottom="0.75" header="0.3" footer="0.3"/>
  <pageSetup scale="92"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D23F26-0FFC-43A1-B1C3-719C1863333F}">
  <sheetPr codeName="Sheet22">
    <pageSetUpPr fitToPage="1"/>
  </sheetPr>
  <dimension ref="A1:K41"/>
  <sheetViews>
    <sheetView zoomScaleNormal="100" workbookViewId="0">
      <selection activeCell="A4" sqref="A4"/>
    </sheetView>
  </sheetViews>
  <sheetFormatPr defaultRowHeight="12.75" x14ac:dyDescent="0.2"/>
  <cols>
    <col min="1" max="1" width="7.42578125" style="67" customWidth="1"/>
    <col min="2" max="2" width="10.28515625" style="67" customWidth="1"/>
    <col min="3" max="8" width="9.140625" style="67"/>
    <col min="9" max="9" width="10.28515625" style="67" customWidth="1"/>
    <col min="10" max="16384" width="9.140625" style="67"/>
  </cols>
  <sheetData>
    <row r="1" spans="1:11" ht="111" customHeight="1" thickBot="1" x14ac:dyDescent="0.45">
      <c r="A1" s="335" t="str">
        <f xml:space="preserve"> "Tournament Manager - " &amp; Welcome!B7</f>
        <v xml:space="preserve">Tournament Manager - </v>
      </c>
      <c r="B1" s="336"/>
      <c r="C1" s="336"/>
      <c r="D1" s="336"/>
      <c r="E1" s="336"/>
      <c r="F1" s="336"/>
      <c r="G1" s="336"/>
      <c r="H1" s="336"/>
      <c r="I1" s="336"/>
      <c r="J1" s="336"/>
      <c r="K1" s="337"/>
    </row>
    <row r="2" spans="1:11" ht="7.5" customHeight="1" thickBot="1" x14ac:dyDescent="0.25">
      <c r="A2" s="328"/>
      <c r="B2" s="329"/>
      <c r="C2" s="329"/>
      <c r="D2" s="329"/>
      <c r="E2" s="329"/>
      <c r="F2" s="329"/>
      <c r="G2" s="329"/>
      <c r="H2" s="329"/>
      <c r="I2" s="329"/>
      <c r="J2" s="329"/>
      <c r="K2" s="330"/>
    </row>
    <row r="3" spans="1:11" ht="27.75" thickBot="1" x14ac:dyDescent="0.4">
      <c r="A3" s="278" t="s">
        <v>203</v>
      </c>
      <c r="B3" s="279"/>
      <c r="C3" s="279"/>
      <c r="D3" s="279"/>
      <c r="E3" s="279"/>
      <c r="F3" s="279"/>
      <c r="G3" s="279"/>
      <c r="H3" s="279"/>
      <c r="I3" s="279"/>
      <c r="J3" s="279"/>
      <c r="K3" s="280"/>
    </row>
    <row r="4" spans="1:11" x14ac:dyDescent="0.2">
      <c r="A4" s="68"/>
      <c r="K4" s="69"/>
    </row>
    <row r="5" spans="1:11" ht="18" x14ac:dyDescent="0.25">
      <c r="A5" s="68"/>
      <c r="C5" s="322" t="s">
        <v>174</v>
      </c>
      <c r="D5" s="322"/>
      <c r="E5" s="322"/>
      <c r="F5" s="322"/>
      <c r="G5" s="322"/>
      <c r="H5" s="322"/>
      <c r="I5" s="322"/>
      <c r="J5" s="322"/>
      <c r="K5" s="323"/>
    </row>
    <row r="6" spans="1:11" ht="15" x14ac:dyDescent="0.2">
      <c r="A6" s="68"/>
      <c r="B6" s="86" t="s">
        <v>188</v>
      </c>
      <c r="C6" s="87" t="s">
        <v>175</v>
      </c>
      <c r="D6" s="87"/>
      <c r="E6" s="14"/>
      <c r="F6" s="14"/>
      <c r="G6" s="14"/>
      <c r="H6" s="14"/>
      <c r="I6" s="14"/>
      <c r="J6" s="14"/>
      <c r="K6" s="69"/>
    </row>
    <row r="7" spans="1:11" ht="15" x14ac:dyDescent="0.2">
      <c r="A7" s="68"/>
      <c r="B7" s="86" t="s">
        <v>188</v>
      </c>
      <c r="C7" s="87"/>
      <c r="D7" s="87" t="s">
        <v>181</v>
      </c>
      <c r="E7" s="14"/>
      <c r="F7" s="14"/>
      <c r="G7" s="14"/>
      <c r="H7" s="14"/>
      <c r="I7" s="14"/>
      <c r="J7" s="14"/>
      <c r="K7" s="69"/>
    </row>
    <row r="8" spans="1:11" ht="15" x14ac:dyDescent="0.2">
      <c r="A8" s="68"/>
      <c r="B8" s="86" t="s">
        <v>188</v>
      </c>
      <c r="C8" s="87"/>
      <c r="D8" s="87" t="s">
        <v>182</v>
      </c>
      <c r="E8" s="14"/>
      <c r="F8" s="14"/>
      <c r="G8" s="14"/>
      <c r="H8" s="14"/>
      <c r="I8" s="14"/>
      <c r="J8" s="14"/>
      <c r="K8" s="69"/>
    </row>
    <row r="9" spans="1:11" ht="15" x14ac:dyDescent="0.2">
      <c r="A9" s="68"/>
      <c r="B9" s="86" t="s">
        <v>188</v>
      </c>
      <c r="C9" s="87"/>
      <c r="D9" s="87" t="s">
        <v>183</v>
      </c>
      <c r="E9" s="14"/>
      <c r="F9" s="14"/>
      <c r="G9" s="14"/>
      <c r="H9" s="14"/>
      <c r="I9" s="14"/>
      <c r="J9" s="14"/>
      <c r="K9" s="69"/>
    </row>
    <row r="10" spans="1:11" ht="15" x14ac:dyDescent="0.2">
      <c r="A10" s="68"/>
      <c r="B10" s="86" t="s">
        <v>188</v>
      </c>
      <c r="C10" s="87"/>
      <c r="D10" s="87" t="s">
        <v>184</v>
      </c>
      <c r="E10" s="14"/>
      <c r="F10" s="14"/>
      <c r="G10" s="14"/>
      <c r="H10" s="14"/>
      <c r="I10" s="14"/>
      <c r="J10" s="14"/>
      <c r="K10" s="69"/>
    </row>
    <row r="11" spans="1:11" ht="15" x14ac:dyDescent="0.2">
      <c r="A11" s="68"/>
      <c r="B11" s="86" t="s">
        <v>188</v>
      </c>
      <c r="C11" s="87" t="s">
        <v>198</v>
      </c>
      <c r="D11" s="87"/>
      <c r="E11" s="14"/>
      <c r="F11" s="14"/>
      <c r="G11" s="14"/>
      <c r="H11" s="14"/>
      <c r="I11" s="14"/>
      <c r="J11" s="14"/>
      <c r="K11" s="69"/>
    </row>
    <row r="12" spans="1:11" ht="15" x14ac:dyDescent="0.2">
      <c r="A12" s="68"/>
      <c r="B12" s="86" t="s">
        <v>188</v>
      </c>
      <c r="C12" s="87" t="s">
        <v>197</v>
      </c>
      <c r="D12" s="87"/>
      <c r="E12" s="14"/>
      <c r="F12" s="14"/>
      <c r="G12" s="14"/>
      <c r="H12" s="14"/>
      <c r="I12" s="14"/>
      <c r="J12" s="14"/>
      <c r="K12" s="69"/>
    </row>
    <row r="13" spans="1:11" ht="15" x14ac:dyDescent="0.2">
      <c r="A13" s="68"/>
      <c r="B13" s="86" t="s">
        <v>188</v>
      </c>
      <c r="C13" s="87" t="s">
        <v>176</v>
      </c>
      <c r="D13" s="87"/>
      <c r="E13" s="14"/>
      <c r="F13" s="14"/>
      <c r="G13" s="14"/>
      <c r="H13" s="14"/>
      <c r="I13" s="14"/>
      <c r="J13" s="14"/>
      <c r="K13" s="69"/>
    </row>
    <row r="14" spans="1:11" ht="15" x14ac:dyDescent="0.2">
      <c r="A14" s="68"/>
      <c r="B14" s="86" t="s">
        <v>188</v>
      </c>
      <c r="C14" s="87" t="s">
        <v>196</v>
      </c>
      <c r="D14" s="87"/>
      <c r="E14" s="14"/>
      <c r="F14" s="14"/>
      <c r="G14" s="14"/>
      <c r="H14" s="14"/>
      <c r="I14" s="14"/>
      <c r="J14" s="14"/>
      <c r="K14" s="69"/>
    </row>
    <row r="15" spans="1:11" ht="15" x14ac:dyDescent="0.2">
      <c r="A15" s="68"/>
      <c r="C15" s="14"/>
      <c r="D15" s="14"/>
      <c r="E15" s="14"/>
      <c r="F15" s="14"/>
      <c r="G15" s="14"/>
      <c r="H15" s="14"/>
      <c r="I15" s="14"/>
      <c r="J15" s="14"/>
      <c r="K15" s="69"/>
    </row>
    <row r="16" spans="1:11" ht="18" x14ac:dyDescent="0.25">
      <c r="A16" s="68"/>
      <c r="C16" s="322" t="s">
        <v>177</v>
      </c>
      <c r="D16" s="322"/>
      <c r="E16" s="322"/>
      <c r="F16" s="322"/>
      <c r="G16" s="322"/>
      <c r="H16" s="322"/>
      <c r="I16" s="322"/>
      <c r="J16" s="322"/>
      <c r="K16" s="323"/>
    </row>
    <row r="17" spans="1:11" ht="15" x14ac:dyDescent="0.2">
      <c r="A17" s="68"/>
      <c r="B17" s="86" t="s">
        <v>188</v>
      </c>
      <c r="C17" s="87" t="s">
        <v>178</v>
      </c>
      <c r="D17" s="87"/>
      <c r="E17" s="14"/>
      <c r="F17" s="14"/>
      <c r="G17" s="14"/>
      <c r="H17" s="14"/>
      <c r="I17" s="14"/>
      <c r="J17" s="14"/>
      <c r="K17" s="69"/>
    </row>
    <row r="18" spans="1:11" ht="15" x14ac:dyDescent="0.2">
      <c r="A18" s="68"/>
      <c r="B18" s="86" t="s">
        <v>188</v>
      </c>
      <c r="C18" s="87"/>
      <c r="D18" s="87" t="s">
        <v>189</v>
      </c>
      <c r="E18" s="14"/>
      <c r="F18" s="14"/>
      <c r="G18" s="14"/>
      <c r="H18" s="14"/>
      <c r="I18" s="14"/>
      <c r="J18" s="14"/>
      <c r="K18" s="69"/>
    </row>
    <row r="19" spans="1:11" ht="15" x14ac:dyDescent="0.2">
      <c r="A19" s="68"/>
      <c r="B19" s="86" t="s">
        <v>188</v>
      </c>
      <c r="C19" s="87"/>
      <c r="D19" s="87" t="s">
        <v>190</v>
      </c>
      <c r="E19" s="14"/>
      <c r="F19" s="14"/>
      <c r="G19" s="14"/>
      <c r="H19" s="14"/>
      <c r="I19" s="14"/>
      <c r="J19" s="14"/>
      <c r="K19" s="69"/>
    </row>
    <row r="20" spans="1:11" ht="15" x14ac:dyDescent="0.2">
      <c r="A20" s="68"/>
      <c r="B20" s="86" t="s">
        <v>188</v>
      </c>
      <c r="C20" s="87"/>
      <c r="D20" s="87" t="s">
        <v>191</v>
      </c>
      <c r="E20" s="14"/>
      <c r="F20" s="14"/>
      <c r="G20" s="14"/>
      <c r="H20" s="14"/>
      <c r="I20" s="14"/>
      <c r="J20" s="14"/>
      <c r="K20" s="69"/>
    </row>
    <row r="21" spans="1:11" ht="15" x14ac:dyDescent="0.2">
      <c r="A21" s="68"/>
      <c r="B21" s="86" t="s">
        <v>188</v>
      </c>
      <c r="C21" s="87"/>
      <c r="D21" s="87" t="s">
        <v>192</v>
      </c>
      <c r="E21" s="14"/>
      <c r="F21" s="14"/>
      <c r="G21" s="14"/>
      <c r="H21" s="14"/>
      <c r="I21" s="14"/>
      <c r="J21" s="14"/>
      <c r="K21" s="69"/>
    </row>
    <row r="22" spans="1:11" ht="15" x14ac:dyDescent="0.2">
      <c r="A22" s="68"/>
      <c r="B22" s="86" t="s">
        <v>188</v>
      </c>
      <c r="C22" s="87" t="s">
        <v>202</v>
      </c>
      <c r="D22" s="87"/>
      <c r="E22" s="14"/>
      <c r="F22" s="14"/>
      <c r="G22" s="14"/>
      <c r="H22" s="14"/>
      <c r="I22" s="14"/>
      <c r="J22" s="14"/>
      <c r="K22" s="69"/>
    </row>
    <row r="23" spans="1:11" ht="15" x14ac:dyDescent="0.2">
      <c r="A23" s="68"/>
      <c r="B23" s="86" t="s">
        <v>188</v>
      </c>
      <c r="C23" s="87"/>
      <c r="D23" s="87" t="s">
        <v>193</v>
      </c>
      <c r="E23" s="14"/>
      <c r="F23" s="14"/>
      <c r="G23" s="14"/>
      <c r="H23" s="14"/>
      <c r="I23" s="14"/>
      <c r="J23" s="14"/>
      <c r="K23" s="69"/>
    </row>
    <row r="24" spans="1:11" ht="15" x14ac:dyDescent="0.2">
      <c r="A24" s="68"/>
      <c r="B24" s="86" t="s">
        <v>188</v>
      </c>
      <c r="C24" s="87"/>
      <c r="D24" s="87" t="s">
        <v>194</v>
      </c>
      <c r="E24" s="14"/>
      <c r="F24" s="14"/>
      <c r="G24" s="14"/>
      <c r="H24" s="14"/>
      <c r="I24" s="14"/>
      <c r="J24" s="14"/>
      <c r="K24" s="69"/>
    </row>
    <row r="25" spans="1:11" ht="15" x14ac:dyDescent="0.2">
      <c r="A25" s="68"/>
      <c r="B25" s="86" t="s">
        <v>188</v>
      </c>
      <c r="C25" s="87"/>
      <c r="D25" s="87" t="s">
        <v>195</v>
      </c>
      <c r="E25" s="14"/>
      <c r="F25" s="14"/>
      <c r="G25" s="14"/>
      <c r="H25" s="14"/>
      <c r="I25" s="14"/>
      <c r="J25" s="14"/>
      <c r="K25" s="69"/>
    </row>
    <row r="26" spans="1:11" ht="15" x14ac:dyDescent="0.2">
      <c r="A26" s="68"/>
      <c r="B26" s="86" t="s">
        <v>188</v>
      </c>
      <c r="C26" s="87" t="s">
        <v>179</v>
      </c>
      <c r="D26" s="87"/>
      <c r="E26" s="14"/>
      <c r="F26" s="14"/>
      <c r="G26" s="14"/>
      <c r="H26" s="14"/>
      <c r="I26" s="14"/>
      <c r="J26" s="14"/>
      <c r="K26" s="69"/>
    </row>
    <row r="27" spans="1:11" ht="15" x14ac:dyDescent="0.2">
      <c r="A27" s="68"/>
      <c r="B27" s="86" t="s">
        <v>188</v>
      </c>
      <c r="C27" s="87" t="s">
        <v>180</v>
      </c>
      <c r="D27" s="87"/>
      <c r="E27" s="14"/>
      <c r="F27" s="14"/>
      <c r="G27" s="14"/>
      <c r="H27" s="14"/>
      <c r="I27" s="14"/>
      <c r="J27" s="14"/>
      <c r="K27" s="69"/>
    </row>
    <row r="28" spans="1:11" x14ac:dyDescent="0.2">
      <c r="A28" s="68"/>
      <c r="K28" s="69"/>
    </row>
    <row r="29" spans="1:11" x14ac:dyDescent="0.2">
      <c r="A29" s="68"/>
      <c r="K29" s="69"/>
    </row>
    <row r="30" spans="1:11" x14ac:dyDescent="0.2">
      <c r="A30" s="68"/>
      <c r="B30" s="324" t="s">
        <v>201</v>
      </c>
      <c r="C30" s="324"/>
      <c r="D30" s="324"/>
      <c r="E30" s="324"/>
      <c r="F30" s="324"/>
      <c r="G30" s="324"/>
      <c r="H30" s="324"/>
      <c r="I30" s="324"/>
      <c r="J30" s="324"/>
      <c r="K30" s="334"/>
    </row>
    <row r="31" spans="1:11" x14ac:dyDescent="0.2">
      <c r="A31" s="68"/>
      <c r="B31" s="324"/>
      <c r="C31" s="324"/>
      <c r="D31" s="324"/>
      <c r="E31" s="324"/>
      <c r="F31" s="324"/>
      <c r="G31" s="324"/>
      <c r="H31" s="324"/>
      <c r="I31" s="324"/>
      <c r="J31" s="324"/>
      <c r="K31" s="334"/>
    </row>
    <row r="32" spans="1:11" x14ac:dyDescent="0.2">
      <c r="A32" s="68"/>
      <c r="B32" s="324"/>
      <c r="C32" s="324"/>
      <c r="D32" s="324"/>
      <c r="E32" s="324"/>
      <c r="F32" s="324"/>
      <c r="G32" s="324"/>
      <c r="H32" s="324"/>
      <c r="I32" s="324"/>
      <c r="J32" s="324"/>
      <c r="K32" s="334"/>
    </row>
    <row r="33" spans="1:11" x14ac:dyDescent="0.2">
      <c r="A33" s="68"/>
      <c r="K33" s="69"/>
    </row>
    <row r="34" spans="1:11" x14ac:dyDescent="0.2">
      <c r="A34" s="68"/>
      <c r="K34" s="69"/>
    </row>
    <row r="35" spans="1:11" x14ac:dyDescent="0.2">
      <c r="A35" s="68"/>
      <c r="K35" s="69"/>
    </row>
    <row r="36" spans="1:11" ht="13.5" thickBot="1" x14ac:dyDescent="0.25">
      <c r="A36" s="68"/>
      <c r="B36" s="71"/>
      <c r="C36" s="71"/>
      <c r="D36" s="71"/>
      <c r="E36" s="71"/>
      <c r="I36" s="71"/>
      <c r="J36" s="71"/>
      <c r="K36" s="72"/>
    </row>
    <row r="37" spans="1:11" ht="15" x14ac:dyDescent="0.2">
      <c r="A37" s="68"/>
      <c r="B37" s="14"/>
      <c r="C37" s="14"/>
      <c r="D37" s="14"/>
      <c r="E37" s="14"/>
      <c r="F37" s="14"/>
      <c r="G37" s="14"/>
      <c r="H37" s="14"/>
      <c r="I37" s="14"/>
      <c r="J37" s="14"/>
      <c r="K37" s="17"/>
    </row>
    <row r="38" spans="1:11" ht="15" x14ac:dyDescent="0.2">
      <c r="A38" s="68"/>
      <c r="B38" s="76" t="s">
        <v>199</v>
      </c>
      <c r="I38" s="76" t="s">
        <v>200</v>
      </c>
      <c r="K38" s="69"/>
    </row>
    <row r="39" spans="1:11" x14ac:dyDescent="0.2">
      <c r="A39" s="68"/>
      <c r="K39" s="69"/>
    </row>
    <row r="40" spans="1:11" x14ac:dyDescent="0.2">
      <c r="A40" s="68"/>
      <c r="K40" s="69"/>
    </row>
    <row r="41" spans="1:11" ht="15.75" thickBot="1" x14ac:dyDescent="0.25">
      <c r="A41" s="88"/>
      <c r="B41" s="71"/>
      <c r="C41" s="71"/>
      <c r="D41" s="71"/>
      <c r="E41" s="71"/>
      <c r="F41" s="71"/>
      <c r="G41" s="71"/>
      <c r="H41" s="71"/>
      <c r="I41" s="71"/>
      <c r="J41" s="71"/>
      <c r="K41" s="72"/>
    </row>
  </sheetData>
  <mergeCells count="6">
    <mergeCell ref="B30:K32"/>
    <mergeCell ref="C5:K5"/>
    <mergeCell ref="C16:K16"/>
    <mergeCell ref="A1:K1"/>
    <mergeCell ref="A2:K2"/>
    <mergeCell ref="A3:K3"/>
  </mergeCells>
  <printOptions horizontalCentered="1"/>
  <pageMargins left="0.25" right="0.25"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404FD6-C6D9-4BB8-A999-136AD9A1C79C}">
  <sheetPr codeName="Sheet25"/>
  <dimension ref="A1:C71"/>
  <sheetViews>
    <sheetView zoomScaleNormal="100" zoomScaleSheetLayoutView="80" workbookViewId="0">
      <selection activeCell="B6" sqref="B6"/>
    </sheetView>
  </sheetViews>
  <sheetFormatPr defaultRowHeight="14.25" x14ac:dyDescent="0.2"/>
  <cols>
    <col min="1" max="1" width="105.28515625" style="13" customWidth="1"/>
    <col min="2" max="2" width="8.5703125" style="13" customWidth="1"/>
    <col min="3" max="3" width="57.28515625" style="13" customWidth="1"/>
    <col min="4" max="16384" width="9.140625" style="13"/>
  </cols>
  <sheetData>
    <row r="1" spans="1:3" s="67" customFormat="1" ht="111" customHeight="1" thickBot="1" x14ac:dyDescent="0.45">
      <c r="A1" s="341" t="str">
        <f xml:space="preserve"> "Tournament Manager - " &amp; Welcome!B7</f>
        <v xml:space="preserve">Tournament Manager - </v>
      </c>
      <c r="B1" s="341"/>
      <c r="C1" s="341"/>
    </row>
    <row r="2" spans="1:3" s="67" customFormat="1" ht="13.5" thickBot="1" x14ac:dyDescent="0.25">
      <c r="A2" s="342"/>
      <c r="B2" s="343"/>
      <c r="C2" s="344"/>
    </row>
    <row r="3" spans="1:3" s="67" customFormat="1" ht="27.75" thickBot="1" x14ac:dyDescent="0.4">
      <c r="A3" s="278" t="s">
        <v>571</v>
      </c>
      <c r="B3" s="279"/>
      <c r="C3" s="280"/>
    </row>
    <row r="4" spans="1:3" ht="25.5" x14ac:dyDescent="0.2">
      <c r="A4" s="338" t="s">
        <v>507</v>
      </c>
      <c r="B4" s="339"/>
      <c r="C4" s="340"/>
    </row>
    <row r="5" spans="1:3" x14ac:dyDescent="0.2">
      <c r="A5" s="181" t="s">
        <v>572</v>
      </c>
      <c r="B5" s="182" t="s">
        <v>574</v>
      </c>
      <c r="C5" s="183" t="s">
        <v>2</v>
      </c>
    </row>
    <row r="6" spans="1:3" x14ac:dyDescent="0.2">
      <c r="A6" s="184" t="s">
        <v>508</v>
      </c>
      <c r="B6" s="47"/>
      <c r="C6" s="185"/>
    </row>
    <row r="7" spans="1:3" ht="28.5" x14ac:dyDescent="0.2">
      <c r="A7" s="186" t="s">
        <v>509</v>
      </c>
      <c r="B7" s="187"/>
      <c r="C7" s="185"/>
    </row>
    <row r="8" spans="1:3" ht="42.75" x14ac:dyDescent="0.2">
      <c r="A8" s="184" t="s">
        <v>510</v>
      </c>
      <c r="B8" s="47"/>
      <c r="C8" s="185"/>
    </row>
    <row r="9" spans="1:3" ht="57" x14ac:dyDescent="0.2">
      <c r="A9" s="184" t="s">
        <v>511</v>
      </c>
      <c r="B9" s="47"/>
      <c r="C9" s="185"/>
    </row>
    <row r="10" spans="1:3" ht="42.75" x14ac:dyDescent="0.2">
      <c r="A10" s="184" t="s">
        <v>512</v>
      </c>
      <c r="B10" s="47"/>
      <c r="C10" s="185"/>
    </row>
    <row r="11" spans="1:3" ht="28.5" x14ac:dyDescent="0.2">
      <c r="A11" s="184" t="s">
        <v>513</v>
      </c>
      <c r="B11" s="47"/>
      <c r="C11" s="185"/>
    </row>
    <row r="12" spans="1:3" x14ac:dyDescent="0.2">
      <c r="A12" s="186" t="s">
        <v>514</v>
      </c>
      <c r="B12" s="187"/>
      <c r="C12" s="185"/>
    </row>
    <row r="13" spans="1:3" x14ac:dyDescent="0.2">
      <c r="A13" s="184" t="s">
        <v>515</v>
      </c>
      <c r="B13" s="47"/>
      <c r="C13" s="185"/>
    </row>
    <row r="14" spans="1:3" ht="28.5" x14ac:dyDescent="0.2">
      <c r="A14" s="184" t="s">
        <v>516</v>
      </c>
      <c r="B14" s="47"/>
      <c r="C14" s="185"/>
    </row>
    <row r="15" spans="1:3" x14ac:dyDescent="0.2">
      <c r="A15" s="184" t="s">
        <v>517</v>
      </c>
      <c r="B15" s="47"/>
      <c r="C15" s="185"/>
    </row>
    <row r="16" spans="1:3" ht="28.5" x14ac:dyDescent="0.2">
      <c r="A16" s="186" t="s">
        <v>518</v>
      </c>
      <c r="B16" s="187"/>
      <c r="C16" s="185"/>
    </row>
    <row r="17" spans="1:3" ht="28.5" x14ac:dyDescent="0.2">
      <c r="A17" s="184" t="s">
        <v>519</v>
      </c>
      <c r="B17" s="47"/>
      <c r="C17" s="185"/>
    </row>
    <row r="18" spans="1:3" x14ac:dyDescent="0.2">
      <c r="A18" s="188" t="s">
        <v>520</v>
      </c>
      <c r="B18" s="189"/>
      <c r="C18" s="190"/>
    </row>
    <row r="19" spans="1:3" ht="25.5" x14ac:dyDescent="0.2">
      <c r="A19" s="338" t="s">
        <v>521</v>
      </c>
      <c r="B19" s="339"/>
      <c r="C19" s="340"/>
    </row>
    <row r="20" spans="1:3" x14ac:dyDescent="0.2">
      <c r="A20" s="181" t="s">
        <v>572</v>
      </c>
      <c r="B20" s="182" t="s">
        <v>574</v>
      </c>
      <c r="C20" s="183" t="s">
        <v>2</v>
      </c>
    </row>
    <row r="21" spans="1:3" x14ac:dyDescent="0.2">
      <c r="A21" s="184" t="s">
        <v>522</v>
      </c>
      <c r="B21" s="47"/>
      <c r="C21" s="185"/>
    </row>
    <row r="22" spans="1:3" x14ac:dyDescent="0.2">
      <c r="A22" s="184" t="s">
        <v>523</v>
      </c>
      <c r="B22" s="47"/>
      <c r="C22" s="185"/>
    </row>
    <row r="23" spans="1:3" ht="18" customHeight="1" x14ac:dyDescent="0.2">
      <c r="A23" s="188" t="s">
        <v>524</v>
      </c>
      <c r="B23" s="189"/>
      <c r="C23" s="190"/>
    </row>
    <row r="24" spans="1:3" ht="25.5" x14ac:dyDescent="0.2">
      <c r="A24" s="338" t="s">
        <v>525</v>
      </c>
      <c r="B24" s="339"/>
      <c r="C24" s="340"/>
    </row>
    <row r="25" spans="1:3" x14ac:dyDescent="0.2">
      <c r="A25" s="181" t="s">
        <v>572</v>
      </c>
      <c r="B25" s="182" t="s">
        <v>574</v>
      </c>
      <c r="C25" s="183" t="s">
        <v>2</v>
      </c>
    </row>
    <row r="26" spans="1:3" x14ac:dyDescent="0.2">
      <c r="A26" s="184" t="s">
        <v>526</v>
      </c>
      <c r="B26" s="47"/>
      <c r="C26" s="185"/>
    </row>
    <row r="27" spans="1:3" x14ac:dyDescent="0.2">
      <c r="A27" s="184" t="s">
        <v>527</v>
      </c>
      <c r="B27" s="47"/>
      <c r="C27" s="185"/>
    </row>
    <row r="28" spans="1:3" ht="28.5" x14ac:dyDescent="0.2">
      <c r="A28" s="184" t="s">
        <v>528</v>
      </c>
      <c r="B28" s="47"/>
      <c r="C28" s="191" t="s">
        <v>529</v>
      </c>
    </row>
    <row r="29" spans="1:3" x14ac:dyDescent="0.2">
      <c r="A29" s="184" t="s">
        <v>530</v>
      </c>
      <c r="B29" s="47"/>
      <c r="C29" s="185"/>
    </row>
    <row r="30" spans="1:3" x14ac:dyDescent="0.2">
      <c r="A30" s="184" t="s">
        <v>531</v>
      </c>
      <c r="B30" s="47"/>
      <c r="C30" s="185"/>
    </row>
    <row r="31" spans="1:3" x14ac:dyDescent="0.2">
      <c r="A31" s="184" t="s">
        <v>532</v>
      </c>
      <c r="B31" s="47"/>
      <c r="C31" s="185"/>
    </row>
    <row r="32" spans="1:3" x14ac:dyDescent="0.2">
      <c r="A32" s="184" t="s">
        <v>533</v>
      </c>
      <c r="B32" s="47"/>
      <c r="C32" s="185"/>
    </row>
    <row r="33" spans="1:3" x14ac:dyDescent="0.2">
      <c r="A33" s="184" t="s">
        <v>534</v>
      </c>
      <c r="B33" s="47"/>
      <c r="C33" s="185"/>
    </row>
    <row r="34" spans="1:3" x14ac:dyDescent="0.2">
      <c r="A34" s="184" t="s">
        <v>535</v>
      </c>
      <c r="B34" s="47"/>
      <c r="C34" s="185"/>
    </row>
    <row r="35" spans="1:3" ht="28.5" x14ac:dyDescent="0.2">
      <c r="A35" s="184" t="s">
        <v>536</v>
      </c>
      <c r="B35" s="47"/>
      <c r="C35" s="185"/>
    </row>
    <row r="36" spans="1:3" x14ac:dyDescent="0.2">
      <c r="A36" s="184" t="s">
        <v>537</v>
      </c>
      <c r="B36" s="47"/>
      <c r="C36" s="185"/>
    </row>
    <row r="37" spans="1:3" x14ac:dyDescent="0.2">
      <c r="A37" s="184" t="s">
        <v>538</v>
      </c>
      <c r="B37" s="47"/>
      <c r="C37" s="185"/>
    </row>
    <row r="38" spans="1:3" x14ac:dyDescent="0.2">
      <c r="A38" s="184" t="s">
        <v>539</v>
      </c>
      <c r="B38" s="47"/>
      <c r="C38" s="185"/>
    </row>
    <row r="39" spans="1:3" x14ac:dyDescent="0.2">
      <c r="A39" s="184" t="s">
        <v>573</v>
      </c>
      <c r="B39" s="47"/>
      <c r="C39" s="185"/>
    </row>
    <row r="40" spans="1:3" x14ac:dyDescent="0.2">
      <c r="A40" s="184" t="s">
        <v>540</v>
      </c>
      <c r="B40" s="47"/>
      <c r="C40" s="185"/>
    </row>
    <row r="41" spans="1:3" x14ac:dyDescent="0.2">
      <c r="A41" s="184" t="s">
        <v>541</v>
      </c>
      <c r="B41" s="47"/>
      <c r="C41" s="185"/>
    </row>
    <row r="42" spans="1:3" x14ac:dyDescent="0.2">
      <c r="A42" s="184" t="s">
        <v>542</v>
      </c>
      <c r="B42" s="47"/>
      <c r="C42" s="185"/>
    </row>
    <row r="43" spans="1:3" x14ac:dyDescent="0.2">
      <c r="A43" s="184" t="s">
        <v>543</v>
      </c>
      <c r="B43" s="47"/>
      <c r="C43" s="185"/>
    </row>
    <row r="44" spans="1:3" x14ac:dyDescent="0.2">
      <c r="A44" s="184" t="s">
        <v>544</v>
      </c>
      <c r="B44" s="47"/>
      <c r="C44" s="185"/>
    </row>
    <row r="45" spans="1:3" x14ac:dyDescent="0.2">
      <c r="A45" s="184" t="s">
        <v>545</v>
      </c>
      <c r="B45" s="47"/>
      <c r="C45" s="191" t="s">
        <v>529</v>
      </c>
    </row>
    <row r="46" spans="1:3" x14ac:dyDescent="0.2">
      <c r="A46" s="184" t="s">
        <v>546</v>
      </c>
      <c r="B46" s="47"/>
      <c r="C46" s="191" t="s">
        <v>529</v>
      </c>
    </row>
    <row r="47" spans="1:3" x14ac:dyDescent="0.2">
      <c r="A47" s="184" t="s">
        <v>547</v>
      </c>
      <c r="B47" s="47"/>
      <c r="C47" s="191" t="s">
        <v>529</v>
      </c>
    </row>
    <row r="48" spans="1:3" ht="28.5" x14ac:dyDescent="0.2">
      <c r="A48" s="184" t="s">
        <v>548</v>
      </c>
      <c r="B48" s="47"/>
      <c r="C48" s="191" t="s">
        <v>529</v>
      </c>
    </row>
    <row r="49" spans="1:3" x14ac:dyDescent="0.2">
      <c r="A49" s="184" t="s">
        <v>549</v>
      </c>
      <c r="B49" s="47"/>
      <c r="C49" s="185"/>
    </row>
    <row r="50" spans="1:3" x14ac:dyDescent="0.2">
      <c r="A50" s="184" t="s">
        <v>550</v>
      </c>
      <c r="B50" s="47"/>
      <c r="C50" s="185"/>
    </row>
    <row r="51" spans="1:3" x14ac:dyDescent="0.2">
      <c r="A51" s="184" t="s">
        <v>551</v>
      </c>
      <c r="B51" s="47"/>
      <c r="C51" s="185"/>
    </row>
    <row r="52" spans="1:3" x14ac:dyDescent="0.2">
      <c r="A52" s="184" t="s">
        <v>552</v>
      </c>
      <c r="B52" s="47"/>
      <c r="C52" s="185"/>
    </row>
    <row r="53" spans="1:3" x14ac:dyDescent="0.2">
      <c r="A53" s="184" t="s">
        <v>553</v>
      </c>
      <c r="B53" s="47"/>
      <c r="C53" s="185"/>
    </row>
    <row r="54" spans="1:3" x14ac:dyDescent="0.2">
      <c r="A54" s="184" t="s">
        <v>554</v>
      </c>
      <c r="B54" s="47"/>
      <c r="C54" s="185"/>
    </row>
    <row r="55" spans="1:3" x14ac:dyDescent="0.2">
      <c r="A55" s="184" t="s">
        <v>555</v>
      </c>
      <c r="B55" s="47"/>
      <c r="C55" s="185"/>
    </row>
    <row r="56" spans="1:3" ht="28.5" x14ac:dyDescent="0.2">
      <c r="A56" s="184" t="s">
        <v>556</v>
      </c>
      <c r="B56" s="47"/>
      <c r="C56" s="185"/>
    </row>
    <row r="57" spans="1:3" ht="28.5" x14ac:dyDescent="0.2">
      <c r="A57" s="184" t="s">
        <v>557</v>
      </c>
      <c r="B57" s="47"/>
      <c r="C57" s="185"/>
    </row>
    <row r="58" spans="1:3" ht="28.5" x14ac:dyDescent="0.2">
      <c r="A58" s="188" t="s">
        <v>558</v>
      </c>
      <c r="B58" s="189"/>
      <c r="C58" s="190"/>
    </row>
    <row r="59" spans="1:3" ht="25.5" x14ac:dyDescent="0.2">
      <c r="A59" s="338" t="s">
        <v>559</v>
      </c>
      <c r="B59" s="339"/>
      <c r="C59" s="340"/>
    </row>
    <row r="60" spans="1:3" x14ac:dyDescent="0.2">
      <c r="A60" s="181" t="s">
        <v>572</v>
      </c>
      <c r="B60" s="182" t="s">
        <v>574</v>
      </c>
      <c r="C60" s="183" t="s">
        <v>2</v>
      </c>
    </row>
    <row r="61" spans="1:3" x14ac:dyDescent="0.2">
      <c r="A61" s="184" t="s">
        <v>560</v>
      </c>
      <c r="B61" s="47"/>
      <c r="C61" s="185"/>
    </row>
    <row r="62" spans="1:3" x14ac:dyDescent="0.2">
      <c r="A62" s="184" t="s">
        <v>561</v>
      </c>
      <c r="B62" s="47"/>
      <c r="C62" s="185"/>
    </row>
    <row r="63" spans="1:3" x14ac:dyDescent="0.2">
      <c r="A63" s="184" t="s">
        <v>562</v>
      </c>
      <c r="B63" s="47"/>
      <c r="C63" s="185"/>
    </row>
    <row r="64" spans="1:3" ht="42.75" x14ac:dyDescent="0.2">
      <c r="A64" s="184" t="s">
        <v>563</v>
      </c>
      <c r="B64" s="47"/>
      <c r="C64" s="185"/>
    </row>
    <row r="65" spans="1:3" x14ac:dyDescent="0.2">
      <c r="A65" s="184" t="s">
        <v>564</v>
      </c>
      <c r="B65" s="47"/>
      <c r="C65" s="185"/>
    </row>
    <row r="66" spans="1:3" x14ac:dyDescent="0.2">
      <c r="A66" s="184" t="s">
        <v>565</v>
      </c>
      <c r="B66" s="47"/>
      <c r="C66" s="185"/>
    </row>
    <row r="67" spans="1:3" ht="42.75" x14ac:dyDescent="0.2">
      <c r="A67" s="184" t="s">
        <v>566</v>
      </c>
      <c r="B67" s="47"/>
      <c r="C67" s="185"/>
    </row>
    <row r="68" spans="1:3" ht="28.5" x14ac:dyDescent="0.2">
      <c r="A68" s="184" t="s">
        <v>567</v>
      </c>
      <c r="B68" s="47"/>
      <c r="C68" s="185"/>
    </row>
    <row r="69" spans="1:3" ht="28.5" x14ac:dyDescent="0.2">
      <c r="A69" s="186" t="s">
        <v>568</v>
      </c>
      <c r="B69" s="187"/>
      <c r="C69" s="185"/>
    </row>
    <row r="70" spans="1:3" ht="28.5" x14ac:dyDescent="0.2">
      <c r="A70" s="184" t="s">
        <v>569</v>
      </c>
      <c r="B70" s="47"/>
      <c r="C70" s="185"/>
    </row>
    <row r="71" spans="1:3" x14ac:dyDescent="0.2">
      <c r="A71" s="192" t="s">
        <v>570</v>
      </c>
      <c r="B71" s="193"/>
      <c r="C71" s="190"/>
    </row>
  </sheetData>
  <mergeCells count="7">
    <mergeCell ref="A59:C59"/>
    <mergeCell ref="A1:C1"/>
    <mergeCell ref="A2:C2"/>
    <mergeCell ref="A3:C3"/>
    <mergeCell ref="A4:C4"/>
    <mergeCell ref="A19:C19"/>
    <mergeCell ref="A24:C24"/>
  </mergeCells>
  <hyperlinks>
    <hyperlink ref="A71" r:id="rId1" display="https://igt.quip.com/hxoOA2voPKzU" xr:uid="{F54E3486-B819-464E-87B8-9F31278C91D8}"/>
    <hyperlink ref="A16" r:id="rId2" display="https://igt.quip.com/3Xe4AQ29f4m1" xr:uid="{144C0D3A-1BF9-4982-AFBC-E62B1AB28212}"/>
    <hyperlink ref="A12" r:id="rId3" display="https://igt.quip.com/LTRAOAa4VaV" xr:uid="{726C73C0-043E-4C1D-8558-4C5B22EC8F53}"/>
    <hyperlink ref="A69" r:id="rId4" display="https://igt.quip.com/a29zApdvVZzq" xr:uid="{973914E3-671A-4A3A-AFEF-30CEED68F06A}"/>
    <hyperlink ref="A7" r:id="rId5" display="https://igt.quip.com/Sz3hALVVgmU0" xr:uid="{4F25044E-9EC3-4306-91F4-1B25D7AA2141}"/>
  </hyperlinks>
  <pageMargins left="0.25" right="0.25" top="0.75" bottom="0.75" header="0.3" footer="0.3"/>
  <pageSetup scale="59" orientation="portrait" r:id="rId6"/>
  <drawing r:id="rId7"/>
  <tableParts count="4">
    <tablePart r:id="rId8"/>
    <tablePart r:id="rId9"/>
    <tablePart r:id="rId10"/>
    <tablePart r:id="rId1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E08CB6-4855-46C8-8F0E-FC52B56849DE}">
  <sheetPr codeName="Sheet20">
    <pageSetUpPr fitToPage="1"/>
  </sheetPr>
  <dimension ref="A1:H28"/>
  <sheetViews>
    <sheetView workbookViewId="0">
      <selection activeCell="A3" sqref="A3:H3"/>
    </sheetView>
  </sheetViews>
  <sheetFormatPr defaultRowHeight="12.75" x14ac:dyDescent="0.2"/>
  <cols>
    <col min="1" max="1" width="7.42578125" style="67" customWidth="1"/>
    <col min="2" max="2" width="13" style="67" bestFit="1" customWidth="1"/>
    <col min="3" max="3" width="13.7109375" style="67" bestFit="1" customWidth="1"/>
    <col min="4" max="4" width="30.140625" style="67" bestFit="1" customWidth="1"/>
    <col min="5" max="5" width="15.85546875" style="67" bestFit="1" customWidth="1"/>
    <col min="6" max="6" width="10.5703125" style="67" bestFit="1" customWidth="1"/>
    <col min="7" max="7" width="20" style="67" customWidth="1"/>
    <col min="8" max="8" width="7.42578125" style="67" customWidth="1"/>
    <col min="9" max="16384" width="9.140625" style="67"/>
  </cols>
  <sheetData>
    <row r="1" spans="1:8" ht="111" customHeight="1" thickBot="1" x14ac:dyDescent="0.45">
      <c r="A1" s="325" t="str">
        <f xml:space="preserve"> "Tournament Manager - " &amp; Welcome!B7</f>
        <v xml:space="preserve">Tournament Manager - </v>
      </c>
      <c r="B1" s="326"/>
      <c r="C1" s="326"/>
      <c r="D1" s="326"/>
      <c r="E1" s="326"/>
      <c r="F1" s="326"/>
      <c r="G1" s="326"/>
      <c r="H1" s="327"/>
    </row>
    <row r="2" spans="1:8" ht="8.25" customHeight="1" thickBot="1" x14ac:dyDescent="0.45">
      <c r="A2" s="145"/>
      <c r="B2" s="146"/>
      <c r="C2" s="146"/>
      <c r="D2" s="146"/>
      <c r="E2" s="146"/>
      <c r="F2" s="146"/>
      <c r="G2" s="146"/>
      <c r="H2" s="147"/>
    </row>
    <row r="3" spans="1:8" ht="27.75" thickBot="1" x14ac:dyDescent="0.4">
      <c r="A3" s="278" t="s">
        <v>506</v>
      </c>
      <c r="B3" s="279"/>
      <c r="C3" s="279"/>
      <c r="D3" s="279"/>
      <c r="E3" s="279"/>
      <c r="F3" s="279"/>
      <c r="G3" s="279"/>
      <c r="H3" s="280"/>
    </row>
    <row r="4" spans="1:8" ht="15" x14ac:dyDescent="0.2">
      <c r="A4" s="142"/>
      <c r="B4" s="143"/>
      <c r="C4" s="143"/>
      <c r="D4" s="143"/>
      <c r="E4" s="143"/>
      <c r="F4" s="143"/>
      <c r="G4" s="143"/>
      <c r="H4" s="144"/>
    </row>
    <row r="5" spans="1:8" ht="18" customHeight="1" x14ac:dyDescent="0.2">
      <c r="A5" s="75"/>
      <c r="B5" s="345"/>
      <c r="C5" s="345"/>
      <c r="D5" s="345"/>
      <c r="E5" s="345"/>
      <c r="F5" s="345"/>
      <c r="G5" s="345"/>
      <c r="H5" s="17"/>
    </row>
    <row r="6" spans="1:8" ht="15" customHeight="1" x14ac:dyDescent="0.2">
      <c r="A6" s="75"/>
      <c r="B6" s="345"/>
      <c r="C6" s="345"/>
      <c r="D6" s="345"/>
      <c r="E6" s="345"/>
      <c r="F6" s="345"/>
      <c r="G6" s="345"/>
      <c r="H6" s="17"/>
    </row>
    <row r="7" spans="1:8" ht="15" customHeight="1" x14ac:dyDescent="0.2">
      <c r="A7" s="75"/>
      <c r="B7" s="345"/>
      <c r="C7" s="345"/>
      <c r="D7" s="345"/>
      <c r="E7" s="345"/>
      <c r="F7" s="345"/>
      <c r="G7" s="345"/>
      <c r="H7" s="17"/>
    </row>
    <row r="8" spans="1:8" ht="15" customHeight="1" thickBot="1" x14ac:dyDescent="0.25">
      <c r="A8" s="75"/>
      <c r="H8" s="17"/>
    </row>
    <row r="9" spans="1:8" ht="18" x14ac:dyDescent="0.25">
      <c r="A9" s="75"/>
      <c r="B9" s="135" t="s">
        <v>337</v>
      </c>
      <c r="C9" s="136" t="s">
        <v>336</v>
      </c>
      <c r="D9" s="136" t="s">
        <v>319</v>
      </c>
      <c r="E9" s="136" t="s">
        <v>320</v>
      </c>
      <c r="F9" s="136" t="s">
        <v>338</v>
      </c>
      <c r="G9" s="137" t="s">
        <v>339</v>
      </c>
      <c r="H9" s="17"/>
    </row>
    <row r="10" spans="1:8" ht="15" customHeight="1" x14ac:dyDescent="0.2">
      <c r="A10" s="75"/>
      <c r="B10" s="138" t="s">
        <v>321</v>
      </c>
      <c r="C10" s="132"/>
      <c r="D10" s="132" t="s">
        <v>340</v>
      </c>
      <c r="E10" s="132"/>
      <c r="F10" s="132" t="s">
        <v>322</v>
      </c>
      <c r="G10" s="133" t="s">
        <v>323</v>
      </c>
      <c r="H10" s="17"/>
    </row>
    <row r="11" spans="1:8" ht="15" customHeight="1" x14ac:dyDescent="0.2">
      <c r="A11" s="75"/>
      <c r="B11" s="139"/>
      <c r="C11" s="134" t="s">
        <v>324</v>
      </c>
      <c r="D11" s="134" t="s">
        <v>341</v>
      </c>
      <c r="E11" s="134" t="s">
        <v>325</v>
      </c>
      <c r="F11" s="134">
        <v>1</v>
      </c>
      <c r="G11" s="140" t="s">
        <v>348</v>
      </c>
      <c r="H11" s="17"/>
    </row>
    <row r="12" spans="1:8" ht="15" customHeight="1" x14ac:dyDescent="0.2">
      <c r="A12" s="75"/>
      <c r="B12" s="349"/>
      <c r="C12" s="350"/>
      <c r="D12" s="350"/>
      <c r="E12" s="350"/>
      <c r="F12" s="350"/>
      <c r="G12" s="351"/>
      <c r="H12" s="17"/>
    </row>
    <row r="13" spans="1:8" ht="45" x14ac:dyDescent="0.2">
      <c r="A13" s="75"/>
      <c r="B13" s="138" t="s">
        <v>326</v>
      </c>
      <c r="C13" s="132" t="s">
        <v>342</v>
      </c>
      <c r="D13" s="132" t="s">
        <v>343</v>
      </c>
      <c r="E13" s="132" t="s">
        <v>325</v>
      </c>
      <c r="F13" s="132">
        <v>3</v>
      </c>
      <c r="G13" s="176" t="s">
        <v>505</v>
      </c>
      <c r="H13" s="17"/>
    </row>
    <row r="14" spans="1:8" ht="15" customHeight="1" x14ac:dyDescent="0.2">
      <c r="A14" s="75"/>
      <c r="B14" s="139"/>
      <c r="C14" s="134" t="s">
        <v>328</v>
      </c>
      <c r="D14" s="134" t="s">
        <v>329</v>
      </c>
      <c r="E14" s="134"/>
      <c r="F14" s="134">
        <v>1</v>
      </c>
      <c r="G14" s="140"/>
      <c r="H14" s="17"/>
    </row>
    <row r="15" spans="1:8" ht="45" x14ac:dyDescent="0.2">
      <c r="A15" s="75"/>
      <c r="B15" s="138"/>
      <c r="C15" s="132" t="s">
        <v>330</v>
      </c>
      <c r="D15" s="132" t="s">
        <v>343</v>
      </c>
      <c r="E15" s="132" t="s">
        <v>325</v>
      </c>
      <c r="F15" s="132">
        <v>3</v>
      </c>
      <c r="G15" s="176" t="s">
        <v>505</v>
      </c>
      <c r="H15" s="17"/>
    </row>
    <row r="16" spans="1:8" ht="15" customHeight="1" x14ac:dyDescent="0.2">
      <c r="A16" s="75"/>
      <c r="B16" s="349"/>
      <c r="C16" s="350"/>
      <c r="D16" s="350"/>
      <c r="E16" s="350"/>
      <c r="F16" s="350"/>
      <c r="G16" s="351"/>
      <c r="H16" s="17"/>
    </row>
    <row r="17" spans="1:8" ht="45" x14ac:dyDescent="0.2">
      <c r="A17" s="75"/>
      <c r="B17" s="139" t="s">
        <v>331</v>
      </c>
      <c r="C17" s="134" t="s">
        <v>327</v>
      </c>
      <c r="D17" s="134" t="s">
        <v>344</v>
      </c>
      <c r="E17" s="134" t="s">
        <v>325</v>
      </c>
      <c r="F17" s="177">
        <v>3</v>
      </c>
      <c r="G17" s="178" t="s">
        <v>505</v>
      </c>
      <c r="H17" s="17"/>
    </row>
    <row r="18" spans="1:8" ht="15" customHeight="1" x14ac:dyDescent="0.2">
      <c r="A18" s="75"/>
      <c r="B18" s="138"/>
      <c r="C18" s="132" t="s">
        <v>328</v>
      </c>
      <c r="D18" s="132" t="s">
        <v>329</v>
      </c>
      <c r="E18" s="132"/>
      <c r="F18" s="132">
        <v>1</v>
      </c>
      <c r="G18" s="176"/>
      <c r="H18" s="17"/>
    </row>
    <row r="19" spans="1:8" ht="45" x14ac:dyDescent="0.2">
      <c r="A19" s="75"/>
      <c r="B19" s="139"/>
      <c r="C19" s="134" t="s">
        <v>330</v>
      </c>
      <c r="D19" s="134" t="s">
        <v>344</v>
      </c>
      <c r="E19" s="134" t="s">
        <v>325</v>
      </c>
      <c r="F19" s="134">
        <v>3</v>
      </c>
      <c r="G19" s="178" t="s">
        <v>505</v>
      </c>
      <c r="H19" s="17"/>
    </row>
    <row r="20" spans="1:8" ht="15" customHeight="1" x14ac:dyDescent="0.2">
      <c r="A20" s="75"/>
      <c r="B20" s="349"/>
      <c r="C20" s="350"/>
      <c r="D20" s="350"/>
      <c r="E20" s="350"/>
      <c r="F20" s="350"/>
      <c r="G20" s="351"/>
      <c r="H20" s="17"/>
    </row>
    <row r="21" spans="1:8" ht="45" x14ac:dyDescent="0.2">
      <c r="A21" s="75"/>
      <c r="B21" s="138" t="s">
        <v>332</v>
      </c>
      <c r="C21" s="132" t="s">
        <v>333</v>
      </c>
      <c r="D21" s="132" t="s">
        <v>345</v>
      </c>
      <c r="E21" s="132" t="s">
        <v>504</v>
      </c>
      <c r="F21" s="132">
        <v>2</v>
      </c>
      <c r="G21" s="176" t="s">
        <v>505</v>
      </c>
      <c r="H21" s="17"/>
    </row>
    <row r="22" spans="1:8" ht="15" customHeight="1" x14ac:dyDescent="0.2">
      <c r="A22" s="75"/>
      <c r="B22" s="139"/>
      <c r="C22" s="134" t="s">
        <v>328</v>
      </c>
      <c r="D22" s="134" t="s">
        <v>329</v>
      </c>
      <c r="E22" s="134"/>
      <c r="F22" s="134">
        <v>1</v>
      </c>
      <c r="G22" s="140"/>
      <c r="H22" s="17"/>
    </row>
    <row r="23" spans="1:8" ht="45" x14ac:dyDescent="0.2">
      <c r="A23" s="75"/>
      <c r="B23" s="138"/>
      <c r="C23" s="132" t="s">
        <v>334</v>
      </c>
      <c r="D23" s="132" t="s">
        <v>346</v>
      </c>
      <c r="E23" s="132" t="s">
        <v>322</v>
      </c>
      <c r="F23" s="132">
        <v>2</v>
      </c>
      <c r="G23" s="176" t="s">
        <v>505</v>
      </c>
      <c r="H23" s="17"/>
    </row>
    <row r="24" spans="1:8" ht="15" customHeight="1" x14ac:dyDescent="0.2">
      <c r="A24" s="75"/>
      <c r="B24" s="349"/>
      <c r="C24" s="350"/>
      <c r="D24" s="350"/>
      <c r="E24" s="350"/>
      <c r="F24" s="350"/>
      <c r="G24" s="351"/>
      <c r="H24" s="17"/>
    </row>
    <row r="25" spans="1:8" ht="15" customHeight="1" thickBot="1" x14ac:dyDescent="0.25">
      <c r="A25" s="75"/>
      <c r="B25" s="141" t="s">
        <v>335</v>
      </c>
      <c r="C25" s="346" t="s">
        <v>347</v>
      </c>
      <c r="D25" s="347"/>
      <c r="E25" s="347"/>
      <c r="F25" s="347"/>
      <c r="G25" s="348"/>
      <c r="H25" s="17"/>
    </row>
    <row r="26" spans="1:8" ht="15" customHeight="1" x14ac:dyDescent="0.2">
      <c r="A26" s="75"/>
      <c r="B26" s="14"/>
      <c r="C26" s="14"/>
      <c r="D26" s="14"/>
      <c r="E26" s="14"/>
      <c r="F26" s="14"/>
      <c r="G26" s="14"/>
      <c r="H26" s="17"/>
    </row>
    <row r="27" spans="1:8" ht="15" customHeight="1" x14ac:dyDescent="0.2">
      <c r="A27" s="75"/>
      <c r="B27" s="14"/>
      <c r="C27" s="14"/>
      <c r="D27" s="14"/>
      <c r="E27" s="14"/>
      <c r="F27" s="14"/>
      <c r="G27" s="14"/>
      <c r="H27" s="17"/>
    </row>
    <row r="28" spans="1:8" ht="15" customHeight="1" thickBot="1" x14ac:dyDescent="0.25">
      <c r="A28" s="88"/>
      <c r="B28" s="179"/>
      <c r="C28" s="179"/>
      <c r="D28" s="179"/>
      <c r="E28" s="179"/>
      <c r="F28" s="179"/>
      <c r="G28" s="179"/>
      <c r="H28" s="180"/>
    </row>
  </sheetData>
  <mergeCells count="8">
    <mergeCell ref="B5:G7"/>
    <mergeCell ref="A3:H3"/>
    <mergeCell ref="A1:H1"/>
    <mergeCell ref="C25:G25"/>
    <mergeCell ref="B12:G12"/>
    <mergeCell ref="B16:G16"/>
    <mergeCell ref="B20:G20"/>
    <mergeCell ref="B24:G24"/>
  </mergeCells>
  <printOptions horizontalCentered="1"/>
  <pageMargins left="0.25" right="0.25" top="0.75" bottom="0.75" header="0.3" footer="0.3"/>
  <pageSetup scale="86"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4AC504-FA59-46D4-AB3F-AC3AA8BF909F}">
  <sheetPr codeName="Sheet19">
    <pageSetUpPr fitToPage="1"/>
  </sheetPr>
  <dimension ref="A1:D35"/>
  <sheetViews>
    <sheetView zoomScaleNormal="100" workbookViewId="0">
      <selection activeCell="A3" sqref="A3:D3"/>
    </sheetView>
  </sheetViews>
  <sheetFormatPr defaultRowHeight="14.25" x14ac:dyDescent="0.2"/>
  <cols>
    <col min="1" max="1" width="19.85546875" style="13" bestFit="1" customWidth="1"/>
    <col min="2" max="2" width="11.7109375" style="13" bestFit="1" customWidth="1"/>
    <col min="3" max="3" width="67.42578125" style="13" bestFit="1" customWidth="1"/>
    <col min="4" max="4" width="94.28515625" style="13" customWidth="1"/>
    <col min="5" max="16384" width="9.140625" style="13"/>
  </cols>
  <sheetData>
    <row r="1" spans="1:4" ht="94.5" customHeight="1" thickBot="1" x14ac:dyDescent="0.45">
      <c r="A1" s="335" t="str">
        <f xml:space="preserve"> "Tournament Manager Technical Plan -" &amp; Welcome!B7</f>
        <v>Tournament Manager Technical Plan -</v>
      </c>
      <c r="B1" s="336"/>
      <c r="C1" s="336"/>
      <c r="D1" s="337"/>
    </row>
    <row r="2" spans="1:4" ht="7.5" customHeight="1" thickBot="1" x14ac:dyDescent="0.25">
      <c r="A2" s="352"/>
      <c r="B2" s="353"/>
      <c r="C2" s="353"/>
      <c r="D2" s="354"/>
    </row>
    <row r="3" spans="1:4" ht="24.75" customHeight="1" thickBot="1" x14ac:dyDescent="0.4">
      <c r="A3" s="278" t="s">
        <v>173</v>
      </c>
      <c r="B3" s="279"/>
      <c r="C3" s="279"/>
      <c r="D3" s="280"/>
    </row>
    <row r="4" spans="1:4" ht="7.5" customHeight="1" thickBot="1" x14ac:dyDescent="0.25">
      <c r="A4" s="355"/>
      <c r="B4" s="356"/>
      <c r="C4" s="356"/>
      <c r="D4" s="357"/>
    </row>
    <row r="5" spans="1:4" ht="30.75" customHeight="1" x14ac:dyDescent="0.25">
      <c r="A5" s="150" t="s">
        <v>490</v>
      </c>
      <c r="B5" s="151" t="s">
        <v>486</v>
      </c>
      <c r="C5" s="151" t="s">
        <v>208</v>
      </c>
      <c r="D5" s="152" t="s">
        <v>489</v>
      </c>
    </row>
    <row r="6" spans="1:4" x14ac:dyDescent="0.2">
      <c r="A6" s="89" t="str" cm="1">
        <f t="array" ref="A6">IFERROR(INDEX(Problem!A:A, ROW()-4), "")</f>
        <v>P-00005867</v>
      </c>
      <c r="B6" s="13" t="str" cm="1">
        <f t="array" ref="B6">IFERROR(INDEX(Problem!M2:M7, MATCH(INDEX(Problem!I:I, ROW()-4), Problem!L2:L7, 0)), "")</f>
        <v>5.2 HF2</v>
      </c>
      <c r="C6" s="29" t="str" cm="1">
        <f t="array" ref="C6">IF(IFERROR(INDEX(Problem!E:E, ROW()-4), "") = "", "", IFERROR(INDEX(Problem!E:E, ROW()-4), ""))</f>
        <v>Default Settings - Duration</v>
      </c>
      <c r="D6" s="153" t="str" cm="1">
        <f t="array" ref="D6">IF(IFERROR(INDEX(Problem!J:J, ROW()-4), "") = "", "", IFERROR(INDEX(Problem!J:J, ROW()-4), ""))</f>
        <v>Manually change the Duration Setting in the drop down box.</v>
      </c>
    </row>
    <row r="7" spans="1:4" ht="28.5" x14ac:dyDescent="0.2">
      <c r="A7" s="89" t="str" cm="1">
        <f t="array" ref="A7">IFERROR(INDEX(Problem!A:A, ROW()-4), "")</f>
        <v>P-00006456</v>
      </c>
      <c r="B7" s="13" t="str" cm="1">
        <f t="array" ref="B7">IFERROR(INDEX(Problem!M2:M7, MATCH(INDEX(Problem!I:I, ROW()-4), Problem!L2:L7, 0)), "")</f>
        <v>5.2 HF2</v>
      </c>
      <c r="C7" s="29" t="str" cm="1">
        <f t="array" ref="C7">IF(IFERROR(INDEX(Problem!E:E, ROW()-4), "") = "", "", IFERROR(INDEX(Problem!E:E, ROW()-4), ""))</f>
        <v>Two ballots printing with one Card Swipe at the kiosk.</v>
      </c>
      <c r="D7" s="153" t="str" cm="1">
        <f t="array" ref="D7">IF(IFERROR(INDEX(Problem!J:J, ROW()-4), "") = "", "", IFERROR(INDEX(Problem!J:J, ROW()-4), ""))</f>
        <v>Affects sites with multiple # Character count for player IDs.  WA-7986 includes update in Settings and javascript file to correct.</v>
      </c>
    </row>
    <row r="8" spans="1:4" x14ac:dyDescent="0.2">
      <c r="A8" s="89" t="str" cm="1">
        <f t="array" ref="A8">IFERROR(INDEX(Problem!A:A, ROW()-4), "")</f>
        <v>P-00006781</v>
      </c>
      <c r="B8" s="13" t="str" cm="1">
        <f t="array" ref="B8">IFERROR(INDEX(Problem!M2:M7, MATCH(INDEX(Problem!I:I, ROW()-4), Problem!L2:L7, 0)), "")</f>
        <v>4.0 HF1</v>
      </c>
      <c r="C8" s="29" t="str" cm="1">
        <f t="array" ref="C8">IF(IFERROR(INDEX(Problem!E:E, ROW()-4), "") = "", "", IFERROR(INDEX(Problem!E:E, ROW()-4), ""))</f>
        <v>Create Tournament Menu Permission Change</v>
      </c>
      <c r="D8" s="153" t="str" cm="1">
        <f t="array" ref="D8">IF(IFERROR(INDEX(Problem!J:J, ROW()-4), "") = "", "", IFERROR(INDEX(Problem!J:J, ROW()-4), ""))</f>
        <v>WA-8163 available to to correct</v>
      </c>
    </row>
    <row r="9" spans="1:4" ht="28.5" x14ac:dyDescent="0.2">
      <c r="A9" s="89" t="str" cm="1">
        <f t="array" ref="A9">IFERROR(INDEX(Problem!A:A, ROW()-4), "")</f>
        <v>P-00006798</v>
      </c>
      <c r="B9" s="13" t="str" cm="1">
        <f t="array" ref="B9">IFERROR(INDEX(Problem!M2:M7, MATCH(INDEX(Problem!I:I, ROW()-4), Problem!L2:L7, 0)), "")</f>
        <v>3.0</v>
      </c>
      <c r="C9" s="29" t="str" cm="1">
        <f t="array" ref="C9">IF(IFERROR(INDEX(Problem!E:E, ROW()-4), "") = "", "", IFERROR(INDEX(Problem!E:E, ROW()-4), ""))</f>
        <v>filebrowser.aspx Security Vulnerability</v>
      </c>
      <c r="D9" s="153" t="str" cm="1">
        <f t="array" ref="D9">IF(IFERROR(INDEX(Problem!J:J, ROW()-4), "") = "", "", IFERROR(INDEX(Problem!J:J, ROW()-4), ""))</f>
        <v>Can recommend: my current workaround is to put a http redirect specifically on the filebrowser file through IIS back to the homepage.</v>
      </c>
    </row>
    <row r="10" spans="1:4" x14ac:dyDescent="0.2">
      <c r="A10" s="89" t="str" cm="1">
        <f t="array" ref="A10">IFERROR(INDEX(Problem!A:A, ROW()-4), "")</f>
        <v>P-00007156</v>
      </c>
      <c r="B10" s="13" t="str" cm="1">
        <f t="array" ref="B10">IFERROR(INDEX(Problem!M2:M7, MATCH(INDEX(Problem!I:I, ROW()-4), Problem!L2:L7, 0)), "")</f>
        <v>6.2</v>
      </c>
      <c r="C10" s="29" t="str" cm="1">
        <f t="array" ref="C10">IF(IFERROR(INDEX(Problem!E:E, ROW()-4), "") = "", "", IFERROR(INDEX(Problem!E:E, ROW()-4), ""))</f>
        <v>Walkup Bonus Registration error</v>
      </c>
      <c r="D10" s="153" t="str" cm="1">
        <f t="array" ref="D10">IF(IFERROR(INDEX(Problem!J:J, ROW()-4), "") = "", "", IFERROR(INDEX(Problem!J:J, ROW()-4), ""))</f>
        <v>Register patron via bonus registration</v>
      </c>
    </row>
    <row r="11" spans="1:4" ht="28.5" x14ac:dyDescent="0.2">
      <c r="A11" s="89" t="str" cm="1">
        <f t="array" ref="A11">IFERROR(INDEX(Problem!A:A, ROW()-4), "")</f>
        <v>P-00007349</v>
      </c>
      <c r="B11" s="13" t="str" cm="1">
        <f t="array" ref="B11">IFERROR(INDEX(Problem!M2:M7, MATCH(INDEX(Problem!I:I, ROW()-4), Problem!L2:L7, 0)), "")</f>
        <v>6.2</v>
      </c>
      <c r="C11" s="29" t="str" cm="1">
        <f t="array" ref="C11">IF(IFERROR(INDEX(Problem!E:E, ROW()-4), "") = "", "", IFERROR(INDEX(Problem!E:E, ROW()-4), ""))</f>
        <v>Adobe Flash for Tournament Leaderboard, Kiosk &amp; Video Displays</v>
      </c>
      <c r="D11" s="153" t="str" cm="1">
        <f t="array" ref="D11">IF(IFERROR(INDEX(Problem!J:J, ROW()-4), "") = "", "", IFERROR(INDEX(Problem!J:J, ROW()-4), ""))</f>
        <v>Adobe Flash no longer supported, SWF files will not work.  WA-8479 has additional information for header to be set to 0.</v>
      </c>
    </row>
    <row r="12" spans="1:4" x14ac:dyDescent="0.2">
      <c r="A12" s="89" t="str" cm="1">
        <f t="array" ref="A12">IFERROR(INDEX(Problem!A:A, ROW()-4), "")</f>
        <v>P-00007538</v>
      </c>
      <c r="B12" s="13" t="str" cm="1">
        <f t="array" ref="B12">IFERROR(INDEX(Problem!M2:M7, MATCH(INDEX(Problem!I:I, ROW()-4), Problem!L2:L7, 0)), "")</f>
        <v>6.2</v>
      </c>
      <c r="C12" s="29" t="str" cm="1">
        <f t="array" ref="C12">IF(IFERROR(INDEX(Problem!E:E, ROW()-4), "") = "", "", IFERROR(INDEX(Problem!E:E, ROW()-4), ""))</f>
        <v>SpinSplosion Game020001EZEB03 Walkup Tournament</v>
      </c>
      <c r="D12" s="153" t="str" cm="1">
        <f t="array" ref="D12">IF(IFERROR(INDEX(Problem!J:J, ROW()-4), "") = "", "", IFERROR(INDEX(Problem!J:J, ROW()-4), ""))</f>
        <v>Only relevant to sites with SpinSplosion.  WA-8544 available.</v>
      </c>
    </row>
    <row r="13" spans="1:4" ht="28.5" x14ac:dyDescent="0.2">
      <c r="A13" s="89" t="str" cm="1">
        <f t="array" ref="A13">IFERROR(INDEX(Problem!A:A, ROW()-4), "")</f>
        <v>P-00007543</v>
      </c>
      <c r="B13" s="13" t="str" cm="1">
        <f t="array" ref="B13">IFERROR(INDEX(Problem!M2:M7, MATCH(INDEX(Problem!I:I, ROW()-4), Problem!L2:L7, 0)), "")</f>
        <v>6.2</v>
      </c>
      <c r="C13" s="29" t="str" cm="1">
        <f t="array" ref="C13">IF(IFERROR(INDEX(Problem!E:E, ROW()-4), "") = "", "", IFERROR(INDEX(Problem!E:E, ROW()-4), ""))</f>
        <v>Machine Status Enable/Disable Tournament Mode</v>
      </c>
      <c r="D13" s="153" t="str" cm="1">
        <f t="array" ref="D13">IF(IFERROR(INDEX(Problem!J:J, ROW()-4), "") = "", "", IFERROR(INDEX(Problem!J:J, ROW()-4), ""))</f>
        <v>Machine Status, via Real Time Menu is greyed out for users.  Must be part of Remote EGM Configuration group OR use Machine Status thru Tournament/View Tournament/Stage</v>
      </c>
    </row>
    <row r="14" spans="1:4" ht="29.25" customHeight="1" x14ac:dyDescent="0.2">
      <c r="A14" s="89" t="str" cm="1">
        <f t="array" ref="A14">IFERROR(INDEX(Problem!A:A, ROW()-4), "")</f>
        <v>P-00007600</v>
      </c>
      <c r="B14" s="13" t="str" cm="1">
        <f t="array" ref="B14">IFERROR(INDEX(Problem!M2:M7, MATCH(INDEX(Problem!I:I, ROW()-4), Problem!L2:L7, 0)), "")</f>
        <v>6.2</v>
      </c>
      <c r="C14" s="29" t="str" cm="1">
        <f t="array" ref="C14">IF(IFERROR(INDEX(Problem!E:E, ROW()-4), "") = "", "", IFERROR(INDEX(Problem!E:E, ROW()-4), ""))</f>
        <v>Website checks AD for the existence of a user when deactivating - user is already deleted from AD</v>
      </c>
      <c r="D14" s="153" t="str" cm="1">
        <f t="array" ref="D14">IF(IFERROR(INDEX(Problem!J:J, ROW()-4), "") = "", "", IFERROR(INDEX(Problem!J:J, ROW()-4), ""))</f>
        <v>Advise IT to deactivate user in TrM prior to deactivating in AD.</v>
      </c>
    </row>
    <row r="15" spans="1:4" x14ac:dyDescent="0.2">
      <c r="A15" s="89" t="str" cm="1">
        <f t="array" ref="A15">IFERROR(INDEX(Problem!A:A, ROW()-4), "")</f>
        <v>P-00007682</v>
      </c>
      <c r="B15" s="13" t="str" cm="1">
        <f t="array" ref="B15">IFERROR(INDEX(Problem!M2:M7, MATCH(INDEX(Problem!I:I, ROW()-4), Problem!L2:L7, 0)), "")</f>
        <v>6.2</v>
      </c>
      <c r="C15" s="29" t="str" cm="1">
        <f t="array" ref="C15">IF(IFERROR(INDEX(Problem!E:E, ROW()-4), "") = "", "", IFERROR(INDEX(Problem!E:E, ROW()-4), ""))</f>
        <v>Tournament Multi Phase Qualifiers and Wildcards</v>
      </c>
      <c r="D15" s="153" t="str" cm="1">
        <f t="array" ref="D15">IF(IFERROR(INDEX(Problem!J:J, ROW()-4), "") = "", "", IFERROR(INDEX(Problem!J:J, ROW()-4), ""))</f>
        <v>Not enough players to be chosen as wild cards causes error.</v>
      </c>
    </row>
    <row r="16" spans="1:4" x14ac:dyDescent="0.2">
      <c r="A16" s="89" t="str" cm="1">
        <f t="array" ref="A16">IFERROR(INDEX(Problem!A:A, ROW()-4), "")</f>
        <v>P-00007683</v>
      </c>
      <c r="B16" s="13" t="str" cm="1">
        <f t="array" ref="B16">IFERROR(INDEX(Problem!M2:M7, MATCH(INDEX(Problem!I:I, ROW()-4), Problem!L2:L7, 0)), "")</f>
        <v>6.2</v>
      </c>
      <c r="C16" s="29" t="str" cm="1">
        <f t="array" ref="C16">IF(IFERROR(INDEX(Problem!E:E, ROW()-4), "") = "", "", IFERROR(INDEX(Problem!E:E, ROW()-4), ""))</f>
        <v>Tournament Error when trying to add sessions</v>
      </c>
      <c r="D16" s="153" t="str" cm="1">
        <f t="array" ref="D16">IF(IFERROR(INDEX(Problem!J:J, ROW()-4), "") = "", "", IFERROR(INDEX(Problem!J:J, ROW()-4), ""))</f>
        <v>Walk-Up Aggregate tournaments.  WA-8605</v>
      </c>
    </row>
    <row r="17" spans="1:4" ht="42.75" x14ac:dyDescent="0.2">
      <c r="A17" s="89" t="str" cm="1">
        <f t="array" ref="A17">IFERROR(INDEX(Problem!A:A, ROW()-4), "")</f>
        <v>P-00007772</v>
      </c>
      <c r="B17" s="13" t="str" cm="1">
        <f t="array" ref="B17">IFERROR(INDEX(Problem!M2:M7, MATCH(INDEX(Problem!I:I, ROW()-4), Problem!L2:L7, 0)), "")</f>
        <v>6.2</v>
      </c>
      <c r="C17" s="29" t="str" cm="1">
        <f t="array" ref="C17">IF(IFERROR(INDEX(Problem!E:E, ROW()-4), "") = "", "", IFERROR(INDEX(Problem!E:E, ROW()-4), ""))</f>
        <v>Tournament Manager Copy function is not working</v>
      </c>
      <c r="D17" s="153" t="str" cm="1">
        <f t="array" ref="D17">IF(IFERROR(INDEX(Problem!J:J, ROW()-4), "") = "", "", IFERROR(INDEX(Problem!J:J, ROW()-4), ""))</f>
        <v>Only affects properties with 21+ characters in the domain name.  Customer can utilize Template feature or Update Tournament_Copy stored procedure to match all other procs using @Domain parameter of VARCHAR(64).</v>
      </c>
    </row>
    <row r="18" spans="1:4" x14ac:dyDescent="0.2">
      <c r="A18" s="89" t="str" cm="1">
        <f t="array" ref="A18">IFERROR(INDEX(Problem!A:A, ROW()-4), "")</f>
        <v>P-00007818</v>
      </c>
      <c r="B18" s="13" t="str" cm="1">
        <f t="array" ref="B18">IFERROR(INDEX(Problem!M2:M7, MATCH(INDEX(Problem!I:I, ROW()-4), Problem!L2:L7, 0)), "")</f>
        <v>6.2</v>
      </c>
      <c r="C18" s="29" t="str" cm="1">
        <f t="array" ref="C18">IF(IFERROR(INDEX(Problem!E:E, ROW()-4), "") = "", "", IFERROR(INDEX(Problem!E:E, ROW()-4), ""))</f>
        <v>TRM: Tournament duration is playing for longer than configured</v>
      </c>
      <c r="D18" s="153" t="str" cm="1">
        <f t="array" ref="D18">IF(IFERROR(INDEX(Problem!J:J, ROW()-4), "") = "", "", IFERROR(INDEX(Problem!J:J, ROW()-4), ""))</f>
        <v>Set Default to lowest time property plans to set for tournament play.</v>
      </c>
    </row>
    <row r="19" spans="1:4" x14ac:dyDescent="0.2">
      <c r="A19" s="89" t="str" cm="1">
        <f t="array" ref="A19">IFERROR(INDEX(Problem!A:A, ROW()-4), "")</f>
        <v>P-00007819</v>
      </c>
      <c r="B19" s="13" t="str" cm="1">
        <f t="array" ref="B19">IFERROR(INDEX(Problem!M2:M7, MATCH(INDEX(Problem!I:I, ROW()-4), Problem!L2:L7, 0)), "")</f>
        <v>6.0 HF1</v>
      </c>
      <c r="C19" s="29" t="str" cm="1">
        <f t="array" ref="C19">IF(IFERROR(INDEX(Problem!E:E, ROW()-4), "") = "", "", IFERROR(INDEX(Problem!E:E, ROW()-4), ""))</f>
        <v>Spin Derby Game Play v.1 (IGT_Game020003DPUX01)</v>
      </c>
      <c r="D19" s="153" t="str" cm="1">
        <f t="array" ref="D19">IF(IFERROR(INDEX(Problem!J:J, ROW()-4), "") = "", "", IFERROR(INDEX(Problem!J:J, ROW()-4), ""))</f>
        <v>Issue to be fixed with updated version.  WA-8701 contains details.</v>
      </c>
    </row>
    <row r="20" spans="1:4" ht="28.5" x14ac:dyDescent="0.2">
      <c r="A20" s="89" t="str" cm="1">
        <f t="array" ref="A20">IFERROR(INDEX(Problem!A:A, ROW()-4), "")</f>
        <v>P-00007820</v>
      </c>
      <c r="B20" s="13" t="str" cm="1">
        <f t="array" ref="B20">IFERROR(INDEX(Problem!M2:M7, MATCH(INDEX(Problem!I:I, ROW()-4), Problem!L2:L7, 0)), "")</f>
        <v>6.0 HF1</v>
      </c>
      <c r="C20" s="29" t="str" cm="1">
        <f t="array" ref="C20">IF(IFERROR(INDEX(Problem!E:E, ROW()-4), "") = "", "", IFERROR(INDEX(Problem!E:E, ROW()-4), ""))</f>
        <v>Tournament EGMs not connecting with Spin Derby v.1 (IGT_Game020003DPUX01)</v>
      </c>
      <c r="D20" s="153" t="str" cm="1">
        <f t="array" ref="D20">IF(IFERROR(INDEX(Problem!J:J, ROW()-4), "") = "", "", IFERROR(INDEX(Problem!J:J, ROW()-4), ""))</f>
        <v>WA-8702 available to fix Feature and Theme Feature tables</v>
      </c>
    </row>
    <row r="21" spans="1:4" ht="28.5" x14ac:dyDescent="0.2">
      <c r="A21" s="89" t="str" cm="1">
        <f t="array" ref="A21">IFERROR(INDEX(Problem!A:A, ROW()-4), "")</f>
        <v>P-00007821</v>
      </c>
      <c r="B21" s="13" t="str" cm="1">
        <f t="array" ref="B21">IFERROR(INDEX(Problem!M2:M7, MATCH(INDEX(Problem!I:I, ROW()-4), Problem!L2:L7, 0)), "")</f>
        <v>6.2</v>
      </c>
      <c r="C21" s="29" t="str" cm="1">
        <f t="array" ref="C21">IF(IFERROR(INDEX(Problem!E:E, ROW()-4), "") = "", "", IFERROR(INDEX(Problem!E:E, ROW()-4), ""))</f>
        <v>TRM - Webpage error when selecting VOID SCORE during tilt in a Walk-up Style tournament</v>
      </c>
      <c r="D21" s="153" t="str" cm="1">
        <f t="array" ref="D21">IF(IFERROR(INDEX(Problem!J:J, ROW()-4), "") = "", "", IFERROR(INDEX(Problem!J:J, ROW()-4), ""))</f>
        <v>Enable then disable EnableAutoRegistration in System Settings</v>
      </c>
    </row>
    <row r="22" spans="1:4" ht="28.5" x14ac:dyDescent="0.2">
      <c r="A22" s="89" t="str" cm="1">
        <f t="array" ref="A22">IFERROR(INDEX(Problem!A:A, ROW()-4), "")</f>
        <v>P-00007849</v>
      </c>
      <c r="B22" s="13" t="str" cm="1">
        <f t="array" ref="B22">IFERROR(INDEX(Problem!M2:M7, MATCH(INDEX(Problem!I:I, ROW()-4), Problem!L2:L7, 0)), "")</f>
        <v>6.2</v>
      </c>
      <c r="C22" s="29" t="str" cm="1">
        <f t="array" ref="C22">IF(IFERROR(INDEX(Problem!E:E, ROW()-4), "") = "", "", IFERROR(INDEX(Problem!E:E, ROW()-4), ""))</f>
        <v>Error encountered when user performed multiple registration for the same patron</v>
      </c>
      <c r="D22" s="153" t="str" cm="1">
        <f t="array" ref="D22">IF(IFERROR(INDEX(Problem!J:J, ROW()-4), "") = "", "", IFERROR(INDEX(Problem!J:J, ROW()-4), ""))</f>
        <v>No workaround at this time.</v>
      </c>
    </row>
    <row r="23" spans="1:4" ht="28.5" x14ac:dyDescent="0.2">
      <c r="A23" s="89" t="str" cm="1">
        <f t="array" ref="A23">IFERROR(INDEX(Problem!A:A, ROW()-4), "")</f>
        <v>P-00007853</v>
      </c>
      <c r="B23" s="13" t="str" cm="1">
        <f t="array" ref="B23">IFERROR(INDEX(Problem!M2:M7, MATCH(INDEX(Problem!I:I, ROW()-4), Problem!L2:L7, 0)), "")</f>
        <v>6.2</v>
      </c>
      <c r="C23" s="29" t="str" cm="1">
        <f t="array" ref="C23">IF(IFERROR(INDEX(Problem!E:E, ROW()-4), "") = "", "", IFERROR(INDEX(Problem!E:E, ROW()-4), ""))</f>
        <v>IGT Tournament Message Services will spike the server CPU’s usage.</v>
      </c>
      <c r="D23" s="153" t="str" cm="1">
        <f t="array" ref="D23">IF(IFERROR(INDEX(Problem!J:J, ROW()-4), "") = "", "", IFERROR(INDEX(Problem!J:J, ROW()-4), ""))</f>
        <v>Reboot the TRM Messaging server before you run tournaments to get it into a good state without CPU spiked. Or have the property select a different tournament game.</v>
      </c>
    </row>
    <row r="24" spans="1:4" ht="28.5" x14ac:dyDescent="0.2">
      <c r="A24" s="89" t="str" cm="1">
        <f t="array" ref="A24">IFERROR(INDEX(Problem!A:A, ROW()-4), "")</f>
        <v>P-00007984</v>
      </c>
      <c r="B24" s="13" t="str" cm="1">
        <f t="array" ref="B24">IFERROR(INDEX(Problem!M2:M7, MATCH(INDEX(Problem!I:I, ROW()-4), Problem!L2:L7, 0)), "")</f>
        <v>6.0 HF1</v>
      </c>
      <c r="C24" s="29" t="str" cm="1">
        <f t="array" ref="C24">IF(IFERROR(INDEX(Problem!E:E, ROW()-4), "") = "", "", IFERROR(INDEX(Problem!E:E, ROW()-4), ""))</f>
        <v>TRM - Unable to get EGMs in Countdown during Walk-up Tournament</v>
      </c>
      <c r="D24" s="153" t="str" cm="1">
        <f t="array" ref="D24">IF(IFERROR(INDEX(Problem!J:J, ROW()-4), "") = "", "", IFERROR(INDEX(Problem!J:J, ROW()-4), ""))</f>
        <v>WA-8808 available to correct db name.</v>
      </c>
    </row>
    <row r="25" spans="1:4" x14ac:dyDescent="0.2">
      <c r="A25" s="89" t="str" cm="1">
        <f t="array" ref="A25">IFERROR(INDEX(Problem!A:A, ROW()-4), "")</f>
        <v>P-00008044</v>
      </c>
      <c r="B25" s="13" t="str" cm="1">
        <f t="array" ref="B25">IFERROR(INDEX(Problem!M2:M7, MATCH(INDEX(Problem!I:I, ROW()-4), Problem!L2:L7, 0)), "")</f>
        <v>6.3</v>
      </c>
      <c r="C25" s="29" t="str" cm="1">
        <f t="array" ref="C25">IF(IFERROR(INDEX(Problem!E:E, ROW()-4), "") = "", "", IFERROR(INDEX(Problem!E:E, ROW()-4), ""))</f>
        <v>IPS Fails to install Tournament Manager DBs</v>
      </c>
      <c r="D25" s="153" t="str" cm="1">
        <f t="array" ref="D25">IF(IFERROR(INDEX(Problem!J:J, ROW()-4), "") = "", "", IFERROR(INDEX(Problem!J:J, ROW()-4), ""))</f>
        <v/>
      </c>
    </row>
    <row r="26" spans="1:4" ht="28.5" x14ac:dyDescent="0.2">
      <c r="A26" s="89" t="str" cm="1">
        <f t="array" ref="A26">IFERROR(INDEX(Problem!A:A, ROW()-4), "")</f>
        <v>P-00008160</v>
      </c>
      <c r="B26" s="13" t="str" cm="1">
        <f t="array" ref="B26">IFERROR(INDEX(Problem!M2:M7, MATCH(INDEX(Problem!I:I, ROW()-4), Problem!L2:L7, 0)), "")</f>
        <v>6.2</v>
      </c>
      <c r="C26" s="29" t="str" cm="1">
        <f t="array" ref="C26">IF(IFERROR(INDEX(Problem!E:E, ROW()-4), "") = "", "", IFERROR(INDEX(Problem!E:E, ROW()-4), ""))</f>
        <v>Tournament sign is not scrolling with Spinsplosion theme in Tournament Mode</v>
      </c>
      <c r="D26" s="153" t="str" cm="1">
        <f t="array" ref="D26">IF(IFERROR(INDEX(Problem!J:J, ROW()-4), "") = "", "", IFERROR(INDEX(Problem!J:J, ROW()-4), ""))</f>
        <v/>
      </c>
    </row>
    <row r="27" spans="1:4" x14ac:dyDescent="0.2">
      <c r="A27" s="89" t="str" cm="1">
        <f t="array" ref="A27">IFERROR(INDEX(Problem!A:A, ROW()-4), "")</f>
        <v>P-00008322</v>
      </c>
      <c r="B27" s="13" t="str" cm="1">
        <f t="array" ref="B27">IFERROR(INDEX(Problem!M2:M7, MATCH(INDEX(Problem!I:I, ROW()-4), Problem!L2:L7, 0)), "")</f>
        <v>6.3</v>
      </c>
      <c r="C27" s="29" t="str" cm="1">
        <f t="array" ref="C27">IF(IFERROR(INDEX(Problem!E:E, ROW()-4), "") = "", "", IFERROR(INDEX(Problem!E:E, ROW()-4), ""))</f>
        <v>rflash.aspx SQL injection</v>
      </c>
      <c r="D27" s="153" t="str" cm="1">
        <f t="array" ref="D27">IF(IFERROR(INDEX(Problem!J:J, ROW()-4), "") = "", "", IFERROR(INDEX(Problem!J:J, ROW()-4), ""))</f>
        <v/>
      </c>
    </row>
    <row r="28" spans="1:4" ht="28.5" x14ac:dyDescent="0.2">
      <c r="A28" s="89" t="str" cm="1">
        <f t="array" ref="A28">IFERROR(INDEX(Problem!A:A, ROW()-4), "")</f>
        <v>P-00008323</v>
      </c>
      <c r="B28" s="13" t="str" cm="1">
        <f t="array" ref="B28">IFERROR(INDEX(Problem!M2:M7, MATCH(INDEX(Problem!I:I, ROW()-4), Problem!L2:L7, 0)), "")</f>
        <v>6.3</v>
      </c>
      <c r="C28" s="29" t="str" cm="1">
        <f t="array" ref="C28">IF(IFERROR(INDEX(Problem!E:E, ROW()-4), "") = "", "", IFERROR(INDEX(Problem!E:E, ROW()-4), ""))</f>
        <v>Authentication bypass using Kiosk3P.aspx, selfregister2.aspx, GraphicLibrary.aspx pages</v>
      </c>
      <c r="D28" s="153" t="str" cm="1">
        <f t="array" ref="D28">IF(IFERROR(INDEX(Problem!J:J, ROW()-4), "") = "", "", IFERROR(INDEX(Problem!J:J, ROW()-4), ""))</f>
        <v/>
      </c>
    </row>
    <row r="29" spans="1:4" x14ac:dyDescent="0.2">
      <c r="A29" s="89" t="str" cm="1">
        <f t="array" ref="A29">IFERROR(INDEX(Problem!A:A, ROW()-4), "")</f>
        <v>P-00008368</v>
      </c>
      <c r="B29" s="13" t="str" cm="1">
        <f t="array" ref="B29">IFERROR(INDEX(Problem!M2:M7, MATCH(INDEX(Problem!I:I, ROW()-4), Problem!L2:L7, 0)), "")</f>
        <v>6.2</v>
      </c>
      <c r="C29" s="29" t="str" cm="1">
        <f t="array" ref="C29">IF(IFERROR(INDEX(Problem!E:E, ROW()-4), "") = "", "", IFERROR(INDEX(Problem!E:E, ROW()-4), ""))</f>
        <v>Problem Record 7156 - Walkup Bonus Registration error</v>
      </c>
      <c r="D29" s="153" t="str" cm="1">
        <f t="array" ref="D29">IF(IFERROR(INDEX(Problem!J:J, ROW()-4), "") = "", "", IFERROR(INDEX(Problem!J:J, ROW()-4), ""))</f>
        <v/>
      </c>
    </row>
    <row r="30" spans="1:4" x14ac:dyDescent="0.2">
      <c r="A30" s="89" t="str" cm="1">
        <f t="array" ref="A30">IFERROR(INDEX(Problem!A:A, ROW()-4), "")</f>
        <v>P-00008370</v>
      </c>
      <c r="B30" s="13" t="str" cm="1">
        <f t="array" ref="B30">IFERROR(INDEX(Problem!M2:M7, MATCH(INDEX(Problem!I:I, ROW()-4), Problem!L2:L7, 0)), "")</f>
        <v>6.2</v>
      </c>
      <c r="C30" s="29" t="str" cm="1">
        <f t="array" ref="C30">IF(IFERROR(INDEX(Problem!E:E, ROW()-4), "") = "", "", IFERROR(INDEX(Problem!E:E, ROW()-4), ""))</f>
        <v>Concerns with higher winners in first two hours of tournaments</v>
      </c>
      <c r="D30" s="153" t="str" cm="1">
        <f t="array" ref="D30">IF(IFERROR(INDEX(Problem!J:J, ROW()-4), "") = "", "", IFERROR(INDEX(Problem!J:J, ROW()-4), ""))</f>
        <v/>
      </c>
    </row>
    <row r="31" spans="1:4" x14ac:dyDescent="0.2">
      <c r="A31" s="89" t="str" cm="1">
        <f t="array" ref="A31">IFERROR(INDEX(Problem!A:A, ROW()-4), "")</f>
        <v>P-00008379</v>
      </c>
      <c r="B31" s="13" t="str" cm="1">
        <f t="array" ref="B31">IFERROR(INDEX(Problem!M2:M7, MATCH(INDEX(Problem!I:I, ROW()-4), Problem!L2:L7, 0)), "")</f>
        <v>6.3</v>
      </c>
      <c r="C31" s="29" t="str" cm="1">
        <f t="array" ref="C31">IF(IFERROR(INDEX(Problem!E:E, ROW()-4), "") = "", "", IFERROR(INDEX(Problem!E:E, ROW()-4), ""))</f>
        <v>Unable to shut off touchscreen on Dynamic Player Panel</v>
      </c>
      <c r="D31" s="153" t="str" cm="1">
        <f t="array" ref="D31">IF(IFERROR(INDEX(Problem!J:J, ROW()-4), "") = "", "", IFERROR(INDEX(Problem!J:J, ROW()-4), ""))</f>
        <v/>
      </c>
    </row>
    <row r="32" spans="1:4" x14ac:dyDescent="0.2">
      <c r="A32" s="89" t="str" cm="1">
        <f t="array" ref="A32">IFERROR(INDEX(Problem!A:A, ROW()-4), "")</f>
        <v>P-00008433</v>
      </c>
      <c r="B32" s="13" t="str" cm="1">
        <f t="array" ref="B32">IFERROR(INDEX(Problem!M2:M7, MATCH(INDEX(Problem!I:I, ROW()-4), Problem!L2:L7, 0)), "")</f>
        <v>6.3</v>
      </c>
      <c r="C32" s="29" t="str" cm="1">
        <f t="array" ref="C32">IF(IFERROR(INDEX(Problem!E:E, ROW()-4), "") = "", "", IFERROR(INDEX(Problem!E:E, ROW()-4), ""))</f>
        <v>Sign not switching back to Progressive after tournament completion</v>
      </c>
      <c r="D32" s="153" t="str" cm="1">
        <f t="array" ref="D32">IF(IFERROR(INDEX(Problem!J:J, ROW()-4), "") = "", "", IFERROR(INDEX(Problem!J:J, ROW()-4), ""))</f>
        <v/>
      </c>
    </row>
    <row r="33" spans="1:4" ht="28.5" x14ac:dyDescent="0.2">
      <c r="A33" s="89" t="str" cm="1">
        <f t="array" ref="A33">IF(IFERROR(INDEX(Problem!A:A, ROW()-4), "") = "", "", IFERROR(INDEX(Problem!A:A, ROW()-4), ""))</f>
        <v>P-00008444</v>
      </c>
      <c r="B33" s="13" t="str" cm="1">
        <f t="array" ref="B33">IFERROR(INDEX(Problem!M2:M7, MATCH(INDEX(Problem!I:I, ROW()-4), Problem!L2:L7, 0)), "")</f>
        <v>6.2</v>
      </c>
      <c r="C33" s="29" t="str" cm="1">
        <f t="array" ref="C33">IF(IFERROR(INDEX(Problem!E:E, ROW()-4), "") = "", "", IFERROR(INDEX(Problem!E:E, ROW()-4), ""))</f>
        <v>TRM - Enroll by EGM via commhub events causing so much traffic, commhub runs out of available memory and restarts</v>
      </c>
      <c r="D33" s="153" t="str" cm="1">
        <f t="array" ref="D33">IF(IFERROR(INDEX(Problem!J:J, ROW()-4), "") = "", "", IFERROR(INDEX(Problem!J:J, ROW()-4), ""))</f>
        <v/>
      </c>
    </row>
    <row r="34" spans="1:4" x14ac:dyDescent="0.2">
      <c r="A34" s="13" t="str" cm="1">
        <f t="array" ref="A34">IF(IFERROR(INDEX(Problem!A:A, ROW()-4), "") = "", "", IFERROR(INDEX(Problem!A:A, ROW()-4), ""))</f>
        <v>P-00008466</v>
      </c>
      <c r="B34" s="13" t="str" cm="1">
        <f t="array" ref="B34">IFERROR(INDEX(Problem!M2:M7, MATCH(INDEX(Problem!I:I, ROW()-4), Problem!L2:L7, 0)), "")</f>
        <v>6.3</v>
      </c>
      <c r="C34" s="29" t="str" cm="1">
        <f t="array" ref="C34">IF(IFERROR(INDEX(Problem!E:E, ROW()-4), "") = "", "", IFERROR(INDEX(Problem!E:E, ROW()-4), ""))</f>
        <v>Machine Details not showing all features - Spin Derby</v>
      </c>
      <c r="D34" s="29" t="str" cm="1">
        <f t="array" ref="D34">IF(IFERROR(INDEX(Problem!J:J, ROW()-4), "") = "", "", IFERROR(INDEX(Problem!J:J, ROW()-4), ""))</f>
        <v/>
      </c>
    </row>
    <row r="35" spans="1:4" x14ac:dyDescent="0.2">
      <c r="A35" s="13" t="str" cm="1">
        <f t="array" ref="A35">IF(IFERROR(INDEX(Problem!A:A, ROW()-4), "") = "", "", IFERROR(INDEX(Problem!A:A, ROW()-4), ""))</f>
        <v>P-00008472</v>
      </c>
      <c r="B35" s="13" t="str" cm="1">
        <f t="array" ref="B35">IFERROR(INDEX(Problem!M2:M7, MATCH(INDEX(Problem!I:I, ROW()-4), Problem!L2:L7, 0)), "")</f>
        <v>6.3</v>
      </c>
      <c r="C35" s="29" t="str" cm="1">
        <f t="array" ref="C35">IF(IFERROR(INDEX(Problem!E:E, ROW()-4), "") = "", "", IFERROR(INDEX(Problem!E:E, ROW()-4), ""))</f>
        <v>Reel slamming not consistent on tournament EGMs.</v>
      </c>
      <c r="D35" s="29" t="str" cm="1">
        <f t="array" ref="D35">IF(IFERROR(INDEX(Problem!J:J, ROW()-4), "") = "", "", IFERROR(INDEX(Problem!J:J, ROW()-4), ""))</f>
        <v>Ensure EGMs are on the same foundation.</v>
      </c>
    </row>
  </sheetData>
  <mergeCells count="4">
    <mergeCell ref="A1:D1"/>
    <mergeCell ref="A2:D2"/>
    <mergeCell ref="A3:D3"/>
    <mergeCell ref="A4:D4"/>
  </mergeCells>
  <printOptions horizontalCentered="1"/>
  <pageMargins left="0.25" right="0.25" top="0.75" bottom="0.75" header="0.3" footer="0.3"/>
  <pageSetup scale="64" orientation="landscape"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8CE1E7-5AEF-402A-AAEA-93FD1AA5AB8E}">
  <sheetPr codeName="Sheet2">
    <pageSetUpPr fitToPage="1"/>
  </sheetPr>
  <dimension ref="A1:C27"/>
  <sheetViews>
    <sheetView showGridLines="0" workbookViewId="0">
      <selection activeCell="S35" sqref="S35"/>
    </sheetView>
  </sheetViews>
  <sheetFormatPr defaultColWidth="12.5703125" defaultRowHeight="14.25" x14ac:dyDescent="0.2"/>
  <cols>
    <col min="1" max="1" width="10.7109375" style="30" customWidth="1"/>
    <col min="2" max="2" width="73.5703125" style="29" customWidth="1"/>
    <col min="3" max="3" width="26.42578125" style="29" customWidth="1"/>
    <col min="4" max="16384" width="12.5703125" style="29"/>
  </cols>
  <sheetData>
    <row r="1" spans="1:3" ht="113.25" customHeight="1" thickBot="1" x14ac:dyDescent="0.45">
      <c r="A1" s="335" t="str">
        <f xml:space="preserve"> "Tournament Manager Technical Plan -" &amp; Welcome!B7</f>
        <v>Tournament Manager Technical Plan -</v>
      </c>
      <c r="B1" s="336"/>
      <c r="C1" s="337"/>
    </row>
    <row r="2" spans="1:3" ht="7.5" customHeight="1" thickBot="1" x14ac:dyDescent="0.25">
      <c r="A2" s="352"/>
      <c r="B2" s="353"/>
      <c r="C2" s="354"/>
    </row>
    <row r="3" spans="1:3" ht="27.75" thickBot="1" x14ac:dyDescent="0.4">
      <c r="A3" s="278" t="s">
        <v>108</v>
      </c>
      <c r="B3" s="279"/>
      <c r="C3" s="280"/>
    </row>
    <row r="4" spans="1:3" ht="7.5" customHeight="1" x14ac:dyDescent="0.2">
      <c r="A4" s="358"/>
      <c r="B4" s="359"/>
      <c r="C4" s="360"/>
    </row>
    <row r="5" spans="1:3" x14ac:dyDescent="0.2">
      <c r="A5" s="31" t="s">
        <v>0</v>
      </c>
      <c r="B5" s="32" t="s">
        <v>1</v>
      </c>
      <c r="C5" s="33" t="s">
        <v>3</v>
      </c>
    </row>
    <row r="6" spans="1:3" x14ac:dyDescent="0.2">
      <c r="A6" s="34">
        <v>1</v>
      </c>
      <c r="B6" s="13" t="s">
        <v>4</v>
      </c>
      <c r="C6" s="35" t="s">
        <v>5</v>
      </c>
    </row>
    <row r="7" spans="1:3" x14ac:dyDescent="0.2">
      <c r="A7" s="34">
        <v>2</v>
      </c>
      <c r="B7" s="36" t="s">
        <v>6</v>
      </c>
      <c r="C7" s="35" t="s">
        <v>7</v>
      </c>
    </row>
    <row r="8" spans="1:3" x14ac:dyDescent="0.2">
      <c r="A8" s="34">
        <v>3</v>
      </c>
      <c r="B8" s="36" t="s">
        <v>8</v>
      </c>
      <c r="C8" s="35" t="s">
        <v>7</v>
      </c>
    </row>
    <row r="9" spans="1:3" x14ac:dyDescent="0.2">
      <c r="A9" s="34">
        <v>4</v>
      </c>
      <c r="B9" s="36" t="s">
        <v>9</v>
      </c>
      <c r="C9" s="35" t="s">
        <v>7</v>
      </c>
    </row>
    <row r="10" spans="1:3" x14ac:dyDescent="0.2">
      <c r="A10" s="34">
        <v>5</v>
      </c>
      <c r="B10" s="36" t="s">
        <v>10</v>
      </c>
      <c r="C10" s="35" t="s">
        <v>7</v>
      </c>
    </row>
    <row r="11" spans="1:3" x14ac:dyDescent="0.2">
      <c r="A11" s="34">
        <v>6</v>
      </c>
      <c r="B11" s="36" t="s">
        <v>11</v>
      </c>
      <c r="C11" s="35" t="s">
        <v>7</v>
      </c>
    </row>
    <row r="12" spans="1:3" x14ac:dyDescent="0.2">
      <c r="A12" s="34">
        <v>7</v>
      </c>
      <c r="B12" s="36" t="s">
        <v>12</v>
      </c>
      <c r="C12" s="35" t="s">
        <v>13</v>
      </c>
    </row>
    <row r="13" spans="1:3" x14ac:dyDescent="0.2">
      <c r="A13" s="34">
        <v>8</v>
      </c>
      <c r="B13" s="36" t="s">
        <v>14</v>
      </c>
      <c r="C13" s="35" t="s">
        <v>13</v>
      </c>
    </row>
    <row r="14" spans="1:3" x14ac:dyDescent="0.2">
      <c r="A14" s="34">
        <v>9</v>
      </c>
      <c r="B14" s="36" t="s">
        <v>15</v>
      </c>
      <c r="C14" s="35" t="s">
        <v>13</v>
      </c>
    </row>
    <row r="15" spans="1:3" x14ac:dyDescent="0.2">
      <c r="A15" s="34">
        <v>10</v>
      </c>
      <c r="B15" s="36" t="s">
        <v>16</v>
      </c>
      <c r="C15" s="35" t="s">
        <v>13</v>
      </c>
    </row>
    <row r="16" spans="1:3" x14ac:dyDescent="0.2">
      <c r="A16" s="34">
        <v>11</v>
      </c>
      <c r="B16" s="36" t="s">
        <v>17</v>
      </c>
      <c r="C16" s="35" t="s">
        <v>13</v>
      </c>
    </row>
    <row r="17" spans="1:3" x14ac:dyDescent="0.2">
      <c r="A17" s="34">
        <v>12</v>
      </c>
      <c r="B17" s="36" t="s">
        <v>18</v>
      </c>
      <c r="C17" s="35" t="s">
        <v>19</v>
      </c>
    </row>
    <row r="18" spans="1:3" x14ac:dyDescent="0.2">
      <c r="A18" s="34">
        <v>13</v>
      </c>
      <c r="B18" s="36" t="s">
        <v>20</v>
      </c>
      <c r="C18" s="35" t="s">
        <v>19</v>
      </c>
    </row>
    <row r="19" spans="1:3" x14ac:dyDescent="0.2">
      <c r="A19" s="34">
        <v>14</v>
      </c>
      <c r="B19" s="36" t="s">
        <v>21</v>
      </c>
      <c r="C19" s="35" t="s">
        <v>13</v>
      </c>
    </row>
    <row r="20" spans="1:3" x14ac:dyDescent="0.2">
      <c r="A20" s="34">
        <v>15</v>
      </c>
      <c r="B20" s="36" t="s">
        <v>22</v>
      </c>
      <c r="C20" s="35" t="s">
        <v>7</v>
      </c>
    </row>
    <row r="21" spans="1:3" x14ac:dyDescent="0.2">
      <c r="A21" s="34">
        <v>16</v>
      </c>
      <c r="B21" s="36" t="s">
        <v>23</v>
      </c>
      <c r="C21" s="35" t="s">
        <v>24</v>
      </c>
    </row>
    <row r="22" spans="1:3" x14ac:dyDescent="0.2">
      <c r="A22" s="34">
        <v>17</v>
      </c>
      <c r="B22" s="36" t="s">
        <v>25</v>
      </c>
      <c r="C22" s="35" t="s">
        <v>7</v>
      </c>
    </row>
    <row r="23" spans="1:3" x14ac:dyDescent="0.2">
      <c r="A23" s="34">
        <v>18</v>
      </c>
      <c r="B23" s="36" t="s">
        <v>26</v>
      </c>
      <c r="C23" s="35" t="s">
        <v>7</v>
      </c>
    </row>
    <row r="24" spans="1:3" x14ac:dyDescent="0.2">
      <c r="A24" s="34">
        <v>19</v>
      </c>
      <c r="B24" s="36" t="s">
        <v>27</v>
      </c>
      <c r="C24" s="35" t="s">
        <v>7</v>
      </c>
    </row>
    <row r="25" spans="1:3" x14ac:dyDescent="0.2">
      <c r="A25" s="34">
        <v>20</v>
      </c>
      <c r="B25" s="36" t="s">
        <v>28</v>
      </c>
      <c r="C25" s="35" t="s">
        <v>5</v>
      </c>
    </row>
    <row r="26" spans="1:3" x14ac:dyDescent="0.2">
      <c r="A26" s="37">
        <v>21</v>
      </c>
      <c r="B26" s="38" t="s">
        <v>29</v>
      </c>
      <c r="C26" s="39" t="s">
        <v>30</v>
      </c>
    </row>
    <row r="27" spans="1:3" x14ac:dyDescent="0.2">
      <c r="A27" s="29"/>
    </row>
  </sheetData>
  <mergeCells count="4">
    <mergeCell ref="A4:C4"/>
    <mergeCell ref="A1:C1"/>
    <mergeCell ref="A2:C2"/>
    <mergeCell ref="A3:C3"/>
  </mergeCells>
  <printOptions horizontalCentered="1"/>
  <pageMargins left="0.25" right="0.25" top="0.75" bottom="0.75" header="0.3" footer="0.3"/>
  <pageSetup orientation="landscape" r:id="rId1"/>
  <drawing r:id="rId2"/>
  <tableParts count="1">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16BCB-A04E-4CBE-9160-56314D3D5EC2}">
  <sheetPr codeName="Sheet3">
    <pageSetUpPr fitToPage="1"/>
  </sheetPr>
  <dimension ref="A1:I25"/>
  <sheetViews>
    <sheetView showGridLines="0" zoomScaleNormal="100" workbookViewId="0">
      <selection activeCell="A3" sqref="A3:D3"/>
    </sheetView>
  </sheetViews>
  <sheetFormatPr defaultColWidth="12.5703125" defaultRowHeight="14.25" x14ac:dyDescent="0.2"/>
  <cols>
    <col min="1" max="1" width="8" style="29" bestFit="1" customWidth="1"/>
    <col min="2" max="2" width="50.7109375" style="49" bestFit="1" customWidth="1"/>
    <col min="3" max="3" width="120.42578125" style="29" bestFit="1" customWidth="1"/>
    <col min="4" max="4" width="14.5703125" style="29" bestFit="1" customWidth="1"/>
    <col min="5" max="16384" width="12.5703125" style="29"/>
  </cols>
  <sheetData>
    <row r="1" spans="1:9" ht="107.25" customHeight="1" thickBot="1" x14ac:dyDescent="0.45">
      <c r="A1" s="361" t="str">
        <f xml:space="preserve"> "Tournament Manager Technical Plan -" &amp; Welcome!B7</f>
        <v>Tournament Manager Technical Plan -</v>
      </c>
      <c r="B1" s="362"/>
      <c r="C1" s="362"/>
      <c r="D1" s="363"/>
      <c r="E1" s="40"/>
      <c r="F1" s="40"/>
      <c r="G1" s="40"/>
      <c r="H1" s="40"/>
      <c r="I1" s="40"/>
    </row>
    <row r="2" spans="1:9" s="42" customFormat="1" ht="7.5" customHeight="1" thickBot="1" x14ac:dyDescent="0.25">
      <c r="A2" s="328"/>
      <c r="B2" s="329"/>
      <c r="C2" s="329"/>
      <c r="D2" s="330"/>
      <c r="E2" s="41"/>
      <c r="F2" s="41"/>
      <c r="G2" s="41"/>
      <c r="H2" s="41"/>
      <c r="I2" s="41"/>
    </row>
    <row r="3" spans="1:9" ht="27.75" thickBot="1" x14ac:dyDescent="0.4">
      <c r="A3" s="278" t="s">
        <v>109</v>
      </c>
      <c r="B3" s="279"/>
      <c r="C3" s="279"/>
      <c r="D3" s="280"/>
    </row>
    <row r="4" spans="1:9" ht="7.5" customHeight="1" x14ac:dyDescent="0.2">
      <c r="A4" s="358"/>
      <c r="B4" s="359"/>
      <c r="C4" s="359"/>
      <c r="D4" s="360"/>
    </row>
    <row r="5" spans="1:9" x14ac:dyDescent="0.2">
      <c r="A5" s="31" t="s">
        <v>0</v>
      </c>
      <c r="B5" s="43" t="s">
        <v>1</v>
      </c>
      <c r="C5" s="32" t="s">
        <v>2</v>
      </c>
      <c r="D5" s="33" t="s">
        <v>3</v>
      </c>
    </row>
    <row r="6" spans="1:9" ht="15" customHeight="1" x14ac:dyDescent="0.2">
      <c r="A6" s="44"/>
      <c r="B6" s="45" t="s">
        <v>32</v>
      </c>
      <c r="C6" s="36"/>
      <c r="D6" s="35"/>
    </row>
    <row r="7" spans="1:9" ht="28.5" x14ac:dyDescent="0.2">
      <c r="A7" s="46">
        <v>1</v>
      </c>
      <c r="B7" s="47" t="s">
        <v>34</v>
      </c>
      <c r="C7" s="48" t="s">
        <v>139</v>
      </c>
      <c r="D7" s="35" t="s">
        <v>5</v>
      </c>
    </row>
    <row r="8" spans="1:9" ht="87.75" customHeight="1" x14ac:dyDescent="0.2">
      <c r="A8" s="46">
        <v>2</v>
      </c>
      <c r="B8" s="47" t="s">
        <v>96</v>
      </c>
      <c r="C8" s="36" t="s">
        <v>86</v>
      </c>
      <c r="D8" s="35" t="s">
        <v>5</v>
      </c>
    </row>
    <row r="9" spans="1:9" ht="179.25" customHeight="1" x14ac:dyDescent="0.2">
      <c r="A9" s="46">
        <v>3</v>
      </c>
      <c r="B9" s="47" t="s">
        <v>35</v>
      </c>
      <c r="C9" s="48" t="s">
        <v>87</v>
      </c>
      <c r="D9" s="35" t="s">
        <v>5</v>
      </c>
    </row>
    <row r="10" spans="1:9" ht="57" x14ac:dyDescent="0.2">
      <c r="A10" s="46">
        <v>4</v>
      </c>
      <c r="B10" s="47" t="s">
        <v>36</v>
      </c>
      <c r="C10" s="48" t="s">
        <v>88</v>
      </c>
      <c r="D10" s="35" t="s">
        <v>5</v>
      </c>
    </row>
    <row r="11" spans="1:9" x14ac:dyDescent="0.2">
      <c r="A11" s="44"/>
      <c r="B11" s="45" t="s">
        <v>33</v>
      </c>
      <c r="C11" s="36"/>
      <c r="D11" s="35"/>
    </row>
    <row r="12" spans="1:9" ht="34.5" customHeight="1" x14ac:dyDescent="0.2">
      <c r="A12" s="46">
        <v>5</v>
      </c>
      <c r="B12" s="47" t="s">
        <v>37</v>
      </c>
      <c r="C12" s="48" t="s">
        <v>38</v>
      </c>
      <c r="D12" s="35" t="s">
        <v>5</v>
      </c>
    </row>
    <row r="13" spans="1:9" ht="23.25" customHeight="1" x14ac:dyDescent="0.2">
      <c r="A13" s="46">
        <v>6</v>
      </c>
      <c r="B13" s="47" t="s">
        <v>39</v>
      </c>
      <c r="C13" s="48" t="s">
        <v>40</v>
      </c>
      <c r="D13" s="35" t="s">
        <v>5</v>
      </c>
    </row>
    <row r="14" spans="1:9" ht="75.75" customHeight="1" x14ac:dyDescent="0.2">
      <c r="A14" s="46">
        <v>7</v>
      </c>
      <c r="B14" s="47" t="s">
        <v>41</v>
      </c>
      <c r="C14" s="48" t="str">
        <f>"Database Server → " &amp; Welcome!B27 &amp; CHAR(10) &amp;
"Windows Authentication" &amp; CHAR(10) &amp;
"Database Name → STMS_IGT" &amp; CHAR(10) &amp;
"Single Site Deployment → "&amp; Welcome!I13 &amp; CHAR(10) &amp;
"Install Database → Yes"</f>
        <v>Database Server → 
Windows Authentication
Database Name → STMS_IGT
Single Site Deployment → 
Install Database → Yes</v>
      </c>
      <c r="D14" s="35" t="s">
        <v>5</v>
      </c>
    </row>
    <row r="15" spans="1:9" ht="48.75" customHeight="1" x14ac:dyDescent="0.2">
      <c r="A15" s="46">
        <v>8</v>
      </c>
      <c r="B15" s="47" t="s">
        <v>42</v>
      </c>
      <c r="C15" s="48" t="str">
        <f>"Edit C:\Program Files (x86)\IGT Systems\IGT Tournament Manager\web.config" &amp; CHAR(10) &amp;
"Change connectionString=""Data Source=(local);""" &amp; CHAR(10) &amp;
"to connectionString=""Data Source=" &amp; Welcome!B27 &amp; ";" &amp; """"</f>
        <v>Edit C:\Program Files (x86)\IGT Systems\IGT Tournament Manager\web.config
Change connectionString="Data Source=(local);"
to connectionString="Data Source=;"</v>
      </c>
      <c r="D15" s="35" t="s">
        <v>5</v>
      </c>
    </row>
    <row r="16" spans="1:9" ht="70.5" customHeight="1" x14ac:dyDescent="0.2">
      <c r="A16" s="46">
        <v>9</v>
      </c>
      <c r="B16" s="47" t="s">
        <v>97</v>
      </c>
      <c r="C16" s="48" t="str">
        <f>"Edit C:\Program Files (x86)\IGT Systems\IGT Tournament Manager Messaging Service\IGT.Tournament.Server.WindowsService.exe.config" &amp; CHAR(10) &amp;
"Change connectionString=""Data Source=(local);""" &amp; CHAR(10) &amp;
"to connectionString=""Data Source=" &amp; Welcome!B27 &amp; """"</f>
        <v>Edit C:\Program Files (x86)\IGT Systems\IGT Tournament Manager Messaging Service\IGT.Tournament.Server.WindowsService.exe.config
Change connectionString="Data Source=(local);"
to connectionString="Data Source="</v>
      </c>
      <c r="D16" s="35" t="s">
        <v>5</v>
      </c>
    </row>
    <row r="17" spans="1:4" ht="76.5" customHeight="1" x14ac:dyDescent="0.2">
      <c r="A17" s="46">
        <v>10</v>
      </c>
      <c r="B17" s="47" t="s">
        <v>43</v>
      </c>
      <c r="C17" s="48" t="s">
        <v>89</v>
      </c>
      <c r="D17" s="35" t="s">
        <v>5</v>
      </c>
    </row>
    <row r="18" spans="1:4" ht="98.25" customHeight="1" x14ac:dyDescent="0.2">
      <c r="A18" s="46">
        <v>11</v>
      </c>
      <c r="B18" s="47" t="s">
        <v>44</v>
      </c>
      <c r="C18" s="48" t="s">
        <v>45</v>
      </c>
      <c r="D18" s="35" t="s">
        <v>5</v>
      </c>
    </row>
    <row r="19" spans="1:4" ht="66" customHeight="1" x14ac:dyDescent="0.2">
      <c r="A19" s="46">
        <v>12</v>
      </c>
      <c r="B19" s="47" t="s">
        <v>46</v>
      </c>
      <c r="C19" s="48" t="s">
        <v>47</v>
      </c>
      <c r="D19" s="35" t="s">
        <v>5</v>
      </c>
    </row>
    <row r="20" spans="1:4" ht="80.25" customHeight="1" x14ac:dyDescent="0.2">
      <c r="A20" s="46">
        <v>13</v>
      </c>
      <c r="B20" s="47" t="s">
        <v>48</v>
      </c>
      <c r="C20" s="48" t="s">
        <v>49</v>
      </c>
      <c r="D20" s="35" t="s">
        <v>5</v>
      </c>
    </row>
    <row r="21" spans="1:4" ht="71.25" x14ac:dyDescent="0.2">
      <c r="A21" s="46">
        <v>14</v>
      </c>
      <c r="B21" s="47" t="s">
        <v>50</v>
      </c>
      <c r="C21" s="48" t="str">
        <f>"SQL Management Studio 
IGTSBSQL → Databases → Programability → Stored Procedures → dbo.RtsMachineLicenseSet
Right Click and Excute 
@numberofMachines → " &amp; Welcome!I10 &amp; "
@siteid → 1"</f>
        <v>SQL Management Studio 
IGTSBSQL → Databases → Programability → Stored Procedures → dbo.RtsMachineLicenseSet
Right Click and Excute 
@numberofMachines → 
@siteid → 1</v>
      </c>
      <c r="D21" s="35" t="s">
        <v>5</v>
      </c>
    </row>
    <row r="22" spans="1:4" ht="50.25" customHeight="1" x14ac:dyDescent="0.2">
      <c r="A22" s="46">
        <v>15</v>
      </c>
      <c r="B22" s="47" t="s">
        <v>51</v>
      </c>
      <c r="C22" s="48" t="s">
        <v>90</v>
      </c>
      <c r="D22" s="35" t="s">
        <v>5</v>
      </c>
    </row>
    <row r="23" spans="1:4" ht="47.25" customHeight="1" x14ac:dyDescent="0.2">
      <c r="A23" s="46">
        <v>16</v>
      </c>
      <c r="B23" s="47" t="s">
        <v>52</v>
      </c>
      <c r="C23" s="48" t="s">
        <v>91</v>
      </c>
      <c r="D23" s="35" t="s">
        <v>5</v>
      </c>
    </row>
    <row r="24" spans="1:4" ht="22.5" customHeight="1" x14ac:dyDescent="0.2">
      <c r="A24" s="46">
        <v>17</v>
      </c>
      <c r="B24" s="47" t="s">
        <v>53</v>
      </c>
      <c r="C24" s="13" t="s">
        <v>156</v>
      </c>
      <c r="D24" s="35" t="s">
        <v>5</v>
      </c>
    </row>
    <row r="25" spans="1:4" ht="45.75" customHeight="1" x14ac:dyDescent="0.2">
      <c r="A25" s="46">
        <v>18</v>
      </c>
      <c r="B25" s="47" t="s">
        <v>54</v>
      </c>
      <c r="C25" s="29" t="str">
        <f>"http://localhost/login.aspx
Username: " &amp; Welcome!B20 &amp; "
Password: " &amp; Welcome!B21 &amp; ""</f>
        <v xml:space="preserve">http://localhost/login.aspx
Username: 
Password: </v>
      </c>
      <c r="D25" s="35" t="s">
        <v>5</v>
      </c>
    </row>
  </sheetData>
  <mergeCells count="4">
    <mergeCell ref="A3:D3"/>
    <mergeCell ref="A1:D1"/>
    <mergeCell ref="A2:D2"/>
    <mergeCell ref="A4:D4"/>
  </mergeCells>
  <printOptions horizontalCentered="1"/>
  <pageMargins left="0.25" right="0.25" top="0.75" bottom="0.75" header="0.3" footer="0.3"/>
  <pageSetup scale="52" orientation="portrait" r:id="rId1"/>
  <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1A828E-0C35-4B27-B1C8-450708967BDC}">
  <sheetPr codeName="Sheet24">
    <pageSetUpPr fitToPage="1"/>
  </sheetPr>
  <dimension ref="A1:M31"/>
  <sheetViews>
    <sheetView topLeftCell="A7" workbookViewId="0">
      <selection activeCell="S35" sqref="S35"/>
    </sheetView>
  </sheetViews>
  <sheetFormatPr defaultRowHeight="14.25" x14ac:dyDescent="0.25"/>
  <cols>
    <col min="1" max="1" width="1.85546875" style="92" customWidth="1"/>
    <col min="2" max="2" width="21.85546875" style="92" customWidth="1"/>
    <col min="3" max="3" width="4" style="92" customWidth="1"/>
    <col min="4" max="4" width="5.85546875" style="92" customWidth="1"/>
    <col min="5" max="5" width="2.85546875" style="92" customWidth="1"/>
    <col min="6" max="6" width="1.85546875" style="92" customWidth="1"/>
    <col min="7" max="7" width="2.85546875" style="92" customWidth="1"/>
    <col min="8" max="8" width="1.85546875" style="92" customWidth="1"/>
    <col min="9" max="9" width="2.85546875" style="92" customWidth="1"/>
    <col min="10" max="10" width="1.85546875" style="92" customWidth="1"/>
    <col min="11" max="11" width="42.85546875" style="92" customWidth="1"/>
    <col min="12" max="12" width="8" style="92" customWidth="1"/>
    <col min="13" max="13" width="1.85546875" style="92" customWidth="1"/>
    <col min="14" max="16384" width="9.140625" style="92"/>
  </cols>
  <sheetData>
    <row r="1" spans="1:13" ht="77.25" customHeight="1" thickBot="1" x14ac:dyDescent="0.45">
      <c r="A1" s="364" t="str">
        <f xml:space="preserve"> "Tournament Manager - " &amp; Welcome!B7</f>
        <v xml:space="preserve">Tournament Manager - </v>
      </c>
      <c r="B1" s="365"/>
      <c r="C1" s="365"/>
      <c r="D1" s="365"/>
      <c r="E1" s="365"/>
      <c r="F1" s="365"/>
      <c r="G1" s="365"/>
      <c r="H1" s="365"/>
      <c r="I1" s="365"/>
      <c r="J1" s="365"/>
      <c r="K1" s="365"/>
      <c r="L1" s="365"/>
      <c r="M1" s="366"/>
    </row>
    <row r="2" spans="1:13" ht="7.5" customHeight="1" thickBot="1" x14ac:dyDescent="0.25">
      <c r="A2" s="328"/>
      <c r="B2" s="329"/>
      <c r="C2" s="329"/>
      <c r="D2" s="329"/>
      <c r="E2" s="329"/>
      <c r="F2" s="329"/>
      <c r="G2" s="329"/>
      <c r="H2" s="329"/>
      <c r="I2" s="329"/>
      <c r="J2" s="329"/>
      <c r="K2" s="329"/>
      <c r="L2" s="329"/>
      <c r="M2" s="330"/>
    </row>
    <row r="3" spans="1:13" ht="27.75" thickBot="1" x14ac:dyDescent="0.4">
      <c r="A3" s="278" t="s">
        <v>263</v>
      </c>
      <c r="B3" s="279"/>
      <c r="C3" s="279"/>
      <c r="D3" s="279"/>
      <c r="E3" s="279"/>
      <c r="F3" s="279"/>
      <c r="G3" s="279"/>
      <c r="H3" s="279"/>
      <c r="I3" s="279"/>
      <c r="J3" s="279"/>
      <c r="K3" s="279"/>
      <c r="L3" s="279"/>
      <c r="M3" s="280"/>
    </row>
    <row r="4" spans="1:13" ht="7.5" customHeight="1" thickBot="1" x14ac:dyDescent="0.25">
      <c r="A4" s="367"/>
      <c r="B4" s="368"/>
      <c r="C4" s="368"/>
      <c r="D4" s="368"/>
      <c r="E4" s="368"/>
      <c r="F4" s="368"/>
      <c r="G4" s="368"/>
      <c r="H4" s="368"/>
      <c r="I4" s="368"/>
      <c r="J4" s="368"/>
      <c r="K4" s="368"/>
      <c r="L4" s="368"/>
      <c r="M4" s="369"/>
    </row>
    <row r="5" spans="1:13" ht="18.75" customHeight="1" x14ac:dyDescent="0.25">
      <c r="A5" s="370" t="s">
        <v>237</v>
      </c>
      <c r="B5" s="371"/>
      <c r="C5" s="371"/>
      <c r="D5" s="371"/>
      <c r="E5" s="371"/>
      <c r="F5" s="371"/>
      <c r="G5" s="371"/>
      <c r="H5" s="371"/>
      <c r="I5" s="371"/>
      <c r="J5" s="371"/>
      <c r="K5" s="371"/>
      <c r="L5" s="371"/>
      <c r="M5" s="372"/>
    </row>
    <row r="6" spans="1:13" ht="28.5" customHeight="1" x14ac:dyDescent="0.25">
      <c r="A6" s="114"/>
      <c r="B6" s="445" t="s">
        <v>264</v>
      </c>
      <c r="C6" s="446"/>
      <c r="D6" s="440" t="s">
        <v>265</v>
      </c>
      <c r="E6" s="442"/>
      <c r="F6" s="403" t="s">
        <v>266</v>
      </c>
      <c r="G6" s="404"/>
      <c r="H6" s="405"/>
      <c r="I6" s="447" t="s">
        <v>267</v>
      </c>
      <c r="J6" s="448"/>
      <c r="K6" s="449"/>
      <c r="L6" s="93" t="s">
        <v>268</v>
      </c>
      <c r="M6" s="115"/>
    </row>
    <row r="7" spans="1:13" ht="26.1" customHeight="1" x14ac:dyDescent="0.25">
      <c r="A7" s="114"/>
      <c r="B7" s="488" t="s">
        <v>238</v>
      </c>
      <c r="C7" s="483"/>
      <c r="D7" s="479">
        <v>1433</v>
      </c>
      <c r="E7" s="480"/>
      <c r="F7" s="481" t="s">
        <v>95</v>
      </c>
      <c r="G7" s="482"/>
      <c r="H7" s="483"/>
      <c r="I7" s="427" t="s">
        <v>239</v>
      </c>
      <c r="J7" s="484"/>
      <c r="K7" s="428"/>
      <c r="L7" s="94" t="s">
        <v>236</v>
      </c>
      <c r="M7" s="115"/>
    </row>
    <row r="8" spans="1:13" ht="50.1" customHeight="1" x14ac:dyDescent="0.25">
      <c r="A8" s="116"/>
      <c r="B8" s="417" t="s">
        <v>269</v>
      </c>
      <c r="C8" s="418"/>
      <c r="D8" s="461">
        <v>10777</v>
      </c>
      <c r="E8" s="462"/>
      <c r="F8" s="463" t="s">
        <v>95</v>
      </c>
      <c r="G8" s="464"/>
      <c r="H8" s="465"/>
      <c r="I8" s="466" t="s">
        <v>239</v>
      </c>
      <c r="J8" s="467"/>
      <c r="K8" s="468"/>
      <c r="L8" s="95" t="s">
        <v>236</v>
      </c>
      <c r="M8" s="117"/>
    </row>
    <row r="9" spans="1:13" ht="50.1" customHeight="1" x14ac:dyDescent="0.25">
      <c r="A9" s="116"/>
      <c r="B9" s="422" t="s">
        <v>270</v>
      </c>
      <c r="C9" s="423"/>
      <c r="D9" s="479">
        <v>10978</v>
      </c>
      <c r="E9" s="480"/>
      <c r="F9" s="481" t="s">
        <v>95</v>
      </c>
      <c r="G9" s="482"/>
      <c r="H9" s="483"/>
      <c r="I9" s="427" t="s">
        <v>239</v>
      </c>
      <c r="J9" s="484"/>
      <c r="K9" s="428"/>
      <c r="L9" s="96" t="s">
        <v>271</v>
      </c>
      <c r="M9" s="117"/>
    </row>
    <row r="10" spans="1:13" ht="15" customHeight="1" x14ac:dyDescent="0.2">
      <c r="A10" s="118"/>
      <c r="B10" s="485" t="s">
        <v>240</v>
      </c>
      <c r="C10" s="465"/>
      <c r="D10" s="461">
        <v>15000</v>
      </c>
      <c r="E10" s="462"/>
      <c r="F10" s="463" t="s">
        <v>94</v>
      </c>
      <c r="G10" s="464"/>
      <c r="H10" s="465"/>
      <c r="I10" s="466" t="s">
        <v>241</v>
      </c>
      <c r="J10" s="467"/>
      <c r="K10" s="468"/>
      <c r="L10" s="95" t="s">
        <v>236</v>
      </c>
      <c r="M10" s="119"/>
    </row>
    <row r="11" spans="1:13" ht="26.1" customHeight="1" x14ac:dyDescent="0.25">
      <c r="A11" s="114"/>
      <c r="B11" s="486" t="s">
        <v>242</v>
      </c>
      <c r="C11" s="487"/>
      <c r="D11" s="479">
        <v>15002</v>
      </c>
      <c r="E11" s="480"/>
      <c r="F11" s="481" t="s">
        <v>95</v>
      </c>
      <c r="G11" s="482"/>
      <c r="H11" s="483"/>
      <c r="I11" s="427" t="s">
        <v>239</v>
      </c>
      <c r="J11" s="484"/>
      <c r="K11" s="428"/>
      <c r="L11" s="94" t="s">
        <v>236</v>
      </c>
      <c r="M11" s="115"/>
    </row>
    <row r="12" spans="1:13" ht="26.1" customHeight="1" x14ac:dyDescent="0.25">
      <c r="A12" s="114"/>
      <c r="B12" s="476" t="s">
        <v>243</v>
      </c>
      <c r="C12" s="468"/>
      <c r="D12" s="461">
        <v>15003</v>
      </c>
      <c r="E12" s="462"/>
      <c r="F12" s="463" t="s">
        <v>95</v>
      </c>
      <c r="G12" s="464"/>
      <c r="H12" s="465"/>
      <c r="I12" s="466" t="s">
        <v>239</v>
      </c>
      <c r="J12" s="467"/>
      <c r="K12" s="468"/>
      <c r="L12" s="97"/>
      <c r="M12" s="115"/>
    </row>
    <row r="13" spans="1:13" ht="26.1" customHeight="1" x14ac:dyDescent="0.25">
      <c r="A13" s="114"/>
      <c r="B13" s="477" t="s">
        <v>244</v>
      </c>
      <c r="C13" s="478"/>
      <c r="D13" s="479">
        <v>15001</v>
      </c>
      <c r="E13" s="480"/>
      <c r="F13" s="481" t="s">
        <v>94</v>
      </c>
      <c r="G13" s="482"/>
      <c r="H13" s="483"/>
      <c r="I13" s="427" t="s">
        <v>241</v>
      </c>
      <c r="J13" s="484"/>
      <c r="K13" s="428"/>
      <c r="L13" s="94" t="s">
        <v>236</v>
      </c>
      <c r="M13" s="115"/>
    </row>
    <row r="14" spans="1:13" ht="27" customHeight="1" x14ac:dyDescent="0.25">
      <c r="A14" s="114"/>
      <c r="B14" s="459" t="s">
        <v>245</v>
      </c>
      <c r="C14" s="460"/>
      <c r="D14" s="461">
        <v>15004</v>
      </c>
      <c r="E14" s="462"/>
      <c r="F14" s="463" t="s">
        <v>94</v>
      </c>
      <c r="G14" s="464"/>
      <c r="H14" s="465"/>
      <c r="I14" s="466" t="s">
        <v>241</v>
      </c>
      <c r="J14" s="467"/>
      <c r="K14" s="468"/>
      <c r="L14" s="95" t="s">
        <v>236</v>
      </c>
      <c r="M14" s="115"/>
    </row>
    <row r="15" spans="1:13" ht="38.85" customHeight="1" x14ac:dyDescent="0.25">
      <c r="A15" s="114"/>
      <c r="B15" s="469" t="s">
        <v>246</v>
      </c>
      <c r="C15" s="470"/>
      <c r="D15" s="471">
        <v>808</v>
      </c>
      <c r="E15" s="472"/>
      <c r="F15" s="473" t="s">
        <v>95</v>
      </c>
      <c r="G15" s="474"/>
      <c r="H15" s="475"/>
      <c r="I15" s="456" t="s">
        <v>239</v>
      </c>
      <c r="J15" s="457"/>
      <c r="K15" s="458"/>
      <c r="L15" s="98" t="s">
        <v>236</v>
      </c>
      <c r="M15" s="115"/>
    </row>
    <row r="16" spans="1:13" ht="15" customHeight="1" x14ac:dyDescent="0.25">
      <c r="A16" s="373" t="s">
        <v>247</v>
      </c>
      <c r="B16" s="374"/>
      <c r="C16" s="374"/>
      <c r="D16" s="374"/>
      <c r="E16" s="374"/>
      <c r="F16" s="374"/>
      <c r="G16" s="374"/>
      <c r="H16" s="374"/>
      <c r="I16" s="374"/>
      <c r="J16" s="374"/>
      <c r="K16" s="374"/>
      <c r="L16" s="374"/>
      <c r="M16" s="375"/>
    </row>
    <row r="17" spans="1:13" ht="28.5" customHeight="1" x14ac:dyDescent="0.25">
      <c r="A17" s="114"/>
      <c r="B17" s="445" t="s">
        <v>264</v>
      </c>
      <c r="C17" s="446"/>
      <c r="D17" s="440" t="s">
        <v>265</v>
      </c>
      <c r="E17" s="442"/>
      <c r="F17" s="403" t="s">
        <v>266</v>
      </c>
      <c r="G17" s="404"/>
      <c r="H17" s="405"/>
      <c r="I17" s="447" t="s">
        <v>267</v>
      </c>
      <c r="J17" s="448"/>
      <c r="K17" s="449"/>
      <c r="L17" s="93" t="s">
        <v>268</v>
      </c>
      <c r="M17" s="115"/>
    </row>
    <row r="18" spans="1:13" ht="27" customHeight="1" x14ac:dyDescent="0.25">
      <c r="A18" s="114"/>
      <c r="B18" s="450" t="s">
        <v>248</v>
      </c>
      <c r="C18" s="451"/>
      <c r="D18" s="452">
        <v>16001</v>
      </c>
      <c r="E18" s="453"/>
      <c r="F18" s="454" t="s">
        <v>95</v>
      </c>
      <c r="G18" s="455"/>
      <c r="H18" s="451"/>
      <c r="I18" s="456" t="s">
        <v>249</v>
      </c>
      <c r="J18" s="457"/>
      <c r="K18" s="458"/>
      <c r="L18" s="99" t="s">
        <v>236</v>
      </c>
      <c r="M18" s="115"/>
    </row>
    <row r="19" spans="1:13" ht="30.6" customHeight="1" x14ac:dyDescent="0.25">
      <c r="A19" s="414" t="s">
        <v>250</v>
      </c>
      <c r="B19" s="415"/>
      <c r="C19" s="415"/>
      <c r="D19" s="415"/>
      <c r="E19" s="415"/>
      <c r="F19" s="415"/>
      <c r="G19" s="415"/>
      <c r="H19" s="415"/>
      <c r="I19" s="415"/>
      <c r="J19" s="415"/>
      <c r="K19" s="415"/>
      <c r="L19" s="415"/>
      <c r="M19" s="120"/>
    </row>
    <row r="20" spans="1:13" ht="29.1" customHeight="1" x14ac:dyDescent="0.25">
      <c r="A20" s="114"/>
      <c r="B20" s="435" t="s">
        <v>264</v>
      </c>
      <c r="C20" s="436"/>
      <c r="D20" s="437" t="s">
        <v>265</v>
      </c>
      <c r="E20" s="438"/>
      <c r="F20" s="439"/>
      <c r="G20" s="440" t="s">
        <v>272</v>
      </c>
      <c r="H20" s="441"/>
      <c r="I20" s="442"/>
      <c r="J20" s="443" t="s">
        <v>267</v>
      </c>
      <c r="K20" s="444"/>
      <c r="L20" s="93" t="s">
        <v>268</v>
      </c>
      <c r="M20" s="115"/>
    </row>
    <row r="21" spans="1:13" ht="26.1" customHeight="1" x14ac:dyDescent="0.25">
      <c r="A21" s="114"/>
      <c r="B21" s="429" t="s">
        <v>251</v>
      </c>
      <c r="C21" s="426"/>
      <c r="D21" s="430">
        <v>1433</v>
      </c>
      <c r="E21" s="431"/>
      <c r="F21" s="432"/>
      <c r="G21" s="409" t="s">
        <v>95</v>
      </c>
      <c r="H21" s="410"/>
      <c r="I21" s="411"/>
      <c r="J21" s="427" t="s">
        <v>252</v>
      </c>
      <c r="K21" s="428"/>
      <c r="L21" s="94" t="s">
        <v>236</v>
      </c>
      <c r="M21" s="115"/>
    </row>
    <row r="22" spans="1:13" ht="62.1" customHeight="1" x14ac:dyDescent="0.25">
      <c r="A22" s="116"/>
      <c r="B22" s="417" t="s">
        <v>273</v>
      </c>
      <c r="C22" s="418"/>
      <c r="D22" s="382">
        <v>10777</v>
      </c>
      <c r="E22" s="419"/>
      <c r="F22" s="383"/>
      <c r="G22" s="387" t="s">
        <v>95</v>
      </c>
      <c r="H22" s="388"/>
      <c r="I22" s="389"/>
      <c r="J22" s="420" t="s">
        <v>252</v>
      </c>
      <c r="K22" s="421"/>
      <c r="L22" s="100" t="s">
        <v>236</v>
      </c>
      <c r="M22" s="117"/>
    </row>
    <row r="23" spans="1:13" ht="50.1" customHeight="1" x14ac:dyDescent="0.25">
      <c r="A23" s="116"/>
      <c r="B23" s="422" t="s">
        <v>270</v>
      </c>
      <c r="C23" s="423"/>
      <c r="D23" s="424" t="s">
        <v>253</v>
      </c>
      <c r="E23" s="425"/>
      <c r="F23" s="426"/>
      <c r="G23" s="409" t="s">
        <v>95</v>
      </c>
      <c r="H23" s="410"/>
      <c r="I23" s="411"/>
      <c r="J23" s="427" t="s">
        <v>254</v>
      </c>
      <c r="K23" s="428"/>
      <c r="L23" s="101" t="s">
        <v>255</v>
      </c>
      <c r="M23" s="117"/>
    </row>
    <row r="24" spans="1:13" ht="15.6" customHeight="1" x14ac:dyDescent="0.2">
      <c r="A24" s="118"/>
      <c r="B24" s="412" t="s">
        <v>256</v>
      </c>
      <c r="C24" s="413"/>
      <c r="D24" s="433" t="s">
        <v>257</v>
      </c>
      <c r="E24" s="434"/>
      <c r="F24" s="413"/>
      <c r="G24" s="433" t="s">
        <v>94</v>
      </c>
      <c r="H24" s="434"/>
      <c r="I24" s="413"/>
      <c r="J24" s="433" t="s">
        <v>241</v>
      </c>
      <c r="K24" s="413"/>
      <c r="L24" s="102" t="s">
        <v>236</v>
      </c>
      <c r="M24" s="119"/>
    </row>
    <row r="25" spans="1:13" ht="41.25" customHeight="1" x14ac:dyDescent="0.25">
      <c r="A25" s="376" t="s">
        <v>274</v>
      </c>
      <c r="B25" s="377"/>
      <c r="C25" s="377"/>
      <c r="D25" s="377"/>
      <c r="E25" s="377"/>
      <c r="F25" s="377"/>
      <c r="G25" s="377"/>
      <c r="H25" s="377"/>
      <c r="I25" s="377"/>
      <c r="J25" s="377"/>
      <c r="K25" s="377"/>
      <c r="L25" s="377"/>
      <c r="M25" s="378"/>
    </row>
    <row r="26" spans="1:13" ht="18.600000000000001" customHeight="1" x14ac:dyDescent="0.25">
      <c r="A26" s="414" t="s">
        <v>258</v>
      </c>
      <c r="B26" s="415"/>
      <c r="C26" s="415"/>
      <c r="D26" s="415"/>
      <c r="E26" s="415"/>
      <c r="F26" s="415"/>
      <c r="G26" s="415"/>
      <c r="H26" s="415"/>
      <c r="I26" s="415"/>
      <c r="J26" s="415"/>
      <c r="K26" s="415"/>
      <c r="L26" s="415"/>
      <c r="M26" s="416"/>
    </row>
    <row r="27" spans="1:13" ht="28.5" customHeight="1" x14ac:dyDescent="0.25">
      <c r="A27" s="114"/>
      <c r="B27" s="103" t="s">
        <v>264</v>
      </c>
      <c r="C27" s="398" t="s">
        <v>275</v>
      </c>
      <c r="D27" s="399"/>
      <c r="E27" s="400" t="s">
        <v>276</v>
      </c>
      <c r="F27" s="401"/>
      <c r="G27" s="402"/>
      <c r="H27" s="403" t="s">
        <v>266</v>
      </c>
      <c r="I27" s="404"/>
      <c r="J27" s="405"/>
      <c r="K27" s="104" t="s">
        <v>267</v>
      </c>
      <c r="L27" s="93" t="s">
        <v>268</v>
      </c>
      <c r="M27" s="115"/>
    </row>
    <row r="28" spans="1:13" ht="50.1" customHeight="1" x14ac:dyDescent="0.25">
      <c r="A28" s="116"/>
      <c r="B28" s="105" t="s">
        <v>259</v>
      </c>
      <c r="C28" s="406">
        <v>21777</v>
      </c>
      <c r="D28" s="407"/>
      <c r="E28" s="406">
        <v>21777</v>
      </c>
      <c r="F28" s="408"/>
      <c r="G28" s="407"/>
      <c r="H28" s="409" t="s">
        <v>95</v>
      </c>
      <c r="I28" s="410"/>
      <c r="J28" s="411"/>
      <c r="K28" s="106" t="s">
        <v>277</v>
      </c>
      <c r="L28" s="94" t="s">
        <v>235</v>
      </c>
      <c r="M28" s="117"/>
    </row>
    <row r="29" spans="1:13" ht="60.95" customHeight="1" x14ac:dyDescent="0.25">
      <c r="A29" s="116"/>
      <c r="B29" s="107" t="s">
        <v>260</v>
      </c>
      <c r="C29" s="382">
        <v>8080</v>
      </c>
      <c r="D29" s="383"/>
      <c r="E29" s="384">
        <v>8334</v>
      </c>
      <c r="F29" s="385"/>
      <c r="G29" s="386"/>
      <c r="H29" s="387" t="s">
        <v>95</v>
      </c>
      <c r="I29" s="388"/>
      <c r="J29" s="389"/>
      <c r="K29" s="108" t="s">
        <v>278</v>
      </c>
      <c r="L29" s="100" t="s">
        <v>236</v>
      </c>
      <c r="M29" s="117"/>
    </row>
    <row r="30" spans="1:13" ht="39.200000000000003" customHeight="1" x14ac:dyDescent="0.25">
      <c r="A30" s="114"/>
      <c r="B30" s="109" t="s">
        <v>261</v>
      </c>
      <c r="C30" s="390">
        <v>808</v>
      </c>
      <c r="D30" s="391"/>
      <c r="E30" s="392">
        <v>808</v>
      </c>
      <c r="F30" s="393"/>
      <c r="G30" s="394"/>
      <c r="H30" s="395" t="s">
        <v>95</v>
      </c>
      <c r="I30" s="396"/>
      <c r="J30" s="397"/>
      <c r="K30" s="110" t="s">
        <v>262</v>
      </c>
      <c r="L30" s="98" t="s">
        <v>236</v>
      </c>
      <c r="M30" s="115"/>
    </row>
    <row r="31" spans="1:13" ht="105.75" customHeight="1" thickBot="1" x14ac:dyDescent="0.3">
      <c r="A31" s="379" t="s">
        <v>279</v>
      </c>
      <c r="B31" s="380"/>
      <c r="C31" s="380"/>
      <c r="D31" s="380"/>
      <c r="E31" s="380"/>
      <c r="F31" s="380"/>
      <c r="G31" s="380"/>
      <c r="H31" s="380"/>
      <c r="I31" s="380"/>
      <c r="J31" s="380"/>
      <c r="K31" s="380"/>
      <c r="L31" s="380"/>
      <c r="M31" s="381"/>
    </row>
  </sheetData>
  <mergeCells count="90">
    <mergeCell ref="B6:C6"/>
    <mergeCell ref="D6:E6"/>
    <mergeCell ref="F6:H6"/>
    <mergeCell ref="I6:K6"/>
    <mergeCell ref="B7:C7"/>
    <mergeCell ref="D7:E7"/>
    <mergeCell ref="F7:H7"/>
    <mergeCell ref="I7:K7"/>
    <mergeCell ref="B8:C8"/>
    <mergeCell ref="D8:E8"/>
    <mergeCell ref="F8:H8"/>
    <mergeCell ref="I8:K8"/>
    <mergeCell ref="B9:C9"/>
    <mergeCell ref="D9:E9"/>
    <mergeCell ref="F9:H9"/>
    <mergeCell ref="I9:K9"/>
    <mergeCell ref="B10:C10"/>
    <mergeCell ref="D10:E10"/>
    <mergeCell ref="F10:H10"/>
    <mergeCell ref="I10:K10"/>
    <mergeCell ref="B11:C11"/>
    <mergeCell ref="D11:E11"/>
    <mergeCell ref="F11:H11"/>
    <mergeCell ref="I11:K11"/>
    <mergeCell ref="B12:C12"/>
    <mergeCell ref="D12:E12"/>
    <mergeCell ref="F12:H12"/>
    <mergeCell ref="I12:K12"/>
    <mergeCell ref="B13:C13"/>
    <mergeCell ref="D13:E13"/>
    <mergeCell ref="F13:H13"/>
    <mergeCell ref="I13:K13"/>
    <mergeCell ref="B14:C14"/>
    <mergeCell ref="D14:E14"/>
    <mergeCell ref="F14:H14"/>
    <mergeCell ref="I14:K14"/>
    <mergeCell ref="B15:C15"/>
    <mergeCell ref="D15:E15"/>
    <mergeCell ref="F15:H15"/>
    <mergeCell ref="I15:K15"/>
    <mergeCell ref="B17:C17"/>
    <mergeCell ref="D17:E17"/>
    <mergeCell ref="F17:H17"/>
    <mergeCell ref="I17:K17"/>
    <mergeCell ref="B18:C18"/>
    <mergeCell ref="D18:E18"/>
    <mergeCell ref="F18:H18"/>
    <mergeCell ref="I18:K18"/>
    <mergeCell ref="A19:L19"/>
    <mergeCell ref="B20:C20"/>
    <mergeCell ref="D20:F20"/>
    <mergeCell ref="G20:I20"/>
    <mergeCell ref="J20:K20"/>
    <mergeCell ref="B21:C21"/>
    <mergeCell ref="D21:F21"/>
    <mergeCell ref="G21:I21"/>
    <mergeCell ref="J21:K21"/>
    <mergeCell ref="D24:F24"/>
    <mergeCell ref="G24:I24"/>
    <mergeCell ref="J24:K24"/>
    <mergeCell ref="A26:M26"/>
    <mergeCell ref="B22:C22"/>
    <mergeCell ref="D22:F22"/>
    <mergeCell ref="G22:I22"/>
    <mergeCell ref="J22:K22"/>
    <mergeCell ref="B23:C23"/>
    <mergeCell ref="D23:F23"/>
    <mergeCell ref="G23:I23"/>
    <mergeCell ref="J23:K23"/>
    <mergeCell ref="A16:M16"/>
    <mergeCell ref="A25:M25"/>
    <mergeCell ref="A31:M31"/>
    <mergeCell ref="C29:D29"/>
    <mergeCell ref="E29:G29"/>
    <mergeCell ref="H29:J29"/>
    <mergeCell ref="C30:D30"/>
    <mergeCell ref="E30:G30"/>
    <mergeCell ref="H30:J30"/>
    <mergeCell ref="C27:D27"/>
    <mergeCell ref="E27:G27"/>
    <mergeCell ref="H27:J27"/>
    <mergeCell ref="C28:D28"/>
    <mergeCell ref="E28:G28"/>
    <mergeCell ref="H28:J28"/>
    <mergeCell ref="B24:C24"/>
    <mergeCell ref="A1:M1"/>
    <mergeCell ref="A2:M2"/>
    <mergeCell ref="A3:M3"/>
    <mergeCell ref="A4:M4"/>
    <mergeCell ref="A5:M5"/>
  </mergeCells>
  <printOptions horizontalCentered="1"/>
  <pageMargins left="0.25" right="0.25" top="0.75" bottom="0.75" header="0.3" footer="0.3"/>
  <pageSetup scale="65"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283CA8-4E88-4B10-84A5-E32001282510}">
  <sheetPr codeName="Sheet27"/>
  <dimension ref="A1:F49"/>
  <sheetViews>
    <sheetView workbookViewId="0">
      <selection activeCell="C5" sqref="C5:F5"/>
    </sheetView>
  </sheetViews>
  <sheetFormatPr defaultRowHeight="15" x14ac:dyDescent="0.25"/>
  <cols>
    <col min="1" max="1" width="23" bestFit="1" customWidth="1"/>
    <col min="2" max="2" width="39.140625" customWidth="1"/>
    <col min="3" max="3" width="14.42578125" customWidth="1"/>
    <col min="4" max="4" width="19" customWidth="1"/>
    <col min="5" max="5" width="18.5703125" customWidth="1"/>
    <col min="6" max="6" width="19.140625" customWidth="1"/>
  </cols>
  <sheetData>
    <row r="1" spans="1:6" ht="18.75" x14ac:dyDescent="0.25">
      <c r="A1" s="492" t="s">
        <v>588</v>
      </c>
      <c r="B1" s="492"/>
      <c r="C1" s="492"/>
      <c r="D1" s="492"/>
      <c r="E1" s="492"/>
      <c r="F1" s="205"/>
    </row>
    <row r="2" spans="1:6" ht="15.75" thickBot="1" x14ac:dyDescent="0.3">
      <c r="A2" s="206"/>
      <c r="B2" s="206"/>
      <c r="C2" s="206"/>
      <c r="D2" s="206"/>
      <c r="E2" s="493"/>
      <c r="F2" s="493"/>
    </row>
    <row r="3" spans="1:6" ht="19.5" thickBot="1" x14ac:dyDescent="0.3">
      <c r="A3" s="494" t="str">
        <f ca="1">"Overall Project Status – " &amp; TEXT(NOW(), "dddd, mmmm dd, yyyy hh:mm:ss AM/PM")</f>
        <v>Overall Project Status – Friday, May 17, 2024 01:36:18 PM</v>
      </c>
      <c r="B3" s="495"/>
      <c r="C3" s="495"/>
      <c r="D3" s="495"/>
      <c r="E3" s="495"/>
      <c r="F3" s="496"/>
    </row>
    <row r="4" spans="1:6" ht="19.5" thickBot="1" x14ac:dyDescent="0.3">
      <c r="A4" s="497" t="str">
        <f xml:space="preserve"> Welcome!B7</f>
        <v/>
      </c>
      <c r="B4" s="498"/>
      <c r="C4" s="499" t="str">
        <f>Welcome!B13 &amp; " - " &amp; Welcome!B12</f>
        <v xml:space="preserve"> - </v>
      </c>
      <c r="D4" s="500"/>
      <c r="E4" s="500"/>
      <c r="F4" s="501"/>
    </row>
    <row r="5" spans="1:6" ht="19.5" thickBot="1" x14ac:dyDescent="0.3">
      <c r="A5" s="207" t="s">
        <v>589</v>
      </c>
      <c r="B5" s="208" t="str" cm="1">
        <f t="array" ref="B5">IF(ISBLANK(Opportunity[PPM_Project_Manager__c]), "", Opportunity[PPM_Project_Manager__c])</f>
        <v/>
      </c>
      <c r="C5" s="489"/>
      <c r="D5" s="490"/>
      <c r="E5" s="490"/>
      <c r="F5" s="491"/>
    </row>
    <row r="6" spans="1:6" ht="19.5" thickBot="1" x14ac:dyDescent="0.3">
      <c r="A6" s="207" t="s">
        <v>590</v>
      </c>
      <c r="B6" s="208"/>
      <c r="C6" s="207" t="s">
        <v>591</v>
      </c>
      <c r="D6" s="505"/>
      <c r="E6" s="505"/>
      <c r="F6" s="506"/>
    </row>
    <row r="7" spans="1:6" ht="19.5" customHeight="1" x14ac:dyDescent="0.25">
      <c r="A7" s="547" t="s">
        <v>592</v>
      </c>
      <c r="B7" s="640" t="str">
        <f>Welcome!A16</f>
        <v/>
      </c>
      <c r="C7" s="640"/>
      <c r="D7" s="640"/>
      <c r="E7" s="640"/>
      <c r="F7" s="641"/>
    </row>
    <row r="8" spans="1:6" ht="18.75" customHeight="1" thickBot="1" x14ac:dyDescent="0.3">
      <c r="A8" s="548"/>
      <c r="B8" s="642"/>
      <c r="C8" s="642"/>
      <c r="D8" s="642"/>
      <c r="E8" s="642"/>
      <c r="F8" s="643"/>
    </row>
    <row r="9" spans="1:6" ht="15.75" thickBot="1" x14ac:dyDescent="0.3">
      <c r="A9" s="206"/>
      <c r="B9" s="206"/>
      <c r="C9" s="206"/>
      <c r="D9" s="206"/>
      <c r="E9" s="507"/>
      <c r="F9" s="507"/>
    </row>
    <row r="10" spans="1:6" ht="19.5" thickBot="1" x14ac:dyDescent="0.3">
      <c r="A10" s="508" t="s">
        <v>593</v>
      </c>
      <c r="B10" s="509"/>
      <c r="C10" s="509"/>
      <c r="D10" s="509"/>
      <c r="E10" s="509"/>
      <c r="F10" s="510"/>
    </row>
    <row r="11" spans="1:6" ht="19.5" thickBot="1" x14ac:dyDescent="0.3">
      <c r="A11" s="511" t="s">
        <v>309</v>
      </c>
      <c r="B11" s="512"/>
      <c r="C11" s="512"/>
      <c r="D11" s="512"/>
      <c r="E11" s="512"/>
      <c r="F11" s="513"/>
    </row>
    <row r="12" spans="1:6" ht="19.5" thickBot="1" x14ac:dyDescent="0.3">
      <c r="A12" s="514" t="s">
        <v>594</v>
      </c>
      <c r="B12" s="515"/>
      <c r="C12" s="515"/>
      <c r="D12" s="515"/>
      <c r="E12" s="515"/>
      <c r="F12" s="516"/>
    </row>
    <row r="13" spans="1:6" ht="19.5" thickBot="1" x14ac:dyDescent="0.3">
      <c r="A13" s="209" t="s">
        <v>595</v>
      </c>
      <c r="B13" s="210"/>
      <c r="C13" s="210"/>
      <c r="D13" s="210"/>
      <c r="E13" s="517"/>
      <c r="F13" s="518"/>
    </row>
    <row r="14" spans="1:6" ht="15.75" thickBot="1" x14ac:dyDescent="0.3">
      <c r="A14" s="519"/>
      <c r="B14" s="520"/>
      <c r="C14" s="520"/>
      <c r="D14" s="520"/>
      <c r="E14" s="520"/>
      <c r="F14" s="521"/>
    </row>
    <row r="15" spans="1:6" ht="19.5" thickBot="1" x14ac:dyDescent="0.3">
      <c r="A15" s="211" t="s">
        <v>596</v>
      </c>
      <c r="B15" s="212"/>
      <c r="C15" s="213"/>
      <c r="D15" s="213" t="str">
        <f>IF(ISBLANK(Welcome!I10), "", Welcome!I10)</f>
        <v/>
      </c>
      <c r="E15" s="522" t="s">
        <v>597</v>
      </c>
      <c r="F15" s="523"/>
    </row>
    <row r="16" spans="1:6" ht="19.5" thickBot="1" x14ac:dyDescent="0.3">
      <c r="A16" s="214" t="s">
        <v>598</v>
      </c>
      <c r="B16" s="215"/>
      <c r="C16" s="216"/>
      <c r="D16" s="216"/>
      <c r="E16" s="524" t="s">
        <v>599</v>
      </c>
      <c r="F16" s="525"/>
    </row>
    <row r="17" spans="1:6" ht="15.75" thickBot="1" x14ac:dyDescent="0.3">
      <c r="A17" s="217"/>
      <c r="B17" s="217"/>
      <c r="C17" s="217"/>
      <c r="D17" s="217"/>
      <c r="E17" s="526"/>
      <c r="F17" s="526"/>
    </row>
    <row r="18" spans="1:6" ht="19.5" thickBot="1" x14ac:dyDescent="0.3">
      <c r="A18" s="502" t="s">
        <v>600</v>
      </c>
      <c r="B18" s="503"/>
      <c r="C18" s="503"/>
      <c r="D18" s="503"/>
      <c r="E18" s="503"/>
      <c r="F18" s="504"/>
    </row>
    <row r="19" spans="1:6" ht="19.5" thickBot="1" x14ac:dyDescent="0.3">
      <c r="A19" s="527" t="s">
        <v>601</v>
      </c>
      <c r="B19" s="528"/>
      <c r="C19" s="218" t="s">
        <v>602</v>
      </c>
      <c r="D19" s="527" t="s">
        <v>280</v>
      </c>
      <c r="E19" s="529"/>
      <c r="F19" s="528"/>
    </row>
    <row r="20" spans="1:6" ht="19.5" thickBot="1" x14ac:dyDescent="0.3">
      <c r="A20" s="530"/>
      <c r="B20" s="531"/>
      <c r="C20" s="219"/>
      <c r="D20" s="530"/>
      <c r="E20" s="532"/>
      <c r="F20" s="531"/>
    </row>
    <row r="21" spans="1:6" ht="19.5" thickBot="1" x14ac:dyDescent="0.3">
      <c r="A21" s="533"/>
      <c r="B21" s="534"/>
      <c r="C21" s="219"/>
      <c r="D21" s="533"/>
      <c r="E21" s="535"/>
      <c r="F21" s="534"/>
    </row>
    <row r="22" spans="1:6" ht="19.5" thickBot="1" x14ac:dyDescent="0.3">
      <c r="A22" s="533"/>
      <c r="B22" s="534"/>
      <c r="C22" s="219"/>
      <c r="D22" s="533"/>
      <c r="E22" s="535"/>
      <c r="F22" s="534"/>
    </row>
    <row r="23" spans="1:6" ht="19.5" thickBot="1" x14ac:dyDescent="0.3">
      <c r="A23" s="533"/>
      <c r="B23" s="534"/>
      <c r="C23" s="219"/>
      <c r="D23" s="533"/>
      <c r="E23" s="535"/>
      <c r="F23" s="534"/>
    </row>
    <row r="24" spans="1:6" ht="19.5" thickBot="1" x14ac:dyDescent="0.3">
      <c r="A24" s="533"/>
      <c r="B24" s="534"/>
      <c r="C24" s="219"/>
      <c r="D24" s="533"/>
      <c r="E24" s="535"/>
      <c r="F24" s="534"/>
    </row>
    <row r="25" spans="1:6" ht="15.75" thickBot="1" x14ac:dyDescent="0.3">
      <c r="A25" s="217"/>
      <c r="B25" s="217"/>
      <c r="C25" s="217"/>
      <c r="D25" s="217"/>
      <c r="E25" s="536"/>
      <c r="F25" s="536"/>
    </row>
    <row r="26" spans="1:6" ht="19.5" thickBot="1" x14ac:dyDescent="0.3">
      <c r="A26" s="537" t="s">
        <v>603</v>
      </c>
      <c r="B26" s="538"/>
      <c r="C26" s="538"/>
      <c r="D26" s="538"/>
      <c r="E26" s="538"/>
      <c r="F26" s="539"/>
    </row>
    <row r="27" spans="1:6" ht="19.5" thickBot="1" x14ac:dyDescent="0.3">
      <c r="A27" s="527" t="s">
        <v>572</v>
      </c>
      <c r="B27" s="528"/>
      <c r="C27" s="218" t="s">
        <v>604</v>
      </c>
      <c r="D27" s="527" t="s">
        <v>280</v>
      </c>
      <c r="E27" s="529"/>
      <c r="F27" s="528"/>
    </row>
    <row r="28" spans="1:6" ht="19.5" thickBot="1" x14ac:dyDescent="0.3">
      <c r="A28" s="530"/>
      <c r="B28" s="531"/>
      <c r="C28" s="219"/>
      <c r="D28" s="530"/>
      <c r="E28" s="532"/>
      <c r="F28" s="531"/>
    </row>
    <row r="29" spans="1:6" ht="19.5" thickBot="1" x14ac:dyDescent="0.3">
      <c r="A29" s="533"/>
      <c r="B29" s="534"/>
      <c r="C29" s="219"/>
      <c r="D29" s="533"/>
      <c r="E29" s="535"/>
      <c r="F29" s="534"/>
    </row>
    <row r="30" spans="1:6" ht="19.5" thickBot="1" x14ac:dyDescent="0.3">
      <c r="A30" s="533"/>
      <c r="B30" s="534"/>
      <c r="C30" s="219"/>
      <c r="D30" s="533"/>
      <c r="E30" s="535"/>
      <c r="F30" s="534"/>
    </row>
    <row r="31" spans="1:6" ht="19.5" thickBot="1" x14ac:dyDescent="0.3">
      <c r="A31" s="533"/>
      <c r="B31" s="534"/>
      <c r="C31" s="219"/>
      <c r="D31" s="533"/>
      <c r="E31" s="535"/>
      <c r="F31" s="534"/>
    </row>
    <row r="32" spans="1:6" ht="19.5" thickBot="1" x14ac:dyDescent="0.3">
      <c r="A32" s="533"/>
      <c r="B32" s="534"/>
      <c r="C32" s="219"/>
      <c r="D32" s="533"/>
      <c r="E32" s="535"/>
      <c r="F32" s="534"/>
    </row>
    <row r="33" spans="1:6" ht="15.75" thickBot="1" x14ac:dyDescent="0.3">
      <c r="A33" s="206"/>
      <c r="B33" s="206"/>
      <c r="C33" s="220"/>
      <c r="D33" s="220"/>
      <c r="E33" s="540"/>
      <c r="F33" s="540"/>
    </row>
    <row r="34" spans="1:6" ht="19.5" thickBot="1" x14ac:dyDescent="0.3">
      <c r="A34" s="541" t="s">
        <v>605</v>
      </c>
      <c r="B34" s="542"/>
      <c r="C34" s="542"/>
      <c r="D34" s="542"/>
      <c r="E34" s="542"/>
      <c r="F34" s="543"/>
    </row>
    <row r="35" spans="1:6" x14ac:dyDescent="0.25">
      <c r="A35" s="206"/>
      <c r="B35" s="206"/>
      <c r="C35" s="206"/>
      <c r="D35" s="206"/>
      <c r="E35" s="544"/>
      <c r="F35" s="544"/>
    </row>
    <row r="36" spans="1:6" ht="18.75" x14ac:dyDescent="0.25">
      <c r="A36" s="545" t="s">
        <v>606</v>
      </c>
      <c r="B36" s="545"/>
      <c r="C36" s="545"/>
      <c r="D36" s="545"/>
      <c r="E36" s="545"/>
      <c r="F36" s="545"/>
    </row>
    <row r="37" spans="1:6" ht="19.5" thickBot="1" x14ac:dyDescent="0.3">
      <c r="A37" s="221" t="s">
        <v>607</v>
      </c>
      <c r="B37" s="221" t="s">
        <v>608</v>
      </c>
      <c r="C37" s="221" t="s">
        <v>604</v>
      </c>
      <c r="D37" s="554" t="s">
        <v>280</v>
      </c>
      <c r="E37" s="554"/>
      <c r="F37" s="554"/>
    </row>
    <row r="38" spans="1:6" ht="19.5" thickBot="1" x14ac:dyDescent="0.3">
      <c r="A38" s="222"/>
      <c r="B38" s="223"/>
      <c r="C38" s="224"/>
      <c r="D38" s="533"/>
      <c r="E38" s="535"/>
      <c r="F38" s="534"/>
    </row>
    <row r="39" spans="1:6" ht="19.5" thickBot="1" x14ac:dyDescent="0.3">
      <c r="A39" s="225"/>
      <c r="B39" s="226"/>
      <c r="C39" s="219"/>
      <c r="D39" s="533"/>
      <c r="E39" s="535"/>
      <c r="F39" s="534"/>
    </row>
    <row r="40" spans="1:6" ht="19.5" thickBot="1" x14ac:dyDescent="0.3">
      <c r="A40" s="225"/>
      <c r="B40" s="226"/>
      <c r="C40" s="219"/>
      <c r="D40" s="533"/>
      <c r="E40" s="535"/>
      <c r="F40" s="534"/>
    </row>
    <row r="41" spans="1:6" ht="19.5" thickBot="1" x14ac:dyDescent="0.3">
      <c r="A41" s="225"/>
      <c r="B41" s="226"/>
      <c r="C41" s="226"/>
      <c r="D41" s="533"/>
      <c r="E41" s="535"/>
      <c r="F41" s="534"/>
    </row>
    <row r="42" spans="1:6" ht="19.5" thickBot="1" x14ac:dyDescent="0.3">
      <c r="A42" s="225"/>
      <c r="B42" s="226"/>
      <c r="C42" s="226"/>
      <c r="D42" s="533"/>
      <c r="E42" s="535"/>
      <c r="F42" s="534"/>
    </row>
    <row r="43" spans="1:6" x14ac:dyDescent="0.25">
      <c r="A43" s="206"/>
      <c r="B43" s="206"/>
      <c r="C43" s="206"/>
      <c r="D43" s="206"/>
      <c r="E43" s="544"/>
      <c r="F43" s="544"/>
    </row>
    <row r="44" spans="1:6" ht="18.75" x14ac:dyDescent="0.25">
      <c r="A44" s="549" t="s">
        <v>609</v>
      </c>
      <c r="B44" s="549"/>
      <c r="C44" s="549"/>
      <c r="D44" s="549"/>
      <c r="E44" s="549"/>
      <c r="F44" s="549"/>
    </row>
    <row r="45" spans="1:6" ht="15.75" thickBot="1" x14ac:dyDescent="0.3">
      <c r="A45" s="550"/>
      <c r="B45" s="551"/>
      <c r="C45" s="551"/>
      <c r="D45" s="551"/>
      <c r="E45" s="551"/>
      <c r="F45" s="552"/>
    </row>
    <row r="46" spans="1:6" x14ac:dyDescent="0.25">
      <c r="A46" s="206"/>
      <c r="B46" s="206"/>
      <c r="C46" s="206"/>
      <c r="D46" s="206"/>
      <c r="E46" s="544"/>
      <c r="F46" s="544"/>
    </row>
    <row r="47" spans="1:6" ht="18.75" x14ac:dyDescent="0.25">
      <c r="A47" s="553" t="s">
        <v>610</v>
      </c>
      <c r="B47" s="553"/>
      <c r="C47" s="553"/>
      <c r="D47" s="553"/>
      <c r="E47" s="553"/>
      <c r="F47" s="553"/>
    </row>
    <row r="48" spans="1:6" x14ac:dyDescent="0.25">
      <c r="A48" s="206"/>
      <c r="B48" s="206"/>
      <c r="C48" s="206"/>
      <c r="D48" s="206"/>
      <c r="E48" s="507"/>
      <c r="F48" s="507"/>
    </row>
    <row r="49" spans="1:6" ht="18.75" x14ac:dyDescent="0.25">
      <c r="A49" s="546" t="s">
        <v>611</v>
      </c>
      <c r="B49" s="546"/>
      <c r="C49" s="546"/>
      <c r="D49" s="546"/>
      <c r="E49" s="546"/>
      <c r="F49" s="205"/>
    </row>
  </sheetData>
  <mergeCells count="62">
    <mergeCell ref="A49:E49"/>
    <mergeCell ref="B7:F8"/>
    <mergeCell ref="A7:A8"/>
    <mergeCell ref="E43:F43"/>
    <mergeCell ref="A44:F44"/>
    <mergeCell ref="A45:F45"/>
    <mergeCell ref="E46:F46"/>
    <mergeCell ref="A47:F47"/>
    <mergeCell ref="E48:F48"/>
    <mergeCell ref="D37:F37"/>
    <mergeCell ref="D38:F38"/>
    <mergeCell ref="D39:F39"/>
    <mergeCell ref="D40:F40"/>
    <mergeCell ref="D41:F41"/>
    <mergeCell ref="D42:F42"/>
    <mergeCell ref="A32:B32"/>
    <mergeCell ref="D32:F32"/>
    <mergeCell ref="E33:F33"/>
    <mergeCell ref="A34:F34"/>
    <mergeCell ref="E35:F35"/>
    <mergeCell ref="A36:F36"/>
    <mergeCell ref="A29:B29"/>
    <mergeCell ref="D29:F29"/>
    <mergeCell ref="A30:B30"/>
    <mergeCell ref="D30:F30"/>
    <mergeCell ref="A31:B31"/>
    <mergeCell ref="D31:F31"/>
    <mergeCell ref="E25:F25"/>
    <mergeCell ref="A26:F26"/>
    <mergeCell ref="A27:B27"/>
    <mergeCell ref="D27:F27"/>
    <mergeCell ref="A28:B28"/>
    <mergeCell ref="D28:F28"/>
    <mergeCell ref="A22:B22"/>
    <mergeCell ref="D22:F22"/>
    <mergeCell ref="A23:B23"/>
    <mergeCell ref="D23:F23"/>
    <mergeCell ref="A24:B24"/>
    <mergeCell ref="D24:F24"/>
    <mergeCell ref="A19:B19"/>
    <mergeCell ref="D19:F19"/>
    <mergeCell ref="A20:B20"/>
    <mergeCell ref="D20:F20"/>
    <mergeCell ref="A21:B21"/>
    <mergeCell ref="D21:F21"/>
    <mergeCell ref="A18:F18"/>
    <mergeCell ref="D6:F6"/>
    <mergeCell ref="E9:F9"/>
    <mergeCell ref="A10:F10"/>
    <mergeCell ref="A11:F11"/>
    <mergeCell ref="A12:F12"/>
    <mergeCell ref="E13:F13"/>
    <mergeCell ref="A14:F14"/>
    <mergeCell ref="E15:F15"/>
    <mergeCell ref="E16:F16"/>
    <mergeCell ref="E17:F17"/>
    <mergeCell ref="C5:F5"/>
    <mergeCell ref="A1:E1"/>
    <mergeCell ref="E2:F2"/>
    <mergeCell ref="A3:F3"/>
    <mergeCell ref="A4:B4"/>
    <mergeCell ref="C4:F4"/>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BC6443-3D30-4A33-9791-54D5D5BA1246}">
  <sheetPr codeName="Sheet28"/>
  <dimension ref="A1:M31"/>
  <sheetViews>
    <sheetView workbookViewId="0">
      <selection activeCell="B32" sqref="B32:O32"/>
    </sheetView>
  </sheetViews>
  <sheetFormatPr defaultRowHeight="15" x14ac:dyDescent="0.25"/>
  <cols>
    <col min="1" max="1" width="10.85546875" bestFit="1" customWidth="1"/>
    <col min="2" max="2" width="81.140625" bestFit="1" customWidth="1"/>
    <col min="3" max="3" width="20.85546875" bestFit="1" customWidth="1"/>
    <col min="4" max="4" width="13.28515625" bestFit="1" customWidth="1"/>
    <col min="5" max="5" width="81.140625" bestFit="1" customWidth="1"/>
    <col min="6" max="6" width="19.85546875" bestFit="1" customWidth="1"/>
    <col min="7" max="7" width="22.7109375" bestFit="1" customWidth="1"/>
    <col min="8" max="8" width="81.140625" bestFit="1" customWidth="1"/>
    <col min="9" max="9" width="21.42578125" bestFit="1" customWidth="1"/>
    <col min="10" max="10" width="81.140625" bestFit="1" customWidth="1"/>
    <col min="12" max="12" width="21.42578125" bestFit="1" customWidth="1"/>
    <col min="13" max="13" width="7.28515625" bestFit="1" customWidth="1"/>
  </cols>
  <sheetData>
    <row r="1" spans="1:13" x14ac:dyDescent="0.25">
      <c r="A1" t="s">
        <v>212</v>
      </c>
      <c r="B1" t="s">
        <v>356</v>
      </c>
      <c r="C1" t="s">
        <v>357</v>
      </c>
      <c r="D1" t="s">
        <v>358</v>
      </c>
      <c r="E1" t="s">
        <v>359</v>
      </c>
      <c r="F1" t="s">
        <v>360</v>
      </c>
      <c r="G1" t="s">
        <v>361</v>
      </c>
      <c r="H1" t="s">
        <v>362</v>
      </c>
      <c r="I1" t="s">
        <v>363</v>
      </c>
      <c r="J1" t="s">
        <v>364</v>
      </c>
    </row>
    <row r="2" spans="1:13" x14ac:dyDescent="0.25">
      <c r="A2" t="s">
        <v>365</v>
      </c>
      <c r="B2" t="s">
        <v>366</v>
      </c>
      <c r="C2" t="s">
        <v>367</v>
      </c>
      <c r="D2" t="s">
        <v>349</v>
      </c>
      <c r="E2" t="s">
        <v>368</v>
      </c>
      <c r="F2" t="s">
        <v>369</v>
      </c>
      <c r="H2" t="s">
        <v>370</v>
      </c>
      <c r="I2" t="s">
        <v>371</v>
      </c>
      <c r="J2" t="s">
        <v>372</v>
      </c>
      <c r="L2" s="148" t="s">
        <v>371</v>
      </c>
      <c r="M2" s="149" t="s">
        <v>482</v>
      </c>
    </row>
    <row r="3" spans="1:13" x14ac:dyDescent="0.25">
      <c r="A3" t="s">
        <v>373</v>
      </c>
      <c r="B3" t="s">
        <v>374</v>
      </c>
      <c r="C3" t="s">
        <v>375</v>
      </c>
      <c r="D3" t="s">
        <v>349</v>
      </c>
      <c r="E3" t="s">
        <v>376</v>
      </c>
      <c r="F3" t="s">
        <v>369</v>
      </c>
      <c r="G3" t="s">
        <v>377</v>
      </c>
      <c r="H3" t="s">
        <v>378</v>
      </c>
      <c r="I3" t="s">
        <v>371</v>
      </c>
      <c r="J3" t="s">
        <v>379</v>
      </c>
      <c r="L3" s="148" t="s">
        <v>382</v>
      </c>
      <c r="M3" s="149" t="s">
        <v>483</v>
      </c>
    </row>
    <row r="4" spans="1:13" x14ac:dyDescent="0.25">
      <c r="A4" t="s">
        <v>353</v>
      </c>
      <c r="B4" t="s">
        <v>380</v>
      </c>
      <c r="C4" t="s">
        <v>367</v>
      </c>
      <c r="D4" t="s">
        <v>349</v>
      </c>
      <c r="E4" t="s">
        <v>354</v>
      </c>
      <c r="F4" t="s">
        <v>369</v>
      </c>
      <c r="H4" t="s">
        <v>381</v>
      </c>
      <c r="I4" t="s">
        <v>382</v>
      </c>
      <c r="J4" t="s">
        <v>355</v>
      </c>
      <c r="L4" s="148" t="s">
        <v>385</v>
      </c>
      <c r="M4" s="149" t="s">
        <v>485</v>
      </c>
    </row>
    <row r="5" spans="1:13" x14ac:dyDescent="0.25">
      <c r="A5" t="s">
        <v>350</v>
      </c>
      <c r="B5" t="s">
        <v>383</v>
      </c>
      <c r="C5" t="s">
        <v>367</v>
      </c>
      <c r="D5" t="s">
        <v>349</v>
      </c>
      <c r="E5" t="s">
        <v>351</v>
      </c>
      <c r="F5" t="s">
        <v>369</v>
      </c>
      <c r="H5" t="s">
        <v>384</v>
      </c>
      <c r="I5" t="s">
        <v>385</v>
      </c>
      <c r="J5" t="s">
        <v>352</v>
      </c>
      <c r="L5" s="148" t="s">
        <v>390</v>
      </c>
      <c r="M5" s="149" t="s">
        <v>487</v>
      </c>
    </row>
    <row r="6" spans="1:13" x14ac:dyDescent="0.25">
      <c r="A6" t="s">
        <v>386</v>
      </c>
      <c r="B6" t="s">
        <v>387</v>
      </c>
      <c r="C6" t="s">
        <v>367</v>
      </c>
      <c r="D6" t="s">
        <v>349</v>
      </c>
      <c r="E6" t="s">
        <v>388</v>
      </c>
      <c r="F6" t="s">
        <v>369</v>
      </c>
      <c r="G6" t="s">
        <v>377</v>
      </c>
      <c r="H6" t="s">
        <v>389</v>
      </c>
      <c r="I6" t="s">
        <v>390</v>
      </c>
      <c r="J6" t="s">
        <v>391</v>
      </c>
      <c r="L6" s="148" t="s">
        <v>429</v>
      </c>
      <c r="M6" s="149" t="s">
        <v>484</v>
      </c>
    </row>
    <row r="7" spans="1:13" x14ac:dyDescent="0.25">
      <c r="A7" t="s">
        <v>392</v>
      </c>
      <c r="B7" t="s">
        <v>393</v>
      </c>
      <c r="C7" t="s">
        <v>367</v>
      </c>
      <c r="D7" t="s">
        <v>211</v>
      </c>
      <c r="E7" t="s">
        <v>394</v>
      </c>
      <c r="F7" t="s">
        <v>369</v>
      </c>
      <c r="H7" t="s">
        <v>395</v>
      </c>
      <c r="I7" t="s">
        <v>390</v>
      </c>
      <c r="J7" t="s">
        <v>396</v>
      </c>
      <c r="L7" s="148" t="s">
        <v>457</v>
      </c>
      <c r="M7" s="149" t="s">
        <v>488</v>
      </c>
    </row>
    <row r="8" spans="1:13" x14ac:dyDescent="0.25">
      <c r="A8" t="s">
        <v>209</v>
      </c>
      <c r="B8" t="s">
        <v>397</v>
      </c>
      <c r="C8" t="s">
        <v>398</v>
      </c>
      <c r="D8" t="s">
        <v>211</v>
      </c>
      <c r="E8" t="s">
        <v>210</v>
      </c>
      <c r="F8" t="s">
        <v>369</v>
      </c>
      <c r="H8" t="s">
        <v>395</v>
      </c>
      <c r="I8" t="s">
        <v>390</v>
      </c>
      <c r="J8" t="s">
        <v>399</v>
      </c>
    </row>
    <row r="9" spans="1:13" x14ac:dyDescent="0.25">
      <c r="A9" t="s">
        <v>400</v>
      </c>
      <c r="B9" t="s">
        <v>401</v>
      </c>
      <c r="C9" t="s">
        <v>367</v>
      </c>
      <c r="D9" t="s">
        <v>211</v>
      </c>
      <c r="E9" t="s">
        <v>402</v>
      </c>
      <c r="F9" t="s">
        <v>369</v>
      </c>
      <c r="H9" t="s">
        <v>395</v>
      </c>
      <c r="I9" t="s">
        <v>390</v>
      </c>
      <c r="J9" t="s">
        <v>403</v>
      </c>
    </row>
    <row r="10" spans="1:13" x14ac:dyDescent="0.25">
      <c r="A10" t="s">
        <v>404</v>
      </c>
      <c r="B10" t="s">
        <v>405</v>
      </c>
      <c r="C10" t="s">
        <v>367</v>
      </c>
      <c r="D10" t="s">
        <v>349</v>
      </c>
      <c r="E10" t="s">
        <v>405</v>
      </c>
      <c r="F10" t="s">
        <v>369</v>
      </c>
      <c r="H10" t="s">
        <v>406</v>
      </c>
      <c r="I10" t="s">
        <v>390</v>
      </c>
      <c r="J10" t="s">
        <v>407</v>
      </c>
    </row>
    <row r="11" spans="1:13" x14ac:dyDescent="0.25">
      <c r="A11" t="s">
        <v>408</v>
      </c>
      <c r="B11" t="s">
        <v>409</v>
      </c>
      <c r="C11" t="s">
        <v>367</v>
      </c>
      <c r="D11" t="s">
        <v>410</v>
      </c>
      <c r="E11" t="s">
        <v>411</v>
      </c>
      <c r="F11" t="s">
        <v>369</v>
      </c>
      <c r="H11" t="s">
        <v>395</v>
      </c>
      <c r="I11" t="s">
        <v>390</v>
      </c>
      <c r="J11" t="s">
        <v>412</v>
      </c>
    </row>
    <row r="12" spans="1:13" x14ac:dyDescent="0.25">
      <c r="A12" t="s">
        <v>413</v>
      </c>
      <c r="B12" t="s">
        <v>414</v>
      </c>
      <c r="C12" t="s">
        <v>367</v>
      </c>
      <c r="D12" t="s">
        <v>211</v>
      </c>
      <c r="E12" t="s">
        <v>415</v>
      </c>
      <c r="F12" t="s">
        <v>369</v>
      </c>
      <c r="H12" t="s">
        <v>395</v>
      </c>
      <c r="I12" t="s">
        <v>390</v>
      </c>
      <c r="J12" t="s">
        <v>416</v>
      </c>
    </row>
    <row r="13" spans="1:13" x14ac:dyDescent="0.25">
      <c r="A13" t="s">
        <v>417</v>
      </c>
      <c r="B13" t="s">
        <v>418</v>
      </c>
      <c r="C13" t="s">
        <v>367</v>
      </c>
      <c r="D13" t="s">
        <v>349</v>
      </c>
      <c r="E13" t="s">
        <v>419</v>
      </c>
      <c r="F13" t="s">
        <v>369</v>
      </c>
      <c r="H13" t="s">
        <v>420</v>
      </c>
      <c r="I13" t="s">
        <v>390</v>
      </c>
      <c r="J13" t="s">
        <v>421</v>
      </c>
    </row>
    <row r="14" spans="1:13" x14ac:dyDescent="0.25">
      <c r="A14" t="s">
        <v>422</v>
      </c>
      <c r="B14" t="s">
        <v>423</v>
      </c>
      <c r="C14" t="s">
        <v>367</v>
      </c>
      <c r="D14" t="s">
        <v>211</v>
      </c>
      <c r="E14" t="s">
        <v>424</v>
      </c>
      <c r="F14" t="s">
        <v>369</v>
      </c>
      <c r="H14" t="s">
        <v>395</v>
      </c>
      <c r="I14" t="s">
        <v>390</v>
      </c>
      <c r="J14" t="s">
        <v>425</v>
      </c>
    </row>
    <row r="15" spans="1:13" x14ac:dyDescent="0.25">
      <c r="A15" t="s">
        <v>426</v>
      </c>
      <c r="B15" t="s">
        <v>427</v>
      </c>
      <c r="C15" t="s">
        <v>367</v>
      </c>
      <c r="D15" t="s">
        <v>211</v>
      </c>
      <c r="E15" t="s">
        <v>428</v>
      </c>
      <c r="F15" t="s">
        <v>369</v>
      </c>
      <c r="H15" t="s">
        <v>395</v>
      </c>
      <c r="I15" t="s">
        <v>429</v>
      </c>
      <c r="J15" t="s">
        <v>430</v>
      </c>
    </row>
    <row r="16" spans="1:13" x14ac:dyDescent="0.25">
      <c r="A16" t="s">
        <v>431</v>
      </c>
      <c r="B16" t="s">
        <v>432</v>
      </c>
      <c r="C16" t="s">
        <v>367</v>
      </c>
      <c r="D16" t="s">
        <v>211</v>
      </c>
      <c r="E16" t="s">
        <v>433</v>
      </c>
      <c r="F16" t="s">
        <v>369</v>
      </c>
      <c r="H16" t="s">
        <v>395</v>
      </c>
      <c r="I16" t="s">
        <v>429</v>
      </c>
      <c r="J16" t="s">
        <v>434</v>
      </c>
    </row>
    <row r="17" spans="1:10" x14ac:dyDescent="0.25">
      <c r="A17" t="s">
        <v>435</v>
      </c>
      <c r="B17" t="s">
        <v>436</v>
      </c>
      <c r="C17" t="s">
        <v>367</v>
      </c>
      <c r="D17" t="s">
        <v>211</v>
      </c>
      <c r="E17" t="s">
        <v>437</v>
      </c>
      <c r="F17" t="s">
        <v>369</v>
      </c>
      <c r="H17" t="s">
        <v>395</v>
      </c>
      <c r="I17" t="s">
        <v>390</v>
      </c>
      <c r="J17" t="s">
        <v>438</v>
      </c>
    </row>
    <row r="18" spans="1:10" x14ac:dyDescent="0.25">
      <c r="A18" t="s">
        <v>439</v>
      </c>
      <c r="B18" t="s">
        <v>440</v>
      </c>
      <c r="C18" t="s">
        <v>367</v>
      </c>
      <c r="D18" t="s">
        <v>349</v>
      </c>
      <c r="E18" t="s">
        <v>441</v>
      </c>
      <c r="F18" t="s">
        <v>369</v>
      </c>
      <c r="H18" t="s">
        <v>442</v>
      </c>
      <c r="I18" t="s">
        <v>390</v>
      </c>
      <c r="J18" t="s">
        <v>443</v>
      </c>
    </row>
    <row r="19" spans="1:10" x14ac:dyDescent="0.25">
      <c r="A19" t="s">
        <v>444</v>
      </c>
      <c r="B19" t="s">
        <v>445</v>
      </c>
      <c r="C19" t="s">
        <v>367</v>
      </c>
      <c r="D19" t="s">
        <v>349</v>
      </c>
      <c r="E19" t="s">
        <v>446</v>
      </c>
      <c r="F19" t="s">
        <v>369</v>
      </c>
      <c r="H19" t="s">
        <v>447</v>
      </c>
      <c r="I19" t="s">
        <v>390</v>
      </c>
      <c r="J19" t="s">
        <v>448</v>
      </c>
    </row>
    <row r="20" spans="1:10" x14ac:dyDescent="0.25">
      <c r="A20" t="s">
        <v>449</v>
      </c>
      <c r="B20" t="s">
        <v>450</v>
      </c>
      <c r="C20" t="s">
        <v>367</v>
      </c>
      <c r="D20" t="s">
        <v>349</v>
      </c>
      <c r="E20" t="s">
        <v>451</v>
      </c>
      <c r="F20" t="s">
        <v>369</v>
      </c>
      <c r="H20" t="s">
        <v>452</v>
      </c>
      <c r="I20" t="s">
        <v>429</v>
      </c>
      <c r="J20" t="s">
        <v>453</v>
      </c>
    </row>
    <row r="21" spans="1:10" x14ac:dyDescent="0.25">
      <c r="A21" t="s">
        <v>454</v>
      </c>
      <c r="B21" t="s">
        <v>455</v>
      </c>
      <c r="C21" t="s">
        <v>367</v>
      </c>
      <c r="D21" t="s">
        <v>211</v>
      </c>
      <c r="E21" t="s">
        <v>456</v>
      </c>
      <c r="F21" t="s">
        <v>369</v>
      </c>
      <c r="H21" t="s">
        <v>395</v>
      </c>
      <c r="I21" t="s">
        <v>457</v>
      </c>
    </row>
    <row r="22" spans="1:10" x14ac:dyDescent="0.25">
      <c r="A22" t="s">
        <v>458</v>
      </c>
      <c r="B22" t="s">
        <v>459</v>
      </c>
      <c r="C22" t="s">
        <v>460</v>
      </c>
      <c r="D22" t="s">
        <v>211</v>
      </c>
      <c r="E22" t="s">
        <v>461</v>
      </c>
      <c r="F22" t="s">
        <v>369</v>
      </c>
      <c r="H22" t="s">
        <v>395</v>
      </c>
      <c r="I22" t="s">
        <v>390</v>
      </c>
    </row>
    <row r="23" spans="1:10" x14ac:dyDescent="0.25">
      <c r="A23" t="s">
        <v>462</v>
      </c>
      <c r="B23" t="s">
        <v>463</v>
      </c>
      <c r="C23" t="s">
        <v>367</v>
      </c>
      <c r="D23" t="s">
        <v>211</v>
      </c>
      <c r="E23" t="s">
        <v>464</v>
      </c>
      <c r="F23" t="s">
        <v>369</v>
      </c>
      <c r="H23" t="s">
        <v>395</v>
      </c>
      <c r="I23" t="s">
        <v>457</v>
      </c>
    </row>
    <row r="24" spans="1:10" x14ac:dyDescent="0.25">
      <c r="A24" t="s">
        <v>465</v>
      </c>
      <c r="B24" t="s">
        <v>466</v>
      </c>
      <c r="C24" t="s">
        <v>367</v>
      </c>
      <c r="D24" t="s">
        <v>211</v>
      </c>
      <c r="E24" t="s">
        <v>467</v>
      </c>
      <c r="F24" t="s">
        <v>369</v>
      </c>
      <c r="H24" t="s">
        <v>395</v>
      </c>
      <c r="I24" t="s">
        <v>457</v>
      </c>
    </row>
    <row r="25" spans="1:10" x14ac:dyDescent="0.25">
      <c r="A25" t="s">
        <v>468</v>
      </c>
      <c r="B25" t="s">
        <v>387</v>
      </c>
      <c r="C25" t="s">
        <v>367</v>
      </c>
      <c r="D25" t="s">
        <v>211</v>
      </c>
      <c r="E25" t="s">
        <v>469</v>
      </c>
      <c r="F25" t="s">
        <v>369</v>
      </c>
      <c r="G25" t="s">
        <v>377</v>
      </c>
      <c r="H25" t="s">
        <v>389</v>
      </c>
      <c r="I25" t="s">
        <v>390</v>
      </c>
    </row>
    <row r="26" spans="1:10" x14ac:dyDescent="0.25">
      <c r="A26" t="s">
        <v>470</v>
      </c>
      <c r="B26" t="s">
        <v>471</v>
      </c>
      <c r="C26" t="s">
        <v>367</v>
      </c>
      <c r="D26" t="s">
        <v>211</v>
      </c>
      <c r="E26" t="s">
        <v>472</v>
      </c>
      <c r="F26" t="s">
        <v>369</v>
      </c>
      <c r="H26" t="s">
        <v>395</v>
      </c>
      <c r="I26" t="s">
        <v>390</v>
      </c>
    </row>
    <row r="27" spans="1:10" x14ac:dyDescent="0.25">
      <c r="A27" t="s">
        <v>473</v>
      </c>
      <c r="B27" t="s">
        <v>474</v>
      </c>
      <c r="C27" t="s">
        <v>367</v>
      </c>
      <c r="D27" t="s">
        <v>211</v>
      </c>
      <c r="E27" t="s">
        <v>475</v>
      </c>
      <c r="F27" t="s">
        <v>369</v>
      </c>
      <c r="H27" t="s">
        <v>395</v>
      </c>
      <c r="I27" t="s">
        <v>457</v>
      </c>
    </row>
    <row r="28" spans="1:10" x14ac:dyDescent="0.25">
      <c r="A28" t="s">
        <v>476</v>
      </c>
      <c r="B28" t="s">
        <v>477</v>
      </c>
      <c r="C28" t="s">
        <v>367</v>
      </c>
      <c r="D28" t="s">
        <v>211</v>
      </c>
      <c r="E28" t="s">
        <v>478</v>
      </c>
      <c r="F28" t="s">
        <v>369</v>
      </c>
      <c r="H28" t="s">
        <v>395</v>
      </c>
      <c r="I28" t="s">
        <v>457</v>
      </c>
    </row>
    <row r="29" spans="1:10" x14ac:dyDescent="0.25">
      <c r="A29" t="s">
        <v>479</v>
      </c>
      <c r="B29" t="s">
        <v>480</v>
      </c>
      <c r="C29" t="s">
        <v>367</v>
      </c>
      <c r="D29" t="s">
        <v>211</v>
      </c>
      <c r="E29" t="s">
        <v>481</v>
      </c>
      <c r="F29" t="s">
        <v>369</v>
      </c>
      <c r="H29" t="s">
        <v>395</v>
      </c>
      <c r="I29" t="s">
        <v>390</v>
      </c>
    </row>
    <row r="30" spans="1:10" x14ac:dyDescent="0.25">
      <c r="A30" t="s">
        <v>582</v>
      </c>
      <c r="B30" t="s">
        <v>583</v>
      </c>
      <c r="C30" t="s">
        <v>367</v>
      </c>
      <c r="D30" t="s">
        <v>211</v>
      </c>
      <c r="E30" t="s">
        <v>584</v>
      </c>
      <c r="F30" t="s">
        <v>369</v>
      </c>
      <c r="H30" t="s">
        <v>395</v>
      </c>
      <c r="I30" t="s">
        <v>457</v>
      </c>
    </row>
    <row r="31" spans="1:10" x14ac:dyDescent="0.25">
      <c r="A31" t="s">
        <v>613</v>
      </c>
      <c r="B31" t="s">
        <v>614</v>
      </c>
      <c r="C31" t="s">
        <v>367</v>
      </c>
      <c r="D31" t="s">
        <v>211</v>
      </c>
      <c r="E31" t="s">
        <v>615</v>
      </c>
      <c r="F31" t="s">
        <v>369</v>
      </c>
      <c r="H31" t="s">
        <v>395</v>
      </c>
      <c r="I31" t="s">
        <v>457</v>
      </c>
      <c r="J31" t="s">
        <v>616</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84E5E4-4CE3-4D4D-8F4C-A2ACD202A67A}">
  <sheetPr codeName="Sheet23"/>
  <dimension ref="A1:K124"/>
  <sheetViews>
    <sheetView workbookViewId="0">
      <selection activeCell="B32" sqref="B32:O33"/>
    </sheetView>
  </sheetViews>
  <sheetFormatPr defaultRowHeight="15" x14ac:dyDescent="0.25"/>
  <sheetData>
    <row r="1" spans="1:11" s="67" customFormat="1" ht="105.75" customHeight="1" thickBot="1" x14ac:dyDescent="0.45">
      <c r="A1" s="335" t="str">
        <f xml:space="preserve"> "Tournament Manager - " &amp; Welcome!B7</f>
        <v xml:space="preserve">Tournament Manager - </v>
      </c>
      <c r="B1" s="336"/>
      <c r="C1" s="336"/>
      <c r="D1" s="336"/>
      <c r="E1" s="336"/>
      <c r="F1" s="336"/>
      <c r="G1" s="336"/>
      <c r="H1" s="336"/>
      <c r="I1" s="336"/>
      <c r="J1" s="336"/>
      <c r="K1" s="337"/>
    </row>
    <row r="2" spans="1:11" s="67" customFormat="1" ht="7.5" customHeight="1" thickBot="1" x14ac:dyDescent="0.25">
      <c r="A2" s="328"/>
      <c r="B2" s="329"/>
      <c r="C2" s="329"/>
      <c r="D2" s="329"/>
      <c r="E2" s="329"/>
      <c r="F2" s="329"/>
      <c r="G2" s="329"/>
      <c r="H2" s="329"/>
      <c r="I2" s="329"/>
      <c r="J2" s="329"/>
      <c r="K2" s="330"/>
    </row>
    <row r="3" spans="1:11" s="67" customFormat="1" ht="27.75" thickBot="1" x14ac:dyDescent="0.4">
      <c r="A3" s="278" t="s">
        <v>219</v>
      </c>
      <c r="B3" s="279"/>
      <c r="C3" s="279"/>
      <c r="D3" s="279"/>
      <c r="E3" s="279"/>
      <c r="F3" s="279"/>
      <c r="G3" s="279"/>
      <c r="H3" s="279"/>
      <c r="I3" s="279"/>
      <c r="J3" s="279"/>
      <c r="K3" s="280"/>
    </row>
    <row r="4" spans="1:11" s="29" customFormat="1" ht="7.5" customHeight="1" thickBot="1" x14ac:dyDescent="0.25">
      <c r="A4" s="367"/>
      <c r="B4" s="368"/>
      <c r="C4" s="368"/>
      <c r="D4" s="368"/>
      <c r="E4" s="368"/>
      <c r="F4" s="368"/>
      <c r="G4" s="368"/>
      <c r="H4" s="368"/>
      <c r="I4" s="368"/>
      <c r="J4" s="368"/>
      <c r="K4" s="369"/>
    </row>
    <row r="5" spans="1:11" x14ac:dyDescent="0.25">
      <c r="A5" s="556" t="s">
        <v>220</v>
      </c>
      <c r="B5" s="556"/>
    </row>
    <row r="6" spans="1:11" ht="82.5" customHeight="1" x14ac:dyDescent="0.25">
      <c r="A6" s="555" t="s">
        <v>225</v>
      </c>
      <c r="B6" s="556"/>
      <c r="C6" s="556"/>
      <c r="D6" s="556"/>
      <c r="E6" s="556"/>
      <c r="F6" s="556"/>
      <c r="G6" s="556"/>
      <c r="H6" s="556"/>
      <c r="I6" s="556"/>
      <c r="J6" s="556"/>
      <c r="K6" s="556"/>
    </row>
    <row r="8" spans="1:11" x14ac:dyDescent="0.25">
      <c r="A8" s="556" t="s">
        <v>221</v>
      </c>
      <c r="B8" s="556"/>
      <c r="C8" s="556"/>
    </row>
    <row r="9" spans="1:11" ht="45.75" customHeight="1" x14ac:dyDescent="0.25">
      <c r="A9" s="555" t="s">
        <v>226</v>
      </c>
      <c r="B9" s="556"/>
      <c r="C9" s="556"/>
      <c r="D9" s="556"/>
      <c r="E9" s="556"/>
      <c r="F9" s="556"/>
      <c r="G9" s="556"/>
      <c r="H9" s="556"/>
      <c r="I9" s="556"/>
      <c r="J9" s="556"/>
      <c r="K9" s="556"/>
    </row>
    <row r="11" spans="1:11" ht="15" customHeight="1" x14ac:dyDescent="0.25">
      <c r="A11">
        <v>1</v>
      </c>
      <c r="B11" s="555" t="s">
        <v>227</v>
      </c>
      <c r="C11" s="555"/>
      <c r="D11" s="555"/>
      <c r="E11" s="555"/>
      <c r="F11" s="555"/>
      <c r="G11" s="555"/>
      <c r="H11" s="555"/>
      <c r="I11" s="555"/>
      <c r="J11" s="555"/>
      <c r="K11" s="555"/>
    </row>
    <row r="12" spans="1:11" x14ac:dyDescent="0.25">
      <c r="B12" s="91"/>
      <c r="C12" s="91"/>
      <c r="D12" s="91"/>
      <c r="E12" s="91"/>
      <c r="F12" s="91"/>
      <c r="G12" s="91"/>
      <c r="H12" s="91"/>
      <c r="I12" s="91"/>
      <c r="J12" s="91"/>
      <c r="K12" s="91"/>
    </row>
    <row r="13" spans="1:11" x14ac:dyDescent="0.25">
      <c r="A13">
        <v>2</v>
      </c>
      <c r="B13" s="556" t="s">
        <v>224</v>
      </c>
      <c r="C13" s="556"/>
      <c r="D13" s="556"/>
      <c r="E13" s="556"/>
      <c r="F13" s="556"/>
      <c r="G13" s="556"/>
      <c r="H13" s="556"/>
      <c r="I13" s="556"/>
      <c r="J13" s="556"/>
      <c r="K13" s="556"/>
    </row>
    <row r="32" spans="1:11" ht="15" customHeight="1" x14ac:dyDescent="0.25">
      <c r="A32">
        <v>3</v>
      </c>
      <c r="B32" s="555" t="s">
        <v>228</v>
      </c>
      <c r="C32" s="555"/>
      <c r="D32" s="555"/>
      <c r="E32" s="555"/>
      <c r="F32" s="555"/>
      <c r="G32" s="555"/>
      <c r="H32" s="555"/>
      <c r="I32" s="555"/>
      <c r="J32" s="555"/>
      <c r="K32" s="555"/>
    </row>
    <row r="33" spans="1:11" x14ac:dyDescent="0.25">
      <c r="B33" s="555"/>
      <c r="C33" s="555"/>
      <c r="D33" s="555"/>
      <c r="E33" s="555"/>
      <c r="F33" s="555"/>
      <c r="G33" s="555"/>
      <c r="H33" s="555"/>
      <c r="I33" s="555"/>
      <c r="J33" s="555"/>
      <c r="K33" s="555"/>
    </row>
    <row r="34" spans="1:11" x14ac:dyDescent="0.25">
      <c r="B34" s="90"/>
      <c r="C34" s="90"/>
      <c r="D34" s="90"/>
      <c r="E34" s="90"/>
      <c r="F34" s="90"/>
      <c r="G34" s="90"/>
      <c r="H34" s="90"/>
      <c r="I34" s="90"/>
      <c r="J34" s="90"/>
      <c r="K34" s="90"/>
    </row>
    <row r="35" spans="1:11" x14ac:dyDescent="0.25">
      <c r="A35">
        <v>4</v>
      </c>
      <c r="B35" s="555" t="s">
        <v>229</v>
      </c>
      <c r="C35" s="556"/>
      <c r="D35" s="556"/>
      <c r="E35" s="556"/>
      <c r="F35" s="556"/>
      <c r="G35" s="556"/>
      <c r="H35" s="556"/>
      <c r="I35" s="556"/>
      <c r="J35" s="556"/>
      <c r="K35" s="556"/>
    </row>
    <row r="36" spans="1:11" x14ac:dyDescent="0.25">
      <c r="B36" s="556"/>
      <c r="C36" s="556"/>
      <c r="D36" s="556"/>
      <c r="E36" s="556"/>
      <c r="F36" s="556"/>
      <c r="G36" s="556"/>
      <c r="H36" s="556"/>
      <c r="I36" s="556"/>
      <c r="J36" s="556"/>
      <c r="K36" s="556"/>
    </row>
    <row r="54" spans="1:11" ht="15" customHeight="1" x14ac:dyDescent="0.25">
      <c r="A54">
        <v>5</v>
      </c>
      <c r="B54" s="555" t="s">
        <v>230</v>
      </c>
      <c r="C54" s="555"/>
      <c r="D54" s="555"/>
      <c r="E54" s="555"/>
      <c r="F54" s="555"/>
      <c r="G54" s="555"/>
      <c r="H54" s="555"/>
      <c r="I54" s="555"/>
      <c r="J54" s="555"/>
      <c r="K54" s="555"/>
    </row>
    <row r="55" spans="1:11" x14ac:dyDescent="0.25">
      <c r="B55" s="555"/>
      <c r="C55" s="555"/>
      <c r="D55" s="555"/>
      <c r="E55" s="555"/>
      <c r="F55" s="555"/>
      <c r="G55" s="555"/>
      <c r="H55" s="555"/>
      <c r="I55" s="555"/>
      <c r="J55" s="555"/>
      <c r="K55" s="555"/>
    </row>
    <row r="56" spans="1:11" ht="15" customHeight="1" x14ac:dyDescent="0.25">
      <c r="B56" s="555"/>
      <c r="C56" s="555"/>
      <c r="D56" s="555"/>
      <c r="E56" s="555"/>
      <c r="F56" s="555"/>
      <c r="G56" s="555"/>
      <c r="H56" s="555"/>
      <c r="I56" s="555"/>
      <c r="J56" s="555"/>
      <c r="K56" s="555"/>
    </row>
    <row r="58" spans="1:11" ht="15" customHeight="1" x14ac:dyDescent="0.25"/>
    <row r="78" spans="1:11" x14ac:dyDescent="0.25">
      <c r="A78">
        <v>6</v>
      </c>
      <c r="B78" s="556" t="s">
        <v>231</v>
      </c>
      <c r="C78" s="556"/>
      <c r="D78" s="556"/>
      <c r="E78" s="556"/>
      <c r="F78" s="556"/>
      <c r="G78" s="556"/>
      <c r="H78" s="556"/>
      <c r="I78" s="556"/>
      <c r="J78" s="556"/>
      <c r="K78" s="556"/>
    </row>
    <row r="97" spans="1:11" x14ac:dyDescent="0.25">
      <c r="A97" t="s">
        <v>222</v>
      </c>
    </row>
    <row r="98" spans="1:11" ht="63" customHeight="1" x14ac:dyDescent="0.25">
      <c r="A98" s="555" t="s">
        <v>232</v>
      </c>
      <c r="B98" s="555"/>
      <c r="C98" s="555"/>
      <c r="D98" s="555"/>
      <c r="E98" s="555"/>
      <c r="F98" s="555"/>
      <c r="G98" s="555"/>
      <c r="H98" s="555"/>
      <c r="I98" s="555"/>
      <c r="J98" s="555"/>
      <c r="K98" s="555"/>
    </row>
    <row r="99" spans="1:11" x14ac:dyDescent="0.25">
      <c r="A99" s="90"/>
      <c r="B99" s="90"/>
      <c r="C99" s="90"/>
      <c r="D99" s="90"/>
      <c r="E99" s="90"/>
      <c r="F99" s="90"/>
      <c r="G99" s="90"/>
      <c r="H99" s="90"/>
      <c r="I99" s="90"/>
      <c r="J99" s="90"/>
      <c r="K99" s="90"/>
    </row>
    <row r="100" spans="1:11" x14ac:dyDescent="0.25">
      <c r="A100" s="90"/>
      <c r="B100" s="90"/>
      <c r="C100" s="90"/>
      <c r="D100" s="90"/>
      <c r="E100" s="90"/>
      <c r="F100" s="90"/>
      <c r="G100" s="90"/>
      <c r="H100" s="90"/>
      <c r="I100" s="90"/>
      <c r="J100" s="90"/>
      <c r="K100" s="90"/>
    </row>
    <row r="101" spans="1:11" ht="15" customHeight="1" x14ac:dyDescent="0.25">
      <c r="A101" s="90"/>
      <c r="B101" s="90"/>
      <c r="C101" s="90"/>
      <c r="D101" s="90"/>
      <c r="E101" s="90"/>
      <c r="F101" s="90"/>
      <c r="G101" s="90"/>
      <c r="H101" s="90"/>
      <c r="I101" s="90"/>
      <c r="J101" s="90"/>
      <c r="K101" s="90"/>
    </row>
    <row r="105" spans="1:11" x14ac:dyDescent="0.25">
      <c r="A105" s="555" t="s">
        <v>233</v>
      </c>
      <c r="B105" s="555"/>
      <c r="C105" s="555"/>
      <c r="D105" s="555"/>
      <c r="E105" s="555"/>
      <c r="F105" s="555"/>
      <c r="G105" s="555"/>
      <c r="H105" s="555"/>
      <c r="I105" s="555"/>
      <c r="J105" s="555"/>
      <c r="K105" s="555"/>
    </row>
    <row r="106" spans="1:11" x14ac:dyDescent="0.25">
      <c r="A106" s="555"/>
      <c r="B106" s="555"/>
      <c r="C106" s="555"/>
      <c r="D106" s="555"/>
      <c r="E106" s="555"/>
      <c r="F106" s="555"/>
      <c r="G106" s="555"/>
      <c r="H106" s="555"/>
      <c r="I106" s="555"/>
      <c r="J106" s="555"/>
      <c r="K106" s="555"/>
    </row>
    <row r="111" spans="1:11" ht="15" customHeight="1" x14ac:dyDescent="0.25"/>
    <row r="119" spans="1:11" x14ac:dyDescent="0.25">
      <c r="A119" t="s">
        <v>223</v>
      </c>
    </row>
    <row r="121" spans="1:11" x14ac:dyDescent="0.25">
      <c r="A121" s="555" t="s">
        <v>234</v>
      </c>
      <c r="B121" s="556"/>
      <c r="C121" s="556"/>
      <c r="D121" s="556"/>
      <c r="E121" s="556"/>
      <c r="F121" s="556"/>
      <c r="G121" s="556"/>
      <c r="H121" s="556"/>
      <c r="I121" s="556"/>
      <c r="J121" s="556"/>
      <c r="K121" s="556"/>
    </row>
    <row r="122" spans="1:11" x14ac:dyDescent="0.25">
      <c r="A122" s="556"/>
      <c r="B122" s="556"/>
      <c r="C122" s="556"/>
      <c r="D122" s="556"/>
      <c r="E122" s="556"/>
      <c r="F122" s="556"/>
      <c r="G122" s="556"/>
      <c r="H122" s="556"/>
      <c r="I122" s="556"/>
      <c r="J122" s="556"/>
      <c r="K122" s="556"/>
    </row>
    <row r="123" spans="1:11" x14ac:dyDescent="0.25">
      <c r="A123" s="556"/>
      <c r="B123" s="556"/>
      <c r="C123" s="556"/>
      <c r="D123" s="556"/>
      <c r="E123" s="556"/>
      <c r="F123" s="556"/>
      <c r="G123" s="556"/>
      <c r="H123" s="556"/>
      <c r="I123" s="556"/>
      <c r="J123" s="556"/>
      <c r="K123" s="556"/>
    </row>
    <row r="124" spans="1:11" x14ac:dyDescent="0.25">
      <c r="A124" s="556"/>
      <c r="B124" s="556"/>
      <c r="C124" s="556"/>
      <c r="D124" s="556"/>
      <c r="E124" s="556"/>
      <c r="F124" s="556"/>
      <c r="G124" s="556"/>
      <c r="H124" s="556"/>
      <c r="I124" s="556"/>
      <c r="J124" s="556"/>
      <c r="K124" s="556"/>
    </row>
  </sheetData>
  <mergeCells count="17">
    <mergeCell ref="B13:K13"/>
    <mergeCell ref="A1:K1"/>
    <mergeCell ref="A2:K2"/>
    <mergeCell ref="A3:K3"/>
    <mergeCell ref="A4:K4"/>
    <mergeCell ref="A5:B5"/>
    <mergeCell ref="A6:K6"/>
    <mergeCell ref="A8:C8"/>
    <mergeCell ref="A9:K9"/>
    <mergeCell ref="B11:K11"/>
    <mergeCell ref="B54:K56"/>
    <mergeCell ref="A98:K98"/>
    <mergeCell ref="A105:K106"/>
    <mergeCell ref="A121:K124"/>
    <mergeCell ref="B32:K33"/>
    <mergeCell ref="B35:K36"/>
    <mergeCell ref="B78:K78"/>
  </mergeCells>
  <pageMargins left="0.25" right="0.25" top="0.75" bottom="0.75" header="0.3" footer="0.3"/>
  <pageSetup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6678AD-A31D-48B7-9451-A8AA82A00833}">
  <sheetPr codeName="Sheet21"/>
  <dimension ref="A1"/>
  <sheetViews>
    <sheetView workbookViewId="0">
      <selection activeCell="S35" sqref="S35"/>
    </sheetView>
  </sheetViews>
  <sheetFormatPr defaultRowHeight="15" x14ac:dyDescent="0.25"/>
  <sheetData>
    <row r="1" spans="1:1" x14ac:dyDescent="0.25">
      <c r="A1" t="s">
        <v>503</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50B473-4582-43ED-896F-66EA1D6ED209}">
  <sheetPr codeName="Sheet31"/>
  <dimension ref="A1:N1"/>
  <sheetViews>
    <sheetView workbookViewId="0">
      <selection activeCell="B32" sqref="B32:O32"/>
    </sheetView>
  </sheetViews>
  <sheetFormatPr defaultRowHeight="15" x14ac:dyDescent="0.25"/>
  <cols>
    <col min="1" max="1" width="8.5703125" bestFit="1" customWidth="1"/>
    <col min="2" max="2" width="10.85546875" bestFit="1" customWidth="1"/>
    <col min="3" max="3" width="16.5703125" bestFit="1" customWidth="1"/>
    <col min="4" max="4" width="14.42578125" bestFit="1" customWidth="1"/>
    <col min="5" max="5" width="15.7109375" bestFit="1" customWidth="1"/>
    <col min="6" max="6" width="21.28515625" bestFit="1" customWidth="1"/>
    <col min="7" max="7" width="18.140625" bestFit="1" customWidth="1"/>
    <col min="8" max="8" width="18.28515625" bestFit="1" customWidth="1"/>
    <col min="9" max="9" width="9" bestFit="1" customWidth="1"/>
    <col min="10" max="10" width="10.85546875" bestFit="1" customWidth="1"/>
    <col min="11" max="11" width="24.5703125" bestFit="1" customWidth="1"/>
    <col min="12" max="12" width="23.28515625" bestFit="1" customWidth="1"/>
    <col min="13" max="13" width="14.7109375" bestFit="1" customWidth="1"/>
    <col min="14" max="14" width="34" bestFit="1" customWidth="1"/>
  </cols>
  <sheetData>
    <row r="1" spans="1:14" x14ac:dyDescent="0.25">
      <c r="A1" t="s">
        <v>212</v>
      </c>
      <c r="B1" t="s">
        <v>296</v>
      </c>
      <c r="C1" t="s">
        <v>297</v>
      </c>
      <c r="D1" t="s">
        <v>298</v>
      </c>
      <c r="E1" t="s">
        <v>299</v>
      </c>
      <c r="F1" t="s">
        <v>300</v>
      </c>
      <c r="G1" t="s">
        <v>301</v>
      </c>
      <c r="H1" t="s">
        <v>302</v>
      </c>
      <c r="I1" t="s">
        <v>303</v>
      </c>
      <c r="J1" t="s">
        <v>304</v>
      </c>
      <c r="K1" t="s">
        <v>305</v>
      </c>
      <c r="L1" t="s">
        <v>283</v>
      </c>
      <c r="M1" t="s">
        <v>306</v>
      </c>
      <c r="N1" t="s">
        <v>307</v>
      </c>
    </row>
  </sheetData>
  <pageMargins left="0.7" right="0.7" top="0.75" bottom="0.75" header="0.3" footer="0.3"/>
  <pageSetup orientation="portrait"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512F43-714B-4935-B5C1-E3A0918F738D}">
  <sheetPr codeName="Sheet30"/>
  <dimension ref="A1:U2"/>
  <sheetViews>
    <sheetView workbookViewId="0">
      <selection activeCell="A2" sqref="A2"/>
    </sheetView>
  </sheetViews>
  <sheetFormatPr defaultRowHeight="15" x14ac:dyDescent="0.25"/>
  <cols>
    <col min="1" max="1" width="8.5703125" bestFit="1" customWidth="1"/>
    <col min="2" max="2" width="13.42578125" bestFit="1" customWidth="1"/>
    <col min="3" max="3" width="18.140625" bestFit="1" customWidth="1"/>
    <col min="4" max="4" width="16.85546875" bestFit="1" customWidth="1"/>
    <col min="5" max="5" width="23.28515625" bestFit="1" customWidth="1"/>
    <col min="6" max="6" width="15.140625" bestFit="1" customWidth="1"/>
    <col min="7" max="7" width="25.5703125" bestFit="1" customWidth="1"/>
    <col min="8" max="8" width="22.28515625" bestFit="1" customWidth="1"/>
    <col min="9" max="9" width="30.140625" bestFit="1" customWidth="1"/>
    <col min="10" max="10" width="22.85546875" bestFit="1" customWidth="1"/>
    <col min="11" max="11" width="24.28515625" bestFit="1" customWidth="1"/>
    <col min="12" max="12" width="29.140625" bestFit="1" customWidth="1"/>
    <col min="13" max="13" width="25.28515625" bestFit="1" customWidth="1"/>
    <col min="14" max="14" width="15" bestFit="1" customWidth="1"/>
    <col min="15" max="15" width="30.28515625" bestFit="1" customWidth="1"/>
    <col min="16" max="16" width="20" bestFit="1" customWidth="1"/>
    <col min="17" max="17" width="18.5703125" bestFit="1" customWidth="1"/>
    <col min="18" max="18" width="17" bestFit="1" customWidth="1"/>
    <col min="19" max="19" width="29.7109375" bestFit="1" customWidth="1"/>
    <col min="20" max="20" width="26.85546875" bestFit="1" customWidth="1"/>
    <col min="21" max="21" width="10.140625" bestFit="1" customWidth="1"/>
    <col min="22" max="22" width="29.7109375" bestFit="1" customWidth="1"/>
  </cols>
  <sheetData>
    <row r="1" spans="1:21" x14ac:dyDescent="0.25">
      <c r="A1" t="s">
        <v>212</v>
      </c>
      <c r="B1" t="s">
        <v>280</v>
      </c>
      <c r="C1" t="s">
        <v>281</v>
      </c>
      <c r="D1" t="s">
        <v>282</v>
      </c>
      <c r="E1" t="s">
        <v>283</v>
      </c>
      <c r="F1" t="s">
        <v>284</v>
      </c>
      <c r="G1" t="s">
        <v>285</v>
      </c>
      <c r="H1" t="s">
        <v>286</v>
      </c>
      <c r="I1" t="s">
        <v>218</v>
      </c>
      <c r="J1" t="s">
        <v>287</v>
      </c>
      <c r="K1" t="s">
        <v>217</v>
      </c>
      <c r="L1" t="s">
        <v>288</v>
      </c>
      <c r="M1" t="s">
        <v>289</v>
      </c>
      <c r="N1" t="s">
        <v>290</v>
      </c>
      <c r="O1" t="s">
        <v>291</v>
      </c>
      <c r="P1" t="s">
        <v>292</v>
      </c>
      <c r="Q1" t="s">
        <v>293</v>
      </c>
      <c r="R1" t="s">
        <v>294</v>
      </c>
      <c r="S1" t="s">
        <v>295</v>
      </c>
      <c r="T1" t="s">
        <v>581</v>
      </c>
      <c r="U1" t="s">
        <v>618</v>
      </c>
    </row>
    <row r="2" spans="1:21" s="130" customFormat="1" x14ac:dyDescent="0.25">
      <c r="D2" s="131"/>
      <c r="T2"/>
      <c r="U2" s="227"/>
    </row>
  </sheetData>
  <pageMargins left="0.7" right="0.7" top="0.75" bottom="0.75" header="0.3" footer="0.3"/>
  <pageSetup orientation="portrait"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FED2AA-D59E-4C48-85D6-4BAE6D5B8791}">
  <sheetPr codeName="Sheet26"/>
  <dimension ref="A1:M2"/>
  <sheetViews>
    <sheetView workbookViewId="0">
      <selection activeCell="H13" sqref="H13"/>
    </sheetView>
  </sheetViews>
  <sheetFormatPr defaultRowHeight="14.25" x14ac:dyDescent="0.2"/>
  <cols>
    <col min="1" max="1" width="5" style="13" bestFit="1" customWidth="1"/>
    <col min="2" max="2" width="9.28515625" style="13" bestFit="1" customWidth="1"/>
    <col min="3" max="3" width="21.42578125" style="13" bestFit="1" customWidth="1"/>
    <col min="4" max="4" width="12.28515625" style="13" bestFit="1" customWidth="1"/>
    <col min="5" max="5" width="17.7109375" style="13" bestFit="1" customWidth="1"/>
    <col min="6" max="6" width="17.85546875" style="13" bestFit="1" customWidth="1"/>
    <col min="7" max="7" width="17.140625" style="13" bestFit="1" customWidth="1"/>
    <col min="8" max="8" width="27.7109375" style="13" customWidth="1"/>
    <col min="9" max="9" width="16.5703125" style="13" bestFit="1" customWidth="1"/>
    <col min="10" max="10" width="35.85546875" style="13" bestFit="1" customWidth="1"/>
    <col min="11" max="11" width="25.5703125" style="13" bestFit="1" customWidth="1"/>
    <col min="12" max="12" width="22.85546875" style="13" bestFit="1" customWidth="1"/>
    <col min="13" max="13" width="20.140625" style="13" bestFit="1" customWidth="1"/>
    <col min="14" max="14" width="16.5703125" style="13" bestFit="1" customWidth="1"/>
    <col min="15" max="15" width="25.85546875" style="13" bestFit="1" customWidth="1"/>
    <col min="16" max="16" width="32.42578125" style="13" bestFit="1" customWidth="1"/>
    <col min="17" max="17" width="19.85546875" style="13" bestFit="1" customWidth="1"/>
    <col min="18" max="18" width="15.85546875" style="13" bestFit="1" customWidth="1"/>
    <col min="19" max="19" width="14.28515625" style="13" bestFit="1" customWidth="1"/>
    <col min="20" max="20" width="36.140625" style="13" bestFit="1" customWidth="1"/>
    <col min="21" max="21" width="20.140625" style="13" bestFit="1" customWidth="1"/>
    <col min="22" max="22" width="18.85546875" style="13" bestFit="1" customWidth="1"/>
    <col min="23" max="23" width="81.140625" style="13" bestFit="1" customWidth="1"/>
    <col min="24" max="16384" width="9.140625" style="13"/>
  </cols>
  <sheetData>
    <row r="1" spans="1:13" ht="15" x14ac:dyDescent="0.25">
      <c r="A1" t="s">
        <v>575</v>
      </c>
      <c r="B1" s="13" t="s">
        <v>212</v>
      </c>
      <c r="C1" s="13" t="s">
        <v>213</v>
      </c>
      <c r="D1" t="s">
        <v>356</v>
      </c>
      <c r="E1" t="s">
        <v>576</v>
      </c>
      <c r="F1" t="s">
        <v>312</v>
      </c>
      <c r="G1" t="s">
        <v>577</v>
      </c>
      <c r="H1" s="13" t="s">
        <v>214</v>
      </c>
      <c r="I1" s="13" t="s">
        <v>215</v>
      </c>
      <c r="J1" t="s">
        <v>578</v>
      </c>
      <c r="K1" t="s">
        <v>579</v>
      </c>
      <c r="L1" t="s">
        <v>580</v>
      </c>
      <c r="M1" s="13" t="s">
        <v>216</v>
      </c>
    </row>
    <row r="2" spans="1:13" ht="15" x14ac:dyDescent="0.25">
      <c r="A2"/>
      <c r="D2"/>
      <c r="E2"/>
      <c r="F2"/>
      <c r="G2"/>
      <c r="J2"/>
      <c r="K2"/>
      <c r="L2"/>
    </row>
  </sheetData>
  <phoneticPr fontId="37" type="noConversion"/>
  <pageMargins left="0.7" right="0.7" top="0.75" bottom="0.75" header="0.3" footer="0.3"/>
  <pageSetup orientation="portrait"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BF12BC-7DAA-472E-99B0-7FB78ABBA606}">
  <sheetPr codeName="Sheet4">
    <pageSetUpPr fitToPage="1"/>
  </sheetPr>
  <dimension ref="A1:E16"/>
  <sheetViews>
    <sheetView workbookViewId="0">
      <selection activeCell="C9" sqref="C9"/>
    </sheetView>
  </sheetViews>
  <sheetFormatPr defaultColWidth="12.5703125" defaultRowHeight="14.25" x14ac:dyDescent="0.2"/>
  <cols>
    <col min="1" max="1" width="11.28515625" style="30" customWidth="1"/>
    <col min="2" max="2" width="33.85546875" style="30" bestFit="1" customWidth="1"/>
    <col min="3" max="3" width="74.140625" style="57" bestFit="1" customWidth="1"/>
    <col min="4" max="4" width="12.28515625" style="30" bestFit="1" customWidth="1"/>
    <col min="5" max="5" width="14.5703125" style="30" bestFit="1" customWidth="1"/>
    <col min="6" max="16384" width="12.5703125" style="30"/>
  </cols>
  <sheetData>
    <row r="1" spans="1:5" ht="27.75" thickBot="1" x14ac:dyDescent="0.4">
      <c r="A1" s="557" t="str">
        <f xml:space="preserve"> "Tournament Manager Technical Plan -" &amp; Welcome!B7</f>
        <v>Tournament Manager Technical Plan -</v>
      </c>
      <c r="B1" s="558"/>
      <c r="C1" s="558"/>
      <c r="D1" s="558"/>
      <c r="E1" s="559"/>
    </row>
    <row r="2" spans="1:5" ht="15" thickBot="1" x14ac:dyDescent="0.25">
      <c r="A2" s="560"/>
      <c r="B2" s="561"/>
      <c r="C2" s="561"/>
      <c r="D2" s="561"/>
      <c r="E2" s="562"/>
    </row>
    <row r="3" spans="1:5" ht="27.75" thickBot="1" x14ac:dyDescent="0.4">
      <c r="A3" s="278" t="s">
        <v>498</v>
      </c>
      <c r="B3" s="279"/>
      <c r="C3" s="279"/>
      <c r="D3" s="279"/>
      <c r="E3" s="280"/>
    </row>
    <row r="4" spans="1:5" x14ac:dyDescent="0.2">
      <c r="A4" s="563"/>
      <c r="B4" s="564"/>
      <c r="C4" s="564"/>
      <c r="D4" s="564"/>
      <c r="E4" s="565"/>
    </row>
    <row r="5" spans="1:5" x14ac:dyDescent="0.2">
      <c r="A5" s="31" t="s">
        <v>0</v>
      </c>
      <c r="B5" s="32" t="s">
        <v>1</v>
      </c>
      <c r="C5" s="50" t="s">
        <v>2</v>
      </c>
      <c r="D5" s="32" t="s">
        <v>31</v>
      </c>
      <c r="E5" s="33" t="s">
        <v>3</v>
      </c>
    </row>
    <row r="6" spans="1:5" x14ac:dyDescent="0.2">
      <c r="A6" s="34">
        <v>1</v>
      </c>
      <c r="B6" s="51" t="s">
        <v>57</v>
      </c>
      <c r="C6" s="52"/>
      <c r="D6" s="51" t="s">
        <v>58</v>
      </c>
      <c r="E6" s="53" t="s">
        <v>5</v>
      </c>
    </row>
    <row r="7" spans="1:5" ht="71.25" x14ac:dyDescent="0.2">
      <c r="A7" s="34">
        <v>2</v>
      </c>
      <c r="B7" s="51" t="s">
        <v>59</v>
      </c>
      <c r="C7" s="52" t="s">
        <v>60</v>
      </c>
      <c r="D7" s="51" t="s">
        <v>58</v>
      </c>
      <c r="E7" s="53" t="s">
        <v>5</v>
      </c>
    </row>
    <row r="8" spans="1:5" ht="42.75" x14ac:dyDescent="0.2">
      <c r="A8" s="34">
        <v>3</v>
      </c>
      <c r="B8" s="51" t="s">
        <v>61</v>
      </c>
      <c r="C8" s="52" t="s">
        <v>62</v>
      </c>
      <c r="D8" s="51" t="s">
        <v>58</v>
      </c>
      <c r="E8" s="53" t="s">
        <v>5</v>
      </c>
    </row>
    <row r="9" spans="1:5" ht="85.5" x14ac:dyDescent="0.2">
      <c r="A9" s="34">
        <v>4</v>
      </c>
      <c r="B9" s="51" t="s">
        <v>63</v>
      </c>
      <c r="C9" s="52" t="s">
        <v>64</v>
      </c>
      <c r="D9" s="51" t="s">
        <v>58</v>
      </c>
      <c r="E9" s="53" t="s">
        <v>5</v>
      </c>
    </row>
    <row r="10" spans="1:5" ht="71.25" x14ac:dyDescent="0.2">
      <c r="A10" s="34">
        <v>5</v>
      </c>
      <c r="B10" s="51" t="s">
        <v>65</v>
      </c>
      <c r="C10" s="52" t="s">
        <v>66</v>
      </c>
      <c r="D10" s="51" t="s">
        <v>58</v>
      </c>
      <c r="E10" s="53" t="s">
        <v>5</v>
      </c>
    </row>
    <row r="11" spans="1:5" ht="28.5" x14ac:dyDescent="0.2">
      <c r="A11" s="34">
        <v>6</v>
      </c>
      <c r="B11" s="51" t="s">
        <v>67</v>
      </c>
      <c r="C11" s="52" t="s">
        <v>68</v>
      </c>
      <c r="D11" s="51" t="s">
        <v>58</v>
      </c>
      <c r="E11" s="53" t="s">
        <v>5</v>
      </c>
    </row>
    <row r="12" spans="1:5" ht="28.5" x14ac:dyDescent="0.2">
      <c r="A12" s="34">
        <v>7</v>
      </c>
      <c r="B12" s="51" t="s">
        <v>69</v>
      </c>
      <c r="C12" s="52" t="s">
        <v>70</v>
      </c>
      <c r="D12" s="51" t="s">
        <v>58</v>
      </c>
      <c r="E12" s="53" t="s">
        <v>5</v>
      </c>
    </row>
    <row r="13" spans="1:5" ht="85.5" x14ac:dyDescent="0.2">
      <c r="A13" s="34">
        <v>8</v>
      </c>
      <c r="B13" s="51" t="s">
        <v>71</v>
      </c>
      <c r="C13" s="52" t="s">
        <v>72</v>
      </c>
      <c r="D13" s="51" t="s">
        <v>58</v>
      </c>
      <c r="E13" s="53" t="s">
        <v>5</v>
      </c>
    </row>
    <row r="14" spans="1:5" ht="114" x14ac:dyDescent="0.2">
      <c r="A14" s="34">
        <v>9</v>
      </c>
      <c r="B14" s="51" t="s">
        <v>73</v>
      </c>
      <c r="C14" s="52" t="s">
        <v>74</v>
      </c>
      <c r="D14" s="51" t="s">
        <v>58</v>
      </c>
      <c r="E14" s="53" t="s">
        <v>5</v>
      </c>
    </row>
    <row r="15" spans="1:5" ht="42.75" x14ac:dyDescent="0.2">
      <c r="A15" s="34">
        <v>10</v>
      </c>
      <c r="B15" s="51" t="s">
        <v>75</v>
      </c>
      <c r="C15" s="52" t="s">
        <v>76</v>
      </c>
      <c r="D15" s="51" t="s">
        <v>58</v>
      </c>
      <c r="E15" s="53" t="s">
        <v>5</v>
      </c>
    </row>
    <row r="16" spans="1:5" ht="28.5" x14ac:dyDescent="0.2">
      <c r="A16" s="37">
        <v>11</v>
      </c>
      <c r="B16" s="54" t="s">
        <v>67</v>
      </c>
      <c r="C16" s="55" t="s">
        <v>68</v>
      </c>
      <c r="D16" s="54" t="s">
        <v>58</v>
      </c>
      <c r="E16" s="56" t="s">
        <v>5</v>
      </c>
    </row>
  </sheetData>
  <mergeCells count="4">
    <mergeCell ref="A1:E1"/>
    <mergeCell ref="A3:E3"/>
    <mergeCell ref="A2:E2"/>
    <mergeCell ref="A4:E4"/>
  </mergeCells>
  <pageMargins left="0.7" right="0.7" top="0.75" bottom="0.75" header="0.3" footer="0.3"/>
  <pageSetup scale="83" fitToHeight="0" orientation="landscape"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E8B46A-3272-47E0-A741-DB14A1893E0D}">
  <sheetPr codeName="Sheet6">
    <pageSetUpPr fitToPage="1"/>
  </sheetPr>
  <dimension ref="A1:O34"/>
  <sheetViews>
    <sheetView workbookViewId="0">
      <selection activeCell="A9" sqref="A9:F9"/>
    </sheetView>
  </sheetViews>
  <sheetFormatPr defaultRowHeight="14.25" x14ac:dyDescent="0.2"/>
  <cols>
    <col min="1" max="1" width="36.28515625" style="13" bestFit="1" customWidth="1"/>
    <col min="2" max="2" width="58.140625" style="13" bestFit="1" customWidth="1"/>
    <col min="3" max="6" width="9.140625" style="13"/>
    <col min="7" max="7" width="11" style="13" customWidth="1"/>
    <col min="8" max="16384" width="9.140625" style="13"/>
  </cols>
  <sheetData>
    <row r="1" spans="1:15" ht="109.5" customHeight="1" thickBot="1" x14ac:dyDescent="0.45">
      <c r="A1" s="335" t="s">
        <v>495</v>
      </c>
      <c r="B1" s="336"/>
      <c r="C1" s="336"/>
      <c r="D1" s="336"/>
      <c r="E1" s="336"/>
      <c r="F1" s="336"/>
      <c r="G1" s="336"/>
      <c r="H1" s="336"/>
      <c r="I1" s="336"/>
      <c r="J1" s="336"/>
      <c r="K1" s="336"/>
      <c r="L1" s="336"/>
      <c r="M1" s="336"/>
      <c r="N1" s="336"/>
      <c r="O1" s="337"/>
    </row>
    <row r="2" spans="1:15" ht="15" thickBot="1" x14ac:dyDescent="0.25">
      <c r="A2" s="560"/>
      <c r="B2" s="561"/>
      <c r="C2" s="561"/>
      <c r="D2" s="561"/>
      <c r="E2" s="561"/>
      <c r="F2" s="561"/>
      <c r="G2" s="561"/>
      <c r="H2" s="561"/>
      <c r="I2" s="561"/>
      <c r="J2" s="561"/>
      <c r="K2" s="561"/>
      <c r="L2" s="561"/>
      <c r="M2" s="561"/>
      <c r="N2" s="561"/>
      <c r="O2" s="562"/>
    </row>
    <row r="3" spans="1:15" ht="27.75" thickBot="1" x14ac:dyDescent="0.4">
      <c r="A3" s="278" t="s">
        <v>118</v>
      </c>
      <c r="B3" s="279"/>
      <c r="C3" s="279"/>
      <c r="D3" s="279"/>
      <c r="E3" s="279"/>
      <c r="F3" s="279"/>
      <c r="G3" s="279"/>
      <c r="H3" s="279"/>
      <c r="I3" s="279"/>
      <c r="J3" s="279"/>
      <c r="K3" s="279"/>
      <c r="L3" s="279"/>
      <c r="M3" s="279"/>
      <c r="N3" s="279"/>
      <c r="O3" s="280"/>
    </row>
    <row r="4" spans="1:15" ht="15" thickBot="1" x14ac:dyDescent="0.25">
      <c r="A4" s="584"/>
      <c r="B4" s="585"/>
      <c r="C4" s="585"/>
      <c r="D4" s="585"/>
      <c r="E4" s="585"/>
      <c r="F4" s="585"/>
      <c r="G4" s="585"/>
      <c r="H4" s="585"/>
      <c r="I4" s="585"/>
      <c r="J4" s="585"/>
      <c r="K4" s="585"/>
      <c r="L4" s="585"/>
      <c r="M4" s="585"/>
      <c r="N4" s="585"/>
      <c r="O4" s="586"/>
    </row>
    <row r="5" spans="1:15" ht="18.75" thickBot="1" x14ac:dyDescent="0.3">
      <c r="A5" s="589" t="s">
        <v>81</v>
      </c>
      <c r="B5" s="590"/>
      <c r="C5" s="58"/>
      <c r="D5" s="58"/>
      <c r="E5" s="58"/>
      <c r="F5" s="58"/>
      <c r="G5" s="58"/>
      <c r="H5" s="58"/>
      <c r="I5" s="58"/>
      <c r="J5" s="58"/>
      <c r="K5" s="58"/>
      <c r="L5" s="58"/>
      <c r="M5" s="58"/>
      <c r="N5" s="58"/>
      <c r="O5" s="59"/>
    </row>
    <row r="6" spans="1:15" ht="18" x14ac:dyDescent="0.25">
      <c r="A6" s="587" t="s">
        <v>82</v>
      </c>
      <c r="B6" s="588"/>
      <c r="C6" s="588"/>
      <c r="D6" s="588"/>
      <c r="E6" s="588"/>
      <c r="F6" s="588"/>
      <c r="G6" s="588"/>
      <c r="H6" s="81"/>
      <c r="I6" s="82"/>
      <c r="J6" s="82"/>
      <c r="K6" s="82"/>
      <c r="L6" s="82"/>
      <c r="M6" s="82"/>
      <c r="N6" s="82"/>
      <c r="O6" s="60"/>
    </row>
    <row r="7" spans="1:15" ht="18" x14ac:dyDescent="0.25">
      <c r="A7" s="61"/>
      <c r="B7" s="82"/>
      <c r="C7" s="82"/>
      <c r="D7" s="82"/>
      <c r="E7" s="82"/>
      <c r="F7" s="82"/>
      <c r="G7" s="82"/>
      <c r="H7" s="82"/>
      <c r="I7" s="82"/>
      <c r="J7" s="82"/>
      <c r="K7" s="82"/>
      <c r="L7" s="82"/>
      <c r="M7" s="82"/>
      <c r="N7" s="82"/>
      <c r="O7" s="60"/>
    </row>
    <row r="8" spans="1:15" ht="18.75" thickBot="1" x14ac:dyDescent="0.3">
      <c r="A8" s="61"/>
      <c r="B8" s="82"/>
      <c r="C8" s="82"/>
      <c r="D8" s="82"/>
      <c r="E8" s="82"/>
      <c r="F8" s="82"/>
      <c r="G8" s="82"/>
      <c r="H8" s="82"/>
      <c r="I8" s="82"/>
      <c r="J8" s="82"/>
      <c r="K8" s="82"/>
      <c r="L8" s="82"/>
      <c r="M8" s="82"/>
      <c r="N8" s="82"/>
      <c r="O8" s="60"/>
    </row>
    <row r="9" spans="1:15" ht="15" customHeight="1" thickBot="1" x14ac:dyDescent="0.3">
      <c r="A9" s="591" t="s">
        <v>83</v>
      </c>
      <c r="B9" s="592"/>
      <c r="C9" s="592"/>
      <c r="D9" s="592"/>
      <c r="E9" s="592"/>
      <c r="F9" s="593"/>
      <c r="G9" s="82"/>
      <c r="H9" s="82"/>
      <c r="I9" s="82"/>
      <c r="J9" s="82"/>
      <c r="K9" s="82"/>
      <c r="L9" s="82"/>
      <c r="M9" s="82"/>
      <c r="N9" s="82"/>
      <c r="O9" s="60"/>
    </row>
    <row r="10" spans="1:15" ht="18" x14ac:dyDescent="0.25">
      <c r="A10" s="80">
        <v>1</v>
      </c>
      <c r="B10" s="594" t="s">
        <v>119</v>
      </c>
      <c r="C10" s="594"/>
      <c r="D10" s="594"/>
      <c r="E10" s="594"/>
      <c r="F10" s="594"/>
      <c r="G10" s="580"/>
      <c r="H10" s="82"/>
      <c r="I10" s="82"/>
      <c r="J10" s="82"/>
      <c r="K10" s="82"/>
      <c r="L10" s="82"/>
      <c r="M10" s="82"/>
      <c r="N10" s="82"/>
      <c r="O10" s="60"/>
    </row>
    <row r="11" spans="1:15" ht="18" x14ac:dyDescent="0.25">
      <c r="A11" s="63">
        <v>2</v>
      </c>
      <c r="B11" s="578" t="s">
        <v>129</v>
      </c>
      <c r="C11" s="578"/>
      <c r="D11" s="578"/>
      <c r="E11" s="578"/>
      <c r="F11" s="578"/>
      <c r="G11" s="578"/>
      <c r="H11" s="82"/>
      <c r="I11" s="82"/>
      <c r="J11" s="82"/>
      <c r="K11" s="82"/>
      <c r="L11" s="82"/>
      <c r="M11" s="82"/>
      <c r="N11" s="82"/>
      <c r="O11" s="60"/>
    </row>
    <row r="12" spans="1:15" ht="18" x14ac:dyDescent="0.25">
      <c r="A12" s="62">
        <v>3</v>
      </c>
      <c r="B12" s="580" t="s">
        <v>120</v>
      </c>
      <c r="C12" s="580"/>
      <c r="D12" s="580"/>
      <c r="E12" s="580"/>
      <c r="F12" s="580"/>
      <c r="G12" s="580"/>
      <c r="H12" s="82"/>
      <c r="I12" s="82"/>
      <c r="J12" s="82"/>
      <c r="K12" s="82"/>
      <c r="L12" s="82"/>
      <c r="M12" s="82"/>
      <c r="N12" s="82"/>
      <c r="O12" s="60"/>
    </row>
    <row r="13" spans="1:15" ht="18" x14ac:dyDescent="0.25">
      <c r="A13" s="63">
        <v>4</v>
      </c>
      <c r="B13" s="578" t="s">
        <v>121</v>
      </c>
      <c r="C13" s="578"/>
      <c r="D13" s="578"/>
      <c r="E13" s="578"/>
      <c r="F13" s="578"/>
      <c r="G13" s="578"/>
      <c r="H13" s="82"/>
      <c r="I13" s="82"/>
      <c r="J13" s="82"/>
      <c r="K13" s="82"/>
      <c r="L13" s="82"/>
      <c r="M13" s="82"/>
      <c r="N13" s="82"/>
      <c r="O13" s="60"/>
    </row>
    <row r="14" spans="1:15" ht="18" x14ac:dyDescent="0.25">
      <c r="A14" s="62">
        <v>5</v>
      </c>
      <c r="B14" s="580" t="s">
        <v>130</v>
      </c>
      <c r="C14" s="580"/>
      <c r="D14" s="580"/>
      <c r="E14" s="580"/>
      <c r="F14" s="580"/>
      <c r="G14" s="580"/>
      <c r="H14" s="82"/>
      <c r="I14" s="82"/>
      <c r="J14" s="82"/>
      <c r="K14" s="82"/>
      <c r="L14" s="82"/>
      <c r="M14" s="82"/>
      <c r="N14" s="82"/>
      <c r="O14" s="60"/>
    </row>
    <row r="15" spans="1:15" ht="18" x14ac:dyDescent="0.25">
      <c r="A15" s="63">
        <v>6</v>
      </c>
      <c r="B15" s="578" t="s">
        <v>122</v>
      </c>
      <c r="C15" s="578"/>
      <c r="D15" s="578"/>
      <c r="E15" s="578"/>
      <c r="F15" s="578"/>
      <c r="G15" s="578"/>
      <c r="H15" s="82"/>
      <c r="I15" s="82"/>
      <c r="J15" s="82"/>
      <c r="K15" s="82"/>
      <c r="L15" s="82"/>
      <c r="M15" s="82"/>
      <c r="N15" s="82"/>
      <c r="O15" s="60"/>
    </row>
    <row r="16" spans="1:15" ht="18" x14ac:dyDescent="0.25">
      <c r="A16" s="62">
        <v>7</v>
      </c>
      <c r="B16" s="580" t="s">
        <v>123</v>
      </c>
      <c r="C16" s="580"/>
      <c r="D16" s="580"/>
      <c r="E16" s="580"/>
      <c r="F16" s="580"/>
      <c r="G16" s="580"/>
      <c r="H16" s="82"/>
      <c r="I16" s="82"/>
      <c r="J16" s="82"/>
      <c r="K16" s="82"/>
      <c r="L16" s="82"/>
      <c r="M16" s="82"/>
      <c r="N16" s="82"/>
      <c r="O16" s="60"/>
    </row>
    <row r="17" spans="1:15" ht="18" x14ac:dyDescent="0.25">
      <c r="A17" s="63">
        <v>8</v>
      </c>
      <c r="B17" s="578" t="s">
        <v>124</v>
      </c>
      <c r="C17" s="578"/>
      <c r="D17" s="578"/>
      <c r="E17" s="578"/>
      <c r="F17" s="578"/>
      <c r="G17" s="578"/>
      <c r="H17" s="82"/>
      <c r="I17" s="82"/>
      <c r="J17" s="82"/>
      <c r="K17" s="82"/>
      <c r="L17" s="82"/>
      <c r="M17" s="82"/>
      <c r="N17" s="82"/>
      <c r="O17" s="60"/>
    </row>
    <row r="18" spans="1:15" ht="18" x14ac:dyDescent="0.25">
      <c r="A18" s="62">
        <v>9</v>
      </c>
      <c r="B18" s="580" t="s">
        <v>125</v>
      </c>
      <c r="C18" s="580"/>
      <c r="D18" s="580"/>
      <c r="E18" s="580"/>
      <c r="F18" s="580"/>
      <c r="G18" s="580"/>
      <c r="H18" s="82"/>
      <c r="I18" s="82"/>
      <c r="J18" s="82"/>
      <c r="K18" s="82"/>
      <c r="L18" s="82"/>
      <c r="M18" s="82"/>
      <c r="N18" s="82"/>
      <c r="O18" s="60"/>
    </row>
    <row r="19" spans="1:15" ht="18" x14ac:dyDescent="0.25">
      <c r="A19" s="64"/>
      <c r="B19" s="82"/>
      <c r="C19" s="82"/>
      <c r="D19" s="82"/>
      <c r="E19" s="82"/>
      <c r="F19" s="82"/>
      <c r="G19" s="82"/>
      <c r="H19" s="82"/>
      <c r="I19" s="82"/>
      <c r="J19" s="82"/>
      <c r="K19" s="82"/>
      <c r="L19" s="82"/>
      <c r="M19" s="82"/>
      <c r="N19" s="82"/>
      <c r="O19" s="60"/>
    </row>
    <row r="20" spans="1:15" ht="18" x14ac:dyDescent="0.25">
      <c r="A20" s="64"/>
      <c r="B20" s="82"/>
      <c r="C20" s="82"/>
      <c r="D20" s="82"/>
      <c r="E20" s="82"/>
      <c r="F20" s="82"/>
      <c r="G20" s="82"/>
      <c r="H20" s="82"/>
      <c r="I20" s="82"/>
      <c r="J20" s="82"/>
      <c r="K20" s="82"/>
      <c r="L20" s="82"/>
      <c r="M20" s="82"/>
      <c r="N20" s="82"/>
      <c r="O20" s="60"/>
    </row>
    <row r="21" spans="1:15" ht="18" x14ac:dyDescent="0.25">
      <c r="A21" s="61"/>
      <c r="B21" s="82"/>
      <c r="C21" s="82"/>
      <c r="D21" s="82"/>
      <c r="E21" s="82"/>
      <c r="F21" s="82"/>
      <c r="G21" s="82"/>
      <c r="H21" s="82"/>
      <c r="I21" s="82"/>
      <c r="J21" s="82"/>
      <c r="K21" s="82"/>
      <c r="L21" s="82"/>
      <c r="M21" s="82"/>
      <c r="N21" s="82"/>
      <c r="O21" s="60"/>
    </row>
    <row r="22" spans="1:15" ht="15" customHeight="1" x14ac:dyDescent="0.25">
      <c r="A22" s="582" t="s">
        <v>84</v>
      </c>
      <c r="B22" s="583"/>
      <c r="C22" s="583"/>
      <c r="D22" s="583"/>
      <c r="E22" s="583"/>
      <c r="F22" s="583"/>
      <c r="G22" s="82"/>
      <c r="H22" s="82"/>
      <c r="I22" s="82"/>
      <c r="J22" s="82"/>
      <c r="K22" s="82"/>
      <c r="L22" s="82"/>
      <c r="M22" s="82"/>
      <c r="N22" s="82"/>
      <c r="O22" s="60"/>
    </row>
    <row r="23" spans="1:15" ht="15" customHeight="1" x14ac:dyDescent="0.25">
      <c r="A23" s="62">
        <v>1</v>
      </c>
      <c r="B23" s="580" t="s">
        <v>144</v>
      </c>
      <c r="C23" s="580"/>
      <c r="D23" s="580"/>
      <c r="E23" s="580"/>
      <c r="F23" s="580"/>
      <c r="G23" s="580"/>
      <c r="H23" s="580"/>
      <c r="I23" s="580"/>
      <c r="J23" s="580"/>
      <c r="K23" s="580"/>
      <c r="L23" s="580"/>
      <c r="M23" s="580"/>
      <c r="N23" s="580"/>
      <c r="O23" s="581"/>
    </row>
    <row r="24" spans="1:15" ht="18" x14ac:dyDescent="0.25">
      <c r="A24" s="63">
        <v>2</v>
      </c>
      <c r="B24" s="578" t="s">
        <v>126</v>
      </c>
      <c r="C24" s="578"/>
      <c r="D24" s="578"/>
      <c r="E24" s="578"/>
      <c r="F24" s="578"/>
      <c r="G24" s="578"/>
      <c r="H24" s="578"/>
      <c r="I24" s="578"/>
      <c r="J24" s="578"/>
      <c r="K24" s="578"/>
      <c r="L24" s="578"/>
      <c r="M24" s="578"/>
      <c r="N24" s="578"/>
      <c r="O24" s="579"/>
    </row>
    <row r="25" spans="1:15" ht="15" customHeight="1" x14ac:dyDescent="0.25">
      <c r="A25" s="568" t="s">
        <v>85</v>
      </c>
      <c r="B25" s="569"/>
      <c r="C25" s="569"/>
      <c r="D25" s="569"/>
      <c r="E25" s="569"/>
      <c r="F25" s="569"/>
      <c r="G25" s="82"/>
      <c r="H25" s="82"/>
      <c r="I25" s="82"/>
      <c r="J25" s="82"/>
      <c r="K25" s="82"/>
      <c r="L25" s="82"/>
      <c r="M25" s="82"/>
      <c r="N25" s="82"/>
      <c r="O25" s="60"/>
    </row>
    <row r="26" spans="1:15" ht="18" x14ac:dyDescent="0.25">
      <c r="A26" s="62">
        <v>1</v>
      </c>
      <c r="B26" s="580" t="s">
        <v>127</v>
      </c>
      <c r="C26" s="580"/>
      <c r="D26" s="580"/>
      <c r="E26" s="580"/>
      <c r="F26" s="580"/>
      <c r="G26" s="580"/>
      <c r="H26" s="580"/>
      <c r="I26" s="580"/>
      <c r="J26" s="580"/>
      <c r="K26" s="580"/>
      <c r="L26" s="580"/>
      <c r="M26" s="580"/>
      <c r="N26" s="580"/>
      <c r="O26" s="581"/>
    </row>
    <row r="27" spans="1:15" ht="18" x14ac:dyDescent="0.25">
      <c r="A27" s="63">
        <v>2</v>
      </c>
      <c r="B27" s="578" t="s">
        <v>126</v>
      </c>
      <c r="C27" s="578"/>
      <c r="D27" s="578"/>
      <c r="E27" s="578"/>
      <c r="F27" s="578"/>
      <c r="G27" s="578"/>
      <c r="H27" s="578"/>
      <c r="I27" s="578"/>
      <c r="J27" s="578"/>
      <c r="K27" s="578"/>
      <c r="L27" s="578"/>
      <c r="M27" s="578"/>
      <c r="N27" s="578"/>
      <c r="O27" s="579"/>
    </row>
    <row r="28" spans="1:15" ht="41.25" customHeight="1" x14ac:dyDescent="0.25">
      <c r="A28" s="65">
        <v>3</v>
      </c>
      <c r="B28" s="576" t="s">
        <v>128</v>
      </c>
      <c r="C28" s="576"/>
      <c r="D28" s="576"/>
      <c r="E28" s="576"/>
      <c r="F28" s="576"/>
      <c r="G28" s="576"/>
      <c r="H28" s="576"/>
      <c r="I28" s="576"/>
      <c r="J28" s="576"/>
      <c r="K28" s="576"/>
      <c r="L28" s="576"/>
      <c r="M28" s="576"/>
      <c r="N28" s="576"/>
      <c r="O28" s="577"/>
    </row>
    <row r="29" spans="1:15" ht="15" customHeight="1" x14ac:dyDescent="0.25">
      <c r="A29" s="568" t="s">
        <v>140</v>
      </c>
      <c r="B29" s="569"/>
      <c r="C29" s="569"/>
      <c r="D29" s="569"/>
      <c r="E29" s="569"/>
      <c r="F29" s="569"/>
      <c r="G29" s="83"/>
      <c r="H29" s="83"/>
      <c r="I29" s="83"/>
      <c r="J29" s="83"/>
      <c r="K29" s="83"/>
      <c r="L29" s="83"/>
      <c r="M29" s="83"/>
      <c r="N29" s="83"/>
      <c r="O29" s="66"/>
    </row>
    <row r="30" spans="1:15" ht="15" customHeight="1" x14ac:dyDescent="0.25">
      <c r="A30" s="64"/>
      <c r="B30" s="570" t="s">
        <v>141</v>
      </c>
      <c r="C30" s="570"/>
      <c r="D30" s="570"/>
      <c r="E30" s="570"/>
      <c r="F30" s="570"/>
      <c r="G30" s="570"/>
      <c r="H30" s="570"/>
      <c r="I30" s="570"/>
      <c r="J30" s="570"/>
      <c r="K30" s="570"/>
      <c r="L30" s="570"/>
      <c r="M30" s="570"/>
      <c r="N30" s="570"/>
      <c r="O30" s="571"/>
    </row>
    <row r="31" spans="1:15" ht="18" x14ac:dyDescent="0.25">
      <c r="A31" s="568" t="s">
        <v>142</v>
      </c>
      <c r="B31" s="569"/>
      <c r="C31" s="569"/>
      <c r="D31" s="569"/>
      <c r="E31" s="569"/>
      <c r="F31" s="569"/>
      <c r="G31" s="83"/>
      <c r="H31" s="83"/>
      <c r="I31" s="83"/>
      <c r="J31" s="83"/>
      <c r="K31" s="83"/>
      <c r="L31" s="83"/>
      <c r="M31" s="83"/>
      <c r="N31" s="83"/>
      <c r="O31" s="66"/>
    </row>
    <row r="32" spans="1:15" ht="57.75" customHeight="1" x14ac:dyDescent="0.25">
      <c r="A32" s="84"/>
      <c r="B32" s="572" t="s">
        <v>55</v>
      </c>
      <c r="C32" s="572"/>
      <c r="D32" s="572"/>
      <c r="E32" s="572"/>
      <c r="F32" s="572"/>
      <c r="G32" s="572"/>
      <c r="H32" s="572"/>
      <c r="I32" s="572"/>
      <c r="J32" s="572"/>
      <c r="K32" s="572"/>
      <c r="L32" s="572"/>
      <c r="M32" s="572"/>
      <c r="N32" s="572"/>
      <c r="O32" s="573"/>
    </row>
    <row r="33" spans="1:15" ht="39.75" customHeight="1" x14ac:dyDescent="0.25">
      <c r="A33" s="61"/>
      <c r="B33" s="574" t="s">
        <v>56</v>
      </c>
      <c r="C33" s="574"/>
      <c r="D33" s="574"/>
      <c r="E33" s="574"/>
      <c r="F33" s="574"/>
      <c r="G33" s="574"/>
      <c r="H33" s="574"/>
      <c r="I33" s="574"/>
      <c r="J33" s="574"/>
      <c r="K33" s="574"/>
      <c r="L33" s="574"/>
      <c r="M33" s="574"/>
      <c r="N33" s="574"/>
      <c r="O33" s="575"/>
    </row>
    <row r="34" spans="1:15" ht="57" customHeight="1" thickBot="1" x14ac:dyDescent="0.3">
      <c r="A34" s="85"/>
      <c r="B34" s="566" t="s">
        <v>143</v>
      </c>
      <c r="C34" s="566"/>
      <c r="D34" s="566"/>
      <c r="E34" s="566"/>
      <c r="F34" s="566"/>
      <c r="G34" s="566"/>
      <c r="H34" s="566"/>
      <c r="I34" s="566"/>
      <c r="J34" s="566"/>
      <c r="K34" s="566"/>
      <c r="L34" s="566"/>
      <c r="M34" s="566"/>
      <c r="N34" s="566"/>
      <c r="O34" s="567"/>
    </row>
  </sheetData>
  <mergeCells count="29">
    <mergeCell ref="B13:G13"/>
    <mergeCell ref="B12:G12"/>
    <mergeCell ref="B18:G18"/>
    <mergeCell ref="B17:G17"/>
    <mergeCell ref="B16:G16"/>
    <mergeCell ref="B15:G15"/>
    <mergeCell ref="B14:G14"/>
    <mergeCell ref="A1:O1"/>
    <mergeCell ref="A3:O3"/>
    <mergeCell ref="B28:O28"/>
    <mergeCell ref="B27:O27"/>
    <mergeCell ref="B26:O26"/>
    <mergeCell ref="B24:O24"/>
    <mergeCell ref="B23:O23"/>
    <mergeCell ref="A22:F22"/>
    <mergeCell ref="A25:F25"/>
    <mergeCell ref="A2:O2"/>
    <mergeCell ref="A4:O4"/>
    <mergeCell ref="A6:G6"/>
    <mergeCell ref="A5:B5"/>
    <mergeCell ref="A9:F9"/>
    <mergeCell ref="B10:G10"/>
    <mergeCell ref="B11:G11"/>
    <mergeCell ref="B34:O34"/>
    <mergeCell ref="A29:F29"/>
    <mergeCell ref="B30:O30"/>
    <mergeCell ref="A31:F31"/>
    <mergeCell ref="B32:O32"/>
    <mergeCell ref="B33:O33"/>
  </mergeCells>
  <printOptions horizontalCentered="1"/>
  <pageMargins left="0.25" right="0.25" top="0.75" bottom="0.75" header="0.3" footer="0.3"/>
  <pageSetup scale="62" orientation="landscape"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C09247-2B51-463C-B274-176B20249DE9}">
  <sheetPr codeName="Sheet5">
    <pageSetUpPr fitToPage="1"/>
  </sheetPr>
  <dimension ref="A1:P20"/>
  <sheetViews>
    <sheetView workbookViewId="0">
      <selection sqref="A1:P1"/>
    </sheetView>
  </sheetViews>
  <sheetFormatPr defaultRowHeight="14.25" x14ac:dyDescent="0.2"/>
  <cols>
    <col min="1" max="16384" width="9.140625" style="1"/>
  </cols>
  <sheetData>
    <row r="1" spans="1:16" ht="104.25" customHeight="1" thickBot="1" x14ac:dyDescent="0.45">
      <c r="A1" s="595" t="str">
        <f xml:space="preserve"> "Tournament Manager Technical Plan -" &amp; Welcome!B7</f>
        <v>Tournament Manager Technical Plan -</v>
      </c>
      <c r="B1" s="596"/>
      <c r="C1" s="596"/>
      <c r="D1" s="596"/>
      <c r="E1" s="596"/>
      <c r="F1" s="596"/>
      <c r="G1" s="596"/>
      <c r="H1" s="596"/>
      <c r="I1" s="596"/>
      <c r="J1" s="596"/>
      <c r="K1" s="596"/>
      <c r="L1" s="596"/>
      <c r="M1" s="596"/>
      <c r="N1" s="596"/>
      <c r="O1" s="596"/>
      <c r="P1" s="597"/>
    </row>
    <row r="2" spans="1:16" s="2" customFormat="1" ht="13.5" thickBot="1" x14ac:dyDescent="0.25">
      <c r="A2" s="600"/>
      <c r="B2" s="601"/>
      <c r="C2" s="601"/>
      <c r="D2" s="601"/>
      <c r="E2" s="601"/>
      <c r="F2" s="601"/>
      <c r="G2" s="601"/>
      <c r="H2" s="601"/>
      <c r="I2" s="601"/>
      <c r="J2" s="601"/>
      <c r="K2" s="601"/>
      <c r="L2" s="601"/>
      <c r="M2" s="601"/>
      <c r="N2" s="601"/>
      <c r="O2" s="601"/>
      <c r="P2" s="602"/>
    </row>
    <row r="3" spans="1:16" ht="28.5" thickBot="1" x14ac:dyDescent="0.45">
      <c r="A3" s="603" t="s">
        <v>110</v>
      </c>
      <c r="B3" s="604"/>
      <c r="C3" s="604"/>
      <c r="D3" s="604"/>
      <c r="E3" s="604"/>
      <c r="F3" s="604"/>
      <c r="G3" s="604"/>
      <c r="H3" s="604"/>
      <c r="I3" s="604"/>
      <c r="J3" s="604"/>
      <c r="K3" s="604"/>
      <c r="L3" s="604"/>
      <c r="M3" s="604"/>
      <c r="N3" s="604"/>
      <c r="O3" s="604"/>
      <c r="P3" s="605"/>
    </row>
    <row r="4" spans="1:16" ht="15.75" thickBot="1" x14ac:dyDescent="0.3">
      <c r="A4" s="606"/>
      <c r="B4" s="607"/>
      <c r="C4" s="607"/>
      <c r="D4" s="607"/>
      <c r="E4" s="607"/>
      <c r="F4" s="607"/>
      <c r="G4" s="607"/>
      <c r="H4" s="607"/>
      <c r="I4" s="607"/>
      <c r="J4" s="607"/>
      <c r="K4" s="607"/>
      <c r="L4" s="607"/>
      <c r="M4" s="607"/>
      <c r="N4" s="607"/>
      <c r="O4" s="607"/>
      <c r="P4" s="608"/>
    </row>
    <row r="5" spans="1:16" ht="18.75" thickBot="1" x14ac:dyDescent="0.3">
      <c r="A5" s="598" t="s">
        <v>78</v>
      </c>
      <c r="B5" s="599"/>
      <c r="C5" s="3"/>
      <c r="D5" s="3"/>
      <c r="E5" s="3"/>
      <c r="F5" s="3"/>
      <c r="G5" s="3"/>
      <c r="H5" s="3"/>
      <c r="I5" s="3"/>
      <c r="J5" s="3"/>
      <c r="K5" s="3"/>
      <c r="L5" s="3"/>
      <c r="M5" s="3"/>
      <c r="N5" s="3"/>
      <c r="O5" s="3"/>
      <c r="P5" s="4"/>
    </row>
    <row r="6" spans="1:16" ht="37.5" customHeight="1" thickBot="1" x14ac:dyDescent="0.3">
      <c r="A6" s="609" t="s">
        <v>98</v>
      </c>
      <c r="B6" s="610"/>
      <c r="C6" s="610"/>
      <c r="D6" s="610"/>
      <c r="E6" s="610"/>
      <c r="F6" s="610"/>
      <c r="G6" s="610"/>
      <c r="H6" s="610"/>
      <c r="I6" s="610"/>
      <c r="J6" s="610"/>
      <c r="K6" s="610"/>
      <c r="L6" s="610"/>
      <c r="M6" s="610"/>
      <c r="N6" s="610"/>
      <c r="O6" s="610"/>
      <c r="P6" s="611"/>
    </row>
    <row r="7" spans="1:16" ht="18.75" thickBot="1" x14ac:dyDescent="0.3">
      <c r="A7" s="5"/>
      <c r="B7" s="3"/>
      <c r="C7" s="3"/>
      <c r="D7" s="3"/>
      <c r="E7" s="3"/>
      <c r="F7" s="3"/>
      <c r="G7" s="3"/>
      <c r="H7" s="3"/>
      <c r="I7" s="3"/>
      <c r="J7" s="3"/>
      <c r="K7" s="3"/>
      <c r="L7" s="3"/>
      <c r="M7" s="3"/>
      <c r="N7" s="3"/>
      <c r="O7" s="3"/>
      <c r="P7" s="4"/>
    </row>
    <row r="8" spans="1:16" ht="18.75" thickBot="1" x14ac:dyDescent="0.3">
      <c r="A8" s="612" t="s">
        <v>79</v>
      </c>
      <c r="B8" s="613"/>
      <c r="C8" s="3"/>
      <c r="D8" s="3"/>
      <c r="E8" s="3"/>
      <c r="F8" s="3"/>
      <c r="G8" s="3"/>
      <c r="H8" s="3"/>
      <c r="I8" s="3"/>
      <c r="J8" s="3"/>
      <c r="K8" s="3"/>
      <c r="L8" s="3"/>
      <c r="M8" s="3"/>
      <c r="N8" s="3"/>
      <c r="O8" s="3"/>
      <c r="P8" s="4"/>
    </row>
    <row r="9" spans="1:16" ht="18.75" thickBot="1" x14ac:dyDescent="0.3">
      <c r="A9" s="6" t="s">
        <v>111</v>
      </c>
      <c r="B9" s="622" t="s">
        <v>107</v>
      </c>
      <c r="C9" s="622"/>
      <c r="D9" s="622"/>
      <c r="E9" s="622"/>
      <c r="F9" s="622"/>
      <c r="G9" s="622"/>
      <c r="H9" s="622"/>
      <c r="I9" s="622"/>
      <c r="J9" s="622"/>
      <c r="K9" s="622"/>
      <c r="L9" s="622"/>
      <c r="M9" s="622"/>
      <c r="N9" s="622"/>
      <c r="O9" s="622"/>
      <c r="P9" s="623"/>
    </row>
    <row r="10" spans="1:16" ht="18.75" thickBot="1" x14ac:dyDescent="0.3">
      <c r="A10" s="614" t="s">
        <v>80</v>
      </c>
      <c r="B10" s="615"/>
      <c r="C10" s="3"/>
      <c r="D10" s="3"/>
      <c r="E10" s="3"/>
      <c r="F10" s="3"/>
      <c r="G10" s="3"/>
      <c r="H10" s="3"/>
      <c r="I10" s="3"/>
      <c r="J10" s="3"/>
      <c r="K10" s="3"/>
      <c r="L10" s="3"/>
      <c r="M10" s="3"/>
      <c r="N10" s="3"/>
      <c r="O10" s="3"/>
      <c r="P10" s="4"/>
    </row>
    <row r="11" spans="1:16" ht="18" x14ac:dyDescent="0.25">
      <c r="A11" s="7">
        <v>1</v>
      </c>
      <c r="B11" s="624" t="s">
        <v>99</v>
      </c>
      <c r="C11" s="624"/>
      <c r="D11" s="624"/>
      <c r="E11" s="624"/>
      <c r="F11" s="624"/>
      <c r="G11" s="624"/>
      <c r="H11" s="624"/>
      <c r="I11" s="624"/>
      <c r="J11" s="624"/>
      <c r="K11" s="624"/>
      <c r="L11" s="624"/>
      <c r="M11" s="624"/>
      <c r="N11" s="624"/>
      <c r="O11" s="624"/>
      <c r="P11" s="625"/>
    </row>
    <row r="12" spans="1:16" ht="18" x14ac:dyDescent="0.2">
      <c r="A12" s="8">
        <v>2</v>
      </c>
      <c r="B12" s="620" t="s">
        <v>100</v>
      </c>
      <c r="C12" s="620"/>
      <c r="D12" s="620"/>
      <c r="E12" s="620"/>
      <c r="F12" s="620"/>
      <c r="G12" s="620"/>
      <c r="H12" s="620"/>
      <c r="I12" s="620"/>
      <c r="J12" s="620"/>
      <c r="K12" s="620"/>
      <c r="L12" s="620"/>
      <c r="M12" s="620"/>
      <c r="N12" s="620"/>
      <c r="O12" s="620"/>
      <c r="P12" s="621"/>
    </row>
    <row r="13" spans="1:16" ht="18" x14ac:dyDescent="0.25">
      <c r="A13" s="9">
        <v>3</v>
      </c>
      <c r="B13" s="616" t="s">
        <v>101</v>
      </c>
      <c r="C13" s="616"/>
      <c r="D13" s="616"/>
      <c r="E13" s="616"/>
      <c r="F13" s="616"/>
      <c r="G13" s="616"/>
      <c r="H13" s="616"/>
      <c r="I13" s="616"/>
      <c r="J13" s="616"/>
      <c r="K13" s="616"/>
      <c r="L13" s="616"/>
      <c r="M13" s="616"/>
      <c r="N13" s="616"/>
      <c r="O13" s="616"/>
      <c r="P13" s="617"/>
    </row>
    <row r="14" spans="1:16" ht="18" x14ac:dyDescent="0.2">
      <c r="A14" s="8">
        <v>4</v>
      </c>
      <c r="B14" s="620" t="s">
        <v>102</v>
      </c>
      <c r="C14" s="620"/>
      <c r="D14" s="620"/>
      <c r="E14" s="620"/>
      <c r="F14" s="620"/>
      <c r="G14" s="620"/>
      <c r="H14" s="620"/>
      <c r="I14" s="620"/>
      <c r="J14" s="620"/>
      <c r="K14" s="620"/>
      <c r="L14" s="620"/>
      <c r="M14" s="620"/>
      <c r="N14" s="620"/>
      <c r="O14" s="620"/>
      <c r="P14" s="621"/>
    </row>
    <row r="15" spans="1:16" ht="18" x14ac:dyDescent="0.2">
      <c r="A15" s="10">
        <v>5</v>
      </c>
      <c r="B15" s="616" t="s">
        <v>103</v>
      </c>
      <c r="C15" s="616"/>
      <c r="D15" s="616"/>
      <c r="E15" s="616"/>
      <c r="F15" s="616"/>
      <c r="G15" s="616"/>
      <c r="H15" s="616"/>
      <c r="I15" s="616"/>
      <c r="J15" s="616"/>
      <c r="K15" s="616"/>
      <c r="L15" s="616"/>
      <c r="M15" s="616"/>
      <c r="N15" s="616"/>
      <c r="O15" s="616"/>
      <c r="P15" s="617"/>
    </row>
    <row r="16" spans="1:16" ht="15" customHeight="1" x14ac:dyDescent="0.2">
      <c r="A16" s="10">
        <v>6</v>
      </c>
      <c r="B16" s="616" t="s">
        <v>104</v>
      </c>
      <c r="C16" s="616"/>
      <c r="D16" s="616"/>
      <c r="E16" s="616"/>
      <c r="F16" s="616"/>
      <c r="G16" s="616"/>
      <c r="H16" s="616"/>
      <c r="I16" s="616"/>
      <c r="J16" s="616"/>
      <c r="K16" s="616"/>
      <c r="L16" s="616"/>
      <c r="M16" s="616"/>
      <c r="N16" s="616"/>
      <c r="O16" s="616"/>
      <c r="P16" s="617"/>
    </row>
    <row r="17" spans="1:16" ht="18" x14ac:dyDescent="0.2">
      <c r="A17" s="8">
        <v>7</v>
      </c>
      <c r="B17" s="620" t="s">
        <v>105</v>
      </c>
      <c r="C17" s="620"/>
      <c r="D17" s="620"/>
      <c r="E17" s="620"/>
      <c r="F17" s="620"/>
      <c r="G17" s="620"/>
      <c r="H17" s="620"/>
      <c r="I17" s="620"/>
      <c r="J17" s="620"/>
      <c r="K17" s="620"/>
      <c r="L17" s="620"/>
      <c r="M17" s="620"/>
      <c r="N17" s="620"/>
      <c r="O17" s="620"/>
      <c r="P17" s="621"/>
    </row>
    <row r="18" spans="1:16" ht="18.75" thickBot="1" x14ac:dyDescent="0.25">
      <c r="A18" s="11">
        <v>8</v>
      </c>
      <c r="B18" s="618" t="s">
        <v>106</v>
      </c>
      <c r="C18" s="618"/>
      <c r="D18" s="618"/>
      <c r="E18" s="618"/>
      <c r="F18" s="618"/>
      <c r="G18" s="618"/>
      <c r="H18" s="618"/>
      <c r="I18" s="618"/>
      <c r="J18" s="618"/>
      <c r="K18" s="618"/>
      <c r="L18" s="618"/>
      <c r="M18" s="618"/>
      <c r="N18" s="618"/>
      <c r="O18" s="618"/>
      <c r="P18" s="619"/>
    </row>
    <row r="20" spans="1:16" ht="15" x14ac:dyDescent="0.2">
      <c r="A20" s="12"/>
    </row>
  </sheetData>
  <mergeCells count="17">
    <mergeCell ref="B18:P18"/>
    <mergeCell ref="B17:P17"/>
    <mergeCell ref="B9:P9"/>
    <mergeCell ref="B11:P11"/>
    <mergeCell ref="B14:P14"/>
    <mergeCell ref="B13:P13"/>
    <mergeCell ref="B12:P12"/>
    <mergeCell ref="A6:P6"/>
    <mergeCell ref="A8:B8"/>
    <mergeCell ref="A10:B10"/>
    <mergeCell ref="B16:P16"/>
    <mergeCell ref="B15:P15"/>
    <mergeCell ref="A1:P1"/>
    <mergeCell ref="A5:B5"/>
    <mergeCell ref="A2:P2"/>
    <mergeCell ref="A3:P3"/>
    <mergeCell ref="A4:P4"/>
  </mergeCells>
  <pageMargins left="0.7" right="0.7" top="0.75" bottom="0.75" header="0.3" footer="0.3"/>
  <pageSetup scale="83" fitToHeight="0" orientation="landscape" r:id="rId1"/>
  <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9C7D16-F734-408B-BAEA-7A6AEFC791B9}">
  <sheetPr codeName="Sheet7">
    <pageSetUpPr fitToPage="1"/>
  </sheetPr>
  <dimension ref="A1:O6"/>
  <sheetViews>
    <sheetView showGridLines="0" workbookViewId="0">
      <selection activeCell="C9" sqref="C9"/>
    </sheetView>
  </sheetViews>
  <sheetFormatPr defaultRowHeight="14.25" x14ac:dyDescent="0.2"/>
  <cols>
    <col min="1" max="16384" width="9.140625" style="13"/>
  </cols>
  <sheetData>
    <row r="1" spans="1:15" ht="102" customHeight="1" thickBot="1" x14ac:dyDescent="0.45">
      <c r="A1" s="335" t="str">
        <f xml:space="preserve"> "Tournament Manager Technical Plan -" &amp; Welcome!B7</f>
        <v>Tournament Manager Technical Plan -</v>
      </c>
      <c r="B1" s="336"/>
      <c r="C1" s="336"/>
      <c r="D1" s="336"/>
      <c r="E1" s="336"/>
      <c r="F1" s="336"/>
      <c r="G1" s="336"/>
      <c r="H1" s="336"/>
      <c r="I1" s="336"/>
      <c r="J1" s="336"/>
      <c r="K1" s="336"/>
      <c r="L1" s="336"/>
      <c r="M1" s="336"/>
      <c r="N1" s="336"/>
      <c r="O1" s="337"/>
    </row>
    <row r="2" spans="1:15" ht="7.5" customHeight="1" thickBot="1" x14ac:dyDescent="0.25">
      <c r="A2" s="560"/>
      <c r="B2" s="561"/>
      <c r="C2" s="561"/>
      <c r="D2" s="561"/>
      <c r="E2" s="561"/>
      <c r="F2" s="561"/>
      <c r="G2" s="561"/>
      <c r="H2" s="561"/>
      <c r="I2" s="561"/>
      <c r="J2" s="561"/>
      <c r="K2" s="561"/>
      <c r="L2" s="561"/>
      <c r="M2" s="561"/>
      <c r="N2" s="561"/>
      <c r="O2" s="562"/>
    </row>
    <row r="3" spans="1:15" ht="27.75" thickBot="1" x14ac:dyDescent="0.4">
      <c r="A3" s="278" t="s">
        <v>131</v>
      </c>
      <c r="B3" s="279"/>
      <c r="C3" s="279"/>
      <c r="D3" s="279"/>
      <c r="E3" s="279"/>
      <c r="F3" s="279"/>
      <c r="G3" s="279"/>
      <c r="H3" s="279"/>
      <c r="I3" s="279"/>
      <c r="J3" s="279"/>
      <c r="K3" s="279"/>
      <c r="L3" s="279"/>
      <c r="M3" s="279"/>
      <c r="N3" s="279"/>
      <c r="O3" s="280"/>
    </row>
    <row r="4" spans="1:15" ht="7.5" customHeight="1" thickBot="1" x14ac:dyDescent="0.25">
      <c r="A4" s="631"/>
      <c r="B4" s="632"/>
      <c r="C4" s="632"/>
      <c r="D4" s="632"/>
      <c r="E4" s="632"/>
      <c r="F4" s="632"/>
      <c r="G4" s="632"/>
      <c r="H4" s="632"/>
      <c r="I4" s="632"/>
      <c r="J4" s="632"/>
      <c r="K4" s="632"/>
      <c r="L4" s="632"/>
      <c r="M4" s="632"/>
      <c r="N4" s="632"/>
      <c r="O4" s="633"/>
    </row>
    <row r="5" spans="1:15" ht="15.75" thickBot="1" x14ac:dyDescent="0.25">
      <c r="A5" s="626" t="s">
        <v>78</v>
      </c>
      <c r="B5" s="627"/>
      <c r="O5" s="23"/>
    </row>
    <row r="6" spans="1:15" ht="45.75" customHeight="1" thickBot="1" x14ac:dyDescent="0.3">
      <c r="A6" s="628" t="s">
        <v>132</v>
      </c>
      <c r="B6" s="629"/>
      <c r="C6" s="629"/>
      <c r="D6" s="629"/>
      <c r="E6" s="629"/>
      <c r="F6" s="629"/>
      <c r="G6" s="629"/>
      <c r="H6" s="629"/>
      <c r="I6" s="629"/>
      <c r="J6" s="629"/>
      <c r="K6" s="629"/>
      <c r="L6" s="629"/>
      <c r="M6" s="629"/>
      <c r="N6" s="629"/>
      <c r="O6" s="630"/>
    </row>
  </sheetData>
  <mergeCells count="6">
    <mergeCell ref="A1:O1"/>
    <mergeCell ref="A3:O3"/>
    <mergeCell ref="A5:B5"/>
    <mergeCell ref="A6:O6"/>
    <mergeCell ref="A2:O2"/>
    <mergeCell ref="A4:O4"/>
  </mergeCells>
  <pageMargins left="0.7" right="0.7" top="0.75" bottom="0.75" header="0.3" footer="0.3"/>
  <pageSetup scale="65"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434" r:id="rId4" name="Button 2">
              <controlPr defaultSize="0" print="0" autoFill="0" autoPict="0" macro="[0]!LaunchPage1">
                <anchor moveWithCells="1" sizeWithCells="1">
                  <from>
                    <xdr:col>0</xdr:col>
                    <xdr:colOff>0</xdr:colOff>
                    <xdr:row>7</xdr:row>
                    <xdr:rowOff>9525</xdr:rowOff>
                  </from>
                  <to>
                    <xdr:col>2</xdr:col>
                    <xdr:colOff>457200</xdr:colOff>
                    <xdr:row>8</xdr:row>
                    <xdr:rowOff>161925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6A5B78-8DEF-426A-8777-EA248260B018}">
  <sheetPr codeName="Sheet8">
    <pageSetUpPr fitToPage="1"/>
  </sheetPr>
  <dimension ref="A1:K4"/>
  <sheetViews>
    <sheetView workbookViewId="0">
      <selection activeCell="C9" sqref="C9"/>
    </sheetView>
  </sheetViews>
  <sheetFormatPr defaultRowHeight="14.25" x14ac:dyDescent="0.2"/>
  <cols>
    <col min="1" max="16384" width="9.140625" style="13"/>
  </cols>
  <sheetData>
    <row r="1" spans="1:11" ht="30.75" thickBot="1" x14ac:dyDescent="0.45">
      <c r="A1" s="634" t="str">
        <f xml:space="preserve"> "Tournament Manager Technical Plan -" &amp; Welcome!B7</f>
        <v>Tournament Manager Technical Plan -</v>
      </c>
      <c r="B1" s="635"/>
      <c r="C1" s="635"/>
      <c r="D1" s="635"/>
      <c r="E1" s="635"/>
      <c r="F1" s="635"/>
      <c r="G1" s="635"/>
      <c r="H1" s="635"/>
      <c r="I1" s="635"/>
      <c r="J1" s="635"/>
      <c r="K1" s="636"/>
    </row>
    <row r="2" spans="1:11" ht="7.5" customHeight="1" thickBot="1" x14ac:dyDescent="0.25">
      <c r="A2" s="560"/>
      <c r="B2" s="561"/>
      <c r="C2" s="561"/>
      <c r="D2" s="561"/>
      <c r="E2" s="561"/>
      <c r="F2" s="561"/>
      <c r="G2" s="561"/>
      <c r="H2" s="561"/>
      <c r="I2" s="561"/>
      <c r="J2" s="561"/>
      <c r="K2" s="562"/>
    </row>
    <row r="3" spans="1:11" ht="27.75" thickBot="1" x14ac:dyDescent="0.4">
      <c r="A3" s="278" t="s">
        <v>112</v>
      </c>
      <c r="B3" s="279"/>
      <c r="C3" s="279"/>
      <c r="D3" s="279"/>
      <c r="E3" s="279"/>
      <c r="F3" s="279"/>
      <c r="G3" s="279"/>
      <c r="H3" s="279"/>
      <c r="I3" s="279"/>
      <c r="J3" s="279"/>
      <c r="K3" s="280"/>
    </row>
    <row r="4" spans="1:11" ht="7.5" customHeight="1" thickBot="1" x14ac:dyDescent="0.25">
      <c r="A4" s="637"/>
      <c r="B4" s="638"/>
      <c r="C4" s="638"/>
      <c r="D4" s="638"/>
      <c r="E4" s="638"/>
      <c r="F4" s="638"/>
      <c r="G4" s="638"/>
      <c r="H4" s="638"/>
      <c r="I4" s="638"/>
      <c r="J4" s="638"/>
      <c r="K4" s="639"/>
    </row>
  </sheetData>
  <mergeCells count="4">
    <mergeCell ref="A1:K1"/>
    <mergeCell ref="A3:K3"/>
    <mergeCell ref="A2:K2"/>
    <mergeCell ref="A4:K4"/>
  </mergeCells>
  <printOptions horizontalCentered="1"/>
  <pageMargins left="0.25" right="0.25"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NextPage">
                <anchor moveWithCells="1" sizeWithCells="1">
                  <from>
                    <xdr:col>9</xdr:col>
                    <xdr:colOff>123825</xdr:colOff>
                    <xdr:row>43</xdr:row>
                    <xdr:rowOff>19050</xdr:rowOff>
                  </from>
                  <to>
                    <xdr:col>10</xdr:col>
                    <xdr:colOff>371475</xdr:colOff>
                    <xdr:row>44</xdr:row>
                    <xdr:rowOff>114300</xdr:rowOff>
                  </to>
                </anchor>
              </controlPr>
            </control>
          </mc:Choice>
        </mc:AlternateContent>
        <mc:AlternateContent xmlns:mc="http://schemas.openxmlformats.org/markup-compatibility/2006">
          <mc:Choice Requires="x14">
            <control shapeId="8194" r:id="rId5" name="Button 2">
              <controlPr defaultSize="0" print="0" autoFill="0" autoPict="0" macro="[0]!ReturnHome">
                <anchor moveWithCells="1" sizeWithCells="1">
                  <from>
                    <xdr:col>0</xdr:col>
                    <xdr:colOff>257175</xdr:colOff>
                    <xdr:row>43</xdr:row>
                    <xdr:rowOff>28575</xdr:rowOff>
                  </from>
                  <to>
                    <xdr:col>2</xdr:col>
                    <xdr:colOff>66675</xdr:colOff>
                    <xdr:row>44</xdr:row>
                    <xdr:rowOff>133350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570556-7D2C-4025-BF32-695193F80707}">
  <sheetPr codeName="Sheet9">
    <pageSetUpPr fitToPage="1"/>
  </sheetPr>
  <dimension ref="A1:K4"/>
  <sheetViews>
    <sheetView workbookViewId="0">
      <selection activeCell="C9" sqref="C9"/>
    </sheetView>
  </sheetViews>
  <sheetFormatPr defaultRowHeight="14.25" x14ac:dyDescent="0.2"/>
  <cols>
    <col min="1" max="16384" width="9.140625" style="13"/>
  </cols>
  <sheetData>
    <row r="1" spans="1:11" ht="30.75" thickBot="1" x14ac:dyDescent="0.45">
      <c r="A1" s="634" t="str">
        <f xml:space="preserve"> "Tournament Manager Technical Plan -" &amp; Welcome!B7</f>
        <v>Tournament Manager Technical Plan -</v>
      </c>
      <c r="B1" s="635"/>
      <c r="C1" s="635"/>
      <c r="D1" s="635"/>
      <c r="E1" s="635"/>
      <c r="F1" s="635"/>
      <c r="G1" s="635"/>
      <c r="H1" s="635"/>
      <c r="I1" s="635"/>
      <c r="J1" s="635"/>
      <c r="K1" s="636"/>
    </row>
    <row r="2" spans="1:11" ht="7.5" customHeight="1" thickBot="1" x14ac:dyDescent="0.25">
      <c r="A2" s="560"/>
      <c r="B2" s="561"/>
      <c r="C2" s="561"/>
      <c r="D2" s="561"/>
      <c r="E2" s="561"/>
      <c r="F2" s="561"/>
      <c r="G2" s="561"/>
      <c r="H2" s="561"/>
      <c r="I2" s="561"/>
      <c r="J2" s="561"/>
      <c r="K2" s="562"/>
    </row>
    <row r="3" spans="1:11" ht="27.75" thickBot="1" x14ac:dyDescent="0.4">
      <c r="A3" s="278" t="s">
        <v>112</v>
      </c>
      <c r="B3" s="279"/>
      <c r="C3" s="279"/>
      <c r="D3" s="279"/>
      <c r="E3" s="279"/>
      <c r="F3" s="279"/>
      <c r="G3" s="279"/>
      <c r="H3" s="279"/>
      <c r="I3" s="279"/>
      <c r="J3" s="279"/>
      <c r="K3" s="280"/>
    </row>
    <row r="4" spans="1:11" ht="7.5" customHeight="1" thickBot="1" x14ac:dyDescent="0.25">
      <c r="A4" s="637"/>
      <c r="B4" s="638"/>
      <c r="C4" s="638"/>
      <c r="D4" s="638"/>
      <c r="E4" s="638"/>
      <c r="F4" s="638"/>
      <c r="G4" s="638"/>
      <c r="H4" s="638"/>
      <c r="I4" s="638"/>
      <c r="J4" s="638"/>
      <c r="K4" s="639"/>
    </row>
  </sheetData>
  <mergeCells count="4">
    <mergeCell ref="A1:K1"/>
    <mergeCell ref="A3:K3"/>
    <mergeCell ref="A2:K2"/>
    <mergeCell ref="A4:K4"/>
  </mergeCells>
  <printOptions horizontalCentered="1"/>
  <pageMargins left="0.25" right="0.25"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GoToPreviousPage">
                <anchor moveWithCells="1" sizeWithCells="1">
                  <from>
                    <xdr:col>0</xdr:col>
                    <xdr:colOff>266700</xdr:colOff>
                    <xdr:row>42</xdr:row>
                    <xdr:rowOff>180975</xdr:rowOff>
                  </from>
                  <to>
                    <xdr:col>2</xdr:col>
                    <xdr:colOff>0</xdr:colOff>
                    <xdr:row>44</xdr:row>
                    <xdr:rowOff>66675</xdr:rowOff>
                  </to>
                </anchor>
              </controlPr>
            </control>
          </mc:Choice>
        </mc:AlternateContent>
        <mc:AlternateContent xmlns:mc="http://schemas.openxmlformats.org/markup-compatibility/2006">
          <mc:Choice Requires="x14">
            <control shapeId="9219" r:id="rId5" name="Button 3">
              <controlPr defaultSize="0" print="0" autoFill="0" autoPict="0" macro="[0]!NextPage">
                <anchor moveWithCells="1" sizeWithCells="1">
                  <from>
                    <xdr:col>9</xdr:col>
                    <xdr:colOff>47625</xdr:colOff>
                    <xdr:row>42</xdr:row>
                    <xdr:rowOff>114300</xdr:rowOff>
                  </from>
                  <to>
                    <xdr:col>10</xdr:col>
                    <xdr:colOff>295275</xdr:colOff>
                    <xdr:row>44</xdr:row>
                    <xdr:rowOff>19050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3CFD7D-36EC-43D9-A739-85A9CB59F2F5}">
  <sheetPr codeName="Sheet10">
    <pageSetUpPr fitToPage="1"/>
  </sheetPr>
  <dimension ref="A1:K4"/>
  <sheetViews>
    <sheetView workbookViewId="0">
      <selection activeCell="C9" sqref="C9"/>
    </sheetView>
  </sheetViews>
  <sheetFormatPr defaultRowHeight="14.25" x14ac:dyDescent="0.2"/>
  <cols>
    <col min="1" max="16384" width="9.140625" style="13"/>
  </cols>
  <sheetData>
    <row r="1" spans="1:11" ht="30.75" thickBot="1" x14ac:dyDescent="0.45">
      <c r="A1" s="634" t="str">
        <f xml:space="preserve"> "Tournament Manager Technical Plan -" &amp; Welcome!B7</f>
        <v>Tournament Manager Technical Plan -</v>
      </c>
      <c r="B1" s="635"/>
      <c r="C1" s="635"/>
      <c r="D1" s="635"/>
      <c r="E1" s="635"/>
      <c r="F1" s="635"/>
      <c r="G1" s="635"/>
      <c r="H1" s="635"/>
      <c r="I1" s="635"/>
      <c r="J1" s="635"/>
      <c r="K1" s="636"/>
    </row>
    <row r="2" spans="1:11" ht="7.5" customHeight="1" thickBot="1" x14ac:dyDescent="0.25">
      <c r="A2" s="560"/>
      <c r="B2" s="561"/>
      <c r="C2" s="561"/>
      <c r="D2" s="561"/>
      <c r="E2" s="561"/>
      <c r="F2" s="561"/>
      <c r="G2" s="561"/>
      <c r="H2" s="561"/>
      <c r="I2" s="561"/>
      <c r="J2" s="561"/>
      <c r="K2" s="562"/>
    </row>
    <row r="3" spans="1:11" ht="27.75" thickBot="1" x14ac:dyDescent="0.4">
      <c r="A3" s="278" t="s">
        <v>112</v>
      </c>
      <c r="B3" s="279"/>
      <c r="C3" s="279"/>
      <c r="D3" s="279"/>
      <c r="E3" s="279"/>
      <c r="F3" s="279"/>
      <c r="G3" s="279"/>
      <c r="H3" s="279"/>
      <c r="I3" s="279"/>
      <c r="J3" s="279"/>
      <c r="K3" s="280"/>
    </row>
    <row r="4" spans="1:11" ht="7.5" customHeight="1" thickBot="1" x14ac:dyDescent="0.25">
      <c r="A4" s="637"/>
      <c r="B4" s="638"/>
      <c r="C4" s="638"/>
      <c r="D4" s="638"/>
      <c r="E4" s="638"/>
      <c r="F4" s="638"/>
      <c r="G4" s="638"/>
      <c r="H4" s="638"/>
      <c r="I4" s="638"/>
      <c r="J4" s="638"/>
      <c r="K4" s="639"/>
    </row>
  </sheetData>
  <mergeCells count="4">
    <mergeCell ref="A1:K1"/>
    <mergeCell ref="A3:K3"/>
    <mergeCell ref="A2:K2"/>
    <mergeCell ref="A4:K4"/>
  </mergeCells>
  <printOptions horizontalCentered="1"/>
  <pageMargins left="0.25" right="0.25"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GoToPreviousPage">
                <anchor moveWithCells="1" sizeWithCells="1">
                  <from>
                    <xdr:col>0</xdr:col>
                    <xdr:colOff>228600</xdr:colOff>
                    <xdr:row>43</xdr:row>
                    <xdr:rowOff>9525</xdr:rowOff>
                  </from>
                  <to>
                    <xdr:col>1</xdr:col>
                    <xdr:colOff>571500</xdr:colOff>
                    <xdr:row>44</xdr:row>
                    <xdr:rowOff>85725</xdr:rowOff>
                  </to>
                </anchor>
              </controlPr>
            </control>
          </mc:Choice>
        </mc:AlternateContent>
        <mc:AlternateContent xmlns:mc="http://schemas.openxmlformats.org/markup-compatibility/2006">
          <mc:Choice Requires="x14">
            <control shapeId="10242" r:id="rId5" name="Button 2">
              <controlPr defaultSize="0" print="0" autoFill="0" autoPict="0" macro="[0]!NextPage">
                <anchor moveWithCells="1" sizeWithCells="1">
                  <from>
                    <xdr:col>9</xdr:col>
                    <xdr:colOff>38100</xdr:colOff>
                    <xdr:row>42</xdr:row>
                    <xdr:rowOff>171450</xdr:rowOff>
                  </from>
                  <to>
                    <xdr:col>10</xdr:col>
                    <xdr:colOff>285750</xdr:colOff>
                    <xdr:row>44</xdr:row>
                    <xdr:rowOff>76200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FA35EB-4A87-4D9B-B9C3-8272AFE0227F}">
  <sheetPr codeName="Sheet11">
    <pageSetUpPr fitToPage="1"/>
  </sheetPr>
  <dimension ref="A1:K4"/>
  <sheetViews>
    <sheetView workbookViewId="0">
      <selection activeCell="C9" sqref="C9"/>
    </sheetView>
  </sheetViews>
  <sheetFormatPr defaultRowHeight="14.25" x14ac:dyDescent="0.2"/>
  <cols>
    <col min="1" max="16384" width="9.140625" style="13"/>
  </cols>
  <sheetData>
    <row r="1" spans="1:11" ht="30.75" thickBot="1" x14ac:dyDescent="0.45">
      <c r="A1" s="634" t="str">
        <f xml:space="preserve"> "Tournament Manager Technical Plan -" &amp; Welcome!B7</f>
        <v>Tournament Manager Technical Plan -</v>
      </c>
      <c r="B1" s="635"/>
      <c r="C1" s="635"/>
      <c r="D1" s="635"/>
      <c r="E1" s="635"/>
      <c r="F1" s="635"/>
      <c r="G1" s="635"/>
      <c r="H1" s="635"/>
      <c r="I1" s="635"/>
      <c r="J1" s="635"/>
      <c r="K1" s="636"/>
    </row>
    <row r="2" spans="1:11" ht="7.5" customHeight="1" thickBot="1" x14ac:dyDescent="0.25">
      <c r="A2" s="560"/>
      <c r="B2" s="561"/>
      <c r="C2" s="561"/>
      <c r="D2" s="561"/>
      <c r="E2" s="561"/>
      <c r="F2" s="561"/>
      <c r="G2" s="561"/>
      <c r="H2" s="561"/>
      <c r="I2" s="561"/>
      <c r="J2" s="561"/>
      <c r="K2" s="562"/>
    </row>
    <row r="3" spans="1:11" ht="27.75" thickBot="1" x14ac:dyDescent="0.4">
      <c r="A3" s="278" t="s">
        <v>112</v>
      </c>
      <c r="B3" s="279"/>
      <c r="C3" s="279"/>
      <c r="D3" s="279"/>
      <c r="E3" s="279"/>
      <c r="F3" s="279"/>
      <c r="G3" s="279"/>
      <c r="H3" s="279"/>
      <c r="I3" s="279"/>
      <c r="J3" s="279"/>
      <c r="K3" s="280"/>
    </row>
    <row r="4" spans="1:11" ht="7.5" customHeight="1" thickBot="1" x14ac:dyDescent="0.25">
      <c r="A4" s="637"/>
      <c r="B4" s="638"/>
      <c r="C4" s="638"/>
      <c r="D4" s="638"/>
      <c r="E4" s="638"/>
      <c r="F4" s="638"/>
      <c r="G4" s="638"/>
      <c r="H4" s="638"/>
      <c r="I4" s="638"/>
      <c r="J4" s="638"/>
      <c r="K4" s="639"/>
    </row>
  </sheetData>
  <mergeCells count="4">
    <mergeCell ref="A1:K1"/>
    <mergeCell ref="A3:K3"/>
    <mergeCell ref="A2:K2"/>
    <mergeCell ref="A4:K4"/>
  </mergeCells>
  <printOptions horizontalCentered="1"/>
  <pageMargins left="0.25" right="0.25"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GoToPreviousPage">
                <anchor moveWithCells="1" sizeWithCells="1">
                  <from>
                    <xdr:col>0</xdr:col>
                    <xdr:colOff>247650</xdr:colOff>
                    <xdr:row>42</xdr:row>
                    <xdr:rowOff>171450</xdr:rowOff>
                  </from>
                  <to>
                    <xdr:col>1</xdr:col>
                    <xdr:colOff>590550</xdr:colOff>
                    <xdr:row>44</xdr:row>
                    <xdr:rowOff>57150</xdr:rowOff>
                  </to>
                </anchor>
              </controlPr>
            </control>
          </mc:Choice>
        </mc:AlternateContent>
        <mc:AlternateContent xmlns:mc="http://schemas.openxmlformats.org/markup-compatibility/2006">
          <mc:Choice Requires="x14">
            <control shapeId="11266" r:id="rId5" name="Button 2">
              <controlPr defaultSize="0" print="0" autoFill="0" autoPict="0" macro="[0]!NextPage">
                <anchor moveWithCells="1" sizeWithCells="1">
                  <from>
                    <xdr:col>9</xdr:col>
                    <xdr:colOff>19050</xdr:colOff>
                    <xdr:row>42</xdr:row>
                    <xdr:rowOff>152400</xdr:rowOff>
                  </from>
                  <to>
                    <xdr:col>10</xdr:col>
                    <xdr:colOff>266700</xdr:colOff>
                    <xdr:row>44</xdr:row>
                    <xdr:rowOff>57150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86CC83-535D-40D3-989C-4DB202F6625B}">
  <sheetPr codeName="Sheet12">
    <pageSetUpPr fitToPage="1"/>
  </sheetPr>
  <dimension ref="A1:N29"/>
  <sheetViews>
    <sheetView workbookViewId="0">
      <selection activeCell="C9" sqref="C9"/>
    </sheetView>
  </sheetViews>
  <sheetFormatPr defaultRowHeight="14.25" x14ac:dyDescent="0.2"/>
  <cols>
    <col min="1" max="16384" width="9.140625" style="13"/>
  </cols>
  <sheetData>
    <row r="1" spans="1:11" ht="30.75" thickBot="1" x14ac:dyDescent="0.45">
      <c r="A1" s="634" t="str">
        <f xml:space="preserve"> "Tournament Manager Technical Plan -" &amp; Welcome!B7</f>
        <v>Tournament Manager Technical Plan -</v>
      </c>
      <c r="B1" s="635"/>
      <c r="C1" s="635"/>
      <c r="D1" s="635"/>
      <c r="E1" s="635"/>
      <c r="F1" s="635"/>
      <c r="G1" s="635"/>
      <c r="H1" s="635"/>
      <c r="I1" s="635"/>
      <c r="J1" s="635"/>
      <c r="K1" s="636"/>
    </row>
    <row r="2" spans="1:11" ht="7.5" customHeight="1" thickBot="1" x14ac:dyDescent="0.25">
      <c r="A2" s="560"/>
      <c r="B2" s="561"/>
      <c r="C2" s="561"/>
      <c r="D2" s="561"/>
      <c r="E2" s="561"/>
      <c r="F2" s="561"/>
      <c r="G2" s="561"/>
      <c r="H2" s="561"/>
      <c r="I2" s="561"/>
      <c r="J2" s="561"/>
      <c r="K2" s="562"/>
    </row>
    <row r="3" spans="1:11" ht="27.75" thickBot="1" x14ac:dyDescent="0.4">
      <c r="A3" s="278" t="s">
        <v>112</v>
      </c>
      <c r="B3" s="279"/>
      <c r="C3" s="279"/>
      <c r="D3" s="279"/>
      <c r="E3" s="279"/>
      <c r="F3" s="279"/>
      <c r="G3" s="279"/>
      <c r="H3" s="279"/>
      <c r="I3" s="279"/>
      <c r="J3" s="279"/>
      <c r="K3" s="280"/>
    </row>
    <row r="4" spans="1:11" ht="7.5" customHeight="1" thickBot="1" x14ac:dyDescent="0.25">
      <c r="A4" s="637"/>
      <c r="B4" s="638"/>
      <c r="C4" s="638"/>
      <c r="D4" s="638"/>
      <c r="E4" s="638"/>
      <c r="F4" s="638"/>
      <c r="G4" s="638"/>
      <c r="H4" s="638"/>
      <c r="I4" s="638"/>
      <c r="J4" s="638"/>
      <c r="K4" s="639"/>
    </row>
    <row r="29" spans="14:14" x14ac:dyDescent="0.2">
      <c r="N29" s="24"/>
    </row>
  </sheetData>
  <mergeCells count="4">
    <mergeCell ref="A1:K1"/>
    <mergeCell ref="A3:K3"/>
    <mergeCell ref="A2:K2"/>
    <mergeCell ref="A4:K4"/>
  </mergeCells>
  <printOptions horizontalCentered="1"/>
  <pageMargins left="0.25" right="0.25"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GoToPreviousPage">
                <anchor moveWithCells="1" sizeWithCells="1">
                  <from>
                    <xdr:col>0</xdr:col>
                    <xdr:colOff>257175</xdr:colOff>
                    <xdr:row>43</xdr:row>
                    <xdr:rowOff>28575</xdr:rowOff>
                  </from>
                  <to>
                    <xdr:col>1</xdr:col>
                    <xdr:colOff>600075</xdr:colOff>
                    <xdr:row>44</xdr:row>
                    <xdr:rowOff>104775</xdr:rowOff>
                  </to>
                </anchor>
              </controlPr>
            </control>
          </mc:Choice>
        </mc:AlternateContent>
        <mc:AlternateContent xmlns:mc="http://schemas.openxmlformats.org/markup-compatibility/2006">
          <mc:Choice Requires="x14">
            <control shapeId="12290" r:id="rId5" name="Button 2">
              <controlPr defaultSize="0" print="0" autoFill="0" autoPict="0" macro="[0]!NextPage">
                <anchor moveWithCells="1" sizeWithCells="1">
                  <from>
                    <xdr:col>9</xdr:col>
                    <xdr:colOff>57150</xdr:colOff>
                    <xdr:row>42</xdr:row>
                    <xdr:rowOff>161925</xdr:rowOff>
                  </from>
                  <to>
                    <xdr:col>10</xdr:col>
                    <xdr:colOff>304800</xdr:colOff>
                    <xdr:row>44</xdr:row>
                    <xdr:rowOff>66675</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BCA58-D3E3-4B06-8670-9082545D7826}">
  <sheetPr codeName="Sheet13">
    <pageSetUpPr fitToPage="1"/>
  </sheetPr>
  <dimension ref="A1:K4"/>
  <sheetViews>
    <sheetView workbookViewId="0">
      <selection activeCell="S35" sqref="S35"/>
    </sheetView>
  </sheetViews>
  <sheetFormatPr defaultRowHeight="14.25" x14ac:dyDescent="0.2"/>
  <cols>
    <col min="1" max="16384" width="9.140625" style="13"/>
  </cols>
  <sheetData>
    <row r="1" spans="1:11" ht="30.75" thickBot="1" x14ac:dyDescent="0.45">
      <c r="A1" s="634" t="str">
        <f xml:space="preserve"> "Tournament Manager Technical Plan -" &amp; Welcome!B7</f>
        <v>Tournament Manager Technical Plan -</v>
      </c>
      <c r="B1" s="635"/>
      <c r="C1" s="635"/>
      <c r="D1" s="635"/>
      <c r="E1" s="635"/>
      <c r="F1" s="635"/>
      <c r="G1" s="635"/>
      <c r="H1" s="635"/>
      <c r="I1" s="635"/>
      <c r="J1" s="635"/>
      <c r="K1" s="636"/>
    </row>
    <row r="2" spans="1:11" ht="7.5" customHeight="1" thickBot="1" x14ac:dyDescent="0.25">
      <c r="A2" s="560"/>
      <c r="B2" s="561"/>
      <c r="C2" s="561"/>
      <c r="D2" s="561"/>
      <c r="E2" s="561"/>
      <c r="F2" s="561"/>
      <c r="G2" s="561"/>
      <c r="H2" s="561"/>
      <c r="I2" s="561"/>
      <c r="J2" s="561"/>
      <c r="K2" s="562"/>
    </row>
    <row r="3" spans="1:11" ht="27.75" thickBot="1" x14ac:dyDescent="0.4">
      <c r="A3" s="278" t="s">
        <v>112</v>
      </c>
      <c r="B3" s="279"/>
      <c r="C3" s="279"/>
      <c r="D3" s="279"/>
      <c r="E3" s="279"/>
      <c r="F3" s="279"/>
      <c r="G3" s="279"/>
      <c r="H3" s="279"/>
      <c r="I3" s="279"/>
      <c r="J3" s="279"/>
      <c r="K3" s="280"/>
    </row>
    <row r="4" spans="1:11" ht="7.5" customHeight="1" thickBot="1" x14ac:dyDescent="0.25">
      <c r="A4" s="637"/>
      <c r="B4" s="638"/>
      <c r="C4" s="638"/>
      <c r="D4" s="638"/>
      <c r="E4" s="638"/>
      <c r="F4" s="638"/>
      <c r="G4" s="638"/>
      <c r="H4" s="638"/>
      <c r="I4" s="638"/>
      <c r="J4" s="638"/>
      <c r="K4" s="639"/>
    </row>
  </sheetData>
  <mergeCells count="4">
    <mergeCell ref="A1:K1"/>
    <mergeCell ref="A3:K3"/>
    <mergeCell ref="A2:K2"/>
    <mergeCell ref="A4:K4"/>
  </mergeCells>
  <printOptions horizontalCentered="1"/>
  <pageMargins left="0.25" right="0.25"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5" r:id="rId4" name="Button 3">
              <controlPr defaultSize="0" print="0" autoFill="0" autoPict="0" macro="[0]!GoToPreviousPage">
                <anchor moveWithCells="1" sizeWithCells="1">
                  <from>
                    <xdr:col>0</xdr:col>
                    <xdr:colOff>180975</xdr:colOff>
                    <xdr:row>43</xdr:row>
                    <xdr:rowOff>19050</xdr:rowOff>
                  </from>
                  <to>
                    <xdr:col>1</xdr:col>
                    <xdr:colOff>523875</xdr:colOff>
                    <xdr:row>44</xdr:row>
                    <xdr:rowOff>95250</xdr:rowOff>
                  </to>
                </anchor>
              </controlPr>
            </control>
          </mc:Choice>
        </mc:AlternateContent>
        <mc:AlternateContent xmlns:mc="http://schemas.openxmlformats.org/markup-compatibility/2006">
          <mc:Choice Requires="x14">
            <control shapeId="13316" r:id="rId5" name="Button 4">
              <controlPr defaultSize="0" print="0" autoFill="0" autoPict="0" macro="[0]!NextPage">
                <anchor moveWithCells="1" sizeWithCells="1">
                  <from>
                    <xdr:col>9</xdr:col>
                    <xdr:colOff>76200</xdr:colOff>
                    <xdr:row>42</xdr:row>
                    <xdr:rowOff>161925</xdr:rowOff>
                  </from>
                  <to>
                    <xdr:col>10</xdr:col>
                    <xdr:colOff>323850</xdr:colOff>
                    <xdr:row>44</xdr:row>
                    <xdr:rowOff>66675</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04F919-6082-4685-AC82-F8E7A12616E1}">
  <sheetPr codeName="Sheet14">
    <pageSetUpPr fitToPage="1"/>
  </sheetPr>
  <dimension ref="A1:K4"/>
  <sheetViews>
    <sheetView workbookViewId="0">
      <selection activeCell="S35" sqref="S35"/>
    </sheetView>
  </sheetViews>
  <sheetFormatPr defaultRowHeight="14.25" x14ac:dyDescent="0.2"/>
  <cols>
    <col min="1" max="16384" width="9.140625" style="13"/>
  </cols>
  <sheetData>
    <row r="1" spans="1:11" ht="30.75" thickBot="1" x14ac:dyDescent="0.45">
      <c r="A1" s="634" t="str">
        <f xml:space="preserve"> "Tournament Manager Technical Plan -" &amp; Welcome!B7</f>
        <v>Tournament Manager Technical Plan -</v>
      </c>
      <c r="B1" s="635"/>
      <c r="C1" s="635"/>
      <c r="D1" s="635"/>
      <c r="E1" s="635"/>
      <c r="F1" s="635"/>
      <c r="G1" s="635"/>
      <c r="H1" s="635"/>
      <c r="I1" s="635"/>
      <c r="J1" s="635"/>
      <c r="K1" s="636"/>
    </row>
    <row r="2" spans="1:11" ht="7.5" customHeight="1" thickBot="1" x14ac:dyDescent="0.25">
      <c r="A2" s="560"/>
      <c r="B2" s="561"/>
      <c r="C2" s="561"/>
      <c r="D2" s="561"/>
      <c r="E2" s="561"/>
      <c r="F2" s="561"/>
      <c r="G2" s="561"/>
      <c r="H2" s="561"/>
      <c r="I2" s="561"/>
      <c r="J2" s="561"/>
      <c r="K2" s="562"/>
    </row>
    <row r="3" spans="1:11" ht="27.75" thickBot="1" x14ac:dyDescent="0.4">
      <c r="A3" s="278" t="s">
        <v>112</v>
      </c>
      <c r="B3" s="279"/>
      <c r="C3" s="279"/>
      <c r="D3" s="279"/>
      <c r="E3" s="279"/>
      <c r="F3" s="279"/>
      <c r="G3" s="279"/>
      <c r="H3" s="279"/>
      <c r="I3" s="279"/>
      <c r="J3" s="279"/>
      <c r="K3" s="280"/>
    </row>
    <row r="4" spans="1:11" ht="7.5" customHeight="1" thickBot="1" x14ac:dyDescent="0.25">
      <c r="A4" s="637"/>
      <c r="B4" s="638"/>
      <c r="C4" s="638"/>
      <c r="D4" s="638"/>
      <c r="E4" s="638"/>
      <c r="F4" s="638"/>
      <c r="G4" s="638"/>
      <c r="H4" s="638"/>
      <c r="I4" s="638"/>
      <c r="J4" s="638"/>
      <c r="K4" s="639"/>
    </row>
  </sheetData>
  <mergeCells count="4">
    <mergeCell ref="A1:K1"/>
    <mergeCell ref="A3:K3"/>
    <mergeCell ref="A2:K2"/>
    <mergeCell ref="A4:K4"/>
  </mergeCells>
  <printOptions horizontalCentered="1"/>
  <pageMargins left="0.25" right="0.25"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9" r:id="rId4" name="Button 3">
              <controlPr defaultSize="0" print="0" autoFill="0" autoPict="0" macro="[0]!GoToPreviousPage">
                <anchor moveWithCells="1" sizeWithCells="1">
                  <from>
                    <xdr:col>0</xdr:col>
                    <xdr:colOff>238125</xdr:colOff>
                    <xdr:row>43</xdr:row>
                    <xdr:rowOff>28575</xdr:rowOff>
                  </from>
                  <to>
                    <xdr:col>1</xdr:col>
                    <xdr:colOff>581025</xdr:colOff>
                    <xdr:row>44</xdr:row>
                    <xdr:rowOff>104775</xdr:rowOff>
                  </to>
                </anchor>
              </controlPr>
            </control>
          </mc:Choice>
        </mc:AlternateContent>
        <mc:AlternateContent xmlns:mc="http://schemas.openxmlformats.org/markup-compatibility/2006">
          <mc:Choice Requires="x14">
            <control shapeId="14340" r:id="rId5" name="Button 4">
              <controlPr defaultSize="0" print="0" autoFill="0" autoPict="0" macro="[0]!NextPage">
                <anchor moveWithCells="1" sizeWithCells="1">
                  <from>
                    <xdr:col>9</xdr:col>
                    <xdr:colOff>76200</xdr:colOff>
                    <xdr:row>42</xdr:row>
                    <xdr:rowOff>171450</xdr:rowOff>
                  </from>
                  <to>
                    <xdr:col>10</xdr:col>
                    <xdr:colOff>323850</xdr:colOff>
                    <xdr:row>44</xdr:row>
                    <xdr:rowOff>76200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1A4355-DA13-4F0E-B22F-0B054FF2CA39}">
  <sheetPr codeName="Sheet15">
    <pageSetUpPr fitToPage="1"/>
  </sheetPr>
  <dimension ref="A1:K4"/>
  <sheetViews>
    <sheetView workbookViewId="0">
      <selection activeCell="S35" sqref="S35"/>
    </sheetView>
  </sheetViews>
  <sheetFormatPr defaultRowHeight="14.25" x14ac:dyDescent="0.2"/>
  <cols>
    <col min="1" max="16384" width="9.140625" style="13"/>
  </cols>
  <sheetData>
    <row r="1" spans="1:11" ht="30.75" thickBot="1" x14ac:dyDescent="0.45">
      <c r="A1" s="634" t="str">
        <f xml:space="preserve"> "Tournament Manager Technical Plan -" &amp; Welcome!B7</f>
        <v>Tournament Manager Technical Plan -</v>
      </c>
      <c r="B1" s="635"/>
      <c r="C1" s="635"/>
      <c r="D1" s="635"/>
      <c r="E1" s="635"/>
      <c r="F1" s="635"/>
      <c r="G1" s="635"/>
      <c r="H1" s="635"/>
      <c r="I1" s="635"/>
      <c r="J1" s="635"/>
      <c r="K1" s="636"/>
    </row>
    <row r="2" spans="1:11" ht="7.5" customHeight="1" thickBot="1" x14ac:dyDescent="0.25">
      <c r="A2" s="560"/>
      <c r="B2" s="561"/>
      <c r="C2" s="561"/>
      <c r="D2" s="561"/>
      <c r="E2" s="561"/>
      <c r="F2" s="561"/>
      <c r="G2" s="561"/>
      <c r="H2" s="561"/>
      <c r="I2" s="561"/>
      <c r="J2" s="561"/>
      <c r="K2" s="562"/>
    </row>
    <row r="3" spans="1:11" ht="27.75" thickBot="1" x14ac:dyDescent="0.4">
      <c r="A3" s="278" t="s">
        <v>112</v>
      </c>
      <c r="B3" s="279"/>
      <c r="C3" s="279"/>
      <c r="D3" s="279"/>
      <c r="E3" s="279"/>
      <c r="F3" s="279"/>
      <c r="G3" s="279"/>
      <c r="H3" s="279"/>
      <c r="I3" s="279"/>
      <c r="J3" s="279"/>
      <c r="K3" s="280"/>
    </row>
    <row r="4" spans="1:11" ht="7.5" customHeight="1" thickBot="1" x14ac:dyDescent="0.25">
      <c r="A4" s="637"/>
      <c r="B4" s="638"/>
      <c r="C4" s="638"/>
      <c r="D4" s="638"/>
      <c r="E4" s="638"/>
      <c r="F4" s="638"/>
      <c r="G4" s="638"/>
      <c r="H4" s="638"/>
      <c r="I4" s="638"/>
      <c r="J4" s="638"/>
      <c r="K4" s="639"/>
    </row>
  </sheetData>
  <mergeCells count="4">
    <mergeCell ref="A1:K1"/>
    <mergeCell ref="A3:K3"/>
    <mergeCell ref="A2:K2"/>
    <mergeCell ref="A4:K4"/>
  </mergeCells>
  <printOptions horizontalCentered="1"/>
  <pageMargins left="0.25" right="0.25"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3" r:id="rId4" name="Button 3">
              <controlPr defaultSize="0" print="0" autoFill="0" autoPict="0" macro="[0]!GoToPreviousPage">
                <anchor moveWithCells="1" sizeWithCells="1">
                  <from>
                    <xdr:col>0</xdr:col>
                    <xdr:colOff>171450</xdr:colOff>
                    <xdr:row>43</xdr:row>
                    <xdr:rowOff>38100</xdr:rowOff>
                  </from>
                  <to>
                    <xdr:col>1</xdr:col>
                    <xdr:colOff>514350</xdr:colOff>
                    <xdr:row>44</xdr:row>
                    <xdr:rowOff>114300</xdr:rowOff>
                  </to>
                </anchor>
              </controlPr>
            </control>
          </mc:Choice>
        </mc:AlternateContent>
        <mc:AlternateContent xmlns:mc="http://schemas.openxmlformats.org/markup-compatibility/2006">
          <mc:Choice Requires="x14">
            <control shapeId="15364" r:id="rId5" name="Button 4">
              <controlPr defaultSize="0" print="0" autoFill="0" autoPict="0" macro="[0]!NextPage">
                <anchor moveWithCells="1" sizeWithCells="1">
                  <from>
                    <xdr:col>9</xdr:col>
                    <xdr:colOff>57150</xdr:colOff>
                    <xdr:row>42</xdr:row>
                    <xdr:rowOff>152400</xdr:rowOff>
                  </from>
                  <to>
                    <xdr:col>10</xdr:col>
                    <xdr:colOff>304800</xdr:colOff>
                    <xdr:row>44</xdr:row>
                    <xdr:rowOff>57150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76C137-45A7-4E48-B42E-37C25B7A491F}">
  <sheetPr codeName="Sheet16">
    <pageSetUpPr fitToPage="1"/>
  </sheetPr>
  <dimension ref="A1:K4"/>
  <sheetViews>
    <sheetView workbookViewId="0">
      <selection activeCell="S35" sqref="S35"/>
    </sheetView>
  </sheetViews>
  <sheetFormatPr defaultRowHeight="14.25" x14ac:dyDescent="0.2"/>
  <cols>
    <col min="1" max="16384" width="9.140625" style="13"/>
  </cols>
  <sheetData>
    <row r="1" spans="1:11" ht="30.75" thickBot="1" x14ac:dyDescent="0.45">
      <c r="A1" s="634" t="str">
        <f xml:space="preserve"> "Tournament Manager Technical Plan -" &amp; Welcome!B7</f>
        <v>Tournament Manager Technical Plan -</v>
      </c>
      <c r="B1" s="635"/>
      <c r="C1" s="635"/>
      <c r="D1" s="635"/>
      <c r="E1" s="635"/>
      <c r="F1" s="635"/>
      <c r="G1" s="635"/>
      <c r="H1" s="635"/>
      <c r="I1" s="635"/>
      <c r="J1" s="635"/>
      <c r="K1" s="636"/>
    </row>
    <row r="2" spans="1:11" ht="7.5" customHeight="1" thickBot="1" x14ac:dyDescent="0.25">
      <c r="A2" s="560"/>
      <c r="B2" s="561"/>
      <c r="C2" s="561"/>
      <c r="D2" s="561"/>
      <c r="E2" s="561"/>
      <c r="F2" s="561"/>
      <c r="G2" s="561"/>
      <c r="H2" s="561"/>
      <c r="I2" s="561"/>
      <c r="J2" s="561"/>
      <c r="K2" s="562"/>
    </row>
    <row r="3" spans="1:11" ht="27.75" thickBot="1" x14ac:dyDescent="0.4">
      <c r="A3" s="278" t="s">
        <v>112</v>
      </c>
      <c r="B3" s="279"/>
      <c r="C3" s="279"/>
      <c r="D3" s="279"/>
      <c r="E3" s="279"/>
      <c r="F3" s="279"/>
      <c r="G3" s="279"/>
      <c r="H3" s="279"/>
      <c r="I3" s="279"/>
      <c r="J3" s="279"/>
      <c r="K3" s="280"/>
    </row>
    <row r="4" spans="1:11" ht="7.5" customHeight="1" thickBot="1" x14ac:dyDescent="0.25">
      <c r="A4" s="637"/>
      <c r="B4" s="638"/>
      <c r="C4" s="638"/>
      <c r="D4" s="638"/>
      <c r="E4" s="638"/>
      <c r="F4" s="638"/>
      <c r="G4" s="638"/>
      <c r="H4" s="638"/>
      <c r="I4" s="638"/>
      <c r="J4" s="638"/>
      <c r="K4" s="639"/>
    </row>
  </sheetData>
  <mergeCells count="4">
    <mergeCell ref="A1:K1"/>
    <mergeCell ref="A3:K3"/>
    <mergeCell ref="A2:K2"/>
    <mergeCell ref="A4:K4"/>
  </mergeCells>
  <printOptions horizontalCentered="1"/>
  <pageMargins left="0.25" right="0.25"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7" r:id="rId4" name="Button 3">
              <controlPr defaultSize="0" print="0" autoFill="0" autoPict="0" macro="[0]!GoToPreviousPage">
                <anchor moveWithCells="1" sizeWithCells="1">
                  <from>
                    <xdr:col>0</xdr:col>
                    <xdr:colOff>180975</xdr:colOff>
                    <xdr:row>43</xdr:row>
                    <xdr:rowOff>28575</xdr:rowOff>
                  </from>
                  <to>
                    <xdr:col>1</xdr:col>
                    <xdr:colOff>523875</xdr:colOff>
                    <xdr:row>44</xdr:row>
                    <xdr:rowOff>104775</xdr:rowOff>
                  </to>
                </anchor>
              </controlPr>
            </control>
          </mc:Choice>
        </mc:AlternateContent>
        <mc:AlternateContent xmlns:mc="http://schemas.openxmlformats.org/markup-compatibility/2006">
          <mc:Choice Requires="x14">
            <control shapeId="16388" r:id="rId5" name="Button 4">
              <controlPr defaultSize="0" print="0" autoFill="0" autoPict="0" macro="[0]!NextPage">
                <anchor moveWithCells="1" sizeWithCells="1">
                  <from>
                    <xdr:col>9</xdr:col>
                    <xdr:colOff>161925</xdr:colOff>
                    <xdr:row>43</xdr:row>
                    <xdr:rowOff>0</xdr:rowOff>
                  </from>
                  <to>
                    <xdr:col>10</xdr:col>
                    <xdr:colOff>409575</xdr:colOff>
                    <xdr:row>44</xdr:row>
                    <xdr:rowOff>95250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0F2F39-A75B-4837-84F1-EDA5E22FCD6C}">
  <sheetPr codeName="Sheet17">
    <pageSetUpPr fitToPage="1"/>
  </sheetPr>
  <dimension ref="A1:K4"/>
  <sheetViews>
    <sheetView workbookViewId="0">
      <selection activeCell="S35" sqref="S35"/>
    </sheetView>
  </sheetViews>
  <sheetFormatPr defaultRowHeight="14.25" x14ac:dyDescent="0.2"/>
  <cols>
    <col min="1" max="16384" width="9.140625" style="13"/>
  </cols>
  <sheetData>
    <row r="1" spans="1:11" ht="30.75" thickBot="1" x14ac:dyDescent="0.45">
      <c r="A1" s="634" t="str">
        <f xml:space="preserve"> "Tournament Manager Technical Plan -" &amp; Welcome!B7</f>
        <v>Tournament Manager Technical Plan -</v>
      </c>
      <c r="B1" s="635"/>
      <c r="C1" s="635"/>
      <c r="D1" s="635"/>
      <c r="E1" s="635"/>
      <c r="F1" s="635"/>
      <c r="G1" s="635"/>
      <c r="H1" s="635"/>
      <c r="I1" s="635"/>
      <c r="J1" s="635"/>
      <c r="K1" s="636"/>
    </row>
    <row r="2" spans="1:11" ht="7.5" customHeight="1" thickBot="1" x14ac:dyDescent="0.25">
      <c r="A2" s="560"/>
      <c r="B2" s="561"/>
      <c r="C2" s="561"/>
      <c r="D2" s="561"/>
      <c r="E2" s="561"/>
      <c r="F2" s="561"/>
      <c r="G2" s="561"/>
      <c r="H2" s="561"/>
      <c r="I2" s="561"/>
      <c r="J2" s="561"/>
      <c r="K2" s="562"/>
    </row>
    <row r="3" spans="1:11" ht="27.75" thickBot="1" x14ac:dyDescent="0.4">
      <c r="A3" s="278" t="s">
        <v>112</v>
      </c>
      <c r="B3" s="279"/>
      <c r="C3" s="279"/>
      <c r="D3" s="279"/>
      <c r="E3" s="279"/>
      <c r="F3" s="279"/>
      <c r="G3" s="279"/>
      <c r="H3" s="279"/>
      <c r="I3" s="279"/>
      <c r="J3" s="279"/>
      <c r="K3" s="280"/>
    </row>
    <row r="4" spans="1:11" ht="7.5" customHeight="1" thickBot="1" x14ac:dyDescent="0.25">
      <c r="A4" s="637"/>
      <c r="B4" s="638"/>
      <c r="C4" s="638"/>
      <c r="D4" s="638"/>
      <c r="E4" s="638"/>
      <c r="F4" s="638"/>
      <c r="G4" s="638"/>
      <c r="H4" s="638"/>
      <c r="I4" s="638"/>
      <c r="J4" s="638"/>
      <c r="K4" s="639"/>
    </row>
  </sheetData>
  <mergeCells count="4">
    <mergeCell ref="A1:K1"/>
    <mergeCell ref="A3:K3"/>
    <mergeCell ref="A2:K2"/>
    <mergeCell ref="A4:K4"/>
  </mergeCells>
  <printOptions horizontalCentered="1"/>
  <pageMargins left="0.25" right="0.25"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10" r:id="rId4" name="Button 2">
              <controlPr defaultSize="0" print="0" autoFill="0" autoPict="0" macro="[0]!GoToPreviousPage">
                <anchor moveWithCells="1" sizeWithCells="1">
                  <from>
                    <xdr:col>0</xdr:col>
                    <xdr:colOff>180975</xdr:colOff>
                    <xdr:row>43</xdr:row>
                    <xdr:rowOff>0</xdr:rowOff>
                  </from>
                  <to>
                    <xdr:col>1</xdr:col>
                    <xdr:colOff>523875</xdr:colOff>
                    <xdr:row>44</xdr:row>
                    <xdr:rowOff>76200</xdr:rowOff>
                  </to>
                </anchor>
              </controlPr>
            </control>
          </mc:Choice>
        </mc:AlternateContent>
        <mc:AlternateContent xmlns:mc="http://schemas.openxmlformats.org/markup-compatibility/2006">
          <mc:Choice Requires="x14">
            <control shapeId="17413" r:id="rId5" name="Button 5">
              <controlPr defaultSize="0" print="0" autoFill="0" autoPict="0" macro="[0]!ReturnHome">
                <anchor moveWithCells="1" sizeWithCells="1">
                  <from>
                    <xdr:col>8</xdr:col>
                    <xdr:colOff>523875</xdr:colOff>
                    <xdr:row>42</xdr:row>
                    <xdr:rowOff>152400</xdr:rowOff>
                  </from>
                  <to>
                    <xdr:col>10</xdr:col>
                    <xdr:colOff>333375</xdr:colOff>
                    <xdr:row>44</xdr:row>
                    <xdr:rowOff>66675</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fdc9e6ab-7c4b-4e6a-bc1d-5c7bf932c03e">
      <Terms xmlns="http://schemas.microsoft.com/office/infopath/2007/PartnerControls"/>
    </lcf76f155ced4ddcb4097134ff3c332f>
  </documentManagement>
</p:properties>
</file>

<file path=customXml/item4.xml><?xml version="1.0" encoding="utf-8"?>
<ct:contentTypeSchema xmlns:ct="http://schemas.microsoft.com/office/2006/metadata/contentType" xmlns:ma="http://schemas.microsoft.com/office/2006/metadata/properties/metaAttributes" ct:_="" ma:_="" ma:contentTypeName="Document" ma:contentTypeID="0x01010025060057E979C541B272B84A7FFCB1C8" ma:contentTypeVersion="13" ma:contentTypeDescription="Create a new document." ma:contentTypeScope="" ma:versionID="a647aa1e541104a12269c1eb5474332f">
  <xsd:schema xmlns:xsd="http://www.w3.org/2001/XMLSchema" xmlns:xs="http://www.w3.org/2001/XMLSchema" xmlns:p="http://schemas.microsoft.com/office/2006/metadata/properties" xmlns:ns2="fdc9e6ab-7c4b-4e6a-bc1d-5c7bf932c03e" xmlns:ns3="d844ee1d-75af-49f6-800a-e7955433c494" targetNamespace="http://schemas.microsoft.com/office/2006/metadata/properties" ma:root="true" ma:fieldsID="3bcb136883933d163459f3fdd94965b3" ns2:_="" ns3:_="">
    <xsd:import namespace="fdc9e6ab-7c4b-4e6a-bc1d-5c7bf932c03e"/>
    <xsd:import namespace="d844ee1d-75af-49f6-800a-e7955433c494"/>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lcf76f155ced4ddcb4097134ff3c332f" minOccurs="0"/>
                <xsd:element ref="ns2:MediaServiceDateTaken" minOccurs="0"/>
                <xsd:element ref="ns2:MediaServiceOCR" minOccurs="0"/>
                <xsd:element ref="ns2:MediaServiceGenerationTime" minOccurs="0"/>
                <xsd:element ref="ns2:MediaServiceEventHashCode" minOccurs="0"/>
                <xsd:element ref="ns2:MediaLengthInSecond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dc9e6ab-7c4b-4e6a-bc1d-5c7bf932c03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977ad4b4-66bd-420a-861f-1f8b183f7278" ma:termSetId="09814cd3-568e-fe90-9814-8d621ff8fb84" ma:anchorId="fba54fb3-c3e1-fe81-a776-ca4b69148c4d" ma:open="true" ma:isKeyword="false">
      <xsd:complexType>
        <xsd:sequence>
          <xsd:element ref="pc:Terms" minOccurs="0" maxOccurs="1"/>
        </xsd:sequence>
      </xsd:complexType>
    </xsd:element>
    <xsd:element name="MediaServiceDateTaken" ma:index="14" nillable="true" ma:displayName="MediaServiceDateTaken" ma:hidden="true" ma:indexed="true" ma:internalName="MediaServiceDateTaken"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d844ee1d-75af-49f6-800a-e7955433c494" elementFormDefault="qualified">
    <xsd:import namespace="http://schemas.microsoft.com/office/2006/documentManagement/types"/>
    <xsd:import namespace="http://schemas.microsoft.com/office/infopath/2007/PartnerControls"/>
    <xsd:element name="SharedWithUsers" ma:index="1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DFD8F9A-25B3-4953-BDAF-A73DA5A76617}">
  <ds:schemaRefs>
    <ds:schemaRef ds:uri="http://schemas.microsoft.com/sharepoint/v3/contenttype/forms"/>
  </ds:schemaRefs>
</ds:datastoreItem>
</file>

<file path=customXml/itemProps2.xml><?xml version="1.0" encoding="utf-8"?>
<ds:datastoreItem xmlns:ds="http://schemas.openxmlformats.org/officeDocument/2006/customXml" ds:itemID="{C26433F3-9989-46FD-8B7D-E007BC333062}">
  <ds:schemaRefs>
    <ds:schemaRef ds:uri="http://schemas.microsoft.com/DataMashup"/>
  </ds:schemaRefs>
</ds:datastoreItem>
</file>

<file path=customXml/itemProps3.xml><?xml version="1.0" encoding="utf-8"?>
<ds:datastoreItem xmlns:ds="http://schemas.openxmlformats.org/officeDocument/2006/customXml" ds:itemID="{8F1A1828-EC0F-49EC-A71E-2693F192C208}">
  <ds:schemaRefs>
    <ds:schemaRef ds:uri="http://schemas.microsoft.com/office/2006/metadata/properties"/>
    <ds:schemaRef ds:uri="http://schemas.microsoft.com/office/infopath/2007/PartnerControls"/>
    <ds:schemaRef ds:uri="fdc9e6ab-7c4b-4e6a-bc1d-5c7bf932c03e"/>
  </ds:schemaRefs>
</ds:datastoreItem>
</file>

<file path=customXml/itemProps4.xml><?xml version="1.0" encoding="utf-8"?>
<ds:datastoreItem xmlns:ds="http://schemas.openxmlformats.org/officeDocument/2006/customXml" ds:itemID="{EA3C2B1A-ECE4-4D44-B897-4087BCD4237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dc9e6ab-7c4b-4e6a-bc1d-5c7bf932c03e"/>
    <ds:schemaRef ds:uri="d844ee1d-75af-49f6-800a-e7955433c49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31</vt:i4>
      </vt:variant>
      <vt:variant>
        <vt:lpstr>Named Ranges</vt:lpstr>
      </vt:variant>
      <vt:variant>
        <vt:i4>4</vt:i4>
      </vt:variant>
    </vt:vector>
  </HeadingPairs>
  <TitlesOfParts>
    <vt:vector size="35" baseType="lpstr">
      <vt:lpstr>Cover Sheet</vt:lpstr>
      <vt:lpstr>Welcome</vt:lpstr>
      <vt:lpstr>CheckList</vt:lpstr>
      <vt:lpstr>CommandCenter</vt:lpstr>
      <vt:lpstr>PCS_Checklist</vt:lpstr>
      <vt:lpstr>Training</vt:lpstr>
      <vt:lpstr>Problem Records</vt:lpstr>
      <vt:lpstr>TRM Install Prep</vt:lpstr>
      <vt:lpstr>TRM Installation</vt:lpstr>
      <vt:lpstr>Ports</vt:lpstr>
      <vt:lpstr>Status</vt:lpstr>
      <vt:lpstr>Problem</vt:lpstr>
      <vt:lpstr>LinkedServer</vt:lpstr>
      <vt:lpstr>LinkSheet</vt:lpstr>
      <vt:lpstr>Account</vt:lpstr>
      <vt:lpstr>Opportunity</vt:lpstr>
      <vt:lpstr>Change Request</vt:lpstr>
      <vt:lpstr>G2S Configuration</vt:lpstr>
      <vt:lpstr>ADV Config</vt:lpstr>
      <vt:lpstr>GCM Servers</vt:lpstr>
      <vt:lpstr>TRM User</vt:lpstr>
      <vt:lpstr>Page1</vt:lpstr>
      <vt:lpstr>Page2</vt:lpstr>
      <vt:lpstr>Page3</vt:lpstr>
      <vt:lpstr>Page4</vt:lpstr>
      <vt:lpstr>Page5</vt:lpstr>
      <vt:lpstr>Page6</vt:lpstr>
      <vt:lpstr>Page7</vt:lpstr>
      <vt:lpstr>Page8</vt:lpstr>
      <vt:lpstr>Page9</vt:lpstr>
      <vt:lpstr>Page10</vt:lpstr>
      <vt:lpstr>CustFilter</vt:lpstr>
      <vt:lpstr>FilterValue</vt:lpstr>
      <vt:lpstr>OppFilter</vt:lpstr>
      <vt:lpstr>OppValue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Aragon, Timothy</dc:creator>
  <cp:lastModifiedBy>Aragon, Timothy</cp:lastModifiedBy>
  <cp:lastPrinted>2024-05-07T21:44:44Z</cp:lastPrinted>
  <dcterms:created xsi:type="dcterms:W3CDTF">2024-02-06T07:31:25Z</dcterms:created>
  <dcterms:modified xsi:type="dcterms:W3CDTF">2024-05-17T20:36:46Z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0x01010025060057E979C541B272B84A7FFCB1C8</vt:lpwstr>
  </property>
  <property fmtid="{D5CDD505-2E9C-101B-9397-08002B2CF9AE}" pid="3" name="MediaServiceImageTags">
    <vt:lpwstr/>
  </property>
</Properties>
</file>