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
<Relationships xmlns="http://schemas.openxmlformats.org/package/2006/relationships"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920" windowHeight="8400"/>
  </bookViews>
  <sheets>
    <sheet name="markah" sheetId="1" r:id="rId1"/>
  </sheets>
  <calcPr calcId="144525"/>
  <extLst/>
</workbook>
</file>

<file path=xl/sharedStrings.xml><?xml version="1.0" encoding="utf-8"?>
<sst xmlns="http://schemas.openxmlformats.org/spreadsheetml/2006/main" count="4">
  <si>
    <t>Nama</t>
  </si>
  <si>
    <t>MYKAD</t>
  </si>
  <si>
    <t>KodProgram</t>
  </si>
  <si>
    <t>Amali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</si>
</sst>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_ ;_ * \-#,##0_ ;_ * &quot;-&quot;_ ;_ @_ "/>
    <numFmt numFmtId="42" formatCode="_(&quot;$&quot;* #,##0_);_(&quot;$&quot;* \(#,##0\);_(&quot;$&quot;* &quot;-&quot;_);_(@_)"/>
    <numFmt numFmtId="177" formatCode="_ * #,##0.00_ ;_ * \-#,##0.00_ ;_ * &quot;-&quot;??_ ;_ @_ "/>
  </numFmts>
  <fonts count="1">
    <font>
      <sz val="12"/>
      <name val="Times New Roman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>
      <alignment vertical="center"/>
    </xf>
    <xf numFmtId="177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6">
    <cellStyle name="Normal" xfId="0" builtinId="0"/>
    <cellStyle name="Comma" xfId="1" builtinId="3"/>
    <cellStyle name="Currency" xfId="2" builtinId="4"/>
    <cellStyle name="Comma[0]" xfId="3" builtinId="6"/>
    <cellStyle name="Percent" xfId="4" builtinId="5"/>
    <cellStyle name="Currency[0]" xfId="5" builtinId="7"/>
  </cellStyles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1227"/>
  <sheetViews>
    <sheetView tabSelected="1" workbookViewId="0">
      <selection activeCell="B3" sqref="B3"/>
    </sheetView>
  </sheetViews>
  <sheetFormatPr defaultColWidth="9" defaultRowHeight="15.75" outlineLevelCol="3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tr">
        <f>"ABANG NUR HAFIZZUDIN RAFFIQ BIN ABANG SAHIDIN"</f>
        <v>ABANG NUR HAFIZZUDIN RAFFIQ BIN ABANG SAHIDIN</v>
      </c>
      <c r="B2" t="str">
        <f>"010930131031"</f>
        <v>010930131031</v>
      </c>
      <c r="C2" t="str">
        <f t="shared" ref="C2:C65" si="0">"WTP"</f>
        <v>WTP</v>
      </c>
      <c r="D2">
        <v>80</v>
      </c>
    </row>
    <row r="3" spans="1:4">
      <c r="A3" t="str">
        <f>"ABD RAHIM AERIKSON BIN JUBILI"</f>
        <v>ABD RAHIM AERIKSON BIN JUBILI</v>
      </c>
      <c r="B3" t="str">
        <f>"011016120087"</f>
        <v>011016120087</v>
      </c>
      <c r="C3" t="str">
        <f>"WTP"</f>
        <v>WTP</v>
      </c>
      <c r="D3">
        <v>80</v>
      </c>
    </row>
    <row r="4" spans="1:4">
      <c r="A4" t="str">
        <f>"ABDUL MUTHALIB BIN MOHD KASSIM"</f>
        <v>ABDUL MUTHALIB BIN MOHD KASSIM</v>
      </c>
      <c r="B4" t="str">
        <f>"010121070195"</f>
        <v>010121070195</v>
      </c>
      <c r="C4" t="str">
        <f>"WTP"</f>
        <v>WTP</v>
      </c>
      <c r="D4">
        <v>80</v>
      </c>
    </row>
    <row r="5" spans="1:4">
      <c r="A5" t="str">
        <f>"ABDUL SYAHARIE BIN ABDUL SAMAD"</f>
        <v>ABDUL SYAHARIE BIN ABDUL SAMAD</v>
      </c>
      <c r="B5" t="str">
        <f>"010719120855"</f>
        <v>010719120855</v>
      </c>
      <c r="C5" t="str">
        <f>"WTP"</f>
        <v>WTP</v>
      </c>
      <c r="D5">
        <v>80</v>
      </c>
    </row>
    <row r="6" spans="1:4">
      <c r="A6" t="str">
        <f>"ABI QAYYEIM YUZWAN BIN AHMAD  YOESRI"</f>
        <v>ABI QAYYEIM YUZWAN BIN AHMAD  YOESRI</v>
      </c>
      <c r="B6" t="str">
        <f>"010917140275"</f>
        <v>010917140275</v>
      </c>
      <c r="C6" t="str">
        <f>"WTP"</f>
        <v>WTP</v>
      </c>
      <c r="D6">
        <v>80</v>
      </c>
    </row>
    <row r="7" spans="1:4">
      <c r="A7" t="str">
        <f>"ADAM BIN ADNAN"</f>
        <v>ADAM BIN ADNAN</v>
      </c>
      <c r="B7" t="str">
        <f>"010525100223"</f>
        <v>010525100223</v>
      </c>
      <c r="C7" t="str">
        <f>"WTP"</f>
        <v>WTP</v>
      </c>
      <c r="D7">
        <v>80</v>
      </c>
    </row>
    <row r="8" spans="1:4">
      <c r="A8" t="str">
        <f>"ADAM BIN ZAKARIA"</f>
        <v>ADAM BIN ZAKARIA</v>
      </c>
      <c r="B8" t="str">
        <f>"011231110041"</f>
        <v>011231110041</v>
      </c>
      <c r="C8" t="str">
        <f>"WTP"</f>
        <v>WTP</v>
      </c>
      <c r="D8">
        <v>80</v>
      </c>
    </row>
    <row r="9" spans="1:4">
      <c r="A9" t="str">
        <f>"ADAM DANIAL BOB KHAIRUDDIN"</f>
        <v>ADAM DANIAL BOB KHAIRUDDIN</v>
      </c>
      <c r="B9" t="str">
        <f>"011227102209"</f>
        <v>011227102209</v>
      </c>
      <c r="C9" t="str">
        <f>"WTP"</f>
        <v>WTP</v>
      </c>
      <c r="D9">
        <v>80</v>
      </c>
    </row>
    <row r="10" spans="1:4">
      <c r="A10" t="str">
        <f>"ADAM EIZRAF ZIKRI BIN ZULFIKRI"</f>
        <v>ADAM EIZRAF ZIKRI BIN ZULFIKRI</v>
      </c>
      <c r="B10" t="str">
        <f>"010310120497"</f>
        <v>010310120497</v>
      </c>
      <c r="C10" t="str">
        <f>"WTP"</f>
        <v>WTP</v>
      </c>
      <c r="D10">
        <v>80</v>
      </c>
    </row>
    <row r="11" spans="1:4">
      <c r="A11" t="str">
        <f>"ADAM HAKIMI BIN MOHD HASHIM"</f>
        <v>ADAM HAKIMI BIN MOHD HASHIM</v>
      </c>
      <c r="B11" t="str">
        <f>"010522101319"</f>
        <v>010522101319</v>
      </c>
      <c r="C11" t="str">
        <f>"WTP"</f>
        <v>WTP</v>
      </c>
      <c r="D11">
        <v>80</v>
      </c>
    </row>
    <row r="12" spans="1:4">
      <c r="A12" t="str">
        <f>"ADAM HAMZAH BIN ISMAIL"</f>
        <v>ADAM HAMZAH BIN ISMAIL</v>
      </c>
      <c r="B12" t="str">
        <f>"010119060895"</f>
        <v>010119060895</v>
      </c>
      <c r="C12" t="str">
        <f>"WTP"</f>
        <v>WTP</v>
      </c>
      <c r="D12">
        <v>80</v>
      </c>
    </row>
    <row r="13" spans="1:4">
      <c r="A13" t="str">
        <f>"ADAM RIFQY BIN MARJIZAN"</f>
        <v>ADAM RIFQY BIN MARJIZAN</v>
      </c>
      <c r="B13" t="str">
        <f>"010725101669"</f>
        <v>010725101669</v>
      </c>
      <c r="C13" t="str">
        <f>"WTP"</f>
        <v>WTP</v>
      </c>
      <c r="D13">
        <v>80</v>
      </c>
    </row>
    <row r="14" spans="1:4">
      <c r="A14" t="str">
        <f>"ADIL DANIAL BIN ADIL AZAKI"</f>
        <v>ADIL DANIAL BIN ADIL AZAKI</v>
      </c>
      <c r="B14" t="str">
        <f>"010930140405"</f>
        <v>010930140405</v>
      </c>
      <c r="C14" t="str">
        <f>"WTP"</f>
        <v>WTP</v>
      </c>
      <c r="D14">
        <v>80</v>
      </c>
    </row>
    <row r="15" spans="1:4">
      <c r="A15" t="str">
        <f>"ADLI IRFAN BIN RIJALUDIN"</f>
        <v>ADLI IRFAN BIN RIJALUDIN</v>
      </c>
      <c r="B15" t="str">
        <f>"010917141497"</f>
        <v>010917141497</v>
      </c>
      <c r="C15" t="str">
        <f>"WTP"</f>
        <v>WTP</v>
      </c>
      <c r="D15">
        <v>80</v>
      </c>
    </row>
    <row r="16" spans="1:4">
      <c r="A16" t="str">
        <f>"ADRIAN WEE  CHUNG QIAN"</f>
        <v>ADRIAN WEE  CHUNG QIAN</v>
      </c>
      <c r="B16" t="str">
        <f>"011110120745"</f>
        <v>011110120745</v>
      </c>
      <c r="C16" t="str">
        <f>"WTP"</f>
        <v>WTP</v>
      </c>
      <c r="D16">
        <v>80</v>
      </c>
    </row>
    <row r="17" spans="1:4">
      <c r="A17" t="str">
        <f>"AFIFAHMIE ZARIF BIN ABDUL RISHAM"</f>
        <v>AFIFAHMIE ZARIF BIN ABDUL RISHAM</v>
      </c>
      <c r="B17" t="str">
        <f>"010517140073"</f>
        <v>010517140073</v>
      </c>
      <c r="C17" t="str">
        <f>"WTP"</f>
        <v>WTP</v>
      </c>
      <c r="D17">
        <v>80</v>
      </c>
    </row>
    <row r="18" spans="1:4">
      <c r="A18" t="str">
        <f>"AFIQ AIMAN BIN AZMI"</f>
        <v>AFIQ AIMAN BIN AZMI</v>
      </c>
      <c r="B18" t="str">
        <f>"010808031299"</f>
        <v>010808031299</v>
      </c>
      <c r="C18" t="str">
        <f>"WTP"</f>
        <v>WTP</v>
      </c>
      <c r="D18">
        <v>80</v>
      </c>
    </row>
    <row r="19" spans="1:4">
      <c r="A19" t="str">
        <f>"AFIQ DANISH BIN MUSTAZA"</f>
        <v>AFIQ DANISH BIN MUSTAZA</v>
      </c>
      <c r="B19" t="str">
        <f>"010620140127"</f>
        <v>010620140127</v>
      </c>
      <c r="C19" t="str">
        <f>"WTP"</f>
        <v>WTP</v>
      </c>
      <c r="D19">
        <v>80</v>
      </c>
    </row>
    <row r="20" spans="1:4">
      <c r="A20" t="str">
        <f>"AFIQ ZAKWAN BIN MU'TAMAT"</f>
        <v>AFIQ ZAKWAN BIN MU'TAMAT</v>
      </c>
      <c r="B20" t="str">
        <f>"010824060049"</f>
        <v>010824060049</v>
      </c>
      <c r="C20" t="str">
        <f>"WTP"</f>
        <v>WTP</v>
      </c>
      <c r="D20">
        <v>80</v>
      </c>
    </row>
    <row r="21" spans="1:4">
      <c r="A21" t="str">
        <f>"AFIQ ZIKRY BIN YAZID"</f>
        <v>AFIQ ZIKRY BIN YAZID</v>
      </c>
      <c r="B21" t="str">
        <f>"010412101377"</f>
        <v>010412101377</v>
      </c>
      <c r="C21" t="str">
        <f>"WTP"</f>
        <v>WTP</v>
      </c>
      <c r="D21">
        <v>80</v>
      </c>
    </row>
    <row r="22" spans="1:4">
      <c r="A22" t="str">
        <f>"AFIQ ZULHAIKAL BIN AIZU"</f>
        <v>AFIQ ZULHAIKAL BIN AIZU</v>
      </c>
      <c r="B22" t="str">
        <f>"011008141187"</f>
        <v>011008141187</v>
      </c>
      <c r="C22" t="str">
        <f>"WTP"</f>
        <v>WTP</v>
      </c>
      <c r="D22">
        <v>80</v>
      </c>
    </row>
    <row r="23" spans="1:4">
      <c r="A23" t="str">
        <f>"AGNESIA ANAK PENEKUS DEMUS"</f>
        <v>AGNESIA ANAK PENEKUS DEMUS</v>
      </c>
      <c r="B23" t="str">
        <f>"010614131304"</f>
        <v>010614131304</v>
      </c>
      <c r="C23" t="str">
        <f>"WTP"</f>
        <v>WTP</v>
      </c>
      <c r="D23">
        <v>80</v>
      </c>
    </row>
    <row r="24" spans="1:4">
      <c r="A24" t="str">
        <f>"AHMAD AIMAN BIN BASRAN"</f>
        <v>AHMAD AIMAN BIN BASRAN</v>
      </c>
      <c r="B24" t="str">
        <f>"010216120693"</f>
        <v>010216120693</v>
      </c>
      <c r="C24" t="str">
        <f>"WTP"</f>
        <v>WTP</v>
      </c>
      <c r="D24">
        <v>80</v>
      </c>
    </row>
    <row r="25" spans="1:4">
      <c r="A25" t="str">
        <f>"AHMAD ALIF IKHWAN BIN MOHD ASRI"</f>
        <v>AHMAD ALIF IKHWAN BIN MOHD ASRI</v>
      </c>
      <c r="B25" t="str">
        <f>"011208110617"</f>
        <v>011208110617</v>
      </c>
      <c r="C25" t="str">
        <f>"WTP"</f>
        <v>WTP</v>
      </c>
      <c r="D25">
        <v>80</v>
      </c>
    </row>
    <row r="26" spans="1:4">
      <c r="A26" t="str">
        <f>"AHMAD AMIRUL ARIFF BIN AHMAD AZLI"</f>
        <v>AHMAD AMIRUL ARIFF BIN AHMAD AZLI</v>
      </c>
      <c r="B26" t="str">
        <f>"011014140965"</f>
        <v>011014140965</v>
      </c>
      <c r="C26" t="str">
        <f>"WTP"</f>
        <v>WTP</v>
      </c>
      <c r="D26">
        <v>80</v>
      </c>
    </row>
    <row r="27" spans="1:4">
      <c r="A27" t="str">
        <f>"AHMAD AMMAR B ZAHID"</f>
        <v>AHMAD AMMAR B ZAHID</v>
      </c>
      <c r="B27" t="str">
        <f>"010326101223"</f>
        <v>010326101223</v>
      </c>
      <c r="C27" t="str">
        <f>"WTP"</f>
        <v>WTP</v>
      </c>
      <c r="D27">
        <v>80</v>
      </c>
    </row>
    <row r="28" spans="1:4">
      <c r="A28" t="str">
        <f>"AHMAD BUSRHO BIN AZIZAN"</f>
        <v>AHMAD BUSRHO BIN AZIZAN</v>
      </c>
      <c r="B28" t="str">
        <f>"010617021063"</f>
        <v>010617021063</v>
      </c>
      <c r="C28" t="str">
        <f>"WTP"</f>
        <v>WTP</v>
      </c>
      <c r="D28">
        <v>80</v>
      </c>
    </row>
    <row r="29" spans="1:4">
      <c r="A29" t="str">
        <f>"AHMAD DANIAL BIN BAHARIN"</f>
        <v>AHMAD DANIAL BIN BAHARIN</v>
      </c>
      <c r="B29" t="str">
        <f>"010613040187"</f>
        <v>010613040187</v>
      </c>
      <c r="C29" t="str">
        <f>"WTP"</f>
        <v>WTP</v>
      </c>
      <c r="D29">
        <v>80</v>
      </c>
    </row>
    <row r="30" spans="1:4">
      <c r="A30" t="str">
        <f>"AHMAD FADHIL HUONG"</f>
        <v>AHMAD FADHIL HUONG</v>
      </c>
      <c r="B30" t="str">
        <f>"010731120479"</f>
        <v>010731120479</v>
      </c>
      <c r="C30" t="str">
        <f>"WTP"</f>
        <v>WTP</v>
      </c>
      <c r="D30">
        <v>80</v>
      </c>
    </row>
    <row r="31" spans="1:4">
      <c r="A31" t="str">
        <f>"AHMAD FAHMI BIN MAT YUSOF"</f>
        <v>AHMAD FAHMI BIN MAT YUSOF</v>
      </c>
      <c r="B31" t="str">
        <f>"010430070607"</f>
        <v>010430070607</v>
      </c>
      <c r="C31" t="str">
        <f>"WTP"</f>
        <v>WTP</v>
      </c>
      <c r="D31">
        <v>80</v>
      </c>
    </row>
    <row r="32" spans="1:4">
      <c r="A32" t="str">
        <f>"AHMAD FARIS FADHLI BIN ISHAK"</f>
        <v>AHMAD FARIS FADHLI BIN ISHAK</v>
      </c>
      <c r="B32" t="str">
        <f>"010412080801"</f>
        <v>010412080801</v>
      </c>
      <c r="C32" t="str">
        <f>"WTP"</f>
        <v>WTP</v>
      </c>
      <c r="D32">
        <v>80</v>
      </c>
    </row>
    <row r="33" spans="1:4">
      <c r="A33" t="str">
        <f>"AHMAD FIRDAUS ASYRAF BIN AHMAD OMAR"</f>
        <v>AHMAD FIRDAUS ASYRAF BIN AHMAD OMAR</v>
      </c>
      <c r="B33" t="str">
        <f>"010414080717"</f>
        <v>010414080717</v>
      </c>
      <c r="C33" t="str">
        <f>"WTP"</f>
        <v>WTP</v>
      </c>
      <c r="D33">
        <v>80</v>
      </c>
    </row>
    <row r="34" spans="1:4">
      <c r="A34" t="str">
        <f>"AHMAD FIRDAUS BIN SAIPUL HANIM"</f>
        <v>AHMAD FIRDAUS BIN SAIPUL HANIM</v>
      </c>
      <c r="B34" t="str">
        <f>"010519050151"</f>
        <v>010519050151</v>
      </c>
      <c r="C34" t="str">
        <f>"WTP"</f>
        <v>WTP</v>
      </c>
      <c r="D34">
        <v>80</v>
      </c>
    </row>
    <row r="35" spans="1:4">
      <c r="A35" t="str">
        <f>"AHMAD HAFIZUDDIN BIN HAIRUDIN"</f>
        <v>AHMAD HAFIZUDDIN BIN HAIRUDIN</v>
      </c>
      <c r="B35" t="str">
        <f>"010128030321"</f>
        <v>010128030321</v>
      </c>
      <c r="C35" t="str">
        <f>"WTP"</f>
        <v>WTP</v>
      </c>
      <c r="D35">
        <v>80</v>
      </c>
    </row>
    <row r="36" spans="1:4">
      <c r="A36" t="str">
        <f>"AHMAD HAFIZUDDIN BIN HASRAM"</f>
        <v>AHMAD HAFIZUDDIN BIN HASRAM</v>
      </c>
      <c r="B36" t="str">
        <f>"011208050415"</f>
        <v>011208050415</v>
      </c>
      <c r="C36" t="str">
        <f>"WTP"</f>
        <v>WTP</v>
      </c>
      <c r="D36">
        <v>80</v>
      </c>
    </row>
    <row r="37" spans="1:4">
      <c r="A37" t="str">
        <f>"AHMAD HAIKAL BIN TOKIMAN "</f>
        <v>AHMAD HAIKAL BIN TOKIMAN </v>
      </c>
      <c r="B37" t="str">
        <f>"010125080323"</f>
        <v>010125080323</v>
      </c>
      <c r="C37" t="str">
        <f>"WTP"</f>
        <v>WTP</v>
      </c>
      <c r="D37">
        <v>80</v>
      </c>
    </row>
    <row r="38" spans="1:4">
      <c r="A38" t="str">
        <f>"AHMAD HAIRIL HAIQAL BIN HAZUWARI"</f>
        <v>AHMAD HAIRIL HAIQAL BIN HAZUWARI</v>
      </c>
      <c r="B38" t="str">
        <f>"010303110135"</f>
        <v>010303110135</v>
      </c>
      <c r="C38" t="str">
        <f>"WTP"</f>
        <v>WTP</v>
      </c>
      <c r="D38">
        <v>80</v>
      </c>
    </row>
    <row r="39" spans="1:4">
      <c r="A39" t="str">
        <f>"AHMAD HAZIQ DANIAL BIN AHMAD FAIZAL"</f>
        <v>AHMAD HAZIQ DANIAL BIN AHMAD FAIZAL</v>
      </c>
      <c r="B39" t="str">
        <f>"010515010355"</f>
        <v>010515010355</v>
      </c>
      <c r="C39" t="str">
        <f>"WTP"</f>
        <v>WTP</v>
      </c>
      <c r="D39">
        <v>80</v>
      </c>
    </row>
    <row r="40" spans="1:4">
      <c r="A40" t="str">
        <f>"AHMAD IKRAM BIN MAT ZAINI"</f>
        <v>AHMAD IKRAM BIN MAT ZAINI</v>
      </c>
      <c r="B40" t="str">
        <f>"010408020697"</f>
        <v>010408020697</v>
      </c>
      <c r="C40" t="str">
        <f>"WTP"</f>
        <v>WTP</v>
      </c>
      <c r="D40">
        <v>80</v>
      </c>
    </row>
    <row r="41" spans="1:4">
      <c r="A41" t="str">
        <f>"AHMAD IQHMAL NABEEL BIN AHMAD HISHAM"</f>
        <v>AHMAD IQHMAL NABEEL BIN AHMAD HISHAM</v>
      </c>
      <c r="B41" t="str">
        <f>"011122140401"</f>
        <v>011122140401</v>
      </c>
      <c r="C41" t="str">
        <f>"WTP"</f>
        <v>WTP</v>
      </c>
      <c r="D41">
        <v>80</v>
      </c>
    </row>
    <row r="42" spans="1:4">
      <c r="A42" t="str">
        <f>"AHMAD ISKANDAR BIN MOHSIN"</f>
        <v>AHMAD ISKANDAR BIN MOHSIN</v>
      </c>
      <c r="B42" t="str">
        <f>"010630070695"</f>
        <v>010630070695</v>
      </c>
      <c r="C42" t="str">
        <f>"WTP"</f>
        <v>WTP</v>
      </c>
      <c r="D42">
        <v>80</v>
      </c>
    </row>
    <row r="43" spans="1:4">
      <c r="A43" t="str">
        <f>"AHMAD KAMAL MUSTAKIM BIN ABDUL AZIZ"</f>
        <v>AHMAD KAMAL MUSTAKIM BIN ABDUL AZIZ</v>
      </c>
      <c r="B43" t="str">
        <f>"010810030973"</f>
        <v>010810030973</v>
      </c>
      <c r="C43" t="str">
        <f>"WTP"</f>
        <v>WTP</v>
      </c>
      <c r="D43">
        <v>80</v>
      </c>
    </row>
    <row r="44" spans="1:4">
      <c r="A44" t="str">
        <f>"AHMAD MUSTAQIM BIN ZAMRI"</f>
        <v>AHMAD MUSTAQIM BIN ZAMRI</v>
      </c>
      <c r="B44" t="str">
        <f>"011226030039"</f>
        <v>011226030039</v>
      </c>
      <c r="C44" t="str">
        <f>"WTP"</f>
        <v>WTP</v>
      </c>
      <c r="D44">
        <v>80</v>
      </c>
    </row>
    <row r="45" spans="1:4">
      <c r="A45" t="str">
        <f>"AHMAD NAJMI BIN ABDUL RAZAK"</f>
        <v>AHMAD NAJMI BIN ABDUL RAZAK</v>
      </c>
      <c r="B45" t="str">
        <f>"011220140595"</f>
        <v>011220140595</v>
      </c>
      <c r="C45" t="str">
        <f>"WTP"</f>
        <v>WTP</v>
      </c>
      <c r="D45">
        <v>80</v>
      </c>
    </row>
    <row r="46" spans="1:4">
      <c r="A46" t="str">
        <f>"AHMAD NAJMY BIN ROSLAN HUSSAIN"</f>
        <v>AHMAD NAJMY BIN ROSLAN HUSSAIN</v>
      </c>
      <c r="B46" t="str">
        <f>"010406020677"</f>
        <v>010406020677</v>
      </c>
      <c r="C46" t="str">
        <f>"WTP"</f>
        <v>WTP</v>
      </c>
      <c r="D46">
        <v>80</v>
      </c>
    </row>
    <row r="47" spans="1:4">
      <c r="A47" t="str">
        <f>"AHMAD QAYYUM AZIMI BIN SHAMSUDDIN"</f>
        <v>AHMAD QAYYUM AZIMI BIN SHAMSUDDIN</v>
      </c>
      <c r="B47" t="str">
        <f>"010911070501"</f>
        <v>010911070501</v>
      </c>
      <c r="C47" t="str">
        <f>"WTP"</f>
        <v>WTP</v>
      </c>
      <c r="D47">
        <v>80</v>
      </c>
    </row>
    <row r="48" spans="1:4">
      <c r="A48" t="str">
        <f>"AHMAD RAZIN BIN ABDUL RAHIM"</f>
        <v>AHMAD RAZIN BIN ABDUL RAHIM</v>
      </c>
      <c r="B48" t="str">
        <f>"010603040327"</f>
        <v>010603040327</v>
      </c>
      <c r="C48" t="str">
        <f>"WTP"</f>
        <v>WTP</v>
      </c>
      <c r="D48">
        <v>80</v>
      </c>
    </row>
    <row r="49" spans="1:4">
      <c r="A49" t="str">
        <f>"AHMAD SYAKIR IRFAN BIN AHMAD AMINURDIN"</f>
        <v>AHMAD SYAKIR IRFAN BIN AHMAD AMINURDIN</v>
      </c>
      <c r="B49" t="str">
        <f>"011005061093"</f>
        <v>011005061093</v>
      </c>
      <c r="C49" t="str">
        <f>"WTP"</f>
        <v>WTP</v>
      </c>
      <c r="D49">
        <v>80</v>
      </c>
    </row>
    <row r="50" spans="1:4">
      <c r="A50" t="str">
        <f>"AHMAD SYAKIRIN BIN AHMAD HASRIN"</f>
        <v>AHMAD SYAKIRIN BIN AHMAD HASRIN</v>
      </c>
      <c r="B50" t="str">
        <f>"010516141285"</f>
        <v>010516141285</v>
      </c>
      <c r="C50" t="str">
        <f>"WTP"</f>
        <v>WTP</v>
      </c>
      <c r="D50">
        <v>80</v>
      </c>
    </row>
    <row r="51" spans="1:4">
      <c r="A51" t="str">
        <f>"AHMAD SYAZWAN BIN AHMAD SABRI"</f>
        <v>AHMAD SYAZWAN BIN AHMAD SABRI</v>
      </c>
      <c r="B51" t="str">
        <f>"010228030679"</f>
        <v>010228030679</v>
      </c>
      <c r="C51" t="str">
        <f>"WTP"</f>
        <v>WTP</v>
      </c>
      <c r="D51">
        <v>80</v>
      </c>
    </row>
    <row r="52" spans="1:4">
      <c r="A52" t="str">
        <f>"AIDAH MUNIRA BT FAZIL"</f>
        <v>AIDAH MUNIRA BT FAZIL</v>
      </c>
      <c r="B52" t="str">
        <f>"010716040198"</f>
        <v>010716040198</v>
      </c>
      <c r="C52" t="str">
        <f>"WTP"</f>
        <v>WTP</v>
      </c>
      <c r="D52">
        <v>80</v>
      </c>
    </row>
    <row r="53" spans="1:4">
      <c r="A53" t="str">
        <f>"AIDIL MUKRIS BIN AZMAN"</f>
        <v>AIDIL MUKRIS BIN AZMAN</v>
      </c>
      <c r="B53" t="str">
        <f>"010401020379"</f>
        <v>010401020379</v>
      </c>
      <c r="C53" t="str">
        <f>"WTP"</f>
        <v>WTP</v>
      </c>
      <c r="D53">
        <v>80</v>
      </c>
    </row>
    <row r="54" spans="1:4">
      <c r="A54" t="str">
        <f>"AIDIL SYAMMIL BIN AZIMI"</f>
        <v>AIDIL SYAMMIL BIN AZIMI</v>
      </c>
      <c r="B54" t="str">
        <f>"010809080877"</f>
        <v>010809080877</v>
      </c>
      <c r="C54" t="str">
        <f>"WTP"</f>
        <v>WTP</v>
      </c>
      <c r="D54">
        <v>80</v>
      </c>
    </row>
    <row r="55" spans="1:4">
      <c r="A55" t="str">
        <f>"AIMAN AZRAI BIN MOHAMAD TAHIR "</f>
        <v>AIMAN AZRAI BIN MOHAMAD TAHIR </v>
      </c>
      <c r="B55" t="str">
        <f>"010120060155"</f>
        <v>010120060155</v>
      </c>
      <c r="C55" t="str">
        <f>"WTP"</f>
        <v>WTP</v>
      </c>
      <c r="D55">
        <v>80</v>
      </c>
    </row>
    <row r="56" spans="1:4">
      <c r="A56" t="str">
        <f>"AIMAN BIN ABDULLAH SANI"</f>
        <v>AIMAN BIN ABDULLAH SANI</v>
      </c>
      <c r="B56" t="str">
        <f>"010120100137"</f>
        <v>010120100137</v>
      </c>
      <c r="C56" t="str">
        <f>"WTP"</f>
        <v>WTP</v>
      </c>
      <c r="D56">
        <v>80</v>
      </c>
    </row>
    <row r="57" spans="1:4">
      <c r="A57" t="str">
        <f>"AIMAN DANIAL"</f>
        <v>AIMAN DANIAL</v>
      </c>
      <c r="B57" t="str">
        <f>"010326011623"</f>
        <v>010326011623</v>
      </c>
      <c r="C57" t="str">
        <f>"WTP"</f>
        <v>WTP</v>
      </c>
      <c r="D57">
        <v>80</v>
      </c>
    </row>
    <row r="58" spans="1:4">
      <c r="A58" t="str">
        <f>"AIMAN DANIAL BIN MOHD BADLI"</f>
        <v>AIMAN DANIAL BIN MOHD BADLI</v>
      </c>
      <c r="B58" t="str">
        <f>"011111070575"</f>
        <v>011111070575</v>
      </c>
      <c r="C58" t="str">
        <f>"WTP"</f>
        <v>WTP</v>
      </c>
      <c r="D58">
        <v>80</v>
      </c>
    </row>
    <row r="59" spans="1:4">
      <c r="A59" t="str">
        <f>"AIMAN DANIEL BIN ABDULLAH"</f>
        <v>AIMAN DANIEL BIN ABDULLAH</v>
      </c>
      <c r="B59" t="str">
        <f>"010601060527"</f>
        <v>010601060527</v>
      </c>
      <c r="C59" t="str">
        <f>"WTP"</f>
        <v>WTP</v>
      </c>
      <c r="D59">
        <v>80</v>
      </c>
    </row>
    <row r="60" spans="1:4">
      <c r="A60" t="str">
        <f>"AIMAN HAIKAL BIN SULAIMAN"</f>
        <v>AIMAN HAIKAL BIN SULAIMAN</v>
      </c>
      <c r="B60" t="str">
        <f>"010811011539"</f>
        <v>010811011539</v>
      </c>
      <c r="C60" t="str">
        <f>"WTP"</f>
        <v>WTP</v>
      </c>
      <c r="D60">
        <v>80</v>
      </c>
    </row>
    <row r="61" spans="1:4">
      <c r="A61" t="str">
        <f>"AIMAN ZARIF BIN MOHAMAD ZAIDI"</f>
        <v>AIMAN ZARIF BIN MOHAMAD ZAIDI</v>
      </c>
      <c r="B61" t="str">
        <f>"011207020249"</f>
        <v>011207020249</v>
      </c>
      <c r="C61" t="str">
        <f>"WTP"</f>
        <v>WTP</v>
      </c>
      <c r="D61">
        <v>80</v>
      </c>
    </row>
    <row r="62" spans="1:4">
      <c r="A62" t="str">
        <f>"AIN NAJIHA BINTI ZAKARIA"</f>
        <v>AIN NAJIHA BINTI ZAKARIA</v>
      </c>
      <c r="B62" t="str">
        <f>"010525140364"</f>
        <v>010525140364</v>
      </c>
      <c r="C62" t="str">
        <f>"WTP"</f>
        <v>WTP</v>
      </c>
      <c r="D62">
        <v>80</v>
      </c>
    </row>
    <row r="63" spans="1:4">
      <c r="A63" t="str">
        <f>"AINOL ASYRAFF BIN JAFRI "</f>
        <v>AINOL ASYRAFF BIN JAFRI </v>
      </c>
      <c r="B63" t="str">
        <f>"010816080015"</f>
        <v>010816080015</v>
      </c>
      <c r="C63" t="str">
        <f>"WTP"</f>
        <v>WTP</v>
      </c>
      <c r="D63">
        <v>80</v>
      </c>
    </row>
    <row r="64" spans="1:4">
      <c r="A64" t="str">
        <f>"AINUR INTAN SYAFIKA BINTI ANDAM JOHARI"</f>
        <v>AINUR INTAN SYAFIKA BINTI ANDAM JOHARI</v>
      </c>
      <c r="B64" t="str">
        <f>"011211021092"</f>
        <v>011211021092</v>
      </c>
      <c r="C64" t="str">
        <f>"WTP"</f>
        <v>WTP</v>
      </c>
      <c r="D64">
        <v>80</v>
      </c>
    </row>
    <row r="65" spans="1:4">
      <c r="A65" t="str">
        <f>"AKID NAUFAL BIN KHAIRUL FIRDAUS"</f>
        <v>AKID NAUFAL BIN KHAIRUL FIRDAUS</v>
      </c>
      <c r="B65" t="str">
        <f>"010506140991"</f>
        <v>010506140991</v>
      </c>
      <c r="C65" t="str">
        <f>"WTP"</f>
        <v>WTP</v>
      </c>
      <c r="D65">
        <v>80</v>
      </c>
    </row>
    <row r="66" spans="1:4">
      <c r="A66" t="str">
        <f>"AKMAL AZROY BIN YUSEF"</f>
        <v>AKMAL AZROY BIN YUSEF</v>
      </c>
      <c r="B66" t="str">
        <f>"010919030491"</f>
        <v>010919030491</v>
      </c>
      <c r="C66" t="str">
        <f t="shared" ref="C66:C129" si="1">"WTP"</f>
        <v>WTP</v>
      </c>
      <c r="D66">
        <v>80</v>
      </c>
    </row>
    <row r="67" spans="1:4">
      <c r="A67" t="str">
        <f>"AKMAL MAZWAN BIN ABD MALIK"</f>
        <v>AKMAL MAZWAN BIN ABD MALIK</v>
      </c>
      <c r="B67" t="str">
        <f>"010927130943"</f>
        <v>010927130943</v>
      </c>
      <c r="C67" t="str">
        <f>"WTP"</f>
        <v>WTP</v>
      </c>
      <c r="D67">
        <v>80</v>
      </c>
    </row>
    <row r="68" spans="1:4">
      <c r="A68" t="str">
        <f>"AL HAFIZ B MOHD SYED"</f>
        <v>AL HAFIZ B MOHD SYED</v>
      </c>
      <c r="B68" t="str">
        <f>"010311011321"</f>
        <v>010311011321</v>
      </c>
      <c r="C68" t="str">
        <f>"WTP"</f>
        <v>WTP</v>
      </c>
      <c r="D68">
        <v>80</v>
      </c>
    </row>
    <row r="69" spans="1:4">
      <c r="A69" t="str">
        <f>"ALDOLERON BIN MAJILIS"</f>
        <v>ALDOLERON BIN MAJILIS</v>
      </c>
      <c r="B69" t="str">
        <f>"010120120517"</f>
        <v>010120120517</v>
      </c>
      <c r="C69" t="str">
        <f>"WTP"</f>
        <v>WTP</v>
      </c>
      <c r="D69">
        <v>80</v>
      </c>
    </row>
    <row r="70" spans="1:4">
      <c r="A70" t="str">
        <f>"ALDRIC TAN"</f>
        <v>ALDRIC TAN</v>
      </c>
      <c r="B70" t="str">
        <f>"011223120637"</f>
        <v>011223120637</v>
      </c>
      <c r="C70" t="str">
        <f>"WTP"</f>
        <v>WTP</v>
      </c>
      <c r="D70">
        <v>80</v>
      </c>
    </row>
    <row r="71" spans="1:4">
      <c r="A71" t="str">
        <f>"ALEXANDER JAININ"</f>
        <v>ALEXANDER JAININ</v>
      </c>
      <c r="B71" t="str">
        <f>"011114121139"</f>
        <v>011114121139</v>
      </c>
      <c r="C71" t="str">
        <f>"WTP"</f>
        <v>WTP</v>
      </c>
      <c r="D71">
        <v>80</v>
      </c>
    </row>
    <row r="72" spans="1:4">
      <c r="A72" t="str">
        <f>"ALEXZANDER HILLARY SAGA  AK JOHNNADY"</f>
        <v>ALEXZANDER HILLARY SAGA  AK JOHNNADY</v>
      </c>
      <c r="B72" t="str">
        <f>"010519131103"</f>
        <v>010519131103</v>
      </c>
      <c r="C72" t="str">
        <f>"WTP"</f>
        <v>WTP</v>
      </c>
      <c r="D72">
        <v>80</v>
      </c>
    </row>
    <row r="73" spans="1:4">
      <c r="A73" t="str">
        <f>"ALEYJENDREY JERRY"</f>
        <v>ALEYJENDREY JERRY</v>
      </c>
      <c r="B73" t="str">
        <f>"010919121377"</f>
        <v>010919121377</v>
      </c>
      <c r="C73" t="str">
        <f>"WTP"</f>
        <v>WTP</v>
      </c>
      <c r="D73">
        <v>80</v>
      </c>
    </row>
    <row r="74" spans="1:4">
      <c r="A74" t="str">
        <f>"ALIEF HAIKAL BIN ZOLKEPLI"</f>
        <v>ALIEF HAIKAL BIN ZOLKEPLI</v>
      </c>
      <c r="B74" t="str">
        <f>"010630030255"</f>
        <v>010630030255</v>
      </c>
      <c r="C74" t="str">
        <f>"WTP"</f>
        <v>WTP</v>
      </c>
      <c r="D74">
        <v>80</v>
      </c>
    </row>
    <row r="75" spans="1:4">
      <c r="A75" t="str">
        <f>"ALIF NAJMIE BIN JEMALUDIN"</f>
        <v>ALIF NAJMIE BIN JEMALUDIN</v>
      </c>
      <c r="B75" t="str">
        <f>"010803030043"</f>
        <v>010803030043</v>
      </c>
      <c r="C75" t="str">
        <f>"WTP"</f>
        <v>WTP</v>
      </c>
      <c r="D75">
        <v>80</v>
      </c>
    </row>
    <row r="76" spans="1:4">
      <c r="A76" t="str">
        <f>"ALIFAH ILYANA BINTI MOHD ALI"</f>
        <v>ALIFAH ILYANA BINTI MOHD ALI</v>
      </c>
      <c r="B76" t="str">
        <f>"010917100134"</f>
        <v>010917100134</v>
      </c>
      <c r="C76" t="str">
        <f>"WTP"</f>
        <v>WTP</v>
      </c>
      <c r="D76">
        <v>80</v>
      </c>
    </row>
    <row r="77" spans="1:4">
      <c r="A77" t="str">
        <f>"ALIFF AIMAN HAQIMI BIN ALIAS"</f>
        <v>ALIFF AIMAN HAQIMI BIN ALIAS</v>
      </c>
      <c r="B77" t="str">
        <f>"010602140457"</f>
        <v>010602140457</v>
      </c>
      <c r="C77" t="str">
        <f>"WTP"</f>
        <v>WTP</v>
      </c>
      <c r="D77">
        <v>80</v>
      </c>
    </row>
    <row r="78" spans="1:4">
      <c r="A78" t="str">
        <f>"ALIFF HILMAN BIN AB RAZAB"</f>
        <v>ALIFF HILMAN BIN AB RAZAB</v>
      </c>
      <c r="B78" t="str">
        <f>"010215101095"</f>
        <v>010215101095</v>
      </c>
      <c r="C78" t="str">
        <f>"WTP"</f>
        <v>WTP</v>
      </c>
      <c r="D78">
        <v>80</v>
      </c>
    </row>
    <row r="79" spans="1:4">
      <c r="A79" t="str">
        <f>"ALIFF NUR RAIHAN BIN HAZDRI"</f>
        <v>ALIFF NUR RAIHAN BIN HAZDRI</v>
      </c>
      <c r="B79" t="str">
        <f>"010831080451"</f>
        <v>010831080451</v>
      </c>
      <c r="C79" t="str">
        <f>"WTP"</f>
        <v>WTP</v>
      </c>
      <c r="D79">
        <v>80</v>
      </c>
    </row>
    <row r="80" spans="1:4">
      <c r="A80" t="str">
        <f>"ALIVESTUS JUSARI"</f>
        <v>ALIVESTUS JUSARI</v>
      </c>
      <c r="B80" t="str">
        <f>"010512120129"</f>
        <v>010512120129</v>
      </c>
      <c r="C80" t="str">
        <f>"WTP"</f>
        <v>WTP</v>
      </c>
      <c r="D80">
        <v>80</v>
      </c>
    </row>
    <row r="81" spans="1:4">
      <c r="A81" t="str">
        <f>"ALVINE SHANE ANAK ANDY"</f>
        <v>ALVINE SHANE ANAK ANDY</v>
      </c>
      <c r="B81" t="str">
        <f>"010313130017"</f>
        <v>010313130017</v>
      </c>
      <c r="C81" t="str">
        <f>"WTP"</f>
        <v>WTP</v>
      </c>
      <c r="D81">
        <v>80</v>
      </c>
    </row>
    <row r="82" spans="1:4">
      <c r="A82" t="str">
        <f>"ALYA NUR AFIFAH AMINULLAH"</f>
        <v>ALYA NUR AFIFAH AMINULLAH</v>
      </c>
      <c r="B82" t="str">
        <f>"010803130132"</f>
        <v>010803130132</v>
      </c>
      <c r="C82" t="str">
        <f>"WTP"</f>
        <v>WTP</v>
      </c>
      <c r="D82">
        <v>80</v>
      </c>
    </row>
    <row r="83" spans="1:4">
      <c r="A83" t="str">
        <f>"AMAR HAZZIQ BIN MOHD ZAMNURI"</f>
        <v>AMAR HAZZIQ BIN MOHD ZAMNURI</v>
      </c>
      <c r="B83" t="str">
        <f>"010305081251"</f>
        <v>010305081251</v>
      </c>
      <c r="C83" t="str">
        <f>"WTP"</f>
        <v>WTP</v>
      </c>
      <c r="D83">
        <v>80</v>
      </c>
    </row>
    <row r="84" spans="1:4">
      <c r="A84" t="str">
        <f>"AMAR HILMAN BIN ANUAR"</f>
        <v>AMAR HILMAN BIN ANUAR</v>
      </c>
      <c r="B84" t="str">
        <f>"010208020377"</f>
        <v>010208020377</v>
      </c>
      <c r="C84" t="str">
        <f>"WTP"</f>
        <v>WTP</v>
      </c>
      <c r="D84">
        <v>80</v>
      </c>
    </row>
    <row r="85" spans="1:4">
      <c r="A85" t="str">
        <f>"AMENDA CHANDA ANAK LUMPOH"</f>
        <v>AMENDA CHANDA ANAK LUMPOH</v>
      </c>
      <c r="B85" t="str">
        <f>"010309131084"</f>
        <v>010309131084</v>
      </c>
      <c r="C85" t="str">
        <f>"WTP"</f>
        <v>WTP</v>
      </c>
      <c r="D85">
        <v>80</v>
      </c>
    </row>
    <row r="86" spans="1:4">
      <c r="A86" t="str">
        <f>"AMIR AZRI BIN ZAILANI"</f>
        <v>AMIR AZRI BIN ZAILANI</v>
      </c>
      <c r="B86" t="str">
        <f>"010913050563"</f>
        <v>010913050563</v>
      </c>
      <c r="C86" t="str">
        <f>"WTP"</f>
        <v>WTP</v>
      </c>
      <c r="D86">
        <v>80</v>
      </c>
    </row>
    <row r="87" spans="1:4">
      <c r="A87" t="str">
        <f>"AMIR BIN HUSSIN "</f>
        <v>AMIR BIN HUSSIN </v>
      </c>
      <c r="B87" t="str">
        <f>"010414120571"</f>
        <v>010414120571</v>
      </c>
      <c r="C87" t="str">
        <f>"WTP"</f>
        <v>WTP</v>
      </c>
      <c r="D87">
        <v>80</v>
      </c>
    </row>
    <row r="88" spans="1:4">
      <c r="A88" t="str">
        <f>"AMIR HAKIMI BIN RUSLAN"</f>
        <v>AMIR HAKIMI BIN RUSLAN</v>
      </c>
      <c r="B88" t="str">
        <f>"011007011495"</f>
        <v>011007011495</v>
      </c>
      <c r="C88" t="str">
        <f>"WTP"</f>
        <v>WTP</v>
      </c>
      <c r="D88">
        <v>80</v>
      </c>
    </row>
    <row r="89" spans="1:4">
      <c r="A89" t="str">
        <f>"AMIR HAMZAH BIN ABDUL HAMID"</f>
        <v>AMIR HAMZAH BIN ABDUL HAMID</v>
      </c>
      <c r="B89" t="str">
        <f>"011129020461"</f>
        <v>011129020461</v>
      </c>
      <c r="C89" t="str">
        <f>"WTP"</f>
        <v>WTP</v>
      </c>
      <c r="D89">
        <v>80</v>
      </c>
    </row>
    <row r="90" spans="1:4">
      <c r="A90" t="str">
        <f>"AMIRA FARHANA BINTI AIDIL"</f>
        <v>AMIRA FARHANA BINTI AIDIL</v>
      </c>
      <c r="B90" t="str">
        <f>"010911040142"</f>
        <v>010911040142</v>
      </c>
      <c r="C90" t="str">
        <f>"WTP"</f>
        <v>WTP</v>
      </c>
      <c r="D90">
        <v>80</v>
      </c>
    </row>
    <row r="91" spans="1:4">
      <c r="A91" t="str">
        <f>"AMIRA FARISHA BINTI MOHD ISKANDAR"</f>
        <v>AMIRA FARISHA BINTI MOHD ISKANDAR</v>
      </c>
      <c r="B91" t="str">
        <f>"010925011772"</f>
        <v>010925011772</v>
      </c>
      <c r="C91" t="str">
        <f>"WTP"</f>
        <v>WTP</v>
      </c>
      <c r="D91">
        <v>80</v>
      </c>
    </row>
    <row r="92" spans="1:4">
      <c r="A92" t="str">
        <f>"AMIRUL AIMAN BIN FAIZUL ANUAR"</f>
        <v>AMIRUL AIMAN BIN FAIZUL ANUAR</v>
      </c>
      <c r="B92" t="str">
        <f>"010406110541"</f>
        <v>010406110541</v>
      </c>
      <c r="C92" t="str">
        <f>"WTP"</f>
        <v>WTP</v>
      </c>
      <c r="D92">
        <v>80</v>
      </c>
    </row>
    <row r="93" spans="1:4">
      <c r="A93" t="str">
        <f>"AMIRUL ALAZIM BIN AZMAN"</f>
        <v>AMIRUL ALAZIM BIN AZMAN</v>
      </c>
      <c r="B93" t="str">
        <f>"010821080503"</f>
        <v>010821080503</v>
      </c>
      <c r="C93" t="str">
        <f>"WTP"</f>
        <v>WTP</v>
      </c>
      <c r="D93">
        <v>80</v>
      </c>
    </row>
    <row r="94" spans="1:4">
      <c r="A94" t="str">
        <f>"AMIRUL ARFAN BIN BAKHTIAR"</f>
        <v>AMIRUL ARFAN BIN BAKHTIAR</v>
      </c>
      <c r="B94" t="str">
        <f>"010702140577"</f>
        <v>010702140577</v>
      </c>
      <c r="C94" t="str">
        <f>"WTP"</f>
        <v>WTP</v>
      </c>
      <c r="D94">
        <v>80</v>
      </c>
    </row>
    <row r="95" spans="1:4">
      <c r="A95" t="str">
        <f>"AMIRUL AZEEM HAIKAL BIN MOHD ZULKIFLY"</f>
        <v>AMIRUL AZEEM HAIKAL BIN MOHD ZULKIFLY</v>
      </c>
      <c r="B95" t="str">
        <f>"011123030837"</f>
        <v>011123030837</v>
      </c>
      <c r="C95" t="str">
        <f>"WTP"</f>
        <v>WTP</v>
      </c>
      <c r="D95">
        <v>80</v>
      </c>
    </row>
    <row r="96" spans="1:4">
      <c r="A96" t="str">
        <f>"AMIRUL FARHAN BIN ALIHUDDIN"</f>
        <v>AMIRUL FARHAN BIN ALIHUDDIN</v>
      </c>
      <c r="B96" t="str">
        <f>"011003100845"</f>
        <v>011003100845</v>
      </c>
      <c r="C96" t="str">
        <f>"WTP"</f>
        <v>WTP</v>
      </c>
      <c r="D96">
        <v>80</v>
      </c>
    </row>
    <row r="97" spans="1:4">
      <c r="A97" t="str">
        <f>"AMIRUL RASHID BIN MOHD MIRZA"</f>
        <v>AMIRUL RASHID BIN MOHD MIRZA</v>
      </c>
      <c r="B97" t="str">
        <f>"010220141155"</f>
        <v>010220141155</v>
      </c>
      <c r="C97" t="str">
        <f>"WTP"</f>
        <v>WTP</v>
      </c>
      <c r="D97">
        <v>80</v>
      </c>
    </row>
    <row r="98" spans="1:4">
      <c r="A98" t="str">
        <f>"AMIRUL SHAZWAN BIN AZLAN"</f>
        <v>AMIRUL SHAZWAN BIN AZLAN</v>
      </c>
      <c r="B98" t="str">
        <f>"010331101439"</f>
        <v>010331101439</v>
      </c>
      <c r="C98" t="str">
        <f>"WTP"</f>
        <v>WTP</v>
      </c>
      <c r="D98">
        <v>80</v>
      </c>
    </row>
    <row r="99" spans="1:4">
      <c r="A99" t="str">
        <f>"AMIRUL SUFIAN BIN KAMARUAF'FANDIE"</f>
        <v>AMIRUL SUFIAN BIN KAMARUAF'FANDIE</v>
      </c>
      <c r="B99" t="str">
        <f>"010527100665"</f>
        <v>010527100665</v>
      </c>
      <c r="C99" t="str">
        <f>"WTP"</f>
        <v>WTP</v>
      </c>
      <c r="D99">
        <v>80</v>
      </c>
    </row>
    <row r="100" spans="1:4">
      <c r="A100" t="str">
        <f>"AMIRUL SYAFIQ BIN AD ROHAIZAN"</f>
        <v>AMIRUL SYAFIQ BIN AD ROHAIZAN</v>
      </c>
      <c r="B100" t="str">
        <f>"010106011023"</f>
        <v>010106011023</v>
      </c>
      <c r="C100" t="str">
        <f>"WTP"</f>
        <v>WTP</v>
      </c>
      <c r="D100">
        <v>80</v>
      </c>
    </row>
    <row r="101" spans="1:4">
      <c r="A101" t="str">
        <f>"AMIRUN ZAKUAN BIN BADRUL HISHAM"</f>
        <v>AMIRUN ZAKUAN BIN BADRUL HISHAM</v>
      </c>
      <c r="B101" t="str">
        <f>"010925080719"</f>
        <v>010925080719</v>
      </c>
      <c r="C101" t="str">
        <f>"WTP"</f>
        <v>WTP</v>
      </c>
      <c r="D101">
        <v>80</v>
      </c>
    </row>
    <row r="102" spans="1:4">
      <c r="A102" t="str">
        <f>"AMMER LUQMAN BIN SUAIMIE"</f>
        <v>AMMER LUQMAN BIN SUAIMIE</v>
      </c>
      <c r="B102" t="str">
        <f>"010129010955"</f>
        <v>010129010955</v>
      </c>
      <c r="C102" t="str">
        <f>"WTP"</f>
        <v>WTP</v>
      </c>
      <c r="D102">
        <v>80</v>
      </c>
    </row>
    <row r="103" spans="1:4">
      <c r="A103" t="str">
        <f>"AMSYAR ASNAHAKIMQABILA BIN RAMZILA"</f>
        <v>AMSYAR ASNAHAKIMQABILA BIN RAMZILA</v>
      </c>
      <c r="B103" t="str">
        <f>"011011130577"</f>
        <v>011011130577</v>
      </c>
      <c r="C103" t="str">
        <f>"WTP"</f>
        <v>WTP</v>
      </c>
      <c r="D103">
        <v>80</v>
      </c>
    </row>
    <row r="104" spans="1:4">
      <c r="A104" t="str">
        <f>"AMYLIA ZULAIKHA BINTI MOHD ARIFIN"</f>
        <v>AMYLIA ZULAIKHA BINTI MOHD ARIFIN</v>
      </c>
      <c r="B104" t="str">
        <f>"010706030252"</f>
        <v>010706030252</v>
      </c>
      <c r="C104" t="str">
        <f>"WTP"</f>
        <v>WTP</v>
      </c>
      <c r="D104">
        <v>80</v>
      </c>
    </row>
    <row r="105" spans="1:4">
      <c r="A105" t="str">
        <f>"AN NUR SYUHADA KHAIRULSALEH"</f>
        <v>AN NUR SYUHADA KHAIRULSALEH</v>
      </c>
      <c r="B105" t="str">
        <f>"011019081490"</f>
        <v>011019081490</v>
      </c>
      <c r="C105" t="str">
        <f>"WTP"</f>
        <v>WTP</v>
      </c>
      <c r="D105">
        <v>80</v>
      </c>
    </row>
    <row r="106" spans="1:4">
      <c r="A106" t="str">
        <f>"ANAS SAFFUAN BIN MD NOH"</f>
        <v>ANAS SAFFUAN BIN MD NOH</v>
      </c>
      <c r="B106" t="str">
        <f>"010616011795"</f>
        <v>010616011795</v>
      </c>
      <c r="C106" t="str">
        <f>"WTP"</f>
        <v>WTP</v>
      </c>
      <c r="D106">
        <v>80</v>
      </c>
    </row>
    <row r="107" spans="1:4">
      <c r="A107" t="str">
        <f>"ANDREW AGAPITUS"</f>
        <v>ANDREW AGAPITUS</v>
      </c>
      <c r="B107" t="str">
        <f>"010211121005"</f>
        <v>010211121005</v>
      </c>
      <c r="C107" t="str">
        <f>"WTP"</f>
        <v>WTP</v>
      </c>
      <c r="D107">
        <v>80</v>
      </c>
    </row>
    <row r="108" spans="1:4">
      <c r="A108" t="str">
        <f>"ANDY MAH VUI MENG"</f>
        <v>ANDY MAH VUI MENG</v>
      </c>
      <c r="B108" t="str">
        <f>"010303120587"</f>
        <v>010303120587</v>
      </c>
      <c r="C108" t="str">
        <f>"WTP"</f>
        <v>WTP</v>
      </c>
      <c r="D108">
        <v>80</v>
      </c>
    </row>
    <row r="109" spans="1:4">
      <c r="A109" t="str">
        <f>"ANEESYA FARHANAH BINTI KUMAILA"</f>
        <v>ANEESYA FARHANAH BINTI KUMAILA</v>
      </c>
      <c r="B109" t="str">
        <f>"010405140706"</f>
        <v>010405140706</v>
      </c>
      <c r="C109" t="str">
        <f>"WTP"</f>
        <v>WTP</v>
      </c>
      <c r="D109">
        <v>80</v>
      </c>
    </row>
    <row r="110" spans="1:4">
      <c r="A110" t="str">
        <f>"ANIS NATASHA BINTI MOHD AZHARI"</f>
        <v>ANIS NATASHA BINTI MOHD AZHARI</v>
      </c>
      <c r="B110" t="str">
        <f>"010329100998"</f>
        <v>010329100998</v>
      </c>
      <c r="C110" t="str">
        <f>"WTP"</f>
        <v>WTP</v>
      </c>
      <c r="D110">
        <v>80</v>
      </c>
    </row>
    <row r="111" spans="1:4">
      <c r="A111" t="str">
        <f>"ANIS SOFIA  BINTI  SALAHUDDIN"</f>
        <v>ANIS SOFIA  BINTI  SALAHUDDIN</v>
      </c>
      <c r="B111" t="str">
        <f>"010722010120"</f>
        <v>010722010120</v>
      </c>
      <c r="C111" t="str">
        <f>"WTP"</f>
        <v>WTP</v>
      </c>
      <c r="D111">
        <v>80</v>
      </c>
    </row>
    <row r="112" spans="1:4">
      <c r="A112" t="str">
        <f>"ANISAH AFIFAH BINTI ALFIAN"</f>
        <v>ANISAH AFIFAH BINTI ALFIAN</v>
      </c>
      <c r="B112" t="str">
        <f>"011226140764"</f>
        <v>011226140764</v>
      </c>
      <c r="C112" t="str">
        <f>"WTP"</f>
        <v>WTP</v>
      </c>
      <c r="D112">
        <v>80</v>
      </c>
    </row>
    <row r="113" spans="1:4">
      <c r="A113" t="str">
        <f>"ANNY KEE RU XIN"</f>
        <v>ANNY KEE RU XIN</v>
      </c>
      <c r="B113" t="str">
        <f>"010731120858"</f>
        <v>010731120858</v>
      </c>
      <c r="C113" t="str">
        <f>"WTP"</f>
        <v>WTP</v>
      </c>
      <c r="D113">
        <v>80</v>
      </c>
    </row>
    <row r="114" spans="1:4">
      <c r="A114" t="str">
        <f>"ANWARUL HAEKAL BIN AMIR"</f>
        <v>ANWARUL HAEKAL BIN AMIR</v>
      </c>
      <c r="B114" t="str">
        <f>"010708070055"</f>
        <v>010708070055</v>
      </c>
      <c r="C114" t="str">
        <f>"WTP"</f>
        <v>WTP</v>
      </c>
      <c r="D114">
        <v>80</v>
      </c>
    </row>
    <row r="115" spans="1:4">
      <c r="A115" t="str">
        <f>"AQIFF HAIQAL BIN ARIFIN"</f>
        <v>AQIFF HAIQAL BIN ARIFIN</v>
      </c>
      <c r="B115" t="str">
        <f>"010905040031"</f>
        <v>010905040031</v>
      </c>
      <c r="C115" t="str">
        <f>"WTP"</f>
        <v>WTP</v>
      </c>
      <c r="D115">
        <v>80</v>
      </c>
    </row>
    <row r="116" spans="1:4">
      <c r="A116" t="str">
        <f>"AQILAH SYAFIQAH BINTI MOHD YASNI"</f>
        <v>AQILAH SYAFIQAH BINTI MOHD YASNI</v>
      </c>
      <c r="B116" t="str">
        <f>"010523011008"</f>
        <v>010523011008</v>
      </c>
      <c r="C116" t="str">
        <f>"WTP"</f>
        <v>WTP</v>
      </c>
      <c r="D116">
        <v>80</v>
      </c>
    </row>
    <row r="117" spans="1:4">
      <c r="A117" t="str">
        <f>"ARASH BIN SABRI"</f>
        <v>ARASH BIN SABRI</v>
      </c>
      <c r="B117" t="str">
        <f>"010213011205"</f>
        <v>010213011205</v>
      </c>
      <c r="C117" t="str">
        <f>"WTP"</f>
        <v>WTP</v>
      </c>
      <c r="D117">
        <v>80</v>
      </c>
    </row>
    <row r="118" spans="1:4">
      <c r="A118" t="str">
        <f>"ARIEV ADZIM BIN ZULFADZLI"</f>
        <v>ARIEV ADZIM BIN ZULFADZLI</v>
      </c>
      <c r="B118" t="str">
        <f>"010925141307"</f>
        <v>010925141307</v>
      </c>
      <c r="C118" t="str">
        <f>"WTP"</f>
        <v>WTP</v>
      </c>
      <c r="D118">
        <v>80</v>
      </c>
    </row>
    <row r="119" spans="1:4">
      <c r="A119" t="str">
        <f>"ARIF BIN KHAIDZIR"</f>
        <v>ARIF BIN KHAIDZIR</v>
      </c>
      <c r="B119" t="str">
        <f>"010523101767"</f>
        <v>010523101767</v>
      </c>
      <c r="C119" t="str">
        <f>"WTP"</f>
        <v>WTP</v>
      </c>
      <c r="D119">
        <v>80</v>
      </c>
    </row>
    <row r="120" spans="1:4">
      <c r="A120" t="str">
        <f>"ARIF SOFIUDDIN BIN SALEHUDDIN"</f>
        <v>ARIF SOFIUDDIN BIN SALEHUDDIN</v>
      </c>
      <c r="B120" t="str">
        <f>"011118010831"</f>
        <v>011118010831</v>
      </c>
      <c r="C120" t="str">
        <f>"WTP"</f>
        <v>WTP</v>
      </c>
      <c r="D120">
        <v>80</v>
      </c>
    </row>
    <row r="121" spans="1:4">
      <c r="A121" t="str">
        <f>"ARINA BINTI ABDULLAH"</f>
        <v>ARINA BINTI ABDULLAH</v>
      </c>
      <c r="B121" t="str">
        <f>"010311010126"</f>
        <v>010311010126</v>
      </c>
      <c r="C121" t="str">
        <f>"WTP"</f>
        <v>WTP</v>
      </c>
      <c r="D121">
        <v>80</v>
      </c>
    </row>
    <row r="122" spans="1:4">
      <c r="A122" t="str">
        <f>"ARLINEMAS BINTI GINTONUH"</f>
        <v>ARLINEMAS BINTI GINTONUH</v>
      </c>
      <c r="B122" t="str">
        <f>"010526120410"</f>
        <v>010526120410</v>
      </c>
      <c r="C122" t="str">
        <f>"WTP"</f>
        <v>WTP</v>
      </c>
      <c r="D122">
        <v>80</v>
      </c>
    </row>
    <row r="123" spans="1:4">
      <c r="A123" t="str">
        <f>"ASHRAF IMRAN BIN ISMAIL"</f>
        <v>ASHRAF IMRAN BIN ISMAIL</v>
      </c>
      <c r="B123" t="str">
        <f>"010422010495"</f>
        <v>010422010495</v>
      </c>
      <c r="C123" t="str">
        <f>"WTP"</f>
        <v>WTP</v>
      </c>
      <c r="D123">
        <v>80</v>
      </c>
    </row>
    <row r="124" spans="1:4">
      <c r="A124" t="str">
        <f>"ASHRAFF BIN ABD RAHMAN"</f>
        <v>ASHRAFF BIN ABD RAHMAN</v>
      </c>
      <c r="B124" t="str">
        <f>"010926050343"</f>
        <v>010926050343</v>
      </c>
      <c r="C124" t="str">
        <f>"WTP"</f>
        <v>WTP</v>
      </c>
      <c r="D124">
        <v>80</v>
      </c>
    </row>
    <row r="125" spans="1:4">
      <c r="A125" t="str">
        <f>"ASMYTHA BINTI DARAT"</f>
        <v>ASMYTHA BINTI DARAT</v>
      </c>
      <c r="B125" t="str">
        <f>"010530120480"</f>
        <v>010530120480</v>
      </c>
      <c r="C125" t="str">
        <f>"WTP"</f>
        <v>WTP</v>
      </c>
      <c r="D125">
        <v>80</v>
      </c>
    </row>
    <row r="126" spans="1:4">
      <c r="A126" t="str">
        <f>"ATHIRAH NORAISYAH"</f>
        <v>ATHIRAH NORAISYAH</v>
      </c>
      <c r="B126" t="str">
        <f>"010721011432"</f>
        <v>010721011432</v>
      </c>
      <c r="C126" t="str">
        <f>"WTP"</f>
        <v>WTP</v>
      </c>
      <c r="D126">
        <v>80</v>
      </c>
    </row>
    <row r="127" spans="1:4">
      <c r="A127" t="str">
        <f>"ATIKAH AINI BINTI HASHIM"</f>
        <v>ATIKAH AINI BINTI HASHIM</v>
      </c>
      <c r="B127" t="str">
        <f>"011210100928"</f>
        <v>011210100928</v>
      </c>
      <c r="C127" t="str">
        <f>"WTP"</f>
        <v>WTP</v>
      </c>
      <c r="D127">
        <v>80</v>
      </c>
    </row>
    <row r="128" spans="1:4">
      <c r="A128" t="str">
        <f>"AWANGKU MOHAMAD ISMARIZZAM BIN AWANGKU ISMAIL"</f>
        <v>AWANGKU MOHAMAD ISMARIZZAM BIN AWANGKU ISMAIL</v>
      </c>
      <c r="B128" t="str">
        <f>"010225130631"</f>
        <v>010225130631</v>
      </c>
      <c r="C128" t="str">
        <f>"WTP"</f>
        <v>WTP</v>
      </c>
      <c r="D128">
        <v>80</v>
      </c>
    </row>
    <row r="129" spans="1:4">
      <c r="A129" t="str">
        <f>"AZIE NOZERAH BINTI MUSA"</f>
        <v>AZIE NOZERAH BINTI MUSA</v>
      </c>
      <c r="B129" t="str">
        <f>"010210121230"</f>
        <v>010210121230</v>
      </c>
      <c r="C129" t="str">
        <f>"WTP"</f>
        <v>WTP</v>
      </c>
      <c r="D129">
        <v>80</v>
      </c>
    </row>
    <row r="130" spans="1:4">
      <c r="A130" t="str">
        <f>"AZIEYATUL NADHIRAH BINTI MOHD SABERI"</f>
        <v>AZIEYATUL NADHIRAH BINTI MOHD SABERI</v>
      </c>
      <c r="B130" t="str">
        <f>"011104110292"</f>
        <v>011104110292</v>
      </c>
      <c r="C130" t="str">
        <f t="shared" ref="C130:C193" si="2">"WTP"</f>
        <v>WTP</v>
      </c>
      <c r="D130">
        <v>80</v>
      </c>
    </row>
    <row r="131" spans="1:4">
      <c r="A131" t="str">
        <f>"AZLIN ZULAIKA BINTI AZRI"</f>
        <v>AZLIN ZULAIKA BINTI AZRI</v>
      </c>
      <c r="B131" t="str">
        <f>"010804100314"</f>
        <v>010804100314</v>
      </c>
      <c r="C131" t="str">
        <f>"WTP"</f>
        <v>WTP</v>
      </c>
      <c r="D131">
        <v>80</v>
      </c>
    </row>
    <row r="132" spans="1:4">
      <c r="A132" t="str">
        <f>"AZMIL BIN BASRI"</f>
        <v>AZMIL BIN BASRI</v>
      </c>
      <c r="B132" t="str">
        <f>"010304010425"</f>
        <v>010304010425</v>
      </c>
      <c r="C132" t="str">
        <f>"WTP"</f>
        <v>WTP</v>
      </c>
      <c r="D132">
        <v>80</v>
      </c>
    </row>
    <row r="133" spans="1:4">
      <c r="A133" t="str">
        <f>"AZRA EIZZATY BT ABDUL HALLIM"</f>
        <v>AZRA EIZZATY BT ABDUL HALLIM</v>
      </c>
      <c r="B133" t="str">
        <f>"011221100990"</f>
        <v>011221100990</v>
      </c>
      <c r="C133" t="str">
        <f>"WTP"</f>
        <v>WTP</v>
      </c>
      <c r="D133">
        <v>80</v>
      </c>
    </row>
    <row r="134" spans="1:4">
      <c r="A134" t="str">
        <f>"AZREEN AQILAH BINTI ABD RAHIM"</f>
        <v>AZREEN AQILAH BINTI ABD RAHIM</v>
      </c>
      <c r="B134" t="str">
        <f>"010602101482"</f>
        <v>010602101482</v>
      </c>
      <c r="C134" t="str">
        <f>"WTP"</f>
        <v>WTP</v>
      </c>
      <c r="D134">
        <v>80</v>
      </c>
    </row>
    <row r="135" spans="1:4">
      <c r="A135" t="str">
        <f>"AZRIN BIN ROY"</f>
        <v>AZRIN BIN ROY</v>
      </c>
      <c r="B135" t="str">
        <f>"010223120173"</f>
        <v>010223120173</v>
      </c>
      <c r="C135" t="str">
        <f>"WTP"</f>
        <v>WTP</v>
      </c>
      <c r="D135">
        <v>80</v>
      </c>
    </row>
    <row r="136" spans="1:4">
      <c r="A136" t="str">
        <f>"BABYEN ANAK IMAS"</f>
        <v>BABYEN ANAK IMAS</v>
      </c>
      <c r="B136" t="str">
        <f>"010407130974"</f>
        <v>010407130974</v>
      </c>
      <c r="C136" t="str">
        <f>"WTP"</f>
        <v>WTP</v>
      </c>
      <c r="D136">
        <v>80</v>
      </c>
    </row>
    <row r="137" spans="1:4">
      <c r="A137" t="str">
        <f>"BAYANI BINTI ROSLI"</f>
        <v>BAYANI BINTI ROSLI</v>
      </c>
      <c r="B137" t="str">
        <f>"010301110406"</f>
        <v>010301110406</v>
      </c>
      <c r="C137" t="str">
        <f>"WTP"</f>
        <v>WTP</v>
      </c>
      <c r="D137">
        <v>80</v>
      </c>
    </row>
    <row r="138" spans="1:4">
      <c r="A138" t="str">
        <f>"BLAIR ANAK AMPING"</f>
        <v>BLAIR ANAK AMPING</v>
      </c>
      <c r="B138" t="str">
        <f>"010626130341"</f>
        <v>010626130341</v>
      </c>
      <c r="C138" t="str">
        <f>"WTP"</f>
        <v>WTP</v>
      </c>
      <c r="D138">
        <v>80</v>
      </c>
    </row>
    <row r="139" spans="1:4">
      <c r="A139" t="str">
        <f>"CAHAYA ZULHISYHAM BIN MD HALID"</f>
        <v>CAHAYA ZULHISYHAM BIN MD HALID</v>
      </c>
      <c r="B139" t="str">
        <f>"010324010897"</f>
        <v>010324010897</v>
      </c>
      <c r="C139" t="str">
        <f>"WTP"</f>
        <v>WTP</v>
      </c>
      <c r="D139">
        <v>80</v>
      </c>
    </row>
    <row r="140" spans="1:4">
      <c r="A140" t="str">
        <f>"CALIXTUS MCKENZIE LAENG JAU"</f>
        <v>CALIXTUS MCKENZIE LAENG JAU</v>
      </c>
      <c r="B140" t="str">
        <f>"010122130305"</f>
        <v>010122130305</v>
      </c>
      <c r="C140" t="str">
        <f>"WTP"</f>
        <v>WTP</v>
      </c>
      <c r="D140">
        <v>80</v>
      </c>
    </row>
    <row r="141" spans="1:4">
      <c r="A141" t="str">
        <f>"CHARISTIKA SUNDANG"</f>
        <v>CHARISTIKA SUNDANG</v>
      </c>
      <c r="B141" t="str">
        <f>"010808121542"</f>
        <v>010808121542</v>
      </c>
      <c r="C141" t="str">
        <f>"WTP"</f>
        <v>WTP</v>
      </c>
      <c r="D141">
        <v>80</v>
      </c>
    </row>
    <row r="142" spans="1:4">
      <c r="A142" t="str">
        <f>"CHAYA AFRINA BINTI SAMIN"</f>
        <v>CHAYA AFRINA BINTI SAMIN</v>
      </c>
      <c r="B142" t="str">
        <f>"010927010044"</f>
        <v>010927010044</v>
      </c>
      <c r="C142" t="str">
        <f>"WTP"</f>
        <v>WTP</v>
      </c>
      <c r="D142">
        <v>80</v>
      </c>
    </row>
    <row r="143" spans="1:4">
      <c r="A143" t="str">
        <f>"CHEK MUHAMMAD AKIL BIN CHEK HASSAN"</f>
        <v>CHEK MUHAMMAD AKIL BIN CHEK HASSAN</v>
      </c>
      <c r="B143" t="str">
        <f>"011121030235"</f>
        <v>011121030235</v>
      </c>
      <c r="C143" t="str">
        <f>"WTP"</f>
        <v>WTP</v>
      </c>
      <c r="D143">
        <v>80</v>
      </c>
    </row>
    <row r="144" spans="1:4">
      <c r="A144" t="str">
        <f>"CHIARA MELAI ANAK GEORGE JIMBAI"</f>
        <v>CHIARA MELAI ANAK GEORGE JIMBAI</v>
      </c>
      <c r="B144" t="str">
        <f>"010313130826"</f>
        <v>010313130826</v>
      </c>
      <c r="C144" t="str">
        <f>"WTP"</f>
        <v>WTP</v>
      </c>
      <c r="D144">
        <v>80</v>
      </c>
    </row>
    <row r="145" spans="1:4">
      <c r="A145" t="str">
        <f>"CHRISTABELLE MICHELLE CHRISTER"</f>
        <v>CHRISTABELLE MICHELLE CHRISTER</v>
      </c>
      <c r="B145" t="str">
        <f>"010410121702"</f>
        <v>010410121702</v>
      </c>
      <c r="C145" t="str">
        <f>"WTP"</f>
        <v>WTP</v>
      </c>
      <c r="D145">
        <v>80</v>
      </c>
    </row>
    <row r="146" spans="1:4">
      <c r="A146" t="str">
        <f>"CHRISTIE EADE"</f>
        <v>CHRISTIE EADE</v>
      </c>
      <c r="B146" t="str">
        <f>"010524121380"</f>
        <v>010524121380</v>
      </c>
      <c r="C146" t="str">
        <f>"WTP"</f>
        <v>WTP</v>
      </c>
      <c r="D146">
        <v>80</v>
      </c>
    </row>
    <row r="147" spans="1:4">
      <c r="A147" t="str">
        <f>"CLARA ERNA GEMINIK"</f>
        <v>CLARA ERNA GEMINIK</v>
      </c>
      <c r="B147" t="str">
        <f>"011006120462"</f>
        <v>011006120462</v>
      </c>
      <c r="C147" t="str">
        <f>"WTP"</f>
        <v>WTP</v>
      </c>
      <c r="D147">
        <v>80</v>
      </c>
    </row>
    <row r="148" spans="1:4">
      <c r="A148" t="str">
        <f>"DANIAL AFZAN BIN YUNUS"</f>
        <v>DANIAL AFZAN BIN YUNUS</v>
      </c>
      <c r="B148" t="str">
        <f>"010226100901"</f>
        <v>010226100901</v>
      </c>
      <c r="C148" t="str">
        <f>"WTP"</f>
        <v>WTP</v>
      </c>
      <c r="D148">
        <v>80</v>
      </c>
    </row>
    <row r="149" spans="1:4">
      <c r="A149" t="str">
        <f>"DANIAL HAIKAL BIN ZOLYANI"</f>
        <v>DANIAL HAIKAL BIN ZOLYANI</v>
      </c>
      <c r="B149" t="str">
        <f>"010407031087"</f>
        <v>010407031087</v>
      </c>
      <c r="C149" t="str">
        <f>"WTP"</f>
        <v>WTP</v>
      </c>
      <c r="D149">
        <v>80</v>
      </c>
    </row>
    <row r="150" spans="1:4">
      <c r="A150" t="str">
        <f>"DANIAL SANI BIN NORMAN SANI"</f>
        <v>DANIAL SANI BIN NORMAN SANI</v>
      </c>
      <c r="B150" t="str">
        <f>"010617100861"</f>
        <v>010617100861</v>
      </c>
      <c r="C150" t="str">
        <f>"WTP"</f>
        <v>WTP</v>
      </c>
      <c r="D150">
        <v>80</v>
      </c>
    </row>
    <row r="151" spans="1:4">
      <c r="A151" t="str">
        <f>"DANISH BIN RAZIF"</f>
        <v>DANISH BIN RAZIF</v>
      </c>
      <c r="B151" t="str">
        <f>"010807100977"</f>
        <v>010807100977</v>
      </c>
      <c r="C151" t="str">
        <f>"WTP"</f>
        <v>WTP</v>
      </c>
      <c r="D151">
        <v>80</v>
      </c>
    </row>
    <row r="152" spans="1:4">
      <c r="A152" t="str">
        <f>"DANISH DANIAL BIN SUHAIMI"</f>
        <v>DANISH DANIAL BIN SUHAIMI</v>
      </c>
      <c r="B152" t="str">
        <f>"011228010381"</f>
        <v>011228010381</v>
      </c>
      <c r="C152" t="str">
        <f>"WTP"</f>
        <v>WTP</v>
      </c>
      <c r="D152">
        <v>80</v>
      </c>
    </row>
    <row r="153" spans="1:4">
      <c r="A153" t="str">
        <f>"DARREL HILL ANAK NOWEN"</f>
        <v>DARREL HILL ANAK NOWEN</v>
      </c>
      <c r="B153" t="str">
        <f>"011021130511"</f>
        <v>011021130511</v>
      </c>
      <c r="C153" t="str">
        <f>"WTP"</f>
        <v>WTP</v>
      </c>
      <c r="D153">
        <v>80</v>
      </c>
    </row>
    <row r="154" spans="1:4">
      <c r="A154" t="str">
        <f>"DARWISYAH QISTINA BINTI ZULKANAIN"</f>
        <v>DARWISYAH QISTINA BINTI ZULKANAIN</v>
      </c>
      <c r="B154" t="str">
        <f>"010302101034"</f>
        <v>010302101034</v>
      </c>
      <c r="C154" t="str">
        <f>"WTP"</f>
        <v>WTP</v>
      </c>
      <c r="D154">
        <v>80</v>
      </c>
    </row>
    <row r="155" spans="1:4">
      <c r="A155" t="str">
        <f>"DARYL DENNY CHAN"</f>
        <v>DARYL DENNY CHAN</v>
      </c>
      <c r="B155" t="str">
        <f>"011009120521"</f>
        <v>011009120521</v>
      </c>
      <c r="C155" t="str">
        <f>"WTP"</f>
        <v>WTP</v>
      </c>
      <c r="D155">
        <v>80</v>
      </c>
    </row>
    <row r="156" spans="1:4">
      <c r="A156" t="str">
        <f>"DAYANA BATRISYA BINTI AHMAD DELI"</f>
        <v>DAYANA BATRISYA BINTI AHMAD DELI</v>
      </c>
      <c r="B156" t="str">
        <f>"011001140480"</f>
        <v>011001140480</v>
      </c>
      <c r="C156" t="str">
        <f>"WTP"</f>
        <v>WTP</v>
      </c>
      <c r="D156">
        <v>80</v>
      </c>
    </row>
    <row r="157" spans="1:4">
      <c r="A157" t="str">
        <f>"DAYANG NUR ATIQAH BINTI ABG ZULKARNINE"</f>
        <v>DAYANG NUR ATIQAH BINTI ABG ZULKARNINE</v>
      </c>
      <c r="B157" t="str">
        <f>"010403130344"</f>
        <v>010403130344</v>
      </c>
      <c r="C157" t="str">
        <f>"WTP"</f>
        <v>WTP</v>
      </c>
      <c r="D157">
        <v>80</v>
      </c>
    </row>
    <row r="158" spans="1:4">
      <c r="A158" t="str">
        <f>"DERRALL ANAK JALAH"</f>
        <v>DERRALL ANAK JALAH</v>
      </c>
      <c r="B158" t="str">
        <f>"010114130161"</f>
        <v>010114130161</v>
      </c>
      <c r="C158" t="str">
        <f>"WTP"</f>
        <v>WTP</v>
      </c>
      <c r="D158">
        <v>80</v>
      </c>
    </row>
    <row r="159" spans="1:4">
      <c r="A159" t="str">
        <f>"DESMOND A/L JAMES"</f>
        <v>DESMOND A/L JAMES</v>
      </c>
      <c r="B159" t="str">
        <f>"010822021329"</f>
        <v>010822021329</v>
      </c>
      <c r="C159" t="str">
        <f>"WTP"</f>
        <v>WTP</v>
      </c>
      <c r="D159">
        <v>80</v>
      </c>
    </row>
    <row r="160" spans="1:4">
      <c r="A160" t="str">
        <f>"DEVENDRAN THENAKARAN"</f>
        <v>DEVENDRAN THENAKARAN</v>
      </c>
      <c r="B160" t="str">
        <f>"010407020943"</f>
        <v>010407020943</v>
      </c>
      <c r="C160" t="str">
        <f>"WTP"</f>
        <v>WTP</v>
      </c>
      <c r="D160">
        <v>80</v>
      </c>
    </row>
    <row r="161" spans="1:4">
      <c r="A161" t="str">
        <f>"DHODI TRIKUSUMA BIN MOHD YATIM"</f>
        <v>DHODI TRIKUSUMA BIN MOHD YATIM</v>
      </c>
      <c r="B161" t="str">
        <f>"011215040047"</f>
        <v>011215040047</v>
      </c>
      <c r="C161" t="str">
        <f>"WTP"</f>
        <v>WTP</v>
      </c>
      <c r="D161">
        <v>80</v>
      </c>
    </row>
    <row r="162" spans="1:4">
      <c r="A162" t="str">
        <f>"DJERICHLEY JUNIL"</f>
        <v>DJERICHLEY JUNIL</v>
      </c>
      <c r="B162" t="str">
        <f>"010903120409"</f>
        <v>010903120409</v>
      </c>
      <c r="C162" t="str">
        <f>"WTP"</f>
        <v>WTP</v>
      </c>
      <c r="D162">
        <v>80</v>
      </c>
    </row>
    <row r="163" spans="1:4">
      <c r="A163" t="str">
        <f>"DONOVAN DEOGRATIS DAMIANUS"</f>
        <v>DONOVAN DEOGRATIS DAMIANUS</v>
      </c>
      <c r="B163" t="str">
        <f>"011222121021"</f>
        <v>011222121021</v>
      </c>
      <c r="C163" t="str">
        <f>"WTP"</f>
        <v>WTP</v>
      </c>
      <c r="D163">
        <v>80</v>
      </c>
    </row>
    <row r="164" spans="1:4">
      <c r="A164" t="str">
        <f>"DOUBLYN ANAK PENGIRANG"</f>
        <v>DOUBLYN ANAK PENGIRANG</v>
      </c>
      <c r="B164" t="str">
        <f>"010817130109"</f>
        <v>010817130109</v>
      </c>
      <c r="C164" t="str">
        <f>"WTP"</f>
        <v>WTP</v>
      </c>
      <c r="D164">
        <v>80</v>
      </c>
    </row>
    <row r="165" spans="1:4">
      <c r="A165" t="str">
        <f>"DZA SHAZZWAN SHAH BIN ROSDI"</f>
        <v>DZA SHAZZWAN SHAH BIN ROSDI</v>
      </c>
      <c r="B165" t="str">
        <f>"010512060787"</f>
        <v>010512060787</v>
      </c>
      <c r="C165" t="str">
        <f>"WTP"</f>
        <v>WTP</v>
      </c>
      <c r="D165">
        <v>80</v>
      </c>
    </row>
    <row r="166" spans="1:4">
      <c r="A166" t="str">
        <f>"DZUL AZRIL BIN ABDUL KARIM"</f>
        <v>DZUL AZRIL BIN ABDUL KARIM</v>
      </c>
      <c r="B166" t="str">
        <f>"010924030197"</f>
        <v>010924030197</v>
      </c>
      <c r="C166" t="str">
        <f>"WTP"</f>
        <v>WTP</v>
      </c>
      <c r="D166">
        <v>80</v>
      </c>
    </row>
    <row r="167" spans="1:4">
      <c r="A167" t="str">
        <f>"EASTHERFANIA ADLY ANAK RUNDANG"</f>
        <v>EASTHERFANIA ADLY ANAK RUNDANG</v>
      </c>
      <c r="B167" t="str">
        <f>"011106100880"</f>
        <v>011106100880</v>
      </c>
      <c r="C167" t="str">
        <f>"WTP"</f>
        <v>WTP</v>
      </c>
      <c r="D167">
        <v>80</v>
      </c>
    </row>
    <row r="168" spans="1:4">
      <c r="A168" t="str">
        <f>"EDGARSUNI BIN HUMPLEY"</f>
        <v>EDGARSUNI BIN HUMPLEY</v>
      </c>
      <c r="B168" t="str">
        <f>"010401121065"</f>
        <v>010401121065</v>
      </c>
      <c r="C168" t="str">
        <f>"WTP"</f>
        <v>WTP</v>
      </c>
      <c r="D168">
        <v>80</v>
      </c>
    </row>
    <row r="169" spans="1:4">
      <c r="A169" t="str">
        <f>"EDLYN MARIA ANAK ISSAC"</f>
        <v>EDLYN MARIA ANAK ISSAC</v>
      </c>
      <c r="B169" t="str">
        <f>"010610130590"</f>
        <v>010610130590</v>
      </c>
      <c r="C169" t="str">
        <f>"WTP"</f>
        <v>WTP</v>
      </c>
      <c r="D169">
        <v>80</v>
      </c>
    </row>
    <row r="170" spans="1:4">
      <c r="A170" t="str">
        <f>"EDNA CHRISTABELLA BT KIN VUN"</f>
        <v>EDNA CHRISTABELLA BT KIN VUN</v>
      </c>
      <c r="B170" t="str">
        <f>"010311120202"</f>
        <v>010311120202</v>
      </c>
      <c r="C170" t="str">
        <f>"WTP"</f>
        <v>WTP</v>
      </c>
      <c r="D170">
        <v>80</v>
      </c>
    </row>
    <row r="171" spans="1:4">
      <c r="A171" t="str">
        <f>"EDWIN JIPANIS"</f>
        <v>EDWIN JIPANIS</v>
      </c>
      <c r="B171" t="str">
        <f>"010907120553"</f>
        <v>010907120553</v>
      </c>
      <c r="C171" t="str">
        <f>"WTP"</f>
        <v>WTP</v>
      </c>
      <c r="D171">
        <v>80</v>
      </c>
    </row>
    <row r="172" spans="1:4">
      <c r="A172" t="str">
        <f>"EFEFUS ENTALANG ANAK MACLISTER"</f>
        <v>EFEFUS ENTALANG ANAK MACLISTER</v>
      </c>
      <c r="B172" t="str">
        <f>"010426130355"</f>
        <v>010426130355</v>
      </c>
      <c r="C172" t="str">
        <f>"WTP"</f>
        <v>WTP</v>
      </c>
      <c r="D172">
        <v>80</v>
      </c>
    </row>
    <row r="173" spans="1:4">
      <c r="A173" t="str">
        <f>"ELDRICK JIBRIN @ JUBIRIN"</f>
        <v>ELDRICK JIBRIN @ JUBIRIN</v>
      </c>
      <c r="B173" t="str">
        <f>"010319120901"</f>
        <v>010319120901</v>
      </c>
      <c r="C173" t="str">
        <f>"WTP"</f>
        <v>WTP</v>
      </c>
      <c r="D173">
        <v>80</v>
      </c>
    </row>
    <row r="174" spans="1:4">
      <c r="A174" t="str">
        <f>"ELILAN A/L JEYPAL"</f>
        <v>ELILAN A/L JEYPAL</v>
      </c>
      <c r="B174" t="str">
        <f>"010813081151"</f>
        <v>010813081151</v>
      </c>
      <c r="C174" t="str">
        <f>"WTP"</f>
        <v>WTP</v>
      </c>
      <c r="D174">
        <v>80</v>
      </c>
    </row>
    <row r="175" spans="1:4">
      <c r="A175" t="str">
        <f>"ELMER OSWALD YONG"</f>
        <v>ELMER OSWALD YONG</v>
      </c>
      <c r="B175" t="str">
        <f>"010110120505"</f>
        <v>010110120505</v>
      </c>
      <c r="C175" t="str">
        <f>"WTP"</f>
        <v>WTP</v>
      </c>
      <c r="D175">
        <v>80</v>
      </c>
    </row>
    <row r="176" spans="1:4">
      <c r="A176" t="str">
        <f>"EMILLYN ANAK DUNCAN"</f>
        <v>EMILLYN ANAK DUNCAN</v>
      </c>
      <c r="B176" t="str">
        <f>"010610131008"</f>
        <v>010610131008</v>
      </c>
      <c r="C176" t="str">
        <f>"WTP"</f>
        <v>WTP</v>
      </c>
      <c r="D176">
        <v>80</v>
      </c>
    </row>
    <row r="177" spans="1:4">
      <c r="A177" t="str">
        <f>"ERIK BIN BUNIA @ ANTONIUS BINIOS"</f>
        <v>ERIK BIN BUNIA @ ANTONIUS BINIOS</v>
      </c>
      <c r="B177" t="str">
        <f>"010313120601"</f>
        <v>010313120601</v>
      </c>
      <c r="C177" t="str">
        <f>"WTP"</f>
        <v>WTP</v>
      </c>
      <c r="D177">
        <v>80</v>
      </c>
    </row>
    <row r="178" spans="1:4">
      <c r="A178" t="str">
        <f>"ERNIE NATASHA BINTI ROSELAN"</f>
        <v>ERNIE NATASHA BINTI ROSELAN</v>
      </c>
      <c r="B178" t="str">
        <f>"010516020774"</f>
        <v>010516020774</v>
      </c>
      <c r="C178" t="str">
        <f>"WTP"</f>
        <v>WTP</v>
      </c>
      <c r="D178">
        <v>80</v>
      </c>
    </row>
    <row r="179" spans="1:4">
      <c r="A179" t="str">
        <f>"ERWIN MEXWELL JALDIN"</f>
        <v>ERWIN MEXWELL JALDIN</v>
      </c>
      <c r="B179" t="str">
        <f>"010720121425"</f>
        <v>010720121425</v>
      </c>
      <c r="C179" t="str">
        <f>"WTP"</f>
        <v>WTP</v>
      </c>
      <c r="D179">
        <v>80</v>
      </c>
    </row>
    <row r="180" spans="1:4">
      <c r="A180" t="str">
        <f>"ESSICA RANAI ANAK EMBAWA"</f>
        <v>ESSICA RANAI ANAK EMBAWA</v>
      </c>
      <c r="B180" t="str">
        <f>"011230600014"</f>
        <v>011230600014</v>
      </c>
      <c r="C180" t="str">
        <f>"WTP"</f>
        <v>WTP</v>
      </c>
      <c r="D180">
        <v>80</v>
      </c>
    </row>
    <row r="181" spans="1:4">
      <c r="A181" t="str">
        <f>"EVANGELINA LAHAI YAHUDA"</f>
        <v>EVANGELINA LAHAI YAHUDA</v>
      </c>
      <c r="B181" t="str">
        <f>"010208130402"</f>
        <v>010208130402</v>
      </c>
      <c r="C181" t="str">
        <f>"WTP"</f>
        <v>WTP</v>
      </c>
      <c r="D181">
        <v>80</v>
      </c>
    </row>
    <row r="182" spans="1:4">
      <c r="A182" t="str">
        <f>"EVENEZER ANTHONY"</f>
        <v>EVENEZER ANTHONY</v>
      </c>
      <c r="B182" t="str">
        <f>"011210121331"</f>
        <v>011210121331</v>
      </c>
      <c r="C182" t="str">
        <f>"WTP"</f>
        <v>WTP</v>
      </c>
      <c r="D182">
        <v>80</v>
      </c>
    </row>
    <row r="183" spans="1:4">
      <c r="A183" t="str">
        <f>"FABERITUS BIN LATIP @ THOMAS"</f>
        <v>FABERITUS BIN LATIP @ THOMAS</v>
      </c>
      <c r="B183" t="str">
        <f>"010114120393"</f>
        <v>010114120393</v>
      </c>
      <c r="C183" t="str">
        <f>"WTP"</f>
        <v>WTP</v>
      </c>
      <c r="D183">
        <v>80</v>
      </c>
    </row>
    <row r="184" spans="1:4">
      <c r="A184" t="str">
        <f>"FADLIEZAN CHEAW BIN ABDULLAH"</f>
        <v>FADLIEZAN CHEAW BIN ABDULLAH</v>
      </c>
      <c r="B184" t="str">
        <f>"010617011703"</f>
        <v>010617011703</v>
      </c>
      <c r="C184" t="str">
        <f>"WTP"</f>
        <v>WTP</v>
      </c>
      <c r="D184">
        <v>80</v>
      </c>
    </row>
    <row r="185" spans="1:4">
      <c r="A185" t="str">
        <f>"FAHMI IZZUDDIN BIN KAMARUDIN"</f>
        <v>FAHMI IZZUDDIN BIN KAMARUDIN</v>
      </c>
      <c r="B185" t="str">
        <f>"010531011411"</f>
        <v>010531011411</v>
      </c>
      <c r="C185" t="str">
        <f>"WTP"</f>
        <v>WTP</v>
      </c>
      <c r="D185">
        <v>80</v>
      </c>
    </row>
    <row r="186" spans="1:4">
      <c r="A186" t="str">
        <f>"FAIZ BIN MUHAMAD"</f>
        <v>FAIZ BIN MUHAMAD</v>
      </c>
      <c r="B186" t="str">
        <f>"010207070321"</f>
        <v>010207070321</v>
      </c>
      <c r="C186" t="str">
        <f>"WTP"</f>
        <v>WTP</v>
      </c>
      <c r="D186">
        <v>80</v>
      </c>
    </row>
    <row r="187" spans="1:4">
      <c r="A187" t="str">
        <f>"FAIZ SYAFIQ BIN ZAMRI"</f>
        <v>FAIZ SYAFIQ BIN ZAMRI</v>
      </c>
      <c r="B187" t="str">
        <f>"010831080857"</f>
        <v>010831080857</v>
      </c>
      <c r="C187" t="str">
        <f>"WTP"</f>
        <v>WTP</v>
      </c>
      <c r="D187">
        <v>80</v>
      </c>
    </row>
    <row r="188" spans="1:4">
      <c r="A188" t="str">
        <f>"FAIZ SYAZLLAN BIN HASBULLAH"</f>
        <v>FAIZ SYAZLLAN BIN HASBULLAH</v>
      </c>
      <c r="B188" t="str">
        <f>"011006110117"</f>
        <v>011006110117</v>
      </c>
      <c r="C188" t="str">
        <f>"WTP"</f>
        <v>WTP</v>
      </c>
      <c r="D188">
        <v>80</v>
      </c>
    </row>
    <row r="189" spans="1:4">
      <c r="A189" t="str">
        <f>"FAKHRUL SALIHIN BIN AZLAN "</f>
        <v>FAKHRUL SALIHIN BIN AZLAN </v>
      </c>
      <c r="B189" t="str">
        <f>"010311100391"</f>
        <v>010311100391</v>
      </c>
      <c r="C189" t="str">
        <f>"WTP"</f>
        <v>WTP</v>
      </c>
      <c r="D189">
        <v>80</v>
      </c>
    </row>
    <row r="190" spans="1:4">
      <c r="A190" t="str">
        <f>"FARA AYUNA BINTI MOHD BASRI"</f>
        <v>FARA AYUNA BINTI MOHD BASRI</v>
      </c>
      <c r="B190" t="str">
        <f>"011112050322"</f>
        <v>011112050322</v>
      </c>
      <c r="C190" t="str">
        <f>"WTP"</f>
        <v>WTP</v>
      </c>
      <c r="D190">
        <v>80</v>
      </c>
    </row>
    <row r="191" spans="1:4">
      <c r="A191" t="str">
        <f>"FARAH NURLISA BINTI SUHERMANTO"</f>
        <v>FARAH NURLISA BINTI SUHERMANTO</v>
      </c>
      <c r="B191" t="str">
        <f>"010424130706"</f>
        <v>010424130706</v>
      </c>
      <c r="C191" t="str">
        <f>"WTP"</f>
        <v>WTP</v>
      </c>
      <c r="D191">
        <v>80</v>
      </c>
    </row>
    <row r="192" spans="1:4">
      <c r="A192" t="str">
        <f>"FAREEQ ASYRAF BIN MONJAMIL"</f>
        <v>FAREEQ ASYRAF BIN MONJAMIL</v>
      </c>
      <c r="B192" t="str">
        <f>"010310010175"</f>
        <v>010310010175</v>
      </c>
      <c r="C192" t="str">
        <f>"WTP"</f>
        <v>WTP</v>
      </c>
      <c r="D192">
        <v>80</v>
      </c>
    </row>
    <row r="193" spans="1:4">
      <c r="A193" t="str">
        <f>"FARIENA AQILAH BINTI ISMAIL"</f>
        <v>FARIENA AQILAH BINTI ISMAIL</v>
      </c>
      <c r="B193" t="str">
        <f>"010327060654"</f>
        <v>010327060654</v>
      </c>
      <c r="C193" t="str">
        <f>"WTP"</f>
        <v>WTP</v>
      </c>
      <c r="D193">
        <v>80</v>
      </c>
    </row>
    <row r="194" spans="1:4">
      <c r="A194" t="str">
        <f>"FARINA ANIS BINTI AZMI"</f>
        <v>FARINA ANIS BINTI AZMI</v>
      </c>
      <c r="B194" t="str">
        <f>"011013060584"</f>
        <v>011013060584</v>
      </c>
      <c r="C194" t="str">
        <f t="shared" ref="C194:C257" si="3">"WTP"</f>
        <v>WTP</v>
      </c>
      <c r="D194">
        <v>80</v>
      </c>
    </row>
    <row r="195" spans="1:4">
      <c r="A195" t="str">
        <f>"FARITHZ DANIEL BIN JEEFRI"</f>
        <v>FARITHZ DANIEL BIN JEEFRI</v>
      </c>
      <c r="B195" t="str">
        <f>"011206012167"</f>
        <v>011206012167</v>
      </c>
      <c r="C195" t="str">
        <f>"WTP"</f>
        <v>WTP</v>
      </c>
      <c r="D195">
        <v>80</v>
      </c>
    </row>
    <row r="196" spans="1:4">
      <c r="A196" t="str">
        <f>"FATIN ADILAH BINTI MOHAMMAD ARIFFIN ARUMUGAM "</f>
        <v>FATIN ADILAH BINTI MOHAMMAD ARIFFIN ARUMUGAM </v>
      </c>
      <c r="B196" t="str">
        <f>"011023080810"</f>
        <v>011023080810</v>
      </c>
      <c r="C196" t="str">
        <f>"WTP"</f>
        <v>WTP</v>
      </c>
      <c r="D196">
        <v>80</v>
      </c>
    </row>
    <row r="197" spans="1:4">
      <c r="A197" t="str">
        <f>"FATIN FATINI BINTI ROSLAN"</f>
        <v>FATIN FATINI BINTI ROSLAN</v>
      </c>
      <c r="B197" t="str">
        <f>"011124020438"</f>
        <v>011124020438</v>
      </c>
      <c r="C197" t="str">
        <f>"WTP"</f>
        <v>WTP</v>
      </c>
      <c r="D197">
        <v>80</v>
      </c>
    </row>
    <row r="198" spans="1:4">
      <c r="A198" t="str">
        <f>"FATIN FAZREEN BINTI MOHD FADLI"</f>
        <v>FATIN FAZREEN BINTI MOHD FADLI</v>
      </c>
      <c r="B198" t="str">
        <f>"010715140568"</f>
        <v>010715140568</v>
      </c>
      <c r="C198" t="str">
        <f>"WTP"</f>
        <v>WTP</v>
      </c>
      <c r="D198">
        <v>80</v>
      </c>
    </row>
    <row r="199" spans="1:4">
      <c r="A199" t="str">
        <f>"FATIN NABILA BINTI MOHD RIDA"</f>
        <v>FATIN NABILA BINTI MOHD RIDA</v>
      </c>
      <c r="B199" t="str">
        <f>"011003050294"</f>
        <v>011003050294</v>
      </c>
      <c r="C199" t="str">
        <f>"WTP"</f>
        <v>WTP</v>
      </c>
      <c r="D199">
        <v>80</v>
      </c>
    </row>
    <row r="200" spans="1:4">
      <c r="A200" t="str">
        <f>"FATIN NORISHA BINTI MOHD IDROS"</f>
        <v>FATIN NORISHA BINTI MOHD IDROS</v>
      </c>
      <c r="B200" t="str">
        <f>"011007080538"</f>
        <v>011007080538</v>
      </c>
      <c r="C200" t="str">
        <f>"WTP"</f>
        <v>WTP</v>
      </c>
      <c r="D200">
        <v>80</v>
      </c>
    </row>
    <row r="201" spans="1:4">
      <c r="A201" t="str">
        <f>"FATIN NUR FATIHAH BINTI ROSLAN"</f>
        <v>FATIN NUR FATIHAH BINTI ROSLAN</v>
      </c>
      <c r="B201" t="str">
        <f>"010208010996"</f>
        <v>010208010996</v>
      </c>
      <c r="C201" t="str">
        <f>"WTP"</f>
        <v>WTP</v>
      </c>
      <c r="D201">
        <v>80</v>
      </c>
    </row>
    <row r="202" spans="1:4">
      <c r="A202" t="str">
        <f>"FAZIRUL HAKIM BIN MOHD FAIZAL"</f>
        <v>FAZIRUL HAKIM BIN MOHD FAIZAL</v>
      </c>
      <c r="B202" t="str">
        <f>"010228011849"</f>
        <v>010228011849</v>
      </c>
      <c r="C202" t="str">
        <f>"WTP"</f>
        <v>WTP</v>
      </c>
      <c r="D202">
        <v>80</v>
      </c>
    </row>
    <row r="203" spans="1:4">
      <c r="A203" t="str">
        <f>"FAZLAN IDHAM BIN MUSTARULLAH"</f>
        <v>FAZLAN IDHAM BIN MUSTARULLAH</v>
      </c>
      <c r="B203" t="str">
        <f>"010211020917"</f>
        <v>010211020917</v>
      </c>
      <c r="C203" t="str">
        <f>"WTP"</f>
        <v>WTP</v>
      </c>
      <c r="D203">
        <v>80</v>
      </c>
    </row>
    <row r="204" spans="1:4">
      <c r="A204" t="str">
        <f>"FAZLI BIN SUBHAN"</f>
        <v>FAZLI BIN SUBHAN</v>
      </c>
      <c r="B204" t="str">
        <f>"010427120853"</f>
        <v>010427120853</v>
      </c>
      <c r="C204" t="str">
        <f>"WTP"</f>
        <v>WTP</v>
      </c>
      <c r="D204">
        <v>80</v>
      </c>
    </row>
    <row r="205" spans="1:4">
      <c r="A205" t="str">
        <f>"FENNELY VOO"</f>
        <v>FENNELY VOO</v>
      </c>
      <c r="B205" t="str">
        <f>"011004120178"</f>
        <v>011004120178</v>
      </c>
      <c r="C205" t="str">
        <f>"WTP"</f>
        <v>WTP</v>
      </c>
      <c r="D205">
        <v>80</v>
      </c>
    </row>
    <row r="206" spans="1:4">
      <c r="A206" t="str">
        <f>"FERRITY ANAK PAULUS"</f>
        <v>FERRITY ANAK PAULUS</v>
      </c>
      <c r="B206" t="str">
        <f>"010316131146"</f>
        <v>010316131146</v>
      </c>
      <c r="C206" t="str">
        <f>"WTP"</f>
        <v>WTP</v>
      </c>
      <c r="D206">
        <v>80</v>
      </c>
    </row>
    <row r="207" spans="1:4">
      <c r="A207" t="str">
        <f>"FIRDAUS BIN NASAR"</f>
        <v>FIRDAUS BIN NASAR</v>
      </c>
      <c r="B207" t="str">
        <f>"010828120387"</f>
        <v>010828120387</v>
      </c>
      <c r="C207" t="str">
        <f>"WTP"</f>
        <v>WTP</v>
      </c>
      <c r="D207">
        <v>80</v>
      </c>
    </row>
    <row r="208" spans="1:4">
      <c r="A208" t="str">
        <f>"FIRDAUS FIKRI BIN BAKHTIAR"</f>
        <v>FIRDAUS FIKRI BIN BAKHTIAR</v>
      </c>
      <c r="B208" t="str">
        <f>"010714140443"</f>
        <v>010714140443</v>
      </c>
      <c r="C208" t="str">
        <f>"WTP"</f>
        <v>WTP</v>
      </c>
      <c r="D208">
        <v>80</v>
      </c>
    </row>
    <row r="209" spans="1:4">
      <c r="A209" t="str">
        <f>"FITRI QAIRANIS FAREEZA BINTI ABDUL RAHOH"</f>
        <v>FITRI QAIRANIS FAREEZA BINTI ABDUL RAHOH</v>
      </c>
      <c r="B209" t="str">
        <f>"011228020790"</f>
        <v>011228020790</v>
      </c>
      <c r="C209" t="str">
        <f>"WTP"</f>
        <v>WTP</v>
      </c>
      <c r="D209">
        <v>80</v>
      </c>
    </row>
    <row r="210" spans="1:4">
      <c r="A210" t="str">
        <f>"FLETCHER FARRACIE GUNIR"</f>
        <v>FLETCHER FARRACIE GUNIR</v>
      </c>
      <c r="B210" t="str">
        <f>"011106120427"</f>
        <v>011106120427</v>
      </c>
      <c r="C210" t="str">
        <f>"WTP"</f>
        <v>WTP</v>
      </c>
      <c r="D210">
        <v>80</v>
      </c>
    </row>
    <row r="211" spans="1:4">
      <c r="A211" t="str">
        <f>"FLORENCE ANAK STEPHEN"</f>
        <v>FLORENCE ANAK STEPHEN</v>
      </c>
      <c r="B211" t="str">
        <f>"010302130302"</f>
        <v>010302130302</v>
      </c>
      <c r="C211" t="str">
        <f>"WTP"</f>
        <v>WTP</v>
      </c>
      <c r="D211">
        <v>80</v>
      </c>
    </row>
    <row r="212" spans="1:4">
      <c r="A212" t="str">
        <f>"FLORIA LISA ANAK EDWIN DUAT"</f>
        <v>FLORIA LISA ANAK EDWIN DUAT</v>
      </c>
      <c r="B212" t="str">
        <f>"011022131030"</f>
        <v>011022131030</v>
      </c>
      <c r="C212" t="str">
        <f>"WTP"</f>
        <v>WTP</v>
      </c>
      <c r="D212">
        <v>80</v>
      </c>
    </row>
    <row r="213" spans="1:4">
      <c r="A213" t="str">
        <f>"FOLYEVIAN ROIPON"</f>
        <v>FOLYEVIAN ROIPON</v>
      </c>
      <c r="B213" t="str">
        <f>"010311120819"</f>
        <v>010311120819</v>
      </c>
      <c r="C213" t="str">
        <f>"WTP"</f>
        <v>WTP</v>
      </c>
      <c r="D213">
        <v>80</v>
      </c>
    </row>
    <row r="214" spans="1:4">
      <c r="A214" t="str">
        <f>"GABRIEL LIMBAI ANAK EGOH"</f>
        <v>GABRIEL LIMBAI ANAK EGOH</v>
      </c>
      <c r="B214" t="str">
        <f>"010723131215"</f>
        <v>010723131215</v>
      </c>
      <c r="C214" t="str">
        <f>"WTP"</f>
        <v>WTP</v>
      </c>
      <c r="D214">
        <v>80</v>
      </c>
    </row>
    <row r="215" spans="1:4">
      <c r="A215" t="str">
        <f>"GERALD RAYNER"</f>
        <v>GERALD RAYNER</v>
      </c>
      <c r="B215" t="str">
        <f>"010921120859"</f>
        <v>010921120859</v>
      </c>
      <c r="C215" t="str">
        <f>"WTP"</f>
        <v>WTP</v>
      </c>
      <c r="D215">
        <v>80</v>
      </c>
    </row>
    <row r="216" spans="1:4">
      <c r="A216" t="str">
        <f>"GOKULAN A/L ADINARANIN"</f>
        <v>GOKULAN A/L ADINARANIN</v>
      </c>
      <c r="B216" t="str">
        <f>"011106080891"</f>
        <v>011106080891</v>
      </c>
      <c r="C216" t="str">
        <f>"WTP"</f>
        <v>WTP</v>
      </c>
      <c r="D216">
        <v>80</v>
      </c>
    </row>
    <row r="217" spans="1:4">
      <c r="A217" t="str">
        <f>"GOLNAR CHALEY ANAK JAWING"</f>
        <v>GOLNAR CHALEY ANAK JAWING</v>
      </c>
      <c r="B217" t="str">
        <f>"010126130732"</f>
        <v>010126130732</v>
      </c>
      <c r="C217" t="str">
        <f>"WTP"</f>
        <v>WTP</v>
      </c>
      <c r="D217">
        <v>80</v>
      </c>
    </row>
    <row r="218" spans="1:4">
      <c r="A218" t="str">
        <f>"HABEL MICHAEL"</f>
        <v>HABEL MICHAEL</v>
      </c>
      <c r="B218" t="str">
        <f>"010928121117"</f>
        <v>010928121117</v>
      </c>
      <c r="C218" t="str">
        <f>"WTP"</f>
        <v>WTP</v>
      </c>
      <c r="D218">
        <v>80</v>
      </c>
    </row>
    <row r="219" spans="1:4">
      <c r="A219" t="str">
        <f>"HADIF AIMAN BIN AHMAD NOR HALIM"</f>
        <v>HADIF AIMAN BIN AHMAD NOR HALIM</v>
      </c>
      <c r="B219" t="str">
        <f>"010410011685"</f>
        <v>010410011685</v>
      </c>
      <c r="C219" t="str">
        <f>"WTP"</f>
        <v>WTP</v>
      </c>
      <c r="D219">
        <v>80</v>
      </c>
    </row>
    <row r="220" spans="1:4">
      <c r="A220" t="str">
        <f>"HAFEEZ SHAHROL ASHRAF BIN IDRIS"</f>
        <v>HAFEEZ SHAHROL ASHRAF BIN IDRIS</v>
      </c>
      <c r="B220" t="str">
        <f>"011208011061"</f>
        <v>011208011061</v>
      </c>
      <c r="C220" t="str">
        <f>"WTP"</f>
        <v>WTP</v>
      </c>
      <c r="D220">
        <v>80</v>
      </c>
    </row>
    <row r="221" spans="1:4">
      <c r="A221" t="str">
        <f>"HAFIDZUL HAKIMY BIN HAMDAN"</f>
        <v>HAFIDZUL HAKIMY BIN HAMDAN</v>
      </c>
      <c r="B221" t="str">
        <f>"010708070039"</f>
        <v>010708070039</v>
      </c>
      <c r="C221" t="str">
        <f>"WTP"</f>
        <v>WTP</v>
      </c>
      <c r="D221">
        <v>80</v>
      </c>
    </row>
    <row r="222" spans="1:4">
      <c r="A222" t="str">
        <f>"HAFIZAHWATI BINTI ABD HAMID"</f>
        <v>HAFIZAHWATI BINTI ABD HAMID</v>
      </c>
      <c r="B222" t="str">
        <f>"011202011132"</f>
        <v>011202011132</v>
      </c>
      <c r="C222" t="str">
        <f>"WTP"</f>
        <v>WTP</v>
      </c>
      <c r="D222">
        <v>80</v>
      </c>
    </row>
    <row r="223" spans="1:4">
      <c r="A223" t="str">
        <f>"HAKIM QAIYYUM BIN AZMI"</f>
        <v>HAKIM QAIYYUM BIN AZMI</v>
      </c>
      <c r="B223" t="str">
        <f>"010216101943"</f>
        <v>010216101943</v>
      </c>
      <c r="C223" t="str">
        <f>"WTP"</f>
        <v>WTP</v>
      </c>
      <c r="D223">
        <v>80</v>
      </c>
    </row>
    <row r="224" spans="1:4">
      <c r="A224" t="str">
        <f>"HAMSAH BIN SANUSI"</f>
        <v>HAMSAH BIN SANUSI</v>
      </c>
      <c r="B224" t="str">
        <f>"010726011075"</f>
        <v>010726011075</v>
      </c>
      <c r="C224" t="str">
        <f>"WTP"</f>
        <v>WTP</v>
      </c>
      <c r="D224">
        <v>80</v>
      </c>
    </row>
    <row r="225" spans="1:4">
      <c r="A225" t="str">
        <f>"HARITH BIN SAIFUL AZMI"</f>
        <v>HARITH BIN SAIFUL AZMI</v>
      </c>
      <c r="B225" t="str">
        <f>"010212141235"</f>
        <v>010212141235</v>
      </c>
      <c r="C225" t="str">
        <f>"WTP"</f>
        <v>WTP</v>
      </c>
      <c r="D225">
        <v>80</v>
      </c>
    </row>
    <row r="226" spans="1:4">
      <c r="A226" t="str">
        <f>"HARRISON LESLIE ANAK LANGI"</f>
        <v>HARRISON LESLIE ANAK LANGI</v>
      </c>
      <c r="B226" t="str">
        <f>"010223130187"</f>
        <v>010223130187</v>
      </c>
      <c r="C226" t="str">
        <f>"WTP"</f>
        <v>WTP</v>
      </c>
      <c r="D226">
        <v>80</v>
      </c>
    </row>
    <row r="227" spans="1:4">
      <c r="A227" t="str">
        <f>"HAZIQ MOHSIN BIN SAZALI"</f>
        <v>HAZIQ MOHSIN BIN SAZALI</v>
      </c>
      <c r="B227" t="str">
        <f>"010509010551"</f>
        <v>010509010551</v>
      </c>
      <c r="C227" t="str">
        <f>"WTP"</f>
        <v>WTP</v>
      </c>
      <c r="D227">
        <v>80</v>
      </c>
    </row>
    <row r="228" spans="1:4">
      <c r="A228" t="str">
        <f>"HAZIQ UZAIR BIN AMALLUDIN"</f>
        <v>HAZIQ UZAIR BIN AMALLUDIN</v>
      </c>
      <c r="B228" t="str">
        <f>"010621100389"</f>
        <v>010621100389</v>
      </c>
      <c r="C228" t="str">
        <f>"WTP"</f>
        <v>WTP</v>
      </c>
      <c r="D228">
        <v>80</v>
      </c>
    </row>
    <row r="229" spans="1:4">
      <c r="A229" t="str">
        <f>"HAZMIN ALAIKA BINTI HAZLAN"</f>
        <v>HAZMIN ALAIKA BINTI HAZLAN</v>
      </c>
      <c r="B229" t="str">
        <f>"010524020176"</f>
        <v>010524020176</v>
      </c>
      <c r="C229" t="str">
        <f>"WTP"</f>
        <v>WTP</v>
      </c>
      <c r="D229">
        <v>80</v>
      </c>
    </row>
    <row r="230" spans="1:4">
      <c r="A230" t="str">
        <f>"HAZREEN SOFFIA BINTI HANAFEE"</f>
        <v>HAZREEN SOFFIA BINTI HANAFEE</v>
      </c>
      <c r="B230" t="str">
        <f>"010612040118"</f>
        <v>010612040118</v>
      </c>
      <c r="C230" t="str">
        <f>"WTP"</f>
        <v>WTP</v>
      </c>
      <c r="D230">
        <v>80</v>
      </c>
    </row>
    <row r="231" spans="1:4">
      <c r="A231" t="str">
        <f>"HEIRUL NIZAM BIN ISMAIL"</f>
        <v>HEIRUL NIZAM BIN ISMAIL</v>
      </c>
      <c r="B231" t="str">
        <f>"010626120063"</f>
        <v>010626120063</v>
      </c>
      <c r="C231" t="str">
        <f>"WTP"</f>
        <v>WTP</v>
      </c>
      <c r="D231">
        <v>80</v>
      </c>
    </row>
    <row r="232" spans="1:4">
      <c r="A232" t="str">
        <f>"HELESLY ANYIH ANAK MANA"</f>
        <v>HELESLY ANYIH ANAK MANA</v>
      </c>
      <c r="B232" t="str">
        <f>"011119130149"</f>
        <v>011119130149</v>
      </c>
      <c r="C232" t="str">
        <f>"WTP"</f>
        <v>WTP</v>
      </c>
      <c r="D232">
        <v>80</v>
      </c>
    </row>
    <row r="233" spans="1:4">
      <c r="A233" t="str">
        <f>"HELMON ANALIN"</f>
        <v>HELMON ANALIN</v>
      </c>
      <c r="B233" t="str">
        <f>"010519120543"</f>
        <v>010519120543</v>
      </c>
      <c r="C233" t="str">
        <f>"WTP"</f>
        <v>WTP</v>
      </c>
      <c r="D233">
        <v>80</v>
      </c>
    </row>
    <row r="234" spans="1:4">
      <c r="A234" t="str">
        <f>"HIDAYATUL FARHANA BINTI HAMID"</f>
        <v>HIDAYATUL FARHANA BINTI HAMID</v>
      </c>
      <c r="B234" t="str">
        <f>"010126060770"</f>
        <v>010126060770</v>
      </c>
      <c r="C234" t="str">
        <f>"WTP"</f>
        <v>WTP</v>
      </c>
      <c r="D234">
        <v>80</v>
      </c>
    </row>
    <row r="235" spans="1:4">
      <c r="A235" t="str">
        <f>"HISYAM BIN ZA'ABAH"</f>
        <v>HISYAM BIN ZA'ABAH</v>
      </c>
      <c r="B235" t="str">
        <f>"010119130769"</f>
        <v>010119130769</v>
      </c>
      <c r="C235" t="str">
        <f>"WTP"</f>
        <v>WTP</v>
      </c>
      <c r="D235">
        <v>80</v>
      </c>
    </row>
    <row r="236" spans="1:4">
      <c r="A236" t="str">
        <f>"IBRAHIM BIN MAENG"</f>
        <v>IBRAHIM BIN MAENG</v>
      </c>
      <c r="B236" t="str">
        <f>"010506110389"</f>
        <v>010506110389</v>
      </c>
      <c r="C236" t="str">
        <f>"WTP"</f>
        <v>WTP</v>
      </c>
      <c r="D236">
        <v>80</v>
      </c>
    </row>
    <row r="237" spans="1:4">
      <c r="A237" t="str">
        <f>"IDA NURFARISYA BINTI LOKMAN"</f>
        <v>IDA NURFARISYA BINTI LOKMAN</v>
      </c>
      <c r="B237" t="str">
        <f>"010710011476"</f>
        <v>010710011476</v>
      </c>
      <c r="C237" t="str">
        <f>"WTP"</f>
        <v>WTP</v>
      </c>
      <c r="D237">
        <v>80</v>
      </c>
    </row>
    <row r="238" spans="1:4">
      <c r="A238" t="str">
        <f>"IKHWAN NURHAKIM BIN ZAMRAH"</f>
        <v>IKHWAN NURHAKIM BIN ZAMRAH</v>
      </c>
      <c r="B238" t="str">
        <f>"010319060259"</f>
        <v>010319060259</v>
      </c>
      <c r="C238" t="str">
        <f>"WTP"</f>
        <v>WTP</v>
      </c>
      <c r="D238">
        <v>80</v>
      </c>
    </row>
    <row r="239" spans="1:4">
      <c r="A239" t="str">
        <f>"INTAN KHALIESAH BINTI MOHD HANIFF"</f>
        <v>INTAN KHALIESAH BINTI MOHD HANIFF</v>
      </c>
      <c r="B239" t="str">
        <f>"010323040162"</f>
        <v>010323040162</v>
      </c>
      <c r="C239" t="str">
        <f>"WTP"</f>
        <v>WTP</v>
      </c>
      <c r="D239">
        <v>80</v>
      </c>
    </row>
    <row r="240" spans="1:4">
      <c r="A240" t="str">
        <f>"IQBAL SYAHMI BIN AHMAD NOOR"</f>
        <v>IQBAL SYAHMI BIN AHMAD NOOR</v>
      </c>
      <c r="B240" t="str">
        <f>"010916110189"</f>
        <v>010916110189</v>
      </c>
      <c r="C240" t="str">
        <f>"WTP"</f>
        <v>WTP</v>
      </c>
      <c r="D240">
        <v>80</v>
      </c>
    </row>
    <row r="241" spans="1:4">
      <c r="A241" t="str">
        <f>"IQKMAL HAKIM BIN KHALIB"</f>
        <v>IQKMAL HAKIM BIN KHALIB</v>
      </c>
      <c r="B241" t="str">
        <f>"010408020849"</f>
        <v>010408020849</v>
      </c>
      <c r="C241" t="str">
        <f>"WTP"</f>
        <v>WTP</v>
      </c>
      <c r="D241">
        <v>80</v>
      </c>
    </row>
    <row r="242" spans="1:4">
      <c r="A242" t="str">
        <f>"IRSAN BIN BAKRI"</f>
        <v>IRSAN BIN BAKRI</v>
      </c>
      <c r="B242" t="str">
        <f>"010226121171"</f>
        <v>010226121171</v>
      </c>
      <c r="C242" t="str">
        <f>"WTP"</f>
        <v>WTP</v>
      </c>
      <c r="D242">
        <v>80</v>
      </c>
    </row>
    <row r="243" spans="1:4">
      <c r="A243" t="str">
        <f>"ISMAIL BIN DANRANG"</f>
        <v>ISMAIL BIN DANRANG</v>
      </c>
      <c r="B243" t="str">
        <f>"010711121685"</f>
        <v>010711121685</v>
      </c>
      <c r="C243" t="str">
        <f>"WTP"</f>
        <v>WTP</v>
      </c>
      <c r="D243">
        <v>80</v>
      </c>
    </row>
    <row r="244" spans="1:4">
      <c r="A244" t="str">
        <f>"ISMAIL EDIN"</f>
        <v>ISMAIL EDIN</v>
      </c>
      <c r="B244" t="str">
        <f>"010519140245"</f>
        <v>010519140245</v>
      </c>
      <c r="C244" t="str">
        <f>"WTP"</f>
        <v>WTP</v>
      </c>
      <c r="D244">
        <v>80</v>
      </c>
    </row>
    <row r="245" spans="1:4">
      <c r="A245" t="str">
        <f>"ISQANDAR HAQIMI BIN ASRIN"</f>
        <v>ISQANDAR HAQIMI BIN ASRIN</v>
      </c>
      <c r="B245" t="str">
        <f>"010217080507"</f>
        <v>010217080507</v>
      </c>
      <c r="C245" t="str">
        <f>"WTP"</f>
        <v>WTP</v>
      </c>
      <c r="D245">
        <v>80</v>
      </c>
    </row>
    <row r="246" spans="1:4">
      <c r="A246" t="str">
        <f>"IZMAL FIRDAUS BIN ZAINURIN"</f>
        <v>IZMAL FIRDAUS BIN ZAINURIN</v>
      </c>
      <c r="B246" t="str">
        <f>"010105050215"</f>
        <v>010105050215</v>
      </c>
      <c r="C246" t="str">
        <f>"WTP"</f>
        <v>WTP</v>
      </c>
      <c r="D246">
        <v>80</v>
      </c>
    </row>
    <row r="247" spans="1:4">
      <c r="A247" t="str">
        <f>"IZZ FARHAD BIN ROSLAN"</f>
        <v>IZZ FARHAD BIN ROSLAN</v>
      </c>
      <c r="B247" t="str">
        <f>"010809060585"</f>
        <v>010809060585</v>
      </c>
      <c r="C247" t="str">
        <f>"WTP"</f>
        <v>WTP</v>
      </c>
      <c r="D247">
        <v>80</v>
      </c>
    </row>
    <row r="248" spans="1:4">
      <c r="A248" t="str">
        <f>"IZZAN ZHARFAN BIN AZMAN"</f>
        <v>IZZAN ZHARFAN BIN AZMAN</v>
      </c>
      <c r="B248" t="str">
        <f>"020109120355"</f>
        <v>020109120355</v>
      </c>
      <c r="C248" t="str">
        <f>"WTP"</f>
        <v>WTP</v>
      </c>
      <c r="D248">
        <v>80</v>
      </c>
    </row>
    <row r="249" spans="1:4">
      <c r="A249" t="str">
        <f>"IZZUDIN NASRULLAH BIN SHAMSUDIN"</f>
        <v>IZZUDIN NASRULLAH BIN SHAMSUDIN</v>
      </c>
      <c r="B249" t="str">
        <f>"011013140031"</f>
        <v>011013140031</v>
      </c>
      <c r="C249" t="str">
        <f>"WTP"</f>
        <v>WTP</v>
      </c>
      <c r="D249">
        <v>80</v>
      </c>
    </row>
    <row r="250" spans="1:4">
      <c r="A250" t="str">
        <f>"JANG ANAK SEMAIL"</f>
        <v>JANG ANAK SEMAIL</v>
      </c>
      <c r="B250" t="str">
        <f>"010606130205"</f>
        <v>010606130205</v>
      </c>
      <c r="C250" t="str">
        <f>"WTP"</f>
        <v>WTP</v>
      </c>
      <c r="D250">
        <v>80</v>
      </c>
    </row>
    <row r="251" spans="1:4">
      <c r="A251" t="str">
        <f>"JAZLAN SYAZWAN BIN RUSLI"</f>
        <v>JAZLAN SYAZWAN BIN RUSLI</v>
      </c>
      <c r="B251" t="str">
        <f>"010904011829"</f>
        <v>010904011829</v>
      </c>
      <c r="C251" t="str">
        <f>"WTP"</f>
        <v>WTP</v>
      </c>
      <c r="D251">
        <v>80</v>
      </c>
    </row>
    <row r="252" spans="1:4">
      <c r="A252" t="str">
        <f>"JELVIN YEO ENG KHIA"</f>
        <v>JELVIN YEO ENG KHIA</v>
      </c>
      <c r="B252" t="str">
        <f>"010910130445"</f>
        <v>010910130445</v>
      </c>
      <c r="C252" t="str">
        <f>"WTP"</f>
        <v>WTP</v>
      </c>
      <c r="D252">
        <v>80</v>
      </c>
    </row>
    <row r="253" spans="1:4">
      <c r="A253" t="str">
        <f>"JERICHO JULIANS ANAK MAC MAXWELL"</f>
        <v>JERICHO JULIANS ANAK MAC MAXWELL</v>
      </c>
      <c r="B253" t="str">
        <f>"010722130333"</f>
        <v>010722130333</v>
      </c>
      <c r="C253" t="str">
        <f>"WTP"</f>
        <v>WTP</v>
      </c>
      <c r="D253">
        <v>80</v>
      </c>
    </row>
    <row r="254" spans="1:4">
      <c r="A254" t="str">
        <f>"JERRY BIN STEVEN"</f>
        <v>JERRY BIN STEVEN</v>
      </c>
      <c r="B254" t="str">
        <f>"010614120461"</f>
        <v>010614120461</v>
      </c>
      <c r="C254" t="str">
        <f>"WTP"</f>
        <v>WTP</v>
      </c>
      <c r="D254">
        <v>80</v>
      </c>
    </row>
    <row r="255" spans="1:4">
      <c r="A255" t="str">
        <f>"JESSIE ANAK ALEXANDER PETRUS"</f>
        <v>JESSIE ANAK ALEXANDER PETRUS</v>
      </c>
      <c r="B255" t="str">
        <f>"011102130898"</f>
        <v>011102130898</v>
      </c>
      <c r="C255" t="str">
        <f>"WTP"</f>
        <v>WTP</v>
      </c>
      <c r="D255">
        <v>80</v>
      </c>
    </row>
    <row r="256" spans="1:4">
      <c r="A256" t="str">
        <f>"JHASVIN ALAGHUTHEVER A/L PARAMASIVAM THEVER"</f>
        <v>JHASVIN ALAGHUTHEVER A/L PARAMASIVAM THEVER</v>
      </c>
      <c r="B256" t="str">
        <f>"011120060571"</f>
        <v>011120060571</v>
      </c>
      <c r="C256" t="str">
        <f>"WTP"</f>
        <v>WTP</v>
      </c>
      <c r="D256">
        <v>80</v>
      </c>
    </row>
    <row r="257" spans="1:4">
      <c r="A257" t="str">
        <f>"JIMMY JOEY ANAK NAVAJO"</f>
        <v>JIMMY JOEY ANAK NAVAJO</v>
      </c>
      <c r="B257" t="str">
        <f>"010708130345"</f>
        <v>010708130345</v>
      </c>
      <c r="C257" t="str">
        <f>"WTP"</f>
        <v>WTP</v>
      </c>
      <c r="D257">
        <v>80</v>
      </c>
    </row>
    <row r="258" spans="1:4">
      <c r="A258" t="str">
        <f>"JOANNES EMMANUEL JILAN"</f>
        <v>JOANNES EMMANUEL JILAN</v>
      </c>
      <c r="B258" t="str">
        <f>"010829120557"</f>
        <v>010829120557</v>
      </c>
      <c r="C258" t="str">
        <f t="shared" ref="C258:C321" si="4">"WTP"</f>
        <v>WTP</v>
      </c>
      <c r="D258">
        <v>80</v>
      </c>
    </row>
    <row r="259" spans="1:4">
      <c r="A259" t="str">
        <f>"JOHNICOL PANGGAI ANAK NILLY"</f>
        <v>JOHNICOL PANGGAI ANAK NILLY</v>
      </c>
      <c r="B259" t="str">
        <f>"010624130559"</f>
        <v>010624130559</v>
      </c>
      <c r="C259" t="str">
        <f>"WTP"</f>
        <v>WTP</v>
      </c>
      <c r="D259">
        <v>80</v>
      </c>
    </row>
    <row r="260" spans="1:4">
      <c r="A260" t="str">
        <f>"JORDAN DEJA JAMES"</f>
        <v>JORDAN DEJA JAMES</v>
      </c>
      <c r="B260" t="str">
        <f>"010213121391"</f>
        <v>010213121391</v>
      </c>
      <c r="C260" t="str">
        <f>"WTP"</f>
        <v>WTP</v>
      </c>
      <c r="D260">
        <v>80</v>
      </c>
    </row>
    <row r="261" spans="1:4">
      <c r="A261" t="str">
        <f>"JOSEPH ANAK EBOU"</f>
        <v>JOSEPH ANAK EBOU</v>
      </c>
      <c r="B261" t="str">
        <f>"010302130775"</f>
        <v>010302130775</v>
      </c>
      <c r="C261" t="str">
        <f>"WTP"</f>
        <v>WTP</v>
      </c>
      <c r="D261">
        <v>80</v>
      </c>
    </row>
    <row r="262" spans="1:4">
      <c r="A262" t="str">
        <f>"JOVEC JULIUS"</f>
        <v>JOVEC JULIUS</v>
      </c>
      <c r="B262" t="str">
        <f>"010707121199"</f>
        <v>010707121199</v>
      </c>
      <c r="C262" t="str">
        <f>"WTP"</f>
        <v>WTP</v>
      </c>
      <c r="D262">
        <v>80</v>
      </c>
    </row>
    <row r="263" spans="1:4">
      <c r="A263" t="str">
        <f>"JUMADIL BIN KAHARUDDIN"</f>
        <v>JUMADIL BIN KAHARUDDIN</v>
      </c>
      <c r="B263" t="str">
        <f>"011005120647"</f>
        <v>011005120647</v>
      </c>
      <c r="C263" t="str">
        <f>"WTP"</f>
        <v>WTP</v>
      </c>
      <c r="D263">
        <v>80</v>
      </c>
    </row>
    <row r="264" spans="1:4">
      <c r="A264" t="str">
        <f>"JUNITA KULAN ANAK UNAT"</f>
        <v>JUNITA KULAN ANAK UNAT</v>
      </c>
      <c r="B264" t="str">
        <f>"010625130710"</f>
        <v>010625130710</v>
      </c>
      <c r="C264" t="str">
        <f>"WTP"</f>
        <v>WTP</v>
      </c>
      <c r="D264">
        <v>80</v>
      </c>
    </row>
    <row r="265" spans="1:4">
      <c r="A265" t="str">
        <f>"KAMARUL HAZDLY BIN KAMARUZAMAN"</f>
        <v>KAMARUL HAZDLY BIN KAMARUZAMAN</v>
      </c>
      <c r="B265" t="str">
        <f>"011206020781"</f>
        <v>011206020781</v>
      </c>
      <c r="C265" t="str">
        <f>"WTP"</f>
        <v>WTP</v>
      </c>
      <c r="D265">
        <v>80</v>
      </c>
    </row>
    <row r="266" spans="1:4">
      <c r="A266" t="str">
        <f>"KAMARUZZAMAN BIN JAINAL ARIFIN"</f>
        <v>KAMARUZZAMAN BIN JAINAL ARIFIN</v>
      </c>
      <c r="B266" t="str">
        <f>"011117060191"</f>
        <v>011117060191</v>
      </c>
      <c r="C266" t="str">
        <f>"WTP"</f>
        <v>WTP</v>
      </c>
      <c r="D266">
        <v>80</v>
      </c>
    </row>
    <row r="267" spans="1:4">
      <c r="A267" t="str">
        <f>"KAMIL HAQ BIN ABD HADI"</f>
        <v>KAMIL HAQ BIN ABD HADI</v>
      </c>
      <c r="B267" t="str">
        <f>"011122101605"</f>
        <v>011122101605</v>
      </c>
      <c r="C267" t="str">
        <f>"WTP"</f>
        <v>WTP</v>
      </c>
      <c r="D267">
        <v>80</v>
      </c>
    </row>
    <row r="268" spans="1:4">
      <c r="A268" t="str">
        <f>"KHAIRUL AIMAN BIN OTHAMAN"</f>
        <v>KHAIRUL AIMAN BIN OTHAMAN</v>
      </c>
      <c r="B268" t="str">
        <f>"010329010685"</f>
        <v>010329010685</v>
      </c>
      <c r="C268" t="str">
        <f>"WTP"</f>
        <v>WTP</v>
      </c>
      <c r="D268">
        <v>80</v>
      </c>
    </row>
    <row r="269" spans="1:4">
      <c r="A269" t="str">
        <f>"KHAIRUL AKMAL BIN ANWAR"</f>
        <v>KHAIRUL AKMAL BIN ANWAR</v>
      </c>
      <c r="B269" t="str">
        <f>"010223081039"</f>
        <v>010223081039</v>
      </c>
      <c r="C269" t="str">
        <f>"WTP"</f>
        <v>WTP</v>
      </c>
      <c r="D269">
        <v>80</v>
      </c>
    </row>
    <row r="270" spans="1:4">
      <c r="A270" t="str">
        <f>"KHAIRUL FAKHRI BIN ABDUL SATAR"</f>
        <v>KHAIRUL FAKHRI BIN ABDUL SATAR</v>
      </c>
      <c r="B270" t="str">
        <f>"010220010905"</f>
        <v>010220010905</v>
      </c>
      <c r="C270" t="str">
        <f>"WTP"</f>
        <v>WTP</v>
      </c>
      <c r="D270">
        <v>80</v>
      </c>
    </row>
    <row r="271" spans="1:4">
      <c r="A271" t="str">
        <f>"KHAIRUL NIZAM BIN MOHAMAD"</f>
        <v>KHAIRUL NIZAM BIN MOHAMAD</v>
      </c>
      <c r="B271" t="str">
        <f>"010529060353"</f>
        <v>010529060353</v>
      </c>
      <c r="C271" t="str">
        <f>"WTP"</f>
        <v>WTP</v>
      </c>
      <c r="D271">
        <v>80</v>
      </c>
    </row>
    <row r="272" spans="1:4">
      <c r="A272" t="str">
        <f>"KHAIRULNI BIN EKRAM"</f>
        <v>KHAIRULNI BIN EKRAM</v>
      </c>
      <c r="B272" t="str">
        <f>"010111131425"</f>
        <v>010111131425</v>
      </c>
      <c r="C272" t="str">
        <f>"WTP"</f>
        <v>WTP</v>
      </c>
      <c r="D272">
        <v>80</v>
      </c>
    </row>
    <row r="273" spans="1:4">
      <c r="A273" t="str">
        <f>"KHAIRUNISA MAISARAH BINTI KAMARULZAMAN"</f>
        <v>KHAIRUNISA MAISARAH BINTI KAMARULZAMAN</v>
      </c>
      <c r="B273" t="str">
        <f>"010615060632"</f>
        <v>010615060632</v>
      </c>
      <c r="C273" t="str">
        <f>"WTP"</f>
        <v>WTP</v>
      </c>
      <c r="D273">
        <v>80</v>
      </c>
    </row>
    <row r="274" spans="1:4">
      <c r="A274" t="str">
        <f>"KHALID BIN BUDI PURWANTO"</f>
        <v>KHALID BIN BUDI PURWANTO</v>
      </c>
      <c r="B274" t="str">
        <f>"010604011149"</f>
        <v>010604011149</v>
      </c>
      <c r="C274" t="str">
        <f>"WTP"</f>
        <v>WTP</v>
      </c>
      <c r="D274">
        <v>80</v>
      </c>
    </row>
    <row r="275" spans="1:4">
      <c r="A275" t="str">
        <f>"KHUZAIMAN BIN KHASNOR"</f>
        <v>KHUZAIMAN BIN KHASNOR</v>
      </c>
      <c r="B275" t="str">
        <f>"010127030135"</f>
        <v>010127030135</v>
      </c>
      <c r="C275" t="str">
        <f>"WTP"</f>
        <v>WTP</v>
      </c>
      <c r="D275">
        <v>80</v>
      </c>
    </row>
    <row r="276" spans="1:4">
      <c r="A276" t="str">
        <f>"KRYSLLIE ANDRIANO BOIMIS"</f>
        <v>KRYSLLIE ANDRIANO BOIMIS</v>
      </c>
      <c r="B276" t="str">
        <f>"010802120063"</f>
        <v>010802120063</v>
      </c>
      <c r="C276" t="str">
        <f>"WTP"</f>
        <v>WTP</v>
      </c>
      <c r="D276">
        <v>80</v>
      </c>
    </row>
    <row r="277" spans="1:4">
      <c r="A277" t="str">
        <f>"KU HAZIM FAHMI BIN KU HARMIZAL ZAINOL"</f>
        <v>KU HAZIM FAHMI BIN KU HARMIZAL ZAINOL</v>
      </c>
      <c r="B277" t="str">
        <f>"011118020781"</f>
        <v>011118020781</v>
      </c>
      <c r="C277" t="str">
        <f>"WTP"</f>
        <v>WTP</v>
      </c>
      <c r="D277">
        <v>80</v>
      </c>
    </row>
    <row r="278" spans="1:4">
      <c r="A278" t="str">
        <f>"LEYMINNA AK KELIE"</f>
        <v>LEYMINNA AK KELIE</v>
      </c>
      <c r="B278" t="str">
        <f>"010426130830"</f>
        <v>010426130830</v>
      </c>
      <c r="C278" t="str">
        <f>"WTP"</f>
        <v>WTP</v>
      </c>
      <c r="D278">
        <v>80</v>
      </c>
    </row>
    <row r="279" spans="1:4">
      <c r="A279" t="str">
        <f>"LILY NUR SYAZWANI BINTI SAMSUR"</f>
        <v>LILY NUR SYAZWANI BINTI SAMSUR</v>
      </c>
      <c r="B279" t="str">
        <f>"011030140156"</f>
        <v>011030140156</v>
      </c>
      <c r="C279" t="str">
        <f>"WTP"</f>
        <v>WTP</v>
      </c>
      <c r="D279">
        <v>80</v>
      </c>
    </row>
    <row r="280" spans="1:4">
      <c r="A280" t="str">
        <f>"LIM TZE CHING"</f>
        <v>LIM TZE CHING</v>
      </c>
      <c r="B280" t="str">
        <f>"011014020904"</f>
        <v>011014020904</v>
      </c>
      <c r="C280" t="str">
        <f>"WTP"</f>
        <v>WTP</v>
      </c>
      <c r="D280">
        <v>80</v>
      </c>
    </row>
    <row r="281" spans="1:4">
      <c r="A281" t="str">
        <f>"LINGGESHWARAN A/L L.SHAMUGAM"</f>
        <v>LINGGESHWARAN A/L L.SHAMUGAM</v>
      </c>
      <c r="B281" t="str">
        <f>"010521040219"</f>
        <v>010521040219</v>
      </c>
      <c r="C281" t="str">
        <f>"WTP"</f>
        <v>WTP</v>
      </c>
      <c r="D281">
        <v>80</v>
      </c>
    </row>
    <row r="282" spans="1:4">
      <c r="A282" t="str">
        <f>"LISLIANA TERIN"</f>
        <v>LISLIANA TERIN</v>
      </c>
      <c r="B282" t="str">
        <f>"010407131192"</f>
        <v>010407131192</v>
      </c>
      <c r="C282" t="str">
        <f>"WTP"</f>
        <v>WTP</v>
      </c>
      <c r="D282">
        <v>80</v>
      </c>
    </row>
    <row r="283" spans="1:4">
      <c r="A283" t="str">
        <f>"LIW WAI SENG"</f>
        <v>LIW WAI SENG</v>
      </c>
      <c r="B283" t="str">
        <f>"010126061239"</f>
        <v>010126061239</v>
      </c>
      <c r="C283" t="str">
        <f>"WTP"</f>
        <v>WTP</v>
      </c>
      <c r="D283">
        <v>80</v>
      </c>
    </row>
    <row r="284" spans="1:4">
      <c r="A284" t="str">
        <f>"LOWINSTER ANAK JAMES"</f>
        <v>LOWINSTER ANAK JAMES</v>
      </c>
      <c r="B284" t="str">
        <f>"010403130125"</f>
        <v>010403130125</v>
      </c>
      <c r="C284" t="str">
        <f>"WTP"</f>
        <v>WTP</v>
      </c>
      <c r="D284">
        <v>80</v>
      </c>
    </row>
    <row r="285" spans="1:4">
      <c r="A285" t="str">
        <f>"LUKMAN HAKIM BIN HAZAN"</f>
        <v>LUKMAN HAKIM BIN HAZAN</v>
      </c>
      <c r="B285" t="str">
        <f>"010923050399"</f>
        <v>010923050399</v>
      </c>
      <c r="C285" t="str">
        <f>"WTP"</f>
        <v>WTP</v>
      </c>
      <c r="D285">
        <v>80</v>
      </c>
    </row>
    <row r="286" spans="1:4">
      <c r="A286" t="str">
        <f>"LUKMAN HAKIM BIN KHAIRUDDIN"</f>
        <v>LUKMAN HAKIM BIN KHAIRUDDIN</v>
      </c>
      <c r="B286" t="str">
        <f>"010721060345"</f>
        <v>010721060345</v>
      </c>
      <c r="C286" t="str">
        <f>"WTP"</f>
        <v>WTP</v>
      </c>
      <c r="D286">
        <v>80</v>
      </c>
    </row>
    <row r="287" spans="1:4">
      <c r="A287" t="str">
        <f>"LUQMAN DANIAL BIN ZULKIFFLY"</f>
        <v>LUQMAN DANIAL BIN ZULKIFFLY</v>
      </c>
      <c r="B287" t="str">
        <f>"010323130483"</f>
        <v>010323130483</v>
      </c>
      <c r="C287" t="str">
        <f>"WTP"</f>
        <v>WTP</v>
      </c>
      <c r="D287">
        <v>80</v>
      </c>
    </row>
    <row r="288" spans="1:4">
      <c r="A288" t="str">
        <f>"LUQMAN HADI BIN ARIF RAHMAN"</f>
        <v>LUQMAN HADI BIN ARIF RAHMAN</v>
      </c>
      <c r="B288" t="str">
        <f>"010528100245"</f>
        <v>010528100245</v>
      </c>
      <c r="C288" t="str">
        <f>"WTP"</f>
        <v>WTP</v>
      </c>
      <c r="D288">
        <v>80</v>
      </c>
    </row>
    <row r="289" spans="1:4">
      <c r="A289" t="str">
        <f>"LUQMAN HAKIM BIN ABDUL HALIM"</f>
        <v>LUQMAN HAKIM BIN ABDUL HALIM</v>
      </c>
      <c r="B289" t="str">
        <f>"011223050237"</f>
        <v>011223050237</v>
      </c>
      <c r="C289" t="str">
        <f>"WTP"</f>
        <v>WTP</v>
      </c>
      <c r="D289">
        <v>80</v>
      </c>
    </row>
    <row r="290" spans="1:4">
      <c r="A290" t="str">
        <f>"MAHIRAH AFRINA BINTI ABD SANI"</f>
        <v>MAHIRAH AFRINA BINTI ABD SANI</v>
      </c>
      <c r="B290" t="str">
        <f>"010911010592"</f>
        <v>010911010592</v>
      </c>
      <c r="C290" t="str">
        <f>"WTP"</f>
        <v>WTP</v>
      </c>
      <c r="D290">
        <v>80</v>
      </c>
    </row>
    <row r="291" spans="1:4">
      <c r="A291" t="str">
        <f>"MAISARAH BINTI ROSLI"</f>
        <v>MAISARAH BINTI ROSLI</v>
      </c>
      <c r="B291" t="str">
        <f>"010809081204"</f>
        <v>010809081204</v>
      </c>
      <c r="C291" t="str">
        <f>"WTP"</f>
        <v>WTP</v>
      </c>
      <c r="D291">
        <v>80</v>
      </c>
    </row>
    <row r="292" spans="1:4">
      <c r="A292" t="str">
        <f>"MANIARASU A/L MANIVANNAN"</f>
        <v>MANIARASU A/L MANIVANNAN</v>
      </c>
      <c r="B292" t="str">
        <f>"011110010909"</f>
        <v>011110010909</v>
      </c>
      <c r="C292" t="str">
        <f>"WTP"</f>
        <v>WTP</v>
      </c>
      <c r="D292">
        <v>80</v>
      </c>
    </row>
    <row r="293" spans="1:4">
      <c r="A293" t="str">
        <f>"MARCO SAVIO M LIANGSON"</f>
        <v>MARCO SAVIO M LIANGSON</v>
      </c>
      <c r="B293" t="str">
        <f>"010808120849"</f>
        <v>010808120849</v>
      </c>
      <c r="C293" t="str">
        <f>"WTP"</f>
        <v>WTP</v>
      </c>
      <c r="D293">
        <v>80</v>
      </c>
    </row>
    <row r="294" spans="1:4">
      <c r="A294" t="str">
        <f>"MARIO HARON ANAK LUIS"</f>
        <v>MARIO HARON ANAK LUIS</v>
      </c>
      <c r="B294" t="str">
        <f>"010706131299"</f>
        <v>010706131299</v>
      </c>
      <c r="C294" t="str">
        <f>"WTP"</f>
        <v>WTP</v>
      </c>
      <c r="D294">
        <v>80</v>
      </c>
    </row>
    <row r="295" spans="1:4">
      <c r="A295" t="str">
        <f>"MARIO HARON ANAK LUIS"</f>
        <v>MARIO HARON ANAK LUIS</v>
      </c>
      <c r="B295" t="str">
        <f>"010609131449"</f>
        <v>010609131449</v>
      </c>
      <c r="C295" t="str">
        <f>"WTP"</f>
        <v>WTP</v>
      </c>
      <c r="D295">
        <v>80</v>
      </c>
    </row>
    <row r="296" spans="1:4">
      <c r="A296" t="str">
        <f>"MASYITAH BINTI ZAMALUDDIN"</f>
        <v>MASYITAH BINTI ZAMALUDDIN</v>
      </c>
      <c r="B296" t="str">
        <f>"011125120596"</f>
        <v>011125120596</v>
      </c>
      <c r="C296" t="str">
        <f>"WTP"</f>
        <v>WTP</v>
      </c>
      <c r="D296">
        <v>80</v>
      </c>
    </row>
    <row r="297" spans="1:4">
      <c r="A297" t="str">
        <f>"MEGAT ARIF BIN ZAHIR"</f>
        <v>MEGAT ARIF BIN ZAHIR</v>
      </c>
      <c r="B297" t="str">
        <f>"010712020421"</f>
        <v>010712020421</v>
      </c>
      <c r="C297" t="str">
        <f>"WTP"</f>
        <v>WTP</v>
      </c>
      <c r="D297">
        <v>80</v>
      </c>
    </row>
    <row r="298" spans="1:4">
      <c r="A298" t="str">
        <f>"MEOR MUHAMMAD FAIZRUL BIN ABDUL MANAP"</f>
        <v>MEOR MUHAMMAD FAIZRUL BIN ABDUL MANAP</v>
      </c>
      <c r="B298" t="str">
        <f>"010928080175"</f>
        <v>010928080175</v>
      </c>
      <c r="C298" t="str">
        <f>"WTP"</f>
        <v>WTP</v>
      </c>
      <c r="D298">
        <v>80</v>
      </c>
    </row>
    <row r="299" spans="1:4">
      <c r="A299" t="str">
        <f>"MIC JUNIOR SYLVESTER"</f>
        <v>MIC JUNIOR SYLVESTER</v>
      </c>
      <c r="B299" t="str">
        <f>"011219120757"</f>
        <v>011219120757</v>
      </c>
      <c r="C299" t="str">
        <f>"WTP"</f>
        <v>WTP</v>
      </c>
      <c r="D299">
        <v>80</v>
      </c>
    </row>
    <row r="300" spans="1:4">
      <c r="A300" t="str">
        <f>"MIEOR KAMARUL MUSALLIM BIN KAMAL"</f>
        <v>MIEOR KAMARUL MUSALLIM BIN KAMAL</v>
      </c>
      <c r="B300" t="str">
        <f>"011126050497"</f>
        <v>011126050497</v>
      </c>
      <c r="C300" t="str">
        <f>"WTP"</f>
        <v>WTP</v>
      </c>
      <c r="D300">
        <v>80</v>
      </c>
    </row>
    <row r="301" spans="1:4">
      <c r="A301" t="str">
        <f>"MIMI NURSOFIA BINTI MD KASIM"</f>
        <v>MIMI NURSOFIA BINTI MD KASIM</v>
      </c>
      <c r="B301" t="str">
        <f>"010517060444"</f>
        <v>010517060444</v>
      </c>
      <c r="C301" t="str">
        <f>"WTP"</f>
        <v>WTP</v>
      </c>
      <c r="D301">
        <v>80</v>
      </c>
    </row>
    <row r="302" spans="1:4">
      <c r="A302" t="str">
        <f>"MIRZA MARZUQI BIN RAMIN"</f>
        <v>MIRZA MARZUQI BIN RAMIN</v>
      </c>
      <c r="B302" t="str">
        <f>"010518120197"</f>
        <v>010518120197</v>
      </c>
      <c r="C302" t="str">
        <f>"WTP"</f>
        <v>WTP</v>
      </c>
      <c r="D302">
        <v>80</v>
      </c>
    </row>
    <row r="303" spans="1:4">
      <c r="A303" t="str">
        <f>"MIZA SAFIA BINTI MOKHTAR"</f>
        <v>MIZA SAFIA BINTI MOKHTAR</v>
      </c>
      <c r="B303" t="str">
        <f>"011007011452"</f>
        <v>011007011452</v>
      </c>
      <c r="C303" t="str">
        <f>"WTP"</f>
        <v>WTP</v>
      </c>
      <c r="D303">
        <v>80</v>
      </c>
    </row>
    <row r="304" spans="1:4">
      <c r="A304" t="str">
        <f>"MOHAMAD AFIQ BIN MOHD AZLI"</f>
        <v>MOHAMAD AFIQ BIN MOHD AZLI</v>
      </c>
      <c r="B304" t="str">
        <f>"010905100073"</f>
        <v>010905100073</v>
      </c>
      <c r="C304" t="str">
        <f>"WTP"</f>
        <v>WTP</v>
      </c>
      <c r="D304">
        <v>80</v>
      </c>
    </row>
    <row r="305" spans="1:4">
      <c r="A305" t="str">
        <f>"MOHAMAD AIDIL AZMEER BIN ABDULLAH"</f>
        <v>MOHAMAD AIDIL AZMEER BIN ABDULLAH</v>
      </c>
      <c r="B305" t="str">
        <f>"011221110443"</f>
        <v>011221110443</v>
      </c>
      <c r="C305" t="str">
        <f>"WTP"</f>
        <v>WTP</v>
      </c>
      <c r="D305">
        <v>80</v>
      </c>
    </row>
    <row r="306" spans="1:4">
      <c r="A306" t="str">
        <f>"MOHAMAD AIMAN KHUZAIRI BIN ABD FATAH"</f>
        <v>MOHAMAD AIMAN KHUZAIRI BIN ABD FATAH</v>
      </c>
      <c r="B306" t="str">
        <f>"011117030603"</f>
        <v>011117030603</v>
      </c>
      <c r="C306" t="str">
        <f>"WTP"</f>
        <v>WTP</v>
      </c>
      <c r="D306">
        <v>80</v>
      </c>
    </row>
    <row r="307" spans="1:4">
      <c r="A307" t="str">
        <f>"MOHAMAD ALIF FIQRI BIN TARMIZI"</f>
        <v>MOHAMAD ALIF FIQRI BIN TARMIZI</v>
      </c>
      <c r="B307" t="str">
        <f>"011221080715"</f>
        <v>011221080715</v>
      </c>
      <c r="C307" t="str">
        <f>"WTP"</f>
        <v>WTP</v>
      </c>
      <c r="D307">
        <v>80</v>
      </c>
    </row>
    <row r="308" spans="1:4">
      <c r="A308" t="str">
        <f>"MOHAMAD ALIF IKHWAN BIN MOHAMAD AFFINDI"</f>
        <v>MOHAMAD ALIF IKHWAN BIN MOHAMAD AFFINDI</v>
      </c>
      <c r="B308" t="str">
        <f>"010803030625"</f>
        <v>010803030625</v>
      </c>
      <c r="C308" t="str">
        <f>"WTP"</f>
        <v>WTP</v>
      </c>
      <c r="D308">
        <v>80</v>
      </c>
    </row>
    <row r="309" spans="1:4">
      <c r="A309" t="str">
        <f>"MOHAMAD ALIFF IKHMAL BIN MOHAMAD SAHARUDIN"</f>
        <v>MOHAMAD ALIFF IKHMAL BIN MOHAMAD SAHARUDIN</v>
      </c>
      <c r="B309" t="str">
        <f>"011119080911"</f>
        <v>011119080911</v>
      </c>
      <c r="C309" t="str">
        <f>"WTP"</f>
        <v>WTP</v>
      </c>
      <c r="D309">
        <v>80</v>
      </c>
    </row>
    <row r="310" spans="1:4">
      <c r="A310" t="str">
        <f>"MOHAMAD ALIFF NAJRI BIN MOHD ALI"</f>
        <v>MOHAMAD ALIFF NAJRI BIN MOHD ALI</v>
      </c>
      <c r="B310" t="str">
        <f>"010104010481"</f>
        <v>010104010481</v>
      </c>
      <c r="C310" t="str">
        <f>"WTP"</f>
        <v>WTP</v>
      </c>
      <c r="D310">
        <v>80</v>
      </c>
    </row>
    <row r="311" spans="1:4">
      <c r="A311" t="str">
        <f>"MOHAMAD AMIN BIN MOHAMAD THOMIR"</f>
        <v>MOHAMAD AMIN BIN MOHAMAD THOMIR</v>
      </c>
      <c r="B311" t="str">
        <f>"011002080301"</f>
        <v>011002080301</v>
      </c>
      <c r="C311" t="str">
        <f>"WTP"</f>
        <v>WTP</v>
      </c>
      <c r="D311">
        <v>80</v>
      </c>
    </row>
    <row r="312" spans="1:4">
      <c r="A312" t="str">
        <f>"MOHAMAD AMINUDDIN BIN BILAL"</f>
        <v>MOHAMAD AMINUDDIN BIN BILAL</v>
      </c>
      <c r="B312" t="str">
        <f>"010729011265"</f>
        <v>010729011265</v>
      </c>
      <c r="C312" t="str">
        <f>"WTP"</f>
        <v>WTP</v>
      </c>
      <c r="D312">
        <v>80</v>
      </c>
    </row>
    <row r="313" spans="1:4">
      <c r="A313" t="str">
        <f>"MOHAMAD AMIR HAZIM BIN HAMIDON"</f>
        <v>MOHAMAD AMIR HAZIM BIN HAMIDON</v>
      </c>
      <c r="B313" t="str">
        <f>"010621011685"</f>
        <v>010621011685</v>
      </c>
      <c r="C313" t="str">
        <f>"WTP"</f>
        <v>WTP</v>
      </c>
      <c r="D313">
        <v>80</v>
      </c>
    </row>
    <row r="314" spans="1:4">
      <c r="A314" t="str">
        <f>"MOHAMAD AMIRUDDIN FAHIM BIN EMRAN"</f>
        <v>MOHAMAD AMIRUDDIN FAHIM BIN EMRAN</v>
      </c>
      <c r="B314" t="str">
        <f>"010108130325"</f>
        <v>010108130325</v>
      </c>
      <c r="C314" t="str">
        <f>"WTP"</f>
        <v>WTP</v>
      </c>
      <c r="D314">
        <v>80</v>
      </c>
    </row>
    <row r="315" spans="1:4">
      <c r="A315" t="str">
        <f>"MOHAMAD AMIRUL AIMAN BIN BADRUL AZIZI"</f>
        <v>MOHAMAD AMIRUL AIMAN BIN BADRUL AZIZI</v>
      </c>
      <c r="B315" t="str">
        <f>"010418070153"</f>
        <v>010418070153</v>
      </c>
      <c r="C315" t="str">
        <f>"WTP"</f>
        <v>WTP</v>
      </c>
      <c r="D315">
        <v>80</v>
      </c>
    </row>
    <row r="316" spans="1:4">
      <c r="A316" t="str">
        <f>"MOHAMAD AMIRUL AIMAN BIN SUHAIMI"</f>
        <v>MOHAMAD AMIRUL AIMAN BIN SUHAIMI</v>
      </c>
      <c r="B316" t="str">
        <f>"010522060043"</f>
        <v>010522060043</v>
      </c>
      <c r="C316" t="str">
        <f>"WTP"</f>
        <v>WTP</v>
      </c>
      <c r="D316">
        <v>80</v>
      </c>
    </row>
    <row r="317" spans="1:4">
      <c r="A317" t="str">
        <f>"MOHAMAD AMZAR WAFI BIN NORDIN"</f>
        <v>MOHAMAD AMZAR WAFI BIN NORDIN</v>
      </c>
      <c r="B317" t="str">
        <f>"010920030587"</f>
        <v>010920030587</v>
      </c>
      <c r="C317" t="str">
        <f>"WTP"</f>
        <v>WTP</v>
      </c>
      <c r="D317">
        <v>80</v>
      </c>
    </row>
    <row r="318" spans="1:4">
      <c r="A318" t="str">
        <f>"MOHAMAD ANIS ASYRAF BIN MOHAMAD NAJIB"</f>
        <v>MOHAMAD ANIS ASYRAF BIN MOHAMAD NAJIB</v>
      </c>
      <c r="B318" t="str">
        <f>"010801021119"</f>
        <v>010801021119</v>
      </c>
      <c r="C318" t="str">
        <f>"WTP"</f>
        <v>WTP</v>
      </c>
      <c r="D318">
        <v>80</v>
      </c>
    </row>
    <row r="319" spans="1:4">
      <c r="A319" t="str">
        <f>"MOHAMAD ARIF BIN KUDUS"</f>
        <v>MOHAMAD ARIF BIN KUDUS</v>
      </c>
      <c r="B319" t="str">
        <f>"010824121163"</f>
        <v>010824121163</v>
      </c>
      <c r="C319" t="str">
        <f>"WTP"</f>
        <v>WTP</v>
      </c>
      <c r="D319">
        <v>80</v>
      </c>
    </row>
    <row r="320" spans="1:4">
      <c r="A320" t="str">
        <f>"MOHAMAD ASRI BIN KHAMARUZAMAN"</f>
        <v>MOHAMAD ASRI BIN KHAMARUZAMAN</v>
      </c>
      <c r="B320" t="str">
        <f>"011030070063"</f>
        <v>011030070063</v>
      </c>
      <c r="C320" t="str">
        <f>"WTP"</f>
        <v>WTP</v>
      </c>
      <c r="D320">
        <v>80</v>
      </c>
    </row>
    <row r="321" spans="1:4">
      <c r="A321" t="str">
        <f>"MOHAMAD ASYRAF BIN TUKIAR"</f>
        <v>MOHAMAD ASYRAF BIN TUKIAR</v>
      </c>
      <c r="B321" t="str">
        <f>"011102080317"</f>
        <v>011102080317</v>
      </c>
      <c r="C321" t="str">
        <f>"WTP"</f>
        <v>WTP</v>
      </c>
      <c r="D321">
        <v>80</v>
      </c>
    </row>
    <row r="322" spans="1:4">
      <c r="A322" t="str">
        <f>"MOHAMAD DANIAL AIMAN BIN ABDULLAH"</f>
        <v>MOHAMAD DANIAL AIMAN BIN ABDULLAH</v>
      </c>
      <c r="B322" t="str">
        <f>"010127080351"</f>
        <v>010127080351</v>
      </c>
      <c r="C322" t="str">
        <f t="shared" ref="C322:C385" si="5">"WTP"</f>
        <v>WTP</v>
      </c>
      <c r="D322">
        <v>80</v>
      </c>
    </row>
    <row r="323" spans="1:4">
      <c r="A323" t="str">
        <f>"MOHAMAD DANIAL HAIKAL BIN SHAMSUL ARIFIN"</f>
        <v>MOHAMAD DANIAL HAIKAL BIN SHAMSUL ARIFIN</v>
      </c>
      <c r="B323" t="str">
        <f>"011015060289"</f>
        <v>011015060289</v>
      </c>
      <c r="C323" t="str">
        <f>"WTP"</f>
        <v>WTP</v>
      </c>
      <c r="D323">
        <v>80</v>
      </c>
    </row>
    <row r="324" spans="1:4">
      <c r="A324" t="str">
        <f>"MOHAMAD DZAFIR BIN SUNDUR"</f>
        <v>MOHAMAD DZAFIR BIN SUNDUR</v>
      </c>
      <c r="B324" t="str">
        <f>"010618010219"</f>
        <v>010618010219</v>
      </c>
      <c r="C324" t="str">
        <f>"WTP"</f>
        <v>WTP</v>
      </c>
      <c r="D324">
        <v>80</v>
      </c>
    </row>
    <row r="325" spans="1:4">
      <c r="A325" t="str">
        <f>"MOHAMAD FADLI BIN MOHAMAD HASRI"</f>
        <v>MOHAMAD FADLI BIN MOHAMAD HASRI</v>
      </c>
      <c r="B325" t="str">
        <f>"010702080439"</f>
        <v>010702080439</v>
      </c>
      <c r="C325" t="str">
        <f>"WTP"</f>
        <v>WTP</v>
      </c>
      <c r="D325">
        <v>80</v>
      </c>
    </row>
    <row r="326" spans="1:4">
      <c r="A326" t="str">
        <f>"MOHAMAD FAIZ BIN ABD KHALID"</f>
        <v>MOHAMAD FAIZ BIN ABD KHALID</v>
      </c>
      <c r="B326" t="str">
        <f>"011015060641"</f>
        <v>011015060641</v>
      </c>
      <c r="C326" t="str">
        <f>"WTP"</f>
        <v>WTP</v>
      </c>
      <c r="D326">
        <v>80</v>
      </c>
    </row>
    <row r="327" spans="1:4">
      <c r="A327" t="str">
        <f>"MOHAMAD FAIZDAILAMI BIN MOHD NAZER"</f>
        <v>MOHAMAD FAIZDAILAMI BIN MOHD NAZER</v>
      </c>
      <c r="B327" t="str">
        <f>"010503011895"</f>
        <v>010503011895</v>
      </c>
      <c r="C327" t="str">
        <f>"WTP"</f>
        <v>WTP</v>
      </c>
      <c r="D327">
        <v>80</v>
      </c>
    </row>
    <row r="328" spans="1:4">
      <c r="A328" t="str">
        <f>"MOHAMAD FAKHRUL HAKIM BIN MOHD SUPANJI"</f>
        <v>MOHAMAD FAKHRUL HAKIM BIN MOHD SUPANJI</v>
      </c>
      <c r="B328" t="str">
        <f>"010830011139"</f>
        <v>010830011139</v>
      </c>
      <c r="C328" t="str">
        <f>"WTP"</f>
        <v>WTP</v>
      </c>
      <c r="D328">
        <v>80</v>
      </c>
    </row>
    <row r="329" spans="1:4">
      <c r="A329" t="str">
        <f>"MOHAMAD FARIS BIN MANDARIS @ ADNAN"</f>
        <v>MOHAMAD FARIS BIN MANDARIS @ ADNAN</v>
      </c>
      <c r="B329" t="str">
        <f>"010717060561"</f>
        <v>010717060561</v>
      </c>
      <c r="C329" t="str">
        <f>"WTP"</f>
        <v>WTP</v>
      </c>
      <c r="D329">
        <v>80</v>
      </c>
    </row>
    <row r="330" spans="1:4">
      <c r="A330" t="str">
        <f>"MOHAMAD FARIZ IKHWAN BIN MOHAMAD ANUAR"</f>
        <v>MOHAMAD FARIZ IKHWAN BIN MOHAMAD ANUAR</v>
      </c>
      <c r="B330" t="str">
        <f>"010417030977"</f>
        <v>010417030977</v>
      </c>
      <c r="C330" t="str">
        <f>"WTP"</f>
        <v>WTP</v>
      </c>
      <c r="D330">
        <v>80</v>
      </c>
    </row>
    <row r="331" spans="1:4">
      <c r="A331" t="str">
        <f>"MOHAMAD FAZLEY IZWAN BIN MOHD AZLI"</f>
        <v>MOHAMAD FAZLEY IZWAN BIN MOHD AZLI</v>
      </c>
      <c r="B331" t="str">
        <f>"011130030755"</f>
        <v>011130030755</v>
      </c>
      <c r="C331" t="str">
        <f>"WTP"</f>
        <v>WTP</v>
      </c>
      <c r="D331">
        <v>80</v>
      </c>
    </row>
    <row r="332" spans="1:4">
      <c r="A332" t="str">
        <f>"MOHAMAD FIRDAUS BIN ZULKEFLI"</f>
        <v>MOHAMAD FIRDAUS BIN ZULKEFLI</v>
      </c>
      <c r="B332" t="str">
        <f>"010214080309"</f>
        <v>010214080309</v>
      </c>
      <c r="C332" t="str">
        <f>"WTP"</f>
        <v>WTP</v>
      </c>
      <c r="D332">
        <v>80</v>
      </c>
    </row>
    <row r="333" spans="1:4">
      <c r="A333" t="str">
        <f>"MOHAMAD HAFZUDDIN HAZIQ BIN SAINI"</f>
        <v>MOHAMAD HAFZUDDIN HAZIQ BIN SAINI</v>
      </c>
      <c r="B333" t="str">
        <f>"010715131071"</f>
        <v>010715131071</v>
      </c>
      <c r="C333" t="str">
        <f>"WTP"</f>
        <v>WTP</v>
      </c>
      <c r="D333">
        <v>80</v>
      </c>
    </row>
    <row r="334" spans="1:4">
      <c r="A334" t="str">
        <f>"MOHAMAD HAIRIL HANAFFIE BIN AYUB"</f>
        <v>MOHAMAD HAIRIL HANAFFIE BIN AYUB</v>
      </c>
      <c r="B334" t="str">
        <f>"010116120717"</f>
        <v>010116120717</v>
      </c>
      <c r="C334" t="str">
        <f>"WTP"</f>
        <v>WTP</v>
      </c>
      <c r="D334">
        <v>80</v>
      </c>
    </row>
    <row r="335" spans="1:4">
      <c r="A335" t="str">
        <f>"MOHAMAD HAMIZAN BIN MOHAMAD NOH"</f>
        <v>MOHAMAD HAMIZAN BIN MOHAMAD NOH</v>
      </c>
      <c r="B335" t="str">
        <f>"010317010821"</f>
        <v>010317010821</v>
      </c>
      <c r="C335" t="str">
        <f>"WTP"</f>
        <v>WTP</v>
      </c>
      <c r="D335">
        <v>80</v>
      </c>
    </row>
    <row r="336" spans="1:4">
      <c r="A336" t="str">
        <f>"MOHAMAD HARRIS HAKIM BIN MOHD SYARIL"</f>
        <v>MOHAMAD HARRIS HAKIM BIN MOHD SYARIL</v>
      </c>
      <c r="B336" t="str">
        <f>"010112070767"</f>
        <v>010112070767</v>
      </c>
      <c r="C336" t="str">
        <f>"WTP"</f>
        <v>WTP</v>
      </c>
      <c r="D336">
        <v>80</v>
      </c>
    </row>
    <row r="337" spans="1:4">
      <c r="A337" t="str">
        <f>"MOHAMAD HATTA AMRI BIN MAZLAN"</f>
        <v>MOHAMAD HATTA AMRI BIN MAZLAN</v>
      </c>
      <c r="B337" t="str">
        <f>"010318021477"</f>
        <v>010318021477</v>
      </c>
      <c r="C337" t="str">
        <f>"WTP"</f>
        <v>WTP</v>
      </c>
      <c r="D337">
        <v>80</v>
      </c>
    </row>
    <row r="338" spans="1:4">
      <c r="A338" t="str">
        <f>"MOHAMAD HAZWAN BIN ROSLI"</f>
        <v>MOHAMAD HAZWAN BIN ROSLI</v>
      </c>
      <c r="B338" t="str">
        <f>"010212080145"</f>
        <v>010212080145</v>
      </c>
      <c r="C338" t="str">
        <f>"WTP"</f>
        <v>WTP</v>
      </c>
      <c r="D338">
        <v>80</v>
      </c>
    </row>
    <row r="339" spans="1:4">
      <c r="A339" t="str">
        <f>"MOHAMAD IKRAM BIN MOHD SAUPI"</f>
        <v>MOHAMAD IKRAM BIN MOHD SAUPI</v>
      </c>
      <c r="B339" t="str">
        <f>"010111030405"</f>
        <v>010111030405</v>
      </c>
      <c r="C339" t="str">
        <f>"WTP"</f>
        <v>WTP</v>
      </c>
      <c r="D339">
        <v>80</v>
      </c>
    </row>
    <row r="340" spans="1:4">
      <c r="A340" t="str">
        <f>"MOHAMAD IRFAN AZHAD BIN MOHAMED IQBAL"</f>
        <v>MOHAMAD IRFAN AZHAD BIN MOHAMED IQBAL</v>
      </c>
      <c r="B340" t="str">
        <f>"011130101779"</f>
        <v>011130101779</v>
      </c>
      <c r="C340" t="str">
        <f>"WTP"</f>
        <v>WTP</v>
      </c>
      <c r="D340">
        <v>80</v>
      </c>
    </row>
    <row r="341" spans="1:4">
      <c r="A341" t="str">
        <f>"MOHAMAD IZZAUMY IDZHAM BIN ISELIN"</f>
        <v>MOHAMAD IZZAUMY IDZHAM BIN ISELIN</v>
      </c>
      <c r="B341" t="str">
        <f>"011003010647"</f>
        <v>011003010647</v>
      </c>
      <c r="C341" t="str">
        <f>"WTP"</f>
        <v>WTP</v>
      </c>
      <c r="D341">
        <v>80</v>
      </c>
    </row>
    <row r="342" spans="1:4">
      <c r="A342" t="str">
        <f>"MOHAMAD KHAIRIL ADNAN BIN MAZLAN"</f>
        <v>MOHAMAD KHAIRIL ADNAN BIN MAZLAN</v>
      </c>
      <c r="B342" t="str">
        <f>"011222060329"</f>
        <v>011222060329</v>
      </c>
      <c r="C342" t="str">
        <f>"WTP"</f>
        <v>WTP</v>
      </c>
      <c r="D342">
        <v>80</v>
      </c>
    </row>
    <row r="343" spans="1:4">
      <c r="A343" t="str">
        <f>"MOHAMAD KHAIRUL RIDZUAN BIN MOHD NASIR"</f>
        <v>MOHAMAD KHAIRUL RIDZUAN BIN MOHD NASIR</v>
      </c>
      <c r="B343" t="str">
        <f>"011018101357"</f>
        <v>011018101357</v>
      </c>
      <c r="C343" t="str">
        <f>"WTP"</f>
        <v>WTP</v>
      </c>
      <c r="D343">
        <v>80</v>
      </c>
    </row>
    <row r="344" spans="1:4">
      <c r="A344" t="str">
        <f>"MOHAMAD LUQMAN HAKIM BIN AHMAD ZAIDI"</f>
        <v>MOHAMAD LUQMAN HAKIM BIN AHMAD ZAIDI</v>
      </c>
      <c r="B344" t="str">
        <f>"010121080633"</f>
        <v>010121080633</v>
      </c>
      <c r="C344" t="str">
        <f>"WTP"</f>
        <v>WTP</v>
      </c>
      <c r="D344">
        <v>80</v>
      </c>
    </row>
    <row r="345" spans="1:4">
      <c r="A345" t="str">
        <f>"MOHAMAD MASKUR BIN WASNI"</f>
        <v>MOHAMAD MASKUR BIN WASNI</v>
      </c>
      <c r="B345" t="str">
        <f>"010329060367"</f>
        <v>010329060367</v>
      </c>
      <c r="C345" t="str">
        <f>"WTP"</f>
        <v>WTP</v>
      </c>
      <c r="D345">
        <v>80</v>
      </c>
    </row>
    <row r="346" spans="1:4">
      <c r="A346" t="str">
        <f>"MOHAMAD NAILI BIN ROHAIZI"</f>
        <v>MOHAMAD NAILI BIN ROHAIZI</v>
      </c>
      <c r="B346" t="str">
        <f>"010328031177"</f>
        <v>010328031177</v>
      </c>
      <c r="C346" t="str">
        <f>"WTP"</f>
        <v>WTP</v>
      </c>
      <c r="D346">
        <v>80</v>
      </c>
    </row>
    <row r="347" spans="1:4">
      <c r="A347" t="str">
        <f>"MOHAMAD NAJMI IKHWAN BIN MOHD RADIN"</f>
        <v>MOHAMAD NAJMI IKHWAN BIN MOHD RADIN</v>
      </c>
      <c r="B347" t="str">
        <f>"010913070185"</f>
        <v>010913070185</v>
      </c>
      <c r="C347" t="str">
        <f>"WTP"</f>
        <v>WTP</v>
      </c>
      <c r="D347">
        <v>80</v>
      </c>
    </row>
    <row r="348" spans="1:4">
      <c r="A348" t="str">
        <f>"MOHAMAD NUR AIMAN SYAHMI AB. RAHMAN BIN ABDULLAH"</f>
        <v>MOHAMAD NUR AIMAN SYAHMI AB. RAHMAN BIN ABDULLAH</v>
      </c>
      <c r="B348" t="str">
        <f>"010725011735"</f>
        <v>010725011735</v>
      </c>
      <c r="C348" t="str">
        <f>"WTP"</f>
        <v>WTP</v>
      </c>
      <c r="D348">
        <v>80</v>
      </c>
    </row>
    <row r="349" spans="1:4">
      <c r="A349" t="str">
        <f>"MOHAMAD NUR ARIF BIN ABDUL HALIM"</f>
        <v>MOHAMAD NUR ARIF BIN ABDUL HALIM</v>
      </c>
      <c r="B349" t="str">
        <f>"010926070205"</f>
        <v>010926070205</v>
      </c>
      <c r="C349" t="str">
        <f>"WTP"</f>
        <v>WTP</v>
      </c>
      <c r="D349">
        <v>80</v>
      </c>
    </row>
    <row r="350" spans="1:4">
      <c r="A350" t="str">
        <f>"MOHAMAD NUR SHAFIQ BIN NORHIMIDI"</f>
        <v>MOHAMAD NUR SHAFIQ BIN NORHIMIDI</v>
      </c>
      <c r="B350" t="str">
        <f>"010204010411"</f>
        <v>010204010411</v>
      </c>
      <c r="C350" t="str">
        <f>"WTP"</f>
        <v>WTP</v>
      </c>
      <c r="D350">
        <v>80</v>
      </c>
    </row>
    <row r="351" spans="1:4">
      <c r="A351" t="str">
        <f>"MOHAMAD RIZAIMIEY BIN MOHD RAZAKI"</f>
        <v>MOHAMAD RIZAIMIEY BIN MOHD RAZAKI</v>
      </c>
      <c r="B351" t="str">
        <f>"010622030677"</f>
        <v>010622030677</v>
      </c>
      <c r="C351" t="str">
        <f>"WTP"</f>
        <v>WTP</v>
      </c>
      <c r="D351">
        <v>80</v>
      </c>
    </row>
    <row r="352" spans="1:4">
      <c r="A352" t="str">
        <f>"MOHAMAD SAFIUDDEN BIN MUSLIMIN"</f>
        <v>MOHAMAD SAFIUDDEN BIN MUSLIMIN</v>
      </c>
      <c r="B352" t="str">
        <f>"010530010089"</f>
        <v>010530010089</v>
      </c>
      <c r="C352" t="str">
        <f>"WTP"</f>
        <v>WTP</v>
      </c>
      <c r="D352">
        <v>80</v>
      </c>
    </row>
    <row r="353" spans="1:4">
      <c r="A353" t="str">
        <f>"MOHAMAD SHAFIQ BIN HASHIM"</f>
        <v>MOHAMAD SHAFIQ BIN HASHIM</v>
      </c>
      <c r="B353" t="str">
        <f>"010721050163"</f>
        <v>010721050163</v>
      </c>
      <c r="C353" t="str">
        <f>"WTP"</f>
        <v>WTP</v>
      </c>
      <c r="D353">
        <v>80</v>
      </c>
    </row>
    <row r="354" spans="1:4">
      <c r="A354" t="str">
        <f>"MOHAMAD SHAFIQ BIN RESMAN"</f>
        <v>MOHAMAD SHAFIQ BIN RESMAN</v>
      </c>
      <c r="B354" t="str">
        <f>"010801120803"</f>
        <v>010801120803</v>
      </c>
      <c r="C354" t="str">
        <f>"WTP"</f>
        <v>WTP</v>
      </c>
      <c r="D354">
        <v>80</v>
      </c>
    </row>
    <row r="355" spans="1:4">
      <c r="A355" t="str">
        <f>"MOHAMAD SHAHAKIM BIN MOHAMAD AZMAN"</f>
        <v>MOHAMAD SHAHAKIM BIN MOHAMAD AZMAN</v>
      </c>
      <c r="B355" t="str">
        <f>"011017102307"</f>
        <v>011017102307</v>
      </c>
      <c r="C355" t="str">
        <f>"WTP"</f>
        <v>WTP</v>
      </c>
      <c r="D355">
        <v>80</v>
      </c>
    </row>
    <row r="356" spans="1:4">
      <c r="A356" t="str">
        <f>"MOHAMAD SHAHBAZ WALID BIN SHAHIMI"</f>
        <v>MOHAMAD SHAHBAZ WALID BIN SHAHIMI</v>
      </c>
      <c r="B356" t="str">
        <f>"010111080701"</f>
        <v>010111080701</v>
      </c>
      <c r="C356" t="str">
        <f>"WTP"</f>
        <v>WTP</v>
      </c>
      <c r="D356">
        <v>80</v>
      </c>
    </row>
    <row r="357" spans="1:4">
      <c r="A357" t="str">
        <f>"MOHAMAD SHAHMIR MASOOD BIN MOHD 'ASRI"</f>
        <v>MOHAMAD SHAHMIR MASOOD BIN MOHD 'ASRI</v>
      </c>
      <c r="B357" t="str">
        <f>"010310011709"</f>
        <v>010310011709</v>
      </c>
      <c r="C357" t="str">
        <f>"WTP"</f>
        <v>WTP</v>
      </c>
      <c r="D357">
        <v>80</v>
      </c>
    </row>
    <row r="358" spans="1:4">
      <c r="A358" t="str">
        <f>"MOHAMAD SHAHRINILHAM BIN BAHARUN"</f>
        <v>MOHAMAD SHAHRINILHAM BIN BAHARUN</v>
      </c>
      <c r="B358" t="str">
        <f>"010131060185"</f>
        <v>010131060185</v>
      </c>
      <c r="C358" t="str">
        <f>"WTP"</f>
        <v>WTP</v>
      </c>
      <c r="D358">
        <v>80</v>
      </c>
    </row>
    <row r="359" spans="1:4">
      <c r="A359" t="str">
        <f>"MOHAMAD SHAM MIZAL BIN JIFNIH"</f>
        <v>MOHAMAD SHAM MIZAL BIN JIFNIH</v>
      </c>
      <c r="B359" t="str">
        <f>"011115120525"</f>
        <v>011115120525</v>
      </c>
      <c r="C359" t="str">
        <f>"WTP"</f>
        <v>WTP</v>
      </c>
      <c r="D359">
        <v>80</v>
      </c>
    </row>
    <row r="360" spans="1:4">
      <c r="A360" t="str">
        <f>"MOHAMAD SOLEHIN BIN MOHD SIDIK"</f>
        <v>MOHAMAD SOLEHIN BIN MOHD SIDIK</v>
      </c>
      <c r="B360" t="str">
        <f>"010307060673"</f>
        <v>010307060673</v>
      </c>
      <c r="C360" t="str">
        <f>"WTP"</f>
        <v>WTP</v>
      </c>
      <c r="D360">
        <v>80</v>
      </c>
    </row>
    <row r="361" spans="1:4">
      <c r="A361" t="str">
        <f>"MOHAMAD SYAHMI HAZIQ BIN SAAID"</f>
        <v>MOHAMAD SYAHMI HAZIQ BIN SAAID</v>
      </c>
      <c r="B361" t="str">
        <f>"010419080863"</f>
        <v>010419080863</v>
      </c>
      <c r="C361" t="str">
        <f>"WTP"</f>
        <v>WTP</v>
      </c>
      <c r="D361">
        <v>80</v>
      </c>
    </row>
    <row r="362" spans="1:4">
      <c r="A362" t="str">
        <f>"MOHAMAD SYAHMIE BIN ZAHARUDIN"</f>
        <v>MOHAMAD SYAHMIE BIN ZAHARUDIN</v>
      </c>
      <c r="B362" t="str">
        <f>"010802060259"</f>
        <v>010802060259</v>
      </c>
      <c r="C362" t="str">
        <f>"WTP"</f>
        <v>WTP</v>
      </c>
      <c r="D362">
        <v>80</v>
      </c>
    </row>
    <row r="363" spans="1:4">
      <c r="A363" t="str">
        <f>"MOHAMAD SYARUL AFIZAN BIN HAIRODAN"</f>
        <v>MOHAMAD SYARUL AFIZAN BIN HAIRODAN</v>
      </c>
      <c r="B363" t="str">
        <f>"010502010743"</f>
        <v>010502010743</v>
      </c>
      <c r="C363" t="str">
        <f>"WTP"</f>
        <v>WTP</v>
      </c>
      <c r="D363">
        <v>80</v>
      </c>
    </row>
    <row r="364" spans="1:4">
      <c r="A364" t="str">
        <f>"MOHAMAD SYAZERIE BIN MOHD NUSI"</f>
        <v>MOHAMAD SYAZERIE BIN MOHD NUSI</v>
      </c>
      <c r="B364" t="str">
        <f>"010220030527"</f>
        <v>010220030527</v>
      </c>
      <c r="C364" t="str">
        <f>"WTP"</f>
        <v>WTP</v>
      </c>
      <c r="D364">
        <v>80</v>
      </c>
    </row>
    <row r="365" spans="1:4">
      <c r="A365" t="str">
        <f>"MOHAMAD SYAZWAN BIN HUSIN"</f>
        <v>MOHAMAD SYAZWAN BIN HUSIN</v>
      </c>
      <c r="B365" t="str">
        <f>"010723030369"</f>
        <v>010723030369</v>
      </c>
      <c r="C365" t="str">
        <f>"WTP"</f>
        <v>WTP</v>
      </c>
      <c r="D365">
        <v>80</v>
      </c>
    </row>
    <row r="366" spans="1:4">
      <c r="A366" t="str">
        <f>"MOHAMAD WAN HAFIZZIE BIN MOHD MUSTAFA KAMAL"</f>
        <v>MOHAMAD WAN HAFIZZIE BIN MOHD MUSTAFA KAMAL</v>
      </c>
      <c r="B366" t="str">
        <f>"010107080039"</f>
        <v>010107080039</v>
      </c>
      <c r="C366" t="str">
        <f>"WTP"</f>
        <v>WTP</v>
      </c>
      <c r="D366">
        <v>80</v>
      </c>
    </row>
    <row r="367" spans="1:4">
      <c r="A367" t="str">
        <f>"MOHAMAD ZAIDI BIN MOHD NORDIN"</f>
        <v>MOHAMAD ZAIDI BIN MOHD NORDIN</v>
      </c>
      <c r="B367" t="str">
        <f>"010920081421"</f>
        <v>010920081421</v>
      </c>
      <c r="C367" t="str">
        <f>"WTP"</f>
        <v>WTP</v>
      </c>
      <c r="D367">
        <v>80</v>
      </c>
    </row>
    <row r="368" spans="1:4">
      <c r="A368" t="str">
        <f>"MOHAMAD ZAMRI BIN MAT RANI"</f>
        <v>MOHAMAD ZAMRI BIN MAT RANI</v>
      </c>
      <c r="B368" t="str">
        <f>"010720110451"</f>
        <v>010720110451</v>
      </c>
      <c r="C368" t="str">
        <f>"WTP"</f>
        <v>WTP</v>
      </c>
      <c r="D368">
        <v>80</v>
      </c>
    </row>
    <row r="369" spans="1:4">
      <c r="A369" t="str">
        <f>"MOHAMAD ZHARFAN SYAFIQ BIN MOHAMED ZAHARI"</f>
        <v>MOHAMAD ZHARFAN SYAFIQ BIN MOHAMED ZAHARI</v>
      </c>
      <c r="B369" t="str">
        <f>"010504080489"</f>
        <v>010504080489</v>
      </c>
      <c r="C369" t="str">
        <f>"WTP"</f>
        <v>WTP</v>
      </c>
      <c r="D369">
        <v>80</v>
      </c>
    </row>
    <row r="370" spans="1:4">
      <c r="A370" t="str">
        <f>"MOHAMAD ZUL IKMAL BIN AHMAD ZULKULFFLI"</f>
        <v>MOHAMAD ZUL IKMAL BIN AHMAD ZULKULFFLI</v>
      </c>
      <c r="B370" t="str">
        <f>"010226080787"</f>
        <v>010226080787</v>
      </c>
      <c r="C370" t="str">
        <f>"WTP"</f>
        <v>WTP</v>
      </c>
      <c r="D370">
        <v>80</v>
      </c>
    </row>
    <row r="371" spans="1:4">
      <c r="A371" t="str">
        <f>"MOHAMAD ZULFAISAL AFIFI BIN ABD. MANAN"</f>
        <v>MOHAMAD ZULFAISAL AFIFI BIN ABD. MANAN</v>
      </c>
      <c r="B371" t="str">
        <f>"011106010359"</f>
        <v>011106010359</v>
      </c>
      <c r="C371" t="str">
        <f>"WTP"</f>
        <v>WTP</v>
      </c>
      <c r="D371">
        <v>80</v>
      </c>
    </row>
    <row r="372" spans="1:4">
      <c r="A372" t="str">
        <f>"MOHAMED DAIEYAN ROSYAIEDY BIN ROZAINI "</f>
        <v>MOHAMED DAIEYAN ROSYAIEDY BIN ROZAINI </v>
      </c>
      <c r="B372" t="str">
        <f>"010602080167"</f>
        <v>010602080167</v>
      </c>
      <c r="C372" t="str">
        <f>"WTP"</f>
        <v>WTP</v>
      </c>
      <c r="D372">
        <v>80</v>
      </c>
    </row>
    <row r="373" spans="1:4">
      <c r="A373" t="str">
        <f>"MOHAMED SAFIQ BIN ABDUL WAHAB"</f>
        <v>MOHAMED SAFIQ BIN ABDUL WAHAB</v>
      </c>
      <c r="B373" t="str">
        <f>"010629141169"</f>
        <v>010629141169</v>
      </c>
      <c r="C373" t="str">
        <f>"WTP"</f>
        <v>WTP</v>
      </c>
      <c r="D373">
        <v>80</v>
      </c>
    </row>
    <row r="374" spans="1:4">
      <c r="A374" t="str">
        <f>"MOHAMMAD  AQIB BIN ABDUL AZIZ"</f>
        <v>MOHAMMAD  AQIB BIN ABDUL AZIZ</v>
      </c>
      <c r="B374" t="str">
        <f>"010628030715"</f>
        <v>010628030715</v>
      </c>
      <c r="C374" t="str">
        <f>"WTP"</f>
        <v>WTP</v>
      </c>
      <c r="D374">
        <v>80</v>
      </c>
    </row>
    <row r="375" spans="1:4">
      <c r="A375" t="str">
        <f>"MOHAMMAD  SYAZWAN BIN MOHAMAD KAMAL"</f>
        <v>MOHAMMAD  SYAZWAN BIN MOHAMAD KAMAL</v>
      </c>
      <c r="B375" t="str">
        <f>"011210030915"</f>
        <v>011210030915</v>
      </c>
      <c r="C375" t="str">
        <f>"WTP"</f>
        <v>WTP</v>
      </c>
      <c r="D375">
        <v>80</v>
      </c>
    </row>
    <row r="376" spans="1:4">
      <c r="A376" t="str">
        <f>"MOHAMMAD AFIQ BIN MOHD SAMIDON"</f>
        <v>MOHAMMAD AFIQ BIN MOHD SAMIDON</v>
      </c>
      <c r="B376" t="str">
        <f>"010121100227"</f>
        <v>010121100227</v>
      </c>
      <c r="C376" t="str">
        <f>"WTP"</f>
        <v>WTP</v>
      </c>
      <c r="D376">
        <v>80</v>
      </c>
    </row>
    <row r="377" spans="1:4">
      <c r="A377" t="str">
        <f>"MOHAMMAD AIMAN BIN MARZUKI"</f>
        <v>MOHAMMAD AIMAN BIN MARZUKI</v>
      </c>
      <c r="B377" t="str">
        <f>"010301100881"</f>
        <v>010301100881</v>
      </c>
      <c r="C377" t="str">
        <f>"WTP"</f>
        <v>WTP</v>
      </c>
      <c r="D377">
        <v>80</v>
      </c>
    </row>
    <row r="378" spans="1:4">
      <c r="A378" t="str">
        <f>"MOHAMMAD AKMALUDDIN BIN RAZALI"</f>
        <v>MOHAMMAD AKMALUDDIN BIN RAZALI</v>
      </c>
      <c r="B378" t="str">
        <f>"010704020763"</f>
        <v>010704020763</v>
      </c>
      <c r="C378" t="str">
        <f>"WTP"</f>
        <v>WTP</v>
      </c>
      <c r="D378">
        <v>80</v>
      </c>
    </row>
    <row r="379" spans="1:4">
      <c r="A379" t="str">
        <f>"MOHAMMAD AMMAR MUQRI BIN SHARUIDDIN"</f>
        <v>MOHAMMAD AMMAR MUQRI BIN SHARUIDDIN</v>
      </c>
      <c r="B379" t="str">
        <f>"010802070609"</f>
        <v>010802070609</v>
      </c>
      <c r="C379" t="str">
        <f>"WTP"</f>
        <v>WTP</v>
      </c>
      <c r="D379">
        <v>80</v>
      </c>
    </row>
    <row r="380" spans="1:4">
      <c r="A380" t="str">
        <f>"MOHAMMAD AZHAR BIN MASKAM"</f>
        <v>MOHAMMAD AZHAR BIN MASKAM</v>
      </c>
      <c r="B380" t="str">
        <f>"010818011101"</f>
        <v>010818011101</v>
      </c>
      <c r="C380" t="str">
        <f>"WTP"</f>
        <v>WTP</v>
      </c>
      <c r="D380">
        <v>80</v>
      </c>
    </row>
    <row r="381" spans="1:4">
      <c r="A381" t="str">
        <f>"MOHAMMAD DANIAL HAIKAL BIN JAFFERI"</f>
        <v>MOHAMMAD DANIAL HAIKAL BIN JAFFERI</v>
      </c>
      <c r="B381" t="str">
        <f>"010415130229"</f>
        <v>010415130229</v>
      </c>
      <c r="C381" t="str">
        <f>"WTP"</f>
        <v>WTP</v>
      </c>
      <c r="D381">
        <v>80</v>
      </c>
    </row>
    <row r="382" spans="1:4">
      <c r="A382" t="str">
        <f>"MOHAMMAD FAEZ AIMAN BIN MD MUSNI"</f>
        <v>MOHAMMAD FAEZ AIMAN BIN MD MUSNI</v>
      </c>
      <c r="B382" t="str">
        <f>"010312020721"</f>
        <v>010312020721</v>
      </c>
      <c r="C382" t="str">
        <f>"WTP"</f>
        <v>WTP</v>
      </c>
      <c r="D382">
        <v>80</v>
      </c>
    </row>
    <row r="383" spans="1:4">
      <c r="A383" t="str">
        <f>"MOHAMMAD FAHMIE HAIQAL BIN EDDY DZENTOR"</f>
        <v>MOHAMMAD FAHMIE HAIQAL BIN EDDY DZENTOR</v>
      </c>
      <c r="B383" t="str">
        <f>"011130060989"</f>
        <v>011130060989</v>
      </c>
      <c r="C383" t="str">
        <f>"WTP"</f>
        <v>WTP</v>
      </c>
      <c r="D383">
        <v>80</v>
      </c>
    </row>
    <row r="384" spans="1:4">
      <c r="A384" t="str">
        <f>"MOHAMMAD FAIQ ASYRAF BIN MOHD HALID"</f>
        <v>MOHAMMAD FAIQ ASYRAF BIN MOHD HALID</v>
      </c>
      <c r="B384" t="str">
        <f>"010827101117"</f>
        <v>010827101117</v>
      </c>
      <c r="C384" t="str">
        <f>"WTP"</f>
        <v>WTP</v>
      </c>
      <c r="D384">
        <v>80</v>
      </c>
    </row>
    <row r="385" spans="1:4">
      <c r="A385" t="str">
        <f>"MOHAMMAD FAYADH BIN MUSTAPA"</f>
        <v>MOHAMMAD FAYADH BIN MUSTAPA</v>
      </c>
      <c r="B385" t="str">
        <f>"010328150029"</f>
        <v>010328150029</v>
      </c>
      <c r="C385" t="str">
        <f>"WTP"</f>
        <v>WTP</v>
      </c>
      <c r="D385">
        <v>80</v>
      </c>
    </row>
    <row r="386" spans="1:4">
      <c r="A386" t="str">
        <f>"MOHAMMAD FAZRI BIN ABDULLAH"</f>
        <v>MOHAMMAD FAZRI BIN ABDULLAH</v>
      </c>
      <c r="B386" t="str">
        <f>"010818121781"</f>
        <v>010818121781</v>
      </c>
      <c r="C386" t="str">
        <f t="shared" ref="C386:C449" si="6">"WTP"</f>
        <v>WTP</v>
      </c>
      <c r="D386">
        <v>80</v>
      </c>
    </row>
    <row r="387" spans="1:4">
      <c r="A387" t="str">
        <f>"MOHAMMAD FIRDAUS BIN ZUHAIMI"</f>
        <v>MOHAMMAD FIRDAUS BIN ZUHAIMI</v>
      </c>
      <c r="B387" t="str">
        <f>"010902030831"</f>
        <v>010902030831</v>
      </c>
      <c r="C387" t="str">
        <f>"WTP"</f>
        <v>WTP</v>
      </c>
      <c r="D387">
        <v>80</v>
      </c>
    </row>
    <row r="388" spans="1:4">
      <c r="A388" t="str">
        <f>"MOHAMMAD FUZAIMI BIN HAZALI"</f>
        <v>MOHAMMAD FUZAIMI BIN HAZALI</v>
      </c>
      <c r="B388" t="str">
        <f>"010713020925"</f>
        <v>010713020925</v>
      </c>
      <c r="C388" t="str">
        <f>"WTP"</f>
        <v>WTP</v>
      </c>
      <c r="D388">
        <v>80</v>
      </c>
    </row>
    <row r="389" spans="1:4">
      <c r="A389" t="str">
        <f>"MOHAMMAD HASIFF BIN YUSOFF"</f>
        <v>MOHAMMAD HASIFF BIN YUSOFF</v>
      </c>
      <c r="B389" t="str">
        <f>"011227030559"</f>
        <v>011227030559</v>
      </c>
      <c r="C389" t="str">
        <f>"WTP"</f>
        <v>WTP</v>
      </c>
      <c r="D389">
        <v>80</v>
      </c>
    </row>
    <row r="390" spans="1:4">
      <c r="A390" t="str">
        <f>"MOHAMMAD IRFAN DANIEL BIN NORIZAM"</f>
        <v>MOHAMMAD IRFAN DANIEL BIN NORIZAM</v>
      </c>
      <c r="B390" t="str">
        <f>"011003120475"</f>
        <v>011003120475</v>
      </c>
      <c r="C390" t="str">
        <f>"WTP"</f>
        <v>WTP</v>
      </c>
      <c r="D390">
        <v>80</v>
      </c>
    </row>
    <row r="391" spans="1:4">
      <c r="A391" t="str">
        <f>"MOHAMMAD IZAM BIN MOHAMAD NOOR"</f>
        <v>MOHAMMAD IZAM BIN MOHAMAD NOOR</v>
      </c>
      <c r="B391" t="str">
        <f>"010301070053"</f>
        <v>010301070053</v>
      </c>
      <c r="C391" t="str">
        <f>"WTP"</f>
        <v>WTP</v>
      </c>
      <c r="D391">
        <v>80</v>
      </c>
    </row>
    <row r="392" spans="1:4">
      <c r="A392" t="str">
        <f>"MOHAMMAD IZZAT AWWADI BIN MOHD SUHAIDI"</f>
        <v>MOHAMMAD IZZAT AWWADI BIN MOHD SUHAIDI</v>
      </c>
      <c r="B392" t="str">
        <f>"010422030525"</f>
        <v>010422030525</v>
      </c>
      <c r="C392" t="str">
        <f>"WTP"</f>
        <v>WTP</v>
      </c>
      <c r="D392">
        <v>80</v>
      </c>
    </row>
    <row r="393" spans="1:4">
      <c r="A393" t="str">
        <f>"MOHAMMAD NAJIB BIN MOHD FADZALI"</f>
        <v>MOHAMMAD NAJIB BIN MOHD FADZALI</v>
      </c>
      <c r="B393" t="str">
        <f>"011123070783"</f>
        <v>011123070783</v>
      </c>
      <c r="C393" t="str">
        <f>"WTP"</f>
        <v>WTP</v>
      </c>
      <c r="D393">
        <v>80</v>
      </c>
    </row>
    <row r="394" spans="1:4">
      <c r="A394" t="str">
        <f>"MOHAMMAD NOR AHZMIE BIN RAKMAT"</f>
        <v>MOHAMMAD NOR AHZMIE BIN RAKMAT</v>
      </c>
      <c r="B394" t="str">
        <f>"011007120157"</f>
        <v>011007120157</v>
      </c>
      <c r="C394" t="str">
        <f>"WTP"</f>
        <v>WTP</v>
      </c>
      <c r="D394">
        <v>80</v>
      </c>
    </row>
    <row r="395" spans="1:4">
      <c r="A395" t="str">
        <f>"MOHAMMAD NORHANAFI BIN SAUPI"</f>
        <v>MOHAMMAD NORHANAFI BIN SAUPI</v>
      </c>
      <c r="B395" t="str">
        <f>"010421131121"</f>
        <v>010421131121</v>
      </c>
      <c r="C395" t="str">
        <f>"WTP"</f>
        <v>WTP</v>
      </c>
      <c r="D395">
        <v>80</v>
      </c>
    </row>
    <row r="396" spans="1:4">
      <c r="A396" t="str">
        <f>"MOHAMMAD NUR IMAN HAKIM BIN SUHAIMI"</f>
        <v>MOHAMMAD NUR IMAN HAKIM BIN SUHAIMI</v>
      </c>
      <c r="B396" t="str">
        <f>"010620010429"</f>
        <v>010620010429</v>
      </c>
      <c r="C396" t="str">
        <f>"WTP"</f>
        <v>WTP</v>
      </c>
      <c r="D396">
        <v>80</v>
      </c>
    </row>
    <row r="397" spans="1:4">
      <c r="A397" t="str">
        <f>"MOHAMMAD OMAR"</f>
        <v>MOHAMMAD OMAR</v>
      </c>
      <c r="B397" t="str">
        <f>"011128081633"</f>
        <v>011128081633</v>
      </c>
      <c r="C397" t="str">
        <f>"WTP"</f>
        <v>WTP</v>
      </c>
      <c r="D397">
        <v>80</v>
      </c>
    </row>
    <row r="398" spans="1:4">
      <c r="A398" t="str">
        <f>"MOHAMMAD RIZAL BIN RAZLAN"</f>
        <v>MOHAMMAD RIZAL BIN RAZLAN</v>
      </c>
      <c r="B398" t="str">
        <f>"010126121393"</f>
        <v>010126121393</v>
      </c>
      <c r="C398" t="str">
        <f>"WTP"</f>
        <v>WTP</v>
      </c>
      <c r="D398">
        <v>80</v>
      </c>
    </row>
    <row r="399" spans="1:4">
      <c r="A399" t="str">
        <f>"MOHAMMAD SHAHRUL HAIKAL BIN AZALI"</f>
        <v>MOHAMMAD SHAHRUL HAIKAL BIN AZALI</v>
      </c>
      <c r="B399" t="str">
        <f>"010207030469"</f>
        <v>010207030469</v>
      </c>
      <c r="C399" t="str">
        <f>"WTP"</f>
        <v>WTP</v>
      </c>
      <c r="D399">
        <v>80</v>
      </c>
    </row>
    <row r="400" spans="1:4">
      <c r="A400" t="str">
        <f>"MOHAMMAD SYAFIQ BIN FARIZAN"</f>
        <v>MOHAMMAD SYAFIQ BIN FARIZAN</v>
      </c>
      <c r="B400" t="str">
        <f>"010920020805"</f>
        <v>010920020805</v>
      </c>
      <c r="C400" t="str">
        <f>"WTP"</f>
        <v>WTP</v>
      </c>
      <c r="D400">
        <v>80</v>
      </c>
    </row>
    <row r="401" spans="1:4">
      <c r="A401" t="str">
        <f>"MOHAMMAD SYAFIQ BIN KARIM"</f>
        <v>MOHAMMAD SYAFIQ BIN KARIM</v>
      </c>
      <c r="B401" t="str">
        <f>"010522070161"</f>
        <v>010522070161</v>
      </c>
      <c r="C401" t="str">
        <f>"WTP"</f>
        <v>WTP</v>
      </c>
      <c r="D401">
        <v>80</v>
      </c>
    </row>
    <row r="402" spans="1:4">
      <c r="A402" t="str">
        <f>"MOHAMMAD SYAFIQ BIN SUWARDI"</f>
        <v>MOHAMMAD SYAFIQ BIN SUWARDI</v>
      </c>
      <c r="B402" t="str">
        <f>"010528121433"</f>
        <v>010528121433</v>
      </c>
      <c r="C402" t="str">
        <f>"WTP"</f>
        <v>WTP</v>
      </c>
      <c r="D402">
        <v>80</v>
      </c>
    </row>
    <row r="403" spans="1:4">
      <c r="A403" t="str">
        <f>"MOHAMMAD SYAZMEL EMIER BIN AZRAN"</f>
        <v>MOHAMMAD SYAZMEL EMIER BIN AZRAN</v>
      </c>
      <c r="B403" t="str">
        <f>"010124021479"</f>
        <v>010124021479</v>
      </c>
      <c r="C403" t="str">
        <f>"WTP"</f>
        <v>WTP</v>
      </c>
      <c r="D403">
        <v>80</v>
      </c>
    </row>
    <row r="404" spans="1:4">
      <c r="A404" t="str">
        <f>"MOHAMMAD SYUKRI BIN ROBERT"</f>
        <v>MOHAMMAD SYUKRI BIN ROBERT</v>
      </c>
      <c r="B404" t="str">
        <f>"010621121163"</f>
        <v>010621121163</v>
      </c>
      <c r="C404" t="str">
        <f>"WTP"</f>
        <v>WTP</v>
      </c>
      <c r="D404">
        <v>80</v>
      </c>
    </row>
    <row r="405" spans="1:4">
      <c r="A405" t="str">
        <f>"MOHAMMAD ZAHURIN BIN JAMALUDDIN "</f>
        <v>MOHAMMAD ZAHURIN BIN JAMALUDDIN </v>
      </c>
      <c r="B405" t="str">
        <f>"010912120275"</f>
        <v>010912120275</v>
      </c>
      <c r="C405" t="str">
        <f>"WTP"</f>
        <v>WTP</v>
      </c>
      <c r="D405">
        <v>80</v>
      </c>
    </row>
    <row r="406" spans="1:4">
      <c r="A406" t="str">
        <f>"MOHAMMAD ZUHAMIZAN BIN ZUHAIMI"</f>
        <v>MOHAMMAD ZUHAMIZAN BIN ZUHAIMI</v>
      </c>
      <c r="B406" t="str">
        <f>"010820120171"</f>
        <v>010820120171</v>
      </c>
      <c r="C406" t="str">
        <f>"WTP"</f>
        <v>WTP</v>
      </c>
      <c r="D406">
        <v>80</v>
      </c>
    </row>
    <row r="407" spans="1:4">
      <c r="A407" t="str">
        <f>"MOHARDIN BIN TAILEH"</f>
        <v>MOHARDIN BIN TAILEH</v>
      </c>
      <c r="B407" t="str">
        <f>"010327120223"</f>
        <v>010327120223</v>
      </c>
      <c r="C407" t="str">
        <f>"WTP"</f>
        <v>WTP</v>
      </c>
      <c r="D407">
        <v>80</v>
      </c>
    </row>
    <row r="408" spans="1:4">
      <c r="A408" t="str">
        <f>"MOHD AFIZIE BIN SENUSI"</f>
        <v>MOHD AFIZIE BIN SENUSI</v>
      </c>
      <c r="B408" t="str">
        <f>"011227131149"</f>
        <v>011227131149</v>
      </c>
      <c r="C408" t="str">
        <f>"WTP"</f>
        <v>WTP</v>
      </c>
      <c r="D408">
        <v>80</v>
      </c>
    </row>
    <row r="409" spans="1:4">
      <c r="A409" t="str">
        <f>"MOHD AIDEL NOR FITRI BIN MOHAMAD NOR"</f>
        <v>MOHD AIDEL NOR FITRI BIN MOHAMAD NOR</v>
      </c>
      <c r="B409" t="str">
        <f>"010107060185"</f>
        <v>010107060185</v>
      </c>
      <c r="C409" t="str">
        <f>"WTP"</f>
        <v>WTP</v>
      </c>
      <c r="D409">
        <v>80</v>
      </c>
    </row>
    <row r="410" spans="1:4">
      <c r="A410" t="str">
        <f>"MOHD ALI BIN MOHD SHAFIEE"</f>
        <v>MOHD ALI BIN MOHD SHAFIEE</v>
      </c>
      <c r="B410" t="str">
        <f>"010920131193"</f>
        <v>010920131193</v>
      </c>
      <c r="C410" t="str">
        <f>"WTP"</f>
        <v>WTP</v>
      </c>
      <c r="D410">
        <v>80</v>
      </c>
    </row>
    <row r="411" spans="1:4">
      <c r="A411" t="str">
        <f>"MOHD AMIRULBIN HASAN "</f>
        <v>MOHD AMIRULBIN HASAN </v>
      </c>
      <c r="B411" t="str">
        <f>"011004150027"</f>
        <v>011004150027</v>
      </c>
      <c r="C411" t="str">
        <f>"WTP"</f>
        <v>WTP</v>
      </c>
      <c r="D411">
        <v>80</v>
      </c>
    </row>
    <row r="412" spans="1:4">
      <c r="A412" t="str">
        <f>"MOHD ANAS DANIAL BIN ABDUL RAHMAN"</f>
        <v>MOHD ANAS DANIAL BIN ABDUL RAHMAN</v>
      </c>
      <c r="B412" t="str">
        <f>"011213120625"</f>
        <v>011213120625</v>
      </c>
      <c r="C412" t="str">
        <f>"WTP"</f>
        <v>WTP</v>
      </c>
      <c r="D412">
        <v>80</v>
      </c>
    </row>
    <row r="413" spans="1:4">
      <c r="A413" t="str">
        <f>"MOHD EZZAIRIE BIN JONAREE"</f>
        <v>MOHD EZZAIRIE BIN JONAREE</v>
      </c>
      <c r="B413" t="str">
        <f>"011013150029"</f>
        <v>011013150029</v>
      </c>
      <c r="C413" t="str">
        <f>"WTP"</f>
        <v>WTP</v>
      </c>
      <c r="D413">
        <v>80</v>
      </c>
    </row>
    <row r="414" spans="1:4">
      <c r="A414" t="str">
        <f>"MOHD FADZLI BIN ABD GHANI"</f>
        <v>MOHD FADZLI BIN ABD GHANI</v>
      </c>
      <c r="B414" t="str">
        <f>"010331120461"</f>
        <v>010331120461</v>
      </c>
      <c r="C414" t="str">
        <f>"WTP"</f>
        <v>WTP</v>
      </c>
      <c r="D414">
        <v>80</v>
      </c>
    </row>
    <row r="415" spans="1:4">
      <c r="A415" t="str">
        <f>"MOHD FAIZAL BIN JUDIN "</f>
        <v>MOHD FAIZAL BIN JUDIN </v>
      </c>
      <c r="B415" t="str">
        <f>"010503120047"</f>
        <v>010503120047</v>
      </c>
      <c r="C415" t="str">
        <f>"WTP"</f>
        <v>WTP</v>
      </c>
      <c r="D415">
        <v>80</v>
      </c>
    </row>
    <row r="416" spans="1:4">
      <c r="A416" t="str">
        <f>"MOHD HAFIZ BIN JUNAIB"</f>
        <v>MOHD HAFIZ BIN JUNAIB</v>
      </c>
      <c r="B416" t="str">
        <f>"011025120249"</f>
        <v>011025120249</v>
      </c>
      <c r="C416" t="str">
        <f>"WTP"</f>
        <v>WTP</v>
      </c>
      <c r="D416">
        <v>80</v>
      </c>
    </row>
    <row r="417" spans="1:4">
      <c r="A417" t="str">
        <f>"MOHD IKHMAL HALIM BIN ABDUL HAMID"</f>
        <v>MOHD IKHMAL HALIM BIN ABDUL HAMID</v>
      </c>
      <c r="B417" t="str">
        <f>"010611150059"</f>
        <v>010611150059</v>
      </c>
      <c r="C417" t="str">
        <f>"WTP"</f>
        <v>WTP</v>
      </c>
      <c r="D417">
        <v>80</v>
      </c>
    </row>
    <row r="418" spans="1:4">
      <c r="A418" t="str">
        <f>"MOHD IRWANSHAH BIN ABDUL MAJIS "</f>
        <v>MOHD IRWANSHAH BIN ABDUL MAJIS </v>
      </c>
      <c r="B418" t="str">
        <f>"010117150037"</f>
        <v>010117150037</v>
      </c>
      <c r="C418" t="str">
        <f>"WTP"</f>
        <v>WTP</v>
      </c>
      <c r="D418">
        <v>80</v>
      </c>
    </row>
    <row r="419" spans="1:4">
      <c r="A419" t="str">
        <f>"MOHD KHAIRUDDIN BIN IBRAHIM"</f>
        <v>MOHD KHAIRUDDIN BIN IBRAHIM</v>
      </c>
      <c r="B419" t="str">
        <f>"010630120015"</f>
        <v>010630120015</v>
      </c>
      <c r="C419" t="str">
        <f>"WTP"</f>
        <v>WTP</v>
      </c>
      <c r="D419">
        <v>80</v>
      </c>
    </row>
    <row r="420" spans="1:4">
      <c r="A420" t="str">
        <f>"MOHD NASIRUDDIN AFIQ ASSIN"</f>
        <v>MOHD NASIRUDDIN AFIQ ASSIN</v>
      </c>
      <c r="B420" t="str">
        <f>"010410120339"</f>
        <v>010410120339</v>
      </c>
      <c r="C420" t="str">
        <f>"WTP"</f>
        <v>WTP</v>
      </c>
      <c r="D420">
        <v>80</v>
      </c>
    </row>
    <row r="421" spans="1:4">
      <c r="A421" t="str">
        <f>"MOHD NIK RAFIZIE BIN RAPLIN"</f>
        <v>MOHD NIK RAFIZIE BIN RAPLIN</v>
      </c>
      <c r="B421" t="str">
        <f>"011211120189"</f>
        <v>011211120189</v>
      </c>
      <c r="C421" t="str">
        <f>"WTP"</f>
        <v>WTP</v>
      </c>
      <c r="D421">
        <v>80</v>
      </c>
    </row>
    <row r="422" spans="1:4">
      <c r="A422" t="str">
        <f>"MOHD NIZAR BIN AYUN"</f>
        <v>MOHD NIZAR BIN AYUN</v>
      </c>
      <c r="B422" t="str">
        <f>"010628120091"</f>
        <v>010628120091</v>
      </c>
      <c r="C422" t="str">
        <f>"WTP"</f>
        <v>WTP</v>
      </c>
      <c r="D422">
        <v>80</v>
      </c>
    </row>
    <row r="423" spans="1:4">
      <c r="A423" t="str">
        <f>"MOHD REDHUAN SHAH BIN AZAHAR"</f>
        <v>MOHD REDHUAN SHAH BIN AZAHAR</v>
      </c>
      <c r="B423" t="str">
        <f>"010917121349"</f>
        <v>010917121349</v>
      </c>
      <c r="C423" t="str">
        <f>"WTP"</f>
        <v>WTP</v>
      </c>
      <c r="D423">
        <v>80</v>
      </c>
    </row>
    <row r="424" spans="1:4">
      <c r="A424" t="str">
        <f>"MOHD ROSLEE BIN ABDUL RAHIM "</f>
        <v>MOHD ROSLEE BIN ABDUL RAHIM </v>
      </c>
      <c r="B424" t="str">
        <f>"011111120309"</f>
        <v>011111120309</v>
      </c>
      <c r="C424" t="str">
        <f>"WTP"</f>
        <v>WTP</v>
      </c>
      <c r="D424">
        <v>80</v>
      </c>
    </row>
    <row r="425" spans="1:4">
      <c r="A425" t="str">
        <f>"MOHD SHAHRIZAL BIN SHARIL @ AHARIL"</f>
        <v>MOHD SHAHRIZAL BIN SHARIL @ AHARIL</v>
      </c>
      <c r="B425" t="str">
        <f>"011213120705"</f>
        <v>011213120705</v>
      </c>
      <c r="C425" t="str">
        <f>"WTP"</f>
        <v>WTP</v>
      </c>
      <c r="D425">
        <v>80</v>
      </c>
    </row>
    <row r="426" spans="1:4">
      <c r="A426" t="str">
        <f>"MOHD SHAZRIN QUSHAIRI BIN SAMSUL"</f>
        <v>MOHD SHAZRIN QUSHAIRI BIN SAMSUL</v>
      </c>
      <c r="B426" t="str">
        <f>"011218120739"</f>
        <v>011218120739</v>
      </c>
      <c r="C426" t="str">
        <f>"WTP"</f>
        <v>WTP</v>
      </c>
      <c r="D426">
        <v>80</v>
      </c>
    </row>
    <row r="427" spans="1:4">
      <c r="A427" t="str">
        <f>"MOHD SUFFIAN BIN MUSA"</f>
        <v>MOHD SUFFIAN BIN MUSA</v>
      </c>
      <c r="B427" t="str">
        <f>"010727120687"</f>
        <v>010727120687</v>
      </c>
      <c r="C427" t="str">
        <f>"WTP"</f>
        <v>WTP</v>
      </c>
      <c r="D427">
        <v>80</v>
      </c>
    </row>
    <row r="428" spans="1:4">
      <c r="A428" t="str">
        <f>"MOHD SYAFIQ IZHAR BIN IZAHANA"</f>
        <v>MOHD SYAFIQ IZHAR BIN IZAHANA</v>
      </c>
      <c r="B428" t="str">
        <f>"010129130033"</f>
        <v>010129130033</v>
      </c>
      <c r="C428" t="str">
        <f>"WTP"</f>
        <v>WTP</v>
      </c>
      <c r="D428">
        <v>80</v>
      </c>
    </row>
    <row r="429" spans="1:4">
      <c r="A429" t="str">
        <f>"MOHD SYAZWAN BIN ASANG"</f>
        <v>MOHD SYAZWAN BIN ASANG</v>
      </c>
      <c r="B429" t="str">
        <f>"010115121099"</f>
        <v>010115121099</v>
      </c>
      <c r="C429" t="str">
        <f>"WTP"</f>
        <v>WTP</v>
      </c>
      <c r="D429">
        <v>80</v>
      </c>
    </row>
    <row r="430" spans="1:4">
      <c r="A430" t="str">
        <f>"MOHD SYUKRI BIN SELIMAN"</f>
        <v>MOHD SYUKRI BIN SELIMAN</v>
      </c>
      <c r="B430" t="str">
        <f>"010617081103"</f>
        <v>010617081103</v>
      </c>
      <c r="C430" t="str">
        <f>"WTP"</f>
        <v>WTP</v>
      </c>
      <c r="D430">
        <v>80</v>
      </c>
    </row>
    <row r="431" spans="1:4">
      <c r="A431" t="str">
        <f>"MOHD ZAMIRUL HAKIM ZUL"</f>
        <v>MOHD ZAMIRUL HAKIM ZUL</v>
      </c>
      <c r="B431" t="str">
        <f>"010711121335"</f>
        <v>010711121335</v>
      </c>
      <c r="C431" t="str">
        <f>"WTP"</f>
        <v>WTP</v>
      </c>
      <c r="D431">
        <v>80</v>
      </c>
    </row>
    <row r="432" spans="1:4">
      <c r="A432" t="str">
        <f>"MOHD ZULHAKIM BIN AKBAR "</f>
        <v>MOHD ZULHAKIM BIN AKBAR </v>
      </c>
      <c r="B432" t="str">
        <f>"010204120047"</f>
        <v>010204120047</v>
      </c>
      <c r="C432" t="str">
        <f>"WTP"</f>
        <v>WTP</v>
      </c>
      <c r="D432">
        <v>80</v>
      </c>
    </row>
    <row r="433" spans="1:4">
      <c r="A433" t="str">
        <f>"MOHD. SYAHRUN NEEZAM B KERIS KHAS"</f>
        <v>MOHD. SYAHRUN NEEZAM B KERIS KHAS</v>
      </c>
      <c r="B433" t="str">
        <f>"010211120811"</f>
        <v>010211120811</v>
      </c>
      <c r="C433" t="str">
        <f>"WTP"</f>
        <v>WTP</v>
      </c>
      <c r="D433">
        <v>80</v>
      </c>
    </row>
    <row r="434" spans="1:4">
      <c r="A434" t="str">
        <f>"MOHD. ZUL AZLIZAN BIN BOLHAN"</f>
        <v>MOHD. ZUL AZLIZAN BIN BOLHAN</v>
      </c>
      <c r="B434" t="str">
        <f>"010518130547"</f>
        <v>010518130547</v>
      </c>
      <c r="C434" t="str">
        <f>"WTP"</f>
        <v>WTP</v>
      </c>
      <c r="D434">
        <v>80</v>
      </c>
    </row>
    <row r="435" spans="1:4">
      <c r="A435" t="str">
        <f>"MU'AZ BIN AMIRULAZAM"</f>
        <v>MU'AZ BIN AMIRULAZAM</v>
      </c>
      <c r="B435" t="str">
        <f>"011115080439"</f>
        <v>011115080439</v>
      </c>
      <c r="C435" t="str">
        <f>"WTP"</f>
        <v>WTP</v>
      </c>
      <c r="D435">
        <v>80</v>
      </c>
    </row>
    <row r="436" spans="1:4">
      <c r="A436" t="str">
        <f>"MU'AZ BIN MOHD SABRI"</f>
        <v>MU'AZ BIN MOHD SABRI</v>
      </c>
      <c r="B436" t="str">
        <f>"010530021079"</f>
        <v>010530021079</v>
      </c>
      <c r="C436" t="str">
        <f>"WTP"</f>
        <v>WTP</v>
      </c>
      <c r="D436">
        <v>80</v>
      </c>
    </row>
    <row r="437" spans="1:4">
      <c r="A437" t="str">
        <f>"MUHAMAD AFIQ BIN SHAIFUL BAHARI"</f>
        <v>MUHAMAD AFIQ BIN SHAIFUL BAHARI</v>
      </c>
      <c r="B437" t="str">
        <f>"010125030617"</f>
        <v>010125030617</v>
      </c>
      <c r="C437" t="str">
        <f>"WTP"</f>
        <v>WTP</v>
      </c>
      <c r="D437">
        <v>80</v>
      </c>
    </row>
    <row r="438" spans="1:4">
      <c r="A438" t="str">
        <f>"MUHAMAD AIDIL FATHI BIN SALIM"</f>
        <v>MUHAMAD AIDIL FATHI BIN SALIM</v>
      </c>
      <c r="B438" t="str">
        <f>"010512011029"</f>
        <v>010512011029</v>
      </c>
      <c r="C438" t="str">
        <f>"WTP"</f>
        <v>WTP</v>
      </c>
      <c r="D438">
        <v>80</v>
      </c>
    </row>
    <row r="439" spans="1:4">
      <c r="A439" t="str">
        <f>"MUHAMAD AIDIL IDHAM BIN SHAMSUL BAHRI"</f>
        <v>MUHAMAD AIDIL IDHAM BIN SHAMSUL BAHRI</v>
      </c>
      <c r="B439" t="str">
        <f>"011220050645"</f>
        <v>011220050645</v>
      </c>
      <c r="C439" t="str">
        <f>"WTP"</f>
        <v>WTP</v>
      </c>
      <c r="D439">
        <v>80</v>
      </c>
    </row>
    <row r="440" spans="1:4">
      <c r="A440" t="str">
        <f>"MUHAMAD AIMAN BIN ZULKEFLI"</f>
        <v>MUHAMAD AIMAN BIN ZULKEFLI</v>
      </c>
      <c r="B440" t="str">
        <f>"010926060023"</f>
        <v>010926060023</v>
      </c>
      <c r="C440" t="str">
        <f>"WTP"</f>
        <v>WTP</v>
      </c>
      <c r="D440">
        <v>80</v>
      </c>
    </row>
    <row r="441" spans="1:4">
      <c r="A441" t="str">
        <f>"MUHAMAD AIMAN FAEZ BIN AZHARI"</f>
        <v>MUHAMAD AIMAN FAEZ BIN AZHARI</v>
      </c>
      <c r="B441" t="str">
        <f>"010410080293"</f>
        <v>010410080293</v>
      </c>
      <c r="C441" t="str">
        <f>"WTP"</f>
        <v>WTP</v>
      </c>
      <c r="D441">
        <v>80</v>
      </c>
    </row>
    <row r="442" spans="1:4">
      <c r="A442" t="str">
        <f>"MUHAMAD AIMAN HAKIM BIN CHE AZMAN"</f>
        <v>MUHAMAD AIMAN HAKIM BIN CHE AZMAN</v>
      </c>
      <c r="B442" t="str">
        <f>"010820021245"</f>
        <v>010820021245</v>
      </c>
      <c r="C442" t="str">
        <f>"WTP"</f>
        <v>WTP</v>
      </c>
      <c r="D442">
        <v>80</v>
      </c>
    </row>
    <row r="443" spans="1:4">
      <c r="A443" t="str">
        <f>"MUHAMAD AIZAD BIN ZUBER"</f>
        <v>MUHAMAD AIZAD BIN ZUBER</v>
      </c>
      <c r="B443" t="str">
        <f>"011130070343"</f>
        <v>011130070343</v>
      </c>
      <c r="C443" t="str">
        <f>"WTP"</f>
        <v>WTP</v>
      </c>
      <c r="D443">
        <v>80</v>
      </c>
    </row>
    <row r="444" spans="1:4">
      <c r="A444" t="str">
        <f>"MUHAMAD AKMAL BIN AZEMAN"</f>
        <v>MUHAMAD AKMAL BIN AZEMAN</v>
      </c>
      <c r="B444" t="str">
        <f>"011224080227"</f>
        <v>011224080227</v>
      </c>
      <c r="C444" t="str">
        <f>"WTP"</f>
        <v>WTP</v>
      </c>
      <c r="D444">
        <v>80</v>
      </c>
    </row>
    <row r="445" spans="1:4">
      <c r="A445" t="str">
        <f>"MUHAMAD ALFIZAIRI BIN MOHAMAD NIZAM"</f>
        <v>MUHAMAD ALFIZAIRI BIN MOHAMAD NIZAM</v>
      </c>
      <c r="B445" t="str">
        <f>"010323050491"</f>
        <v>010323050491</v>
      </c>
      <c r="C445" t="str">
        <f>"WTP"</f>
        <v>WTP</v>
      </c>
      <c r="D445">
        <v>80</v>
      </c>
    </row>
    <row r="446" spans="1:4">
      <c r="A446" t="str">
        <f>"MUHAMAD AMIR SYAHMI BIN MUHAMAD ZABLI"</f>
        <v>MUHAMAD AMIR SYAHMI BIN MUHAMAD ZABLI</v>
      </c>
      <c r="B446" t="str">
        <f>"010928060385"</f>
        <v>010928060385</v>
      </c>
      <c r="C446" t="str">
        <f>"WTP"</f>
        <v>WTP</v>
      </c>
      <c r="D446">
        <v>80</v>
      </c>
    </row>
    <row r="447" spans="1:4">
      <c r="A447" t="str">
        <f>"MUHAMAD AN'FAL FAHMI BIN MAD JAMIL"</f>
        <v>MUHAMAD AN'FAL FAHMI BIN MAD JAMIL</v>
      </c>
      <c r="B447" t="str">
        <f>"010910101513"</f>
        <v>010910101513</v>
      </c>
      <c r="C447" t="str">
        <f>"WTP"</f>
        <v>WTP</v>
      </c>
      <c r="D447">
        <v>80</v>
      </c>
    </row>
    <row r="448" spans="1:4">
      <c r="A448" t="str">
        <f>"MUHAMAD ARIFF AIMAN BIN MUHAMAD FAUZI"</f>
        <v>MUHAMAD ARIFF AIMAN BIN MUHAMAD FAUZI</v>
      </c>
      <c r="B448" t="str">
        <f>"010805120421"</f>
        <v>010805120421</v>
      </c>
      <c r="C448" t="str">
        <f>"WTP"</f>
        <v>WTP</v>
      </c>
      <c r="D448">
        <v>80</v>
      </c>
    </row>
    <row r="449" spans="1:4">
      <c r="A449" t="str">
        <f>"MUHAMAD AZIM ASRAAF BIN MAZLAN"</f>
        <v>MUHAMAD AZIM ASRAAF BIN MAZLAN</v>
      </c>
      <c r="B449" t="str">
        <f>"011102050433"</f>
        <v>011102050433</v>
      </c>
      <c r="C449" t="str">
        <f>"WTP"</f>
        <v>WTP</v>
      </c>
      <c r="D449">
        <v>80</v>
      </c>
    </row>
    <row r="450" spans="1:4">
      <c r="A450" t="str">
        <f>"MUHAMAD AZIM BIN MUHAMAD ZAIDI"</f>
        <v>MUHAMAD AZIM BIN MUHAMAD ZAIDI</v>
      </c>
      <c r="B450" t="str">
        <f>"010707050167"</f>
        <v>010707050167</v>
      </c>
      <c r="C450" t="str">
        <f t="shared" ref="C450:C513" si="7">"WTP"</f>
        <v>WTP</v>
      </c>
      <c r="D450">
        <v>80</v>
      </c>
    </row>
    <row r="451" spans="1:4">
      <c r="A451" t="str">
        <f>"MUHAMAD BAQI BIN AZIZ"</f>
        <v>MUHAMAD BAQI BIN AZIZ</v>
      </c>
      <c r="B451" t="str">
        <f>"010519020147"</f>
        <v>010519020147</v>
      </c>
      <c r="C451" t="str">
        <f>"WTP"</f>
        <v>WTP</v>
      </c>
      <c r="D451">
        <v>80</v>
      </c>
    </row>
    <row r="452" spans="1:4">
      <c r="A452" t="str">
        <f>"MUHAMAD DANIAL QUSYAIRIE BIN  JAUHARI"</f>
        <v>MUHAMAD DANIAL QUSYAIRIE BIN  JAUHARI</v>
      </c>
      <c r="B452" t="str">
        <f>"010904011247"</f>
        <v>010904011247</v>
      </c>
      <c r="C452" t="str">
        <f>"WTP"</f>
        <v>WTP</v>
      </c>
      <c r="D452">
        <v>80</v>
      </c>
    </row>
    <row r="453" spans="1:4">
      <c r="A453" t="str">
        <f>"MUHAMAD DARWISH SAFWAN BIN MOHD SUBRI"</f>
        <v>MUHAMAD DARWISH SAFWAN BIN MOHD SUBRI</v>
      </c>
      <c r="B453" t="str">
        <f>"010323021009"</f>
        <v>010323021009</v>
      </c>
      <c r="C453" t="str">
        <f>"WTP"</f>
        <v>WTP</v>
      </c>
      <c r="D453">
        <v>80</v>
      </c>
    </row>
    <row r="454" spans="1:4">
      <c r="A454" t="str">
        <f>"MUHAMAD DINI BIN ZULKIFLY"</f>
        <v>MUHAMAD DINI BIN ZULKIFLY</v>
      </c>
      <c r="B454" t="str">
        <f>"010622050037"</f>
        <v>010622050037</v>
      </c>
      <c r="C454" t="str">
        <f>"WTP"</f>
        <v>WTP</v>
      </c>
      <c r="D454">
        <v>80</v>
      </c>
    </row>
    <row r="455" spans="1:4">
      <c r="A455" t="str">
        <f>"MUHAMAD DINIE RAZIN BIN RAZMAN"</f>
        <v>MUHAMAD DINIE RAZIN BIN RAZMAN</v>
      </c>
      <c r="B455" t="str">
        <f>"010114100739"</f>
        <v>010114100739</v>
      </c>
      <c r="C455" t="str">
        <f>"WTP"</f>
        <v>WTP</v>
      </c>
      <c r="D455">
        <v>80</v>
      </c>
    </row>
    <row r="456" spans="1:4">
      <c r="A456" t="str">
        <f>"MUHAMAD FAISAL FITRI BIN MOHD YUSOF"</f>
        <v>MUHAMAD FAISAL FITRI BIN MOHD YUSOF</v>
      </c>
      <c r="B456" t="str">
        <f>"010119011735"</f>
        <v>010119011735</v>
      </c>
      <c r="C456" t="str">
        <f>"WTP"</f>
        <v>WTP</v>
      </c>
      <c r="D456">
        <v>80</v>
      </c>
    </row>
    <row r="457" spans="1:4">
      <c r="A457" t="str">
        <f>"MUHAMAD FAIZ BIN MUHAMAD SUBRI"</f>
        <v>MUHAMAD FAIZ BIN MUHAMAD SUBRI</v>
      </c>
      <c r="B457" t="str">
        <f>"011016070649"</f>
        <v>011016070649</v>
      </c>
      <c r="C457" t="str">
        <f>"WTP"</f>
        <v>WTP</v>
      </c>
      <c r="D457">
        <v>80</v>
      </c>
    </row>
    <row r="458" spans="1:4">
      <c r="A458" t="str">
        <f>"MUHAMAD FERHAM BIN ABDULLAH"</f>
        <v>MUHAMAD FERHAM BIN ABDULLAH</v>
      </c>
      <c r="B458" t="str">
        <f>"010208030751"</f>
        <v>010208030751</v>
      </c>
      <c r="C458" t="str">
        <f>"WTP"</f>
        <v>WTP</v>
      </c>
      <c r="D458">
        <v>80</v>
      </c>
    </row>
    <row r="459" spans="1:4">
      <c r="A459" t="str">
        <f>"MUHAMAD HISAMUDIN BIN MOHD NOR"</f>
        <v>MUHAMAD HISAMUDIN BIN MOHD NOR</v>
      </c>
      <c r="B459" t="str">
        <f>"010420030273"</f>
        <v>010420030273</v>
      </c>
      <c r="C459" t="str">
        <f>"WTP"</f>
        <v>WTP</v>
      </c>
      <c r="D459">
        <v>80</v>
      </c>
    </row>
    <row r="460" spans="1:4">
      <c r="A460" t="str">
        <f>"MUHAMAD IKMAL BIN JALAINI"</f>
        <v>MUHAMAD IKMAL BIN JALAINI</v>
      </c>
      <c r="B460" t="str">
        <f>"010617140935"</f>
        <v>010617140935</v>
      </c>
      <c r="C460" t="str">
        <f>"WTP"</f>
        <v>WTP</v>
      </c>
      <c r="D460">
        <v>80</v>
      </c>
    </row>
    <row r="461" spans="1:4">
      <c r="A461" t="str">
        <f>"MUHAMAD JEFRI SHAH HENDERA BIN ABU HASSAN"</f>
        <v>MUHAMAD JEFRI SHAH HENDERA BIN ABU HASSAN</v>
      </c>
      <c r="B461" t="str">
        <f>"010721080557"</f>
        <v>010721080557</v>
      </c>
      <c r="C461" t="str">
        <f>"WTP"</f>
        <v>WTP</v>
      </c>
      <c r="D461">
        <v>80</v>
      </c>
    </row>
    <row r="462" spans="1:4">
      <c r="A462" t="str">
        <f>"MUHAMAD KHAIRUL IMRAN BIN ZAKARIA"</f>
        <v>MUHAMAD KHAIRUL IMRAN BIN ZAKARIA</v>
      </c>
      <c r="B462" t="str">
        <f>"010130060335"</f>
        <v>010130060335</v>
      </c>
      <c r="C462" t="str">
        <f>"WTP"</f>
        <v>WTP</v>
      </c>
      <c r="D462">
        <v>80</v>
      </c>
    </row>
    <row r="463" spans="1:4">
      <c r="A463" t="str">
        <f>"MUHAMAD NAIM NOR RUBY BIN ABDULLAH"</f>
        <v>MUHAMAD NAIM NOR RUBY BIN ABDULLAH</v>
      </c>
      <c r="B463" t="str">
        <f>"010716030993"</f>
        <v>010716030993</v>
      </c>
      <c r="C463" t="str">
        <f>"WTP"</f>
        <v>WTP</v>
      </c>
      <c r="D463">
        <v>80</v>
      </c>
    </row>
    <row r="464" spans="1:4">
      <c r="A464" t="str">
        <f>"MUHAMAD NAJMI BIN GHAZALI"</f>
        <v>MUHAMAD NAJMI BIN GHAZALI</v>
      </c>
      <c r="B464" t="str">
        <f>"010105100083"</f>
        <v>010105100083</v>
      </c>
      <c r="C464" t="str">
        <f>"WTP"</f>
        <v>WTP</v>
      </c>
      <c r="D464">
        <v>80</v>
      </c>
    </row>
    <row r="465" spans="1:4">
      <c r="A465" t="str">
        <f>"MUHAMAD NAQIB DANIAL BIN  JAMAL ZAKI"</f>
        <v>MUHAMAD NAQIB DANIAL BIN  JAMAL ZAKI</v>
      </c>
      <c r="B465" t="str">
        <f>"010702080607"</f>
        <v>010702080607</v>
      </c>
      <c r="C465" t="str">
        <f>"WTP"</f>
        <v>WTP</v>
      </c>
      <c r="D465">
        <v>80</v>
      </c>
    </row>
    <row r="466" spans="1:4">
      <c r="A466" t="str">
        <f>"MUHAMAD NAZLI BIN MOHD RAMDHAN"</f>
        <v>MUHAMAD NAZLI BIN MOHD RAMDHAN</v>
      </c>
      <c r="B466" t="str">
        <f>"010227030503"</f>
        <v>010227030503</v>
      </c>
      <c r="C466" t="str">
        <f>"WTP"</f>
        <v>WTP</v>
      </c>
      <c r="D466">
        <v>80</v>
      </c>
    </row>
    <row r="467" spans="1:4">
      <c r="A467" t="str">
        <f>"MUHAMAD NORHAKIMI BIN CHE MAT ZIN"</f>
        <v>MUHAMAD NORHAKIMI BIN CHE MAT ZIN</v>
      </c>
      <c r="B467" t="str">
        <f>"011223031247"</f>
        <v>011223031247</v>
      </c>
      <c r="C467" t="str">
        <f>"WTP"</f>
        <v>WTP</v>
      </c>
      <c r="D467">
        <v>80</v>
      </c>
    </row>
    <row r="468" spans="1:4">
      <c r="A468" t="str">
        <f>"MUHAMAD SAHRULNIZAM BIN MOHD BADRUL"</f>
        <v>MUHAMAD SAHRULNIZAM BIN MOHD BADRUL</v>
      </c>
      <c r="B468" t="str">
        <f>"010309020069"</f>
        <v>010309020069</v>
      </c>
      <c r="C468" t="str">
        <f>"WTP"</f>
        <v>WTP</v>
      </c>
      <c r="D468">
        <v>80</v>
      </c>
    </row>
    <row r="469" spans="1:4">
      <c r="A469" t="str">
        <f>"MUHAMAD SHAHRUL ANUAR BIN AHMAD ZAIDI"</f>
        <v>MUHAMAD SHAHRUL ANUAR BIN AHMAD ZAIDI</v>
      </c>
      <c r="B469" t="str">
        <f>"010903081761"</f>
        <v>010903081761</v>
      </c>
      <c r="C469" t="str">
        <f>"WTP"</f>
        <v>WTP</v>
      </c>
      <c r="D469">
        <v>80</v>
      </c>
    </row>
    <row r="470" spans="1:4">
      <c r="A470" t="str">
        <f>"MUHAMAD SHALIQ BIN SUHAIMI"</f>
        <v>MUHAMAD SHALIQ BIN SUHAIMI</v>
      </c>
      <c r="B470" t="str">
        <f>"010212130173"</f>
        <v>010212130173</v>
      </c>
      <c r="C470" t="str">
        <f>"WTP"</f>
        <v>WTP</v>
      </c>
      <c r="D470">
        <v>80</v>
      </c>
    </row>
    <row r="471" spans="1:4">
      <c r="A471" t="str">
        <f>"MUHAMAD SYAFIQ IZWAN"</f>
        <v>MUHAMAD SYAFIQ IZWAN</v>
      </c>
      <c r="B471" t="str">
        <f>"010601050345"</f>
        <v>010601050345</v>
      </c>
      <c r="C471" t="str">
        <f>"WTP"</f>
        <v>WTP</v>
      </c>
      <c r="D471">
        <v>80</v>
      </c>
    </row>
    <row r="472" spans="1:4">
      <c r="A472" t="str">
        <f>"MUHAMAD SYAZAN BIN KAMARUDIN"</f>
        <v>MUHAMAD SYAZAN BIN KAMARUDIN</v>
      </c>
      <c r="B472" t="str">
        <f>"010303080781"</f>
        <v>010303080781</v>
      </c>
      <c r="C472" t="str">
        <f>"WTP"</f>
        <v>WTP</v>
      </c>
      <c r="D472">
        <v>80</v>
      </c>
    </row>
    <row r="473" spans="1:4">
      <c r="A473" t="str">
        <f>"MUHAMAD SYUKRI BIN KHAIRUL RIZAL"</f>
        <v>MUHAMAD SYUKRI BIN KHAIRUL RIZAL</v>
      </c>
      <c r="B473" t="str">
        <f>"011016010435"</f>
        <v>011016010435</v>
      </c>
      <c r="C473" t="str">
        <f>"WTP"</f>
        <v>WTP</v>
      </c>
      <c r="D473">
        <v>80</v>
      </c>
    </row>
    <row r="474" spans="1:4">
      <c r="A474" t="str">
        <f>"MUHAMAD ZAIM BIN RIZALMAN"</f>
        <v>MUHAMAD ZAIM BIN RIZALMAN</v>
      </c>
      <c r="B474" t="str">
        <f>"010509010439"</f>
        <v>010509010439</v>
      </c>
      <c r="C474" t="str">
        <f>"WTP"</f>
        <v>WTP</v>
      </c>
      <c r="D474">
        <v>80</v>
      </c>
    </row>
    <row r="475" spans="1:4">
      <c r="A475" t="str">
        <f>"MUHAMAD ZULYAFIQ BIN SAMAT"</f>
        <v>MUHAMAD ZULYAFIQ BIN SAMAT</v>
      </c>
      <c r="B475" t="str">
        <f>"011004080217"</f>
        <v>011004080217</v>
      </c>
      <c r="C475" t="str">
        <f>"WTP"</f>
        <v>WTP</v>
      </c>
      <c r="D475">
        <v>80</v>
      </c>
    </row>
    <row r="476" spans="1:4">
      <c r="A476" t="str">
        <f>"MUHAMMAD  SYUKUR BIN MOHD YASIR"</f>
        <v>MUHAMMAD  SYUKUR BIN MOHD YASIR</v>
      </c>
      <c r="B476" t="str">
        <f>"010811011731"</f>
        <v>010811011731</v>
      </c>
      <c r="C476" t="str">
        <f>"WTP"</f>
        <v>WTP</v>
      </c>
      <c r="D476">
        <v>80</v>
      </c>
    </row>
    <row r="477" spans="1:4">
      <c r="A477" t="str">
        <f>"MUHAMMAD ABDUL RAHIM BIN MOHD ASRI"</f>
        <v>MUHAMMAD ABDUL RAHIM BIN MOHD ASRI</v>
      </c>
      <c r="B477" t="str">
        <f>"011118060089"</f>
        <v>011118060089</v>
      </c>
      <c r="C477" t="str">
        <f>"WTP"</f>
        <v>WTP</v>
      </c>
      <c r="D477">
        <v>80</v>
      </c>
    </row>
    <row r="478" spans="1:4">
      <c r="A478" t="str">
        <f>"MUHAMMAD ADAM HAZIM BIN AMINORDIN"</f>
        <v>MUHAMMAD ADAM HAZIM BIN AMINORDIN</v>
      </c>
      <c r="B478" t="str">
        <f>"010128060491"</f>
        <v>010128060491</v>
      </c>
      <c r="C478" t="str">
        <f>"WTP"</f>
        <v>WTP</v>
      </c>
      <c r="D478">
        <v>80</v>
      </c>
    </row>
    <row r="479" spans="1:4">
      <c r="A479" t="str">
        <f>"MUHAMMAD ADDIB BIN SUHAIMI"</f>
        <v>MUHAMMAD ADDIB BIN SUHAIMI</v>
      </c>
      <c r="B479" t="str">
        <f>"011210040275"</f>
        <v>011210040275</v>
      </c>
      <c r="C479" t="str">
        <f>"WTP"</f>
        <v>WTP</v>
      </c>
      <c r="D479">
        <v>80</v>
      </c>
    </row>
    <row r="480" spans="1:4">
      <c r="A480" t="str">
        <f>"MUHAMMAD ADEEB ADRIAN BIN ADI PUTRA"</f>
        <v>MUHAMMAD ADEEB ADRIAN BIN ADI PUTRA</v>
      </c>
      <c r="B480" t="str">
        <f>"010720140837"</f>
        <v>010720140837</v>
      </c>
      <c r="C480" t="str">
        <f>"WTP"</f>
        <v>WTP</v>
      </c>
      <c r="D480">
        <v>80</v>
      </c>
    </row>
    <row r="481" spans="1:4">
      <c r="A481" t="str">
        <f>"MUHAMMAD ADIB AFHAM BIN SHAFE'I"</f>
        <v>MUHAMMAD ADIB AFHAM BIN SHAFE'I</v>
      </c>
      <c r="B481" t="str">
        <f>"010812010255"</f>
        <v>010812010255</v>
      </c>
      <c r="C481" t="str">
        <f>"WTP"</f>
        <v>WTP</v>
      </c>
      <c r="D481">
        <v>80</v>
      </c>
    </row>
    <row r="482" spans="1:4">
      <c r="A482" t="str">
        <f>"MUHAMMAD ADIB ISKANDAR BIN SULAIMAN"</f>
        <v>MUHAMMAD ADIB ISKANDAR BIN SULAIMAN</v>
      </c>
      <c r="B482" t="str">
        <f>"010711100251"</f>
        <v>010711100251</v>
      </c>
      <c r="C482" t="str">
        <f>"WTP"</f>
        <v>WTP</v>
      </c>
      <c r="D482">
        <v>80</v>
      </c>
    </row>
    <row r="483" spans="1:4">
      <c r="A483" t="str">
        <f>"MUHAMMAD AFDHALUDDIN BIN AZAHARI"</f>
        <v>MUHAMMAD AFDHALUDDIN BIN AZAHARI</v>
      </c>
      <c r="B483" t="str">
        <f>"010112060219"</f>
        <v>010112060219</v>
      </c>
      <c r="C483" t="str">
        <f>"WTP"</f>
        <v>WTP</v>
      </c>
      <c r="D483">
        <v>80</v>
      </c>
    </row>
    <row r="484" spans="1:4">
      <c r="A484" t="str">
        <f>"MUHAMMAD AFFIQ AIMAN BIN ISMAIL"</f>
        <v>MUHAMMAD AFFIQ AIMAN BIN ISMAIL</v>
      </c>
      <c r="B484" t="str">
        <f>"010311020025"</f>
        <v>010311020025</v>
      </c>
      <c r="C484" t="str">
        <f>"WTP"</f>
        <v>WTP</v>
      </c>
      <c r="D484">
        <v>80</v>
      </c>
    </row>
    <row r="485" spans="1:4">
      <c r="A485" t="str">
        <f>"MUHAMMAD AFIF BIN YUSOF"</f>
        <v>MUHAMMAD AFIF BIN YUSOF</v>
      </c>
      <c r="B485" t="str">
        <f>"010124020599"</f>
        <v>010124020599</v>
      </c>
      <c r="C485" t="str">
        <f>"WTP"</f>
        <v>WTP</v>
      </c>
      <c r="D485">
        <v>80</v>
      </c>
    </row>
    <row r="486" spans="1:4">
      <c r="A486" t="str">
        <f>"MUHAMMAD AFIQ AIMAN BIN MOHD ALWI"</f>
        <v>MUHAMMAD AFIQ AIMAN BIN MOHD ALWI</v>
      </c>
      <c r="B486" t="str">
        <f>"011105110171"</f>
        <v>011105110171</v>
      </c>
      <c r="C486" t="str">
        <f>"WTP"</f>
        <v>WTP</v>
      </c>
      <c r="D486">
        <v>80</v>
      </c>
    </row>
    <row r="487" spans="1:4">
      <c r="A487" t="str">
        <f>"MUHAMMAD AFIQ AZWAR BIN JOHARI"</f>
        <v>MUHAMMAD AFIQ AZWAR BIN JOHARI</v>
      </c>
      <c r="B487" t="str">
        <f>"010730030033"</f>
        <v>010730030033</v>
      </c>
      <c r="C487" t="str">
        <f>"WTP"</f>
        <v>WTP</v>
      </c>
      <c r="D487">
        <v>80</v>
      </c>
    </row>
    <row r="488" spans="1:4">
      <c r="A488" t="str">
        <f>"MUHAMMAD AFIQ BIN BADRUL HISHIM"</f>
        <v>MUHAMMAD AFIQ BIN BADRUL HISHIM</v>
      </c>
      <c r="B488" t="str">
        <f>"010717140879"</f>
        <v>010717140879</v>
      </c>
      <c r="C488" t="str">
        <f>"WTP"</f>
        <v>WTP</v>
      </c>
      <c r="D488">
        <v>80</v>
      </c>
    </row>
    <row r="489" spans="1:4">
      <c r="A489" t="str">
        <f>"MUHAMMAD AFIQ BIN MOHD HAMIDI"</f>
        <v>MUHAMMAD AFIQ BIN MOHD HAMIDI</v>
      </c>
      <c r="B489" t="str">
        <f>"011203100137"</f>
        <v>011203100137</v>
      </c>
      <c r="C489" t="str">
        <f>"WTP"</f>
        <v>WTP</v>
      </c>
      <c r="D489">
        <v>80</v>
      </c>
    </row>
    <row r="490" spans="1:4">
      <c r="A490" t="str">
        <f>"MUHAMMAD AFIQ HAFIZ BIN MOHD HAFIZUL"</f>
        <v>MUHAMMAD AFIQ HAFIZ BIN MOHD HAFIZUL</v>
      </c>
      <c r="B490" t="str">
        <f>"010429140241"</f>
        <v>010429140241</v>
      </c>
      <c r="C490" t="str">
        <f>"WTP"</f>
        <v>WTP</v>
      </c>
      <c r="D490">
        <v>80</v>
      </c>
    </row>
    <row r="491" spans="1:4">
      <c r="A491" t="str">
        <f>"MUHAMMAD AFIQ IQBAL BIN KAMARUL FAIZAL"</f>
        <v>MUHAMMAD AFIQ IQBAL BIN KAMARUL FAIZAL</v>
      </c>
      <c r="B491" t="str">
        <f>"011023010281"</f>
        <v>011023010281</v>
      </c>
      <c r="C491" t="str">
        <f>"WTP"</f>
        <v>WTP</v>
      </c>
      <c r="D491">
        <v>80</v>
      </c>
    </row>
    <row r="492" spans="1:4">
      <c r="A492" t="str">
        <f>"MUHAMMAD AFIQ NAIMI BIN AZLIN"</f>
        <v>MUHAMMAD AFIQ NAIMI BIN AZLIN</v>
      </c>
      <c r="B492" t="str">
        <f>"010830010259"</f>
        <v>010830010259</v>
      </c>
      <c r="C492" t="str">
        <f>"WTP"</f>
        <v>WTP</v>
      </c>
      <c r="D492">
        <v>80</v>
      </c>
    </row>
    <row r="493" spans="1:4">
      <c r="A493" t="str">
        <f>"MUHAMMAD AFIQ NAJMUDDIN BIN MOHD NASIR"</f>
        <v>MUHAMMAD AFIQ NAJMUDDIN BIN MOHD NASIR</v>
      </c>
      <c r="B493" t="str">
        <f>"010430141145"</f>
        <v>010430141145</v>
      </c>
      <c r="C493" t="str">
        <f>"WTP"</f>
        <v>WTP</v>
      </c>
      <c r="D493">
        <v>80</v>
      </c>
    </row>
    <row r="494" spans="1:4">
      <c r="A494" t="str">
        <f>"MUHAMMAD AFIRUZ YAZID BIN MINGGU"</f>
        <v>MUHAMMAD AFIRUZ YAZID BIN MINGGU</v>
      </c>
      <c r="B494" t="str">
        <f>"010120150097"</f>
        <v>010120150097</v>
      </c>
      <c r="C494" t="str">
        <f>"WTP"</f>
        <v>WTP</v>
      </c>
      <c r="D494">
        <v>80</v>
      </c>
    </row>
    <row r="495" spans="1:4">
      <c r="A495" t="str">
        <f>"MUHAMMAD AFNAN BIN MOHD HASSAN"</f>
        <v>MUHAMMAD AFNAN BIN MOHD HASSAN</v>
      </c>
      <c r="B495" t="str">
        <f>"010109030991"</f>
        <v>010109030991</v>
      </c>
      <c r="C495" t="str">
        <f>"WTP"</f>
        <v>WTP</v>
      </c>
      <c r="D495">
        <v>80</v>
      </c>
    </row>
    <row r="496" spans="1:4">
      <c r="A496" t="str">
        <f>"MUHAMMAD AIDIL BIN KHAIRUL AMIN"</f>
        <v>MUHAMMAD AIDIL BIN KHAIRUL AMIN</v>
      </c>
      <c r="B496" t="str">
        <f>"010105011371"</f>
        <v>010105011371</v>
      </c>
      <c r="C496" t="str">
        <f>"WTP"</f>
        <v>WTP</v>
      </c>
      <c r="D496">
        <v>80</v>
      </c>
    </row>
    <row r="497" spans="1:4">
      <c r="A497" t="str">
        <f>"MUHAMMAD AIMAN ANIS BIN HISHAMUDDIN"</f>
        <v>MUHAMMAD AIMAN ANIS BIN HISHAMUDDIN</v>
      </c>
      <c r="B497" t="str">
        <f>"010130010485"</f>
        <v>010130010485</v>
      </c>
      <c r="C497" t="str">
        <f>"WTP"</f>
        <v>WTP</v>
      </c>
      <c r="D497">
        <v>80</v>
      </c>
    </row>
    <row r="498" spans="1:4">
      <c r="A498" t="str">
        <f>"MUHAMMAD AIMAN ASYRAAF BIN AZAHARI"</f>
        <v>MUHAMMAD AIMAN ASYRAAF BIN AZAHARI</v>
      </c>
      <c r="B498" t="str">
        <f>"011111140203"</f>
        <v>011111140203</v>
      </c>
      <c r="C498" t="str">
        <f>"WTP"</f>
        <v>WTP</v>
      </c>
      <c r="D498">
        <v>80</v>
      </c>
    </row>
    <row r="499" spans="1:4">
      <c r="A499" t="str">
        <f>"MUHAMMAD AIMAN B. KHAIRULNIZAM"</f>
        <v>MUHAMMAD AIMAN B. KHAIRULNIZAM</v>
      </c>
      <c r="B499" t="str">
        <f>"011207010569"</f>
        <v>011207010569</v>
      </c>
      <c r="C499" t="str">
        <f>"WTP"</f>
        <v>WTP</v>
      </c>
      <c r="D499">
        <v>80</v>
      </c>
    </row>
    <row r="500" spans="1:4">
      <c r="A500" t="str">
        <f>"MUHAMMAD AIMAN BIN ABDUL RANI"</f>
        <v>MUHAMMAD AIMAN BIN ABDUL RANI</v>
      </c>
      <c r="B500" t="str">
        <f>"010627081115"</f>
        <v>010627081115</v>
      </c>
      <c r="C500" t="str">
        <f>"WTP"</f>
        <v>WTP</v>
      </c>
      <c r="D500">
        <v>80</v>
      </c>
    </row>
    <row r="501" spans="1:4">
      <c r="A501" t="str">
        <f>"MUHAMMAD AIMAN BIN AMRAN"</f>
        <v>MUHAMMAD AIMAN BIN AMRAN</v>
      </c>
      <c r="B501" t="str">
        <f>"010209110235"</f>
        <v>010209110235</v>
      </c>
      <c r="C501" t="str">
        <f>"WTP"</f>
        <v>WTP</v>
      </c>
      <c r="D501">
        <v>80</v>
      </c>
    </row>
    <row r="502" spans="1:4">
      <c r="A502" t="str">
        <f>"MUHAMMAD AIMAN BIN AZMI"</f>
        <v>MUHAMMAD AIMAN BIN AZMI</v>
      </c>
      <c r="B502" t="str">
        <f>"011112100115"</f>
        <v>011112100115</v>
      </c>
      <c r="C502" t="str">
        <f>"WTP"</f>
        <v>WTP</v>
      </c>
      <c r="D502">
        <v>80</v>
      </c>
    </row>
    <row r="503" spans="1:4">
      <c r="A503" t="str">
        <f>"MUHAMMAD AIMAN BIN GHANI"</f>
        <v>MUHAMMAD AIMAN BIN GHANI</v>
      </c>
      <c r="B503" t="str">
        <f>"011030060631"</f>
        <v>011030060631</v>
      </c>
      <c r="C503" t="str">
        <f>"WTP"</f>
        <v>WTP</v>
      </c>
      <c r="D503">
        <v>80</v>
      </c>
    </row>
    <row r="504" spans="1:4">
      <c r="A504" t="str">
        <f>"MUHAMMAD AIMAN BIN MAZLAN"</f>
        <v>MUHAMMAD AIMAN BIN MAZLAN</v>
      </c>
      <c r="B504" t="str">
        <f>"010105100569"</f>
        <v>010105100569</v>
      </c>
      <c r="C504" t="str">
        <f>"WTP"</f>
        <v>WTP</v>
      </c>
      <c r="D504">
        <v>80</v>
      </c>
    </row>
    <row r="505" spans="1:4">
      <c r="A505" t="str">
        <f>"MUHAMMAD AIMAN BIN MOHD RAZALI"</f>
        <v>MUHAMMAD AIMAN BIN MOHD RAZALI</v>
      </c>
      <c r="B505" t="str">
        <f>"011211030327"</f>
        <v>011211030327</v>
      </c>
      <c r="C505" t="str">
        <f>"WTP"</f>
        <v>WTP</v>
      </c>
      <c r="D505">
        <v>80</v>
      </c>
    </row>
    <row r="506" spans="1:4">
      <c r="A506" t="str">
        <f>"MUHAMMAD AIMAN BIN ZAINOR"</f>
        <v>MUHAMMAD AIMAN BIN ZAINOR</v>
      </c>
      <c r="B506" t="str">
        <f>"010227080607"</f>
        <v>010227080607</v>
      </c>
      <c r="C506" t="str">
        <f>"WTP"</f>
        <v>WTP</v>
      </c>
      <c r="D506">
        <v>80</v>
      </c>
    </row>
    <row r="507" spans="1:4">
      <c r="A507" t="str">
        <f>"MUHAMMAD AIMAN DANISH BIN ZAINI"</f>
        <v>MUHAMMAD AIMAN DANISH BIN ZAINI</v>
      </c>
      <c r="B507" t="str">
        <f>"010405010485"</f>
        <v>010405010485</v>
      </c>
      <c r="C507" t="str">
        <f>"WTP"</f>
        <v>WTP</v>
      </c>
      <c r="D507">
        <v>80</v>
      </c>
    </row>
    <row r="508" spans="1:4">
      <c r="A508" t="str">
        <f>"MUHAMMAD AIMAN FAIZUAN BIN ROSELY"</f>
        <v>MUHAMMAD AIMAN FAIZUAN BIN ROSELY</v>
      </c>
      <c r="B508" t="str">
        <f>"010130060773"</f>
        <v>010130060773</v>
      </c>
      <c r="C508" t="str">
        <f>"WTP"</f>
        <v>WTP</v>
      </c>
      <c r="D508">
        <v>80</v>
      </c>
    </row>
    <row r="509" spans="1:4">
      <c r="A509" t="str">
        <f>"MUHAMMAD AIMAN FITRI BIN AHMAD"</f>
        <v>MUHAMMAD AIMAN FITRI BIN AHMAD</v>
      </c>
      <c r="B509" t="str">
        <f>"011207060777"</f>
        <v>011207060777</v>
      </c>
      <c r="C509" t="str">
        <f>"WTP"</f>
        <v>WTP</v>
      </c>
      <c r="D509">
        <v>80</v>
      </c>
    </row>
    <row r="510" spans="1:4">
      <c r="A510" t="str">
        <f>"MUHAMMAD AIMAN HAKIMI BIN MOHD REDZUAN"</f>
        <v>MUHAMMAD AIMAN HAKIMI BIN MOHD REDZUAN</v>
      </c>
      <c r="B510" t="str">
        <f>"010521140105"</f>
        <v>010521140105</v>
      </c>
      <c r="C510" t="str">
        <f>"WTP"</f>
        <v>WTP</v>
      </c>
      <c r="D510">
        <v>80</v>
      </c>
    </row>
    <row r="511" spans="1:4">
      <c r="A511" t="str">
        <f>"MUHAMMAD AIMAN HUSAINI BIN JAAFAR"</f>
        <v>MUHAMMAD AIMAN HUSAINI BIN JAAFAR</v>
      </c>
      <c r="B511" t="str">
        <f>"011228030243"</f>
        <v>011228030243</v>
      </c>
      <c r="C511" t="str">
        <f>"WTP"</f>
        <v>WTP</v>
      </c>
      <c r="D511">
        <v>80</v>
      </c>
    </row>
    <row r="512" spans="1:4">
      <c r="A512" t="str">
        <f>"MUHAMMAD AIMAN IRFAN BIN MOHD ANUAR"</f>
        <v>MUHAMMAD AIMAN IRFAN BIN MOHD ANUAR</v>
      </c>
      <c r="B512" t="str">
        <f>"010617010719"</f>
        <v>010617010719</v>
      </c>
      <c r="C512" t="str">
        <f>"WTP"</f>
        <v>WTP</v>
      </c>
      <c r="D512">
        <v>80</v>
      </c>
    </row>
    <row r="513" spans="1:4">
      <c r="A513" t="str">
        <f>"MUHAMMAD AIMAN ISKANDAR BIN OMAR"</f>
        <v>MUHAMMAD AIMAN ISKANDAR BIN OMAR</v>
      </c>
      <c r="B513" t="str">
        <f>"010225020723"</f>
        <v>010225020723</v>
      </c>
      <c r="C513" t="str">
        <f>"WTP"</f>
        <v>WTP</v>
      </c>
      <c r="D513">
        <v>80</v>
      </c>
    </row>
    <row r="514" spans="1:4">
      <c r="A514" t="str">
        <f>"MUHAMMAD AIMAN NAFIS BIN KHAIRUL ANUAR"</f>
        <v>MUHAMMAD AIMAN NAFIS BIN KHAIRUL ANUAR</v>
      </c>
      <c r="B514" t="str">
        <f>"011125080301"</f>
        <v>011125080301</v>
      </c>
      <c r="C514" t="str">
        <f t="shared" ref="C514:C577" si="8">"WTP"</f>
        <v>WTP</v>
      </c>
      <c r="D514">
        <v>80</v>
      </c>
    </row>
    <row r="515" spans="1:4">
      <c r="A515" t="str">
        <f>"MUHAMMAD AIMAN NASRIY BIN ZAKARIA"</f>
        <v>MUHAMMAD AIMAN NASRIY BIN ZAKARIA</v>
      </c>
      <c r="B515" t="str">
        <f>"010303110629"</f>
        <v>010303110629</v>
      </c>
      <c r="C515" t="str">
        <f>"WTP"</f>
        <v>WTP</v>
      </c>
      <c r="D515">
        <v>80</v>
      </c>
    </row>
    <row r="516" spans="1:4">
      <c r="A516" t="str">
        <f>"MUHAMMAD AIMAN SHAFIQ BIN ZAINI"</f>
        <v>MUHAMMAD AIMAN SHAFIQ BIN ZAINI</v>
      </c>
      <c r="B516" t="str">
        <f>"010806011147"</f>
        <v>010806011147</v>
      </c>
      <c r="C516" t="str">
        <f>"WTP"</f>
        <v>WTP</v>
      </c>
      <c r="D516">
        <v>80</v>
      </c>
    </row>
    <row r="517" spans="1:4">
      <c r="A517" t="str">
        <f>"MUHAMMAD AIMIE AIMAN BIN KHIR AZMI"</f>
        <v>MUHAMMAD AIMIE AIMAN BIN KHIR AZMI</v>
      </c>
      <c r="B517" t="str">
        <f>"010618050579"</f>
        <v>010618050579</v>
      </c>
      <c r="C517" t="str">
        <f>"WTP"</f>
        <v>WTP</v>
      </c>
      <c r="D517">
        <v>80</v>
      </c>
    </row>
    <row r="518" spans="1:4">
      <c r="A518" t="str">
        <f>"MUHAMMAD AIZAD BIN ROSLI"</f>
        <v>MUHAMMAD AIZAD BIN ROSLI</v>
      </c>
      <c r="B518" t="str">
        <f>"010511070473"</f>
        <v>010511070473</v>
      </c>
      <c r="C518" t="str">
        <f>"WTP"</f>
        <v>WTP</v>
      </c>
      <c r="D518">
        <v>80</v>
      </c>
    </row>
    <row r="519" spans="1:4">
      <c r="A519" t="str">
        <f>"MUHAMMAD AIZUDDIN BIN MAHDZIR"</f>
        <v>MUHAMMAD AIZUDDIN BIN MAHDZIR</v>
      </c>
      <c r="B519" t="str">
        <f>"010528140167"</f>
        <v>010528140167</v>
      </c>
      <c r="C519" t="str">
        <f>"WTP"</f>
        <v>WTP</v>
      </c>
      <c r="D519">
        <v>80</v>
      </c>
    </row>
    <row r="520" spans="1:4">
      <c r="A520" t="str">
        <f>"MUHAMMAD AKHMAL HAKIM BIN MAT SOM"</f>
        <v>MUHAMMAD AKHMAL HAKIM BIN MAT SOM</v>
      </c>
      <c r="B520" t="str">
        <f>"011208010763"</f>
        <v>011208010763</v>
      </c>
      <c r="C520" t="str">
        <f>"WTP"</f>
        <v>WTP</v>
      </c>
      <c r="D520">
        <v>80</v>
      </c>
    </row>
    <row r="521" spans="1:4">
      <c r="A521" t="str">
        <f>"MUHAMMAD AKLIL HASIF BIN AZHAR"</f>
        <v>MUHAMMAD AKLIL HASIF BIN AZHAR</v>
      </c>
      <c r="B521" t="str">
        <f>"010415020097"</f>
        <v>010415020097</v>
      </c>
      <c r="C521" t="str">
        <f>"WTP"</f>
        <v>WTP</v>
      </c>
      <c r="D521">
        <v>80</v>
      </c>
    </row>
    <row r="522" spans="1:4">
      <c r="A522" t="str">
        <f>"MUHAMMAD AKMAL AIZAT BIN MOHD AZMI"</f>
        <v>MUHAMMAD AKMAL AIZAT BIN MOHD AZMI</v>
      </c>
      <c r="B522" t="str">
        <f>"010930060667"</f>
        <v>010930060667</v>
      </c>
      <c r="C522" t="str">
        <f>"WTP"</f>
        <v>WTP</v>
      </c>
      <c r="D522">
        <v>80</v>
      </c>
    </row>
    <row r="523" spans="1:4">
      <c r="A523" t="str">
        <f>"MUHAMMAD AL HAFIS BIN YUSOF NAZARI"</f>
        <v>MUHAMMAD AL HAFIS BIN YUSOF NAZARI</v>
      </c>
      <c r="B523" t="str">
        <f>"010122080969"</f>
        <v>010122080969</v>
      </c>
      <c r="C523" t="str">
        <f>"WTP"</f>
        <v>WTP</v>
      </c>
      <c r="D523">
        <v>80</v>
      </c>
    </row>
    <row r="524" spans="1:4">
      <c r="A524" t="str">
        <f>"MUHAMMAD AL-AMIEN BIN MOHD ALFIAN"</f>
        <v>MUHAMMAD AL-AMIEN BIN MOHD ALFIAN</v>
      </c>
      <c r="B524" t="str">
        <f>"011118140337"</f>
        <v>011118140337</v>
      </c>
      <c r="C524" t="str">
        <f>"WTP"</f>
        <v>WTP</v>
      </c>
      <c r="D524">
        <v>80</v>
      </c>
    </row>
    <row r="525" spans="1:4">
      <c r="A525" t="str">
        <f>"MUHAMMAD ALIF AIMAN BIN ZULKIFLY"</f>
        <v>MUHAMMAD ALIF AIMAN BIN ZULKIFLY</v>
      </c>
      <c r="B525" t="str">
        <f>"011027101009"</f>
        <v>011027101009</v>
      </c>
      <c r="C525" t="str">
        <f>"WTP"</f>
        <v>WTP</v>
      </c>
      <c r="D525">
        <v>80</v>
      </c>
    </row>
    <row r="526" spans="1:4">
      <c r="A526" t="str">
        <f>"MUHAMMAD ALIF AZFAR BIN AHMAD SABRI"</f>
        <v>MUHAMMAD ALIF AZFAR BIN AHMAD SABRI</v>
      </c>
      <c r="B526" t="str">
        <f>"010322080365"</f>
        <v>010322080365</v>
      </c>
      <c r="C526" t="str">
        <f>"WTP"</f>
        <v>WTP</v>
      </c>
      <c r="D526">
        <v>80</v>
      </c>
    </row>
    <row r="527" spans="1:4">
      <c r="A527" t="str">
        <f>"MUHAMMAD ALIF BIN MD ASLI"</f>
        <v>MUHAMMAD ALIF BIN MD ASLI</v>
      </c>
      <c r="B527" t="str">
        <f>"010309140271"</f>
        <v>010309140271</v>
      </c>
      <c r="C527" t="str">
        <f>"WTP"</f>
        <v>WTP</v>
      </c>
      <c r="D527">
        <v>80</v>
      </c>
    </row>
    <row r="528" spans="1:4">
      <c r="A528" t="str">
        <f>"MUHAMMAD ALIF BIN MOHD BULKHAINI"</f>
        <v>MUHAMMAD ALIF BIN MOHD BULKHAINI</v>
      </c>
      <c r="B528" t="str">
        <f>"011128140023"</f>
        <v>011128140023</v>
      </c>
      <c r="C528" t="str">
        <f>"WTP"</f>
        <v>WTP</v>
      </c>
      <c r="D528">
        <v>80</v>
      </c>
    </row>
    <row r="529" spans="1:4">
      <c r="A529" t="str">
        <f>"MUHAMMAD ALIF BIN MOHD ZAIN"</f>
        <v>MUHAMMAD ALIF BIN MOHD ZAIN</v>
      </c>
      <c r="B529" t="str">
        <f>"010912060049"</f>
        <v>010912060049</v>
      </c>
      <c r="C529" t="str">
        <f>"WTP"</f>
        <v>WTP</v>
      </c>
      <c r="D529">
        <v>80</v>
      </c>
    </row>
    <row r="530" spans="1:4">
      <c r="A530" t="str">
        <f>"MUHAMMAD ALIF HAFIZI BIN ARIFFADILAH"</f>
        <v>MUHAMMAD ALIF HAFIZI BIN ARIFFADILAH</v>
      </c>
      <c r="B530" t="str">
        <f>"011127110543"</f>
        <v>011127110543</v>
      </c>
      <c r="C530" t="str">
        <f>"WTP"</f>
        <v>WTP</v>
      </c>
      <c r="D530">
        <v>80</v>
      </c>
    </row>
    <row r="531" spans="1:4">
      <c r="A531" t="str">
        <f>"MUHAMMAD ALIF HAIQAL BIN M. FAUZI"</f>
        <v>MUHAMMAD ALIF HAIQAL BIN M. FAUZI</v>
      </c>
      <c r="B531" t="str">
        <f>"010806110073"</f>
        <v>010806110073</v>
      </c>
      <c r="C531" t="str">
        <f>"WTP"</f>
        <v>WTP</v>
      </c>
      <c r="D531">
        <v>80</v>
      </c>
    </row>
    <row r="532" spans="1:4">
      <c r="A532" t="str">
        <f>"MUHAMMAD ALIF HAKIMI BIN MOHAMAD NEAGIF"</f>
        <v>MUHAMMAD ALIF HAKIMI BIN MOHAMAD NEAGIF</v>
      </c>
      <c r="B532" t="str">
        <f>"010529011797"</f>
        <v>010529011797</v>
      </c>
      <c r="C532" t="str">
        <f>"WTP"</f>
        <v>WTP</v>
      </c>
      <c r="D532">
        <v>80</v>
      </c>
    </row>
    <row r="533" spans="1:4">
      <c r="A533" t="str">
        <f>"MUHAMMAD ALIF IZ'WAN BIN MOHD KHALIL"</f>
        <v>MUHAMMAD ALIF IZ'WAN BIN MOHD KHALIL</v>
      </c>
      <c r="B533" t="str">
        <f>"010810071003"</f>
        <v>010810071003</v>
      </c>
      <c r="C533" t="str">
        <f>"WTP"</f>
        <v>WTP</v>
      </c>
      <c r="D533">
        <v>80</v>
      </c>
    </row>
    <row r="534" spans="1:4">
      <c r="A534" t="str">
        <f>"MUHAMMAD ALIF NAJMI BIN RAMZAN"</f>
        <v>MUHAMMAD ALIF NAJMI BIN RAMZAN</v>
      </c>
      <c r="B534" t="str">
        <f>"010210141493"</f>
        <v>010210141493</v>
      </c>
      <c r="C534" t="str">
        <f>"WTP"</f>
        <v>WTP</v>
      </c>
      <c r="D534">
        <v>80</v>
      </c>
    </row>
    <row r="535" spans="1:4">
      <c r="A535" t="str">
        <f>"MUHAMMAD ALIF SYAFIQ BIN JEFRI"</f>
        <v>MUHAMMAD ALIF SYAFIQ BIN JEFRI</v>
      </c>
      <c r="B535" t="str">
        <f>"010419070091"</f>
        <v>010419070091</v>
      </c>
      <c r="C535" t="str">
        <f>"WTP"</f>
        <v>WTP</v>
      </c>
      <c r="D535">
        <v>80</v>
      </c>
    </row>
    <row r="536" spans="1:4">
      <c r="A536" t="str">
        <f>"MUHAMMAD ALIF SYAFIQ BIN ZULKIPLI"</f>
        <v>MUHAMMAD ALIF SYAFIQ BIN ZULKIPLI</v>
      </c>
      <c r="B536" t="str">
        <f>"010704020405"</f>
        <v>010704020405</v>
      </c>
      <c r="C536" t="str">
        <f>"WTP"</f>
        <v>WTP</v>
      </c>
      <c r="D536">
        <v>80</v>
      </c>
    </row>
    <row r="537" spans="1:4">
      <c r="A537" t="str">
        <f>"MUHAMMAD ALIF SYAFIQ BIN ZULKIPLI"</f>
        <v>MUHAMMAD ALIF SYAFIQ BIN ZULKIPLI</v>
      </c>
      <c r="B537" t="str">
        <f>"010704020405"</f>
        <v>010704020405</v>
      </c>
      <c r="C537" t="str">
        <f>"WTP"</f>
        <v>WTP</v>
      </c>
      <c r="D537">
        <v>80</v>
      </c>
    </row>
    <row r="538" spans="1:4">
      <c r="A538" t="str">
        <f>"MUHAMMAD ALIFF BIN MAT NASIP"</f>
        <v>MUHAMMAD ALIFF BIN MAT NASIP</v>
      </c>
      <c r="B538" t="str">
        <f>"010517070271"</f>
        <v>010517070271</v>
      </c>
      <c r="C538" t="str">
        <f>"WTP"</f>
        <v>WTP</v>
      </c>
      <c r="D538">
        <v>80</v>
      </c>
    </row>
    <row r="539" spans="1:4">
      <c r="A539" t="str">
        <f>"MUHAMMAD ALIFF BIN SAIFUL BAHRI"</f>
        <v>MUHAMMAD ALIFF BIN SAIFUL BAHRI</v>
      </c>
      <c r="B539" t="str">
        <f>"010629050283"</f>
        <v>010629050283</v>
      </c>
      <c r="C539" t="str">
        <f>"WTP"</f>
        <v>WTP</v>
      </c>
      <c r="D539">
        <v>80</v>
      </c>
    </row>
    <row r="540" spans="1:4">
      <c r="A540" t="str">
        <f>"MUHAMMAD ALIFF IMRAN BIN SHAHABUDDIN"</f>
        <v>MUHAMMAD ALIFF IMRAN BIN SHAHABUDDIN</v>
      </c>
      <c r="B540" t="str">
        <f>"010706110295"</f>
        <v>010706110295</v>
      </c>
      <c r="C540" t="str">
        <f>"WTP"</f>
        <v>WTP</v>
      </c>
      <c r="D540">
        <v>80</v>
      </c>
    </row>
    <row r="541" spans="1:4">
      <c r="A541" t="str">
        <f>"MUHAMMAD ALIFF RUSYDI BIN MOHD ISMADI"</f>
        <v>MUHAMMAD ALIFF RUSYDI BIN MOHD ISMADI</v>
      </c>
      <c r="B541" t="str">
        <f>"010310140615"</f>
        <v>010310140615</v>
      </c>
      <c r="C541" t="str">
        <f>"WTP"</f>
        <v>WTP</v>
      </c>
      <c r="D541">
        <v>80</v>
      </c>
    </row>
    <row r="542" spans="1:4">
      <c r="A542" t="str">
        <f>"MUHAMMAD ALIIF  BIN  MOHAMAD NAHAR"</f>
        <v>MUHAMMAD ALIIF  BIN  MOHAMAD NAHAR</v>
      </c>
      <c r="B542" t="str">
        <f>"010318011455"</f>
        <v>010318011455</v>
      </c>
      <c r="C542" t="str">
        <f>"WTP"</f>
        <v>WTP</v>
      </c>
      <c r="D542">
        <v>80</v>
      </c>
    </row>
    <row r="543" spans="1:4">
      <c r="A543" t="str">
        <f>"MUHAMMAD AL-QAYYUM BIN ZULKIFLI"</f>
        <v>MUHAMMAD AL-QAYYUM BIN ZULKIFLI</v>
      </c>
      <c r="B543" t="str">
        <f>"010408020267"</f>
        <v>010408020267</v>
      </c>
      <c r="C543" t="str">
        <f>"WTP"</f>
        <v>WTP</v>
      </c>
      <c r="D543">
        <v>80</v>
      </c>
    </row>
    <row r="544" spans="1:4">
      <c r="A544" t="str">
        <f>"MUHAMMAD AMAR SYAHMI BIN SHARIZZAL"</f>
        <v>MUHAMMAD AMAR SYAHMI BIN SHARIZZAL</v>
      </c>
      <c r="B544" t="str">
        <f>"011027100161"</f>
        <v>011027100161</v>
      </c>
      <c r="C544" t="str">
        <f>"WTP"</f>
        <v>WTP</v>
      </c>
      <c r="D544">
        <v>80</v>
      </c>
    </row>
    <row r="545" spans="1:4">
      <c r="A545" t="str">
        <f>"MUHAMMAD AMER SHAH BIN ZAINUDIN"</f>
        <v>MUHAMMAD AMER SHAH BIN ZAINUDIN</v>
      </c>
      <c r="B545" t="str">
        <f>"010329101587"</f>
        <v>010329101587</v>
      </c>
      <c r="C545" t="str">
        <f>"WTP"</f>
        <v>WTP</v>
      </c>
      <c r="D545">
        <v>80</v>
      </c>
    </row>
    <row r="546" spans="1:4">
      <c r="A546" t="str">
        <f>"MUHAMMAD AMIERUL NAJMI BIN ROSLI"</f>
        <v>MUHAMMAD AMIERUL NAJMI BIN ROSLI</v>
      </c>
      <c r="B546" t="str">
        <f>"010602030581"</f>
        <v>010602030581</v>
      </c>
      <c r="C546" t="str">
        <f>"WTP"</f>
        <v>WTP</v>
      </c>
      <c r="D546">
        <v>80</v>
      </c>
    </row>
    <row r="547" spans="1:4">
      <c r="A547" t="str">
        <f>"MUHAMMAD AMINNULLAH BIN MOHAMMAD SABRI"</f>
        <v>MUHAMMAD AMINNULLAH BIN MOHAMMAD SABRI</v>
      </c>
      <c r="B547" t="str">
        <f>"010214021085"</f>
        <v>010214021085</v>
      </c>
      <c r="C547" t="str">
        <f>"WTP"</f>
        <v>WTP</v>
      </c>
      <c r="D547">
        <v>80</v>
      </c>
    </row>
    <row r="548" spans="1:4">
      <c r="A548" t="str">
        <f>"MUHAMMAD AMIR BIN ABDUL HAMID"</f>
        <v>MUHAMMAD AMIR BIN ABDUL HAMID</v>
      </c>
      <c r="B548" t="str">
        <f>"010528081005"</f>
        <v>010528081005</v>
      </c>
      <c r="C548" t="str">
        <f>"WTP"</f>
        <v>WTP</v>
      </c>
      <c r="D548">
        <v>80</v>
      </c>
    </row>
    <row r="549" spans="1:4">
      <c r="A549" t="str">
        <f>"MUHAMMAD AMIR DANIAL BIN MOHD ARNUAR"</f>
        <v>MUHAMMAD AMIR DANIAL BIN MOHD ARNUAR</v>
      </c>
      <c r="B549" t="str">
        <f>"010522140035"</f>
        <v>010522140035</v>
      </c>
      <c r="C549" t="str">
        <f>"WTP"</f>
        <v>WTP</v>
      </c>
      <c r="D549">
        <v>80</v>
      </c>
    </row>
    <row r="550" spans="1:4">
      <c r="A550" t="str">
        <f>"MUHAMMAD AMIR NA'IM BIN M.AZMI"</f>
        <v>MUHAMMAD AMIR NA'IM BIN M.AZMI</v>
      </c>
      <c r="B550" t="str">
        <f>"011019140577"</f>
        <v>011019140577</v>
      </c>
      <c r="C550" t="str">
        <f>"WTP"</f>
        <v>WTP</v>
      </c>
      <c r="D550">
        <v>80</v>
      </c>
    </row>
    <row r="551" spans="1:4">
      <c r="A551" t="str">
        <f>"MUHAMMAD AMIRRUL ASYRAF BIN ROSLI"</f>
        <v>MUHAMMAD AMIRRUL ASYRAF BIN ROSLI</v>
      </c>
      <c r="B551" t="str">
        <f>"011002050057"</f>
        <v>011002050057</v>
      </c>
      <c r="C551" t="str">
        <f>"WTP"</f>
        <v>WTP</v>
      </c>
      <c r="D551">
        <v>80</v>
      </c>
    </row>
    <row r="552" spans="1:4">
      <c r="A552" t="str">
        <f>"MUHAMMAD AMIRUL AIZAT BIN RAMLI"</f>
        <v>MUHAMMAD AMIRUL AIZAT BIN RAMLI</v>
      </c>
      <c r="B552" t="str">
        <f>"010708110619"</f>
        <v>010708110619</v>
      </c>
      <c r="C552" t="str">
        <f>"WTP"</f>
        <v>WTP</v>
      </c>
      <c r="D552">
        <v>80</v>
      </c>
    </row>
    <row r="553" spans="1:4">
      <c r="A553" t="str">
        <f>"MUHAMMAD AMIRUL AQIL BIN JURAIRA HANIF"</f>
        <v>MUHAMMAD AMIRUL AQIL BIN JURAIRA HANIF</v>
      </c>
      <c r="B553" t="str">
        <f>"010505080253"</f>
        <v>010505080253</v>
      </c>
      <c r="C553" t="str">
        <f>"WTP"</f>
        <v>WTP</v>
      </c>
      <c r="D553">
        <v>80</v>
      </c>
    </row>
    <row r="554" spans="1:4">
      <c r="A554" t="str">
        <f>"MUHAMMAD AMIRUL ASHRAF BIN JAMAL"</f>
        <v>MUHAMMAD AMIRUL ASHRAF BIN JAMAL</v>
      </c>
      <c r="B554" t="str">
        <f>"010901140465"</f>
        <v>010901140465</v>
      </c>
      <c r="C554" t="str">
        <f>"WTP"</f>
        <v>WTP</v>
      </c>
      <c r="D554">
        <v>80</v>
      </c>
    </row>
    <row r="555" spans="1:4">
      <c r="A555" t="str">
        <f>"MUHAMMAD AMIRUL BIN SHAHIDIN"</f>
        <v>MUHAMMAD AMIRUL BIN SHAHIDIN</v>
      </c>
      <c r="B555" t="str">
        <f>"010609040379"</f>
        <v>010609040379</v>
      </c>
      <c r="C555" t="str">
        <f>"WTP"</f>
        <v>WTP</v>
      </c>
      <c r="D555">
        <v>80</v>
      </c>
    </row>
    <row r="556" spans="1:4">
      <c r="A556" t="str">
        <f>"MUHAMMAD AMIRUL HAFSHAM BIN MOHD SUHADI"</f>
        <v>MUHAMMAD AMIRUL HAFSHAM BIN MOHD SUHADI</v>
      </c>
      <c r="B556" t="str">
        <f>"010528100923"</f>
        <v>010528100923</v>
      </c>
      <c r="C556" t="str">
        <f>"WTP"</f>
        <v>WTP</v>
      </c>
      <c r="D556">
        <v>80</v>
      </c>
    </row>
    <row r="557" spans="1:4">
      <c r="A557" t="str">
        <f>"MUHAMMAD AMIRUL HAKIM BIN BIZUN"</f>
        <v>MUHAMMAD AMIRUL HAKIM BIN BIZUN</v>
      </c>
      <c r="B557" t="str">
        <f>"010418060393"</f>
        <v>010418060393</v>
      </c>
      <c r="C557" t="str">
        <f>"WTP"</f>
        <v>WTP</v>
      </c>
      <c r="D557">
        <v>80</v>
      </c>
    </row>
    <row r="558" spans="1:4">
      <c r="A558" t="str">
        <f>"MUHAMMAD AMIRUL HAKIMI BIN SAIFUL FAIRIS"</f>
        <v>MUHAMMAD AMIRUL HAKIMI BIN SAIFUL FAIRIS</v>
      </c>
      <c r="B558" t="str">
        <f>"011111080351"</f>
        <v>011111080351</v>
      </c>
      <c r="C558" t="str">
        <f>"WTP"</f>
        <v>WTP</v>
      </c>
      <c r="D558">
        <v>80</v>
      </c>
    </row>
    <row r="559" spans="1:4">
      <c r="A559" t="str">
        <f>"MUHAMMAD AMIRUL HAKIMIE BIN AZMAN"</f>
        <v>MUHAMMAD AMIRUL HAKIMIE BIN AZMAN</v>
      </c>
      <c r="B559" t="str">
        <f>"010604030323"</f>
        <v>010604030323</v>
      </c>
      <c r="C559" t="str">
        <f>"WTP"</f>
        <v>WTP</v>
      </c>
      <c r="D559">
        <v>80</v>
      </c>
    </row>
    <row r="560" spans="1:4">
      <c r="A560" t="str">
        <f>"MUHAMMAD AMIRUL NAIM BIN MOHD AFRANIZAM"</f>
        <v>MUHAMMAD AMIRUL NAIM BIN MOHD AFRANIZAM</v>
      </c>
      <c r="B560" t="str">
        <f>"010612060813"</f>
        <v>010612060813</v>
      </c>
      <c r="C560" t="str">
        <f>"WTP"</f>
        <v>WTP</v>
      </c>
      <c r="D560">
        <v>80</v>
      </c>
    </row>
    <row r="561" spans="1:4">
      <c r="A561" t="str">
        <f>"MUHAMMAD AMIRUL NAIM BIN RAHMAT"</f>
        <v>MUHAMMAD AMIRUL NAIM BIN RAHMAT</v>
      </c>
      <c r="B561" t="str">
        <f>"010831101275"</f>
        <v>010831101275</v>
      </c>
      <c r="C561" t="str">
        <f>"WTP"</f>
        <v>WTP</v>
      </c>
      <c r="D561">
        <v>80</v>
      </c>
    </row>
    <row r="562" spans="1:4">
      <c r="A562" t="str">
        <f>"MUHAMMAD AMIRUL SHAH BIN RAMLI"</f>
        <v>MUHAMMAD AMIRUL SHAH BIN RAMLI</v>
      </c>
      <c r="B562" t="str">
        <f>"011116050063"</f>
        <v>011116050063</v>
      </c>
      <c r="C562" t="str">
        <f>"WTP"</f>
        <v>WTP</v>
      </c>
      <c r="D562">
        <v>80</v>
      </c>
    </row>
    <row r="563" spans="1:4">
      <c r="A563" t="str">
        <f>"MUHAMMAD AMIRUN ARSYAD BIN MOHD SHAIFULLIZAN"</f>
        <v>MUHAMMAD AMIRUN ARSYAD BIN MOHD SHAIFULLIZAN</v>
      </c>
      <c r="B563" t="str">
        <f>"010407040047"</f>
        <v>010407040047</v>
      </c>
      <c r="C563" t="str">
        <f>"WTP"</f>
        <v>WTP</v>
      </c>
      <c r="D563">
        <v>80</v>
      </c>
    </row>
    <row r="564" spans="1:4">
      <c r="A564" t="str">
        <f>"MUHAMMAD AMMINUDDIN BIN MUHAMMAD DASILAH"</f>
        <v>MUHAMMAD AMMINUDDIN BIN MUHAMMAD DASILAH</v>
      </c>
      <c r="B564" t="str">
        <f>"010817010617"</f>
        <v>010817010617</v>
      </c>
      <c r="C564" t="str">
        <f>"WTP"</f>
        <v>WTP</v>
      </c>
      <c r="D564">
        <v>80</v>
      </c>
    </row>
    <row r="565" spans="1:4">
      <c r="A565" t="str">
        <f>"MUHAMMAD AMRU BIN MOHAMAD ZAHID"</f>
        <v>MUHAMMAD AMRU BIN MOHAMAD ZAHID</v>
      </c>
      <c r="B565" t="str">
        <f>"010914110687"</f>
        <v>010914110687</v>
      </c>
      <c r="C565" t="str">
        <f>"WTP"</f>
        <v>WTP</v>
      </c>
      <c r="D565">
        <v>80</v>
      </c>
    </row>
    <row r="566" spans="1:4">
      <c r="A566" t="str">
        <f>"MUHAMMAD AMSYAR FARIS BIN AZLI"</f>
        <v>MUHAMMAD AMSYAR FARIS BIN AZLI</v>
      </c>
      <c r="B566" t="str">
        <f>"011204080641"</f>
        <v>011204080641</v>
      </c>
      <c r="C566" t="str">
        <f>"WTP"</f>
        <v>WTP</v>
      </c>
      <c r="D566">
        <v>80</v>
      </c>
    </row>
    <row r="567" spans="1:4">
      <c r="A567" t="str">
        <f>"MUHAMMAD AQIB MUZAKKIR BIN SAIPU AZUAN"</f>
        <v>MUHAMMAD AQIB MUZAKKIR BIN SAIPU AZUAN</v>
      </c>
      <c r="B567" t="str">
        <f>"010205030123"</f>
        <v>010205030123</v>
      </c>
      <c r="C567" t="str">
        <f>"WTP"</f>
        <v>WTP</v>
      </c>
      <c r="D567">
        <v>80</v>
      </c>
    </row>
    <row r="568" spans="1:4">
      <c r="A568" t="str">
        <f>"MUHAMMAD AQIL ARFAN BIN MOHD KHAIROL"</f>
        <v>MUHAMMAD AQIL ARFAN BIN MOHD KHAIROL</v>
      </c>
      <c r="B568" t="str">
        <f>"011130040275"</f>
        <v>011130040275</v>
      </c>
      <c r="C568" t="str">
        <f>"WTP"</f>
        <v>WTP</v>
      </c>
      <c r="D568">
        <v>80</v>
      </c>
    </row>
    <row r="569" spans="1:4">
      <c r="A569" t="str">
        <f>"MUHAMMAD AQIL BIN MOHAMAD JAMEL"</f>
        <v>MUHAMMAD AQIL BIN MOHAMAD JAMEL</v>
      </c>
      <c r="B569" t="str">
        <f>"010330020055"</f>
        <v>010330020055</v>
      </c>
      <c r="C569" t="str">
        <f>"WTP"</f>
        <v>WTP</v>
      </c>
      <c r="D569">
        <v>80</v>
      </c>
    </row>
    <row r="570" spans="1:4">
      <c r="A570" t="str">
        <f>"MUHAMMAD AQIL BIN MOHD FAMIE"</f>
        <v>MUHAMMAD AQIL BIN MOHD FAMIE</v>
      </c>
      <c r="B570" t="str">
        <f>"011116050135"</f>
        <v>011116050135</v>
      </c>
      <c r="C570" t="str">
        <f>"WTP"</f>
        <v>WTP</v>
      </c>
      <c r="D570">
        <v>80</v>
      </c>
    </row>
    <row r="571" spans="1:4">
      <c r="A571" t="str">
        <f>"MUHAMMAD ARFAN RAIEB BIN ABD RAHIM"</f>
        <v>MUHAMMAD ARFAN RAIEB BIN ABD RAHIM</v>
      </c>
      <c r="B571" t="str">
        <f>"010707011125"</f>
        <v>010707011125</v>
      </c>
      <c r="C571" t="str">
        <f>"WTP"</f>
        <v>WTP</v>
      </c>
      <c r="D571">
        <v>80</v>
      </c>
    </row>
    <row r="572" spans="1:4">
      <c r="A572" t="str">
        <f>"MUHAMMAD ARIEF FARHAN BIN AZMAN"</f>
        <v>MUHAMMAD ARIEF FARHAN BIN AZMAN</v>
      </c>
      <c r="B572" t="str">
        <f>"011207110615"</f>
        <v>011207110615</v>
      </c>
      <c r="C572" t="str">
        <f>"WTP"</f>
        <v>WTP</v>
      </c>
      <c r="D572">
        <v>80</v>
      </c>
    </row>
    <row r="573" spans="1:4">
      <c r="A573" t="str">
        <f>"MUHAMMAD ARIF AIMAN BIN MOHD AZMI"</f>
        <v>MUHAMMAD ARIF AIMAN BIN MOHD AZMI</v>
      </c>
      <c r="B573" t="str">
        <f>"010426100463"</f>
        <v>010426100463</v>
      </c>
      <c r="C573" t="str">
        <f>"WTP"</f>
        <v>WTP</v>
      </c>
      <c r="D573">
        <v>80</v>
      </c>
    </row>
    <row r="574" spans="1:4">
      <c r="A574" t="str">
        <f>"MUHAMMAD ARIF AIZAD BIN SABRI MUHAMMAD"</f>
        <v>MUHAMMAD ARIF AIZAD BIN SABRI MUHAMMAD</v>
      </c>
      <c r="B574" t="str">
        <f>"011125090075"</f>
        <v>011125090075</v>
      </c>
      <c r="C574" t="str">
        <f>"WTP"</f>
        <v>WTP</v>
      </c>
      <c r="D574">
        <v>80</v>
      </c>
    </row>
    <row r="575" spans="1:4">
      <c r="A575" t="str">
        <f>"MUHAMMAD ARIF BIN TOLMAJID"</f>
        <v>MUHAMMAD ARIF BIN TOLMAJID</v>
      </c>
      <c r="B575" t="str">
        <f>"010501140255"</f>
        <v>010501140255</v>
      </c>
      <c r="C575" t="str">
        <f>"WTP"</f>
        <v>WTP</v>
      </c>
      <c r="D575">
        <v>80</v>
      </c>
    </row>
    <row r="576" spans="1:4">
      <c r="A576" t="str">
        <f>"MUHAMMAD ARIF HAKIMI BIN ROSLAN"</f>
        <v>MUHAMMAD ARIF HAKIMI BIN ROSLAN</v>
      </c>
      <c r="B576" t="str">
        <f>"010310021165"</f>
        <v>010310021165</v>
      </c>
      <c r="C576" t="str">
        <f>"WTP"</f>
        <v>WTP</v>
      </c>
      <c r="D576">
        <v>80</v>
      </c>
    </row>
    <row r="577" spans="1:4">
      <c r="A577" t="str">
        <f>"MUHAMMAD ARIFF ANUAR BIN YUSARI"</f>
        <v>MUHAMMAD ARIFF ANUAR BIN YUSARI</v>
      </c>
      <c r="B577" t="str">
        <f>"010806140395"</f>
        <v>010806140395</v>
      </c>
      <c r="C577" t="str">
        <f>"WTP"</f>
        <v>WTP</v>
      </c>
      <c r="D577">
        <v>80</v>
      </c>
    </row>
    <row r="578" spans="1:4">
      <c r="A578" t="str">
        <f>"MUHAMMAD ARIFF BIN MUHAMAD"</f>
        <v>MUHAMMAD ARIFF BIN MUHAMAD</v>
      </c>
      <c r="B578" t="str">
        <f>"010723110473"</f>
        <v>010723110473</v>
      </c>
      <c r="C578" t="str">
        <f t="shared" ref="C578:C641" si="9">"WTP"</f>
        <v>WTP</v>
      </c>
      <c r="D578">
        <v>80</v>
      </c>
    </row>
    <row r="579" spans="1:4">
      <c r="A579" t="str">
        <f>"MUHAMMAD ARIFF HAIQAL MOHD RIZAL"</f>
        <v>MUHAMMAD ARIFF HAIQAL MOHD RIZAL</v>
      </c>
      <c r="B579" t="str">
        <f>"010517020389"</f>
        <v>010517020389</v>
      </c>
      <c r="C579" t="str">
        <f>"WTP"</f>
        <v>WTP</v>
      </c>
      <c r="D579">
        <v>80</v>
      </c>
    </row>
    <row r="580" spans="1:4">
      <c r="A580" t="str">
        <f>"MUHAMMAD ARIFF IKMAL BIN EFRIJON"</f>
        <v>MUHAMMAD ARIFF IKMAL BIN EFRIJON</v>
      </c>
      <c r="B580" t="str">
        <f>"010518060729"</f>
        <v>010518060729</v>
      </c>
      <c r="C580" t="str">
        <f>"WTP"</f>
        <v>WTP</v>
      </c>
      <c r="D580">
        <v>80</v>
      </c>
    </row>
    <row r="581" spans="1:4">
      <c r="A581" t="str">
        <f>"MUHAMMAD ARIFF SHAFIQ BIN ZULKEFLI"</f>
        <v>MUHAMMAD ARIFF SHAFIQ BIN ZULKEFLI</v>
      </c>
      <c r="B581" t="str">
        <f>"010920050211"</f>
        <v>010920050211</v>
      </c>
      <c r="C581" t="str">
        <f>"WTP"</f>
        <v>WTP</v>
      </c>
      <c r="D581">
        <v>80</v>
      </c>
    </row>
    <row r="582" spans="1:4">
      <c r="A582" t="str">
        <f>"MUHAMMAD ARIFFIN BIN HAMDAN "</f>
        <v>MUHAMMAD ARIFFIN BIN HAMDAN </v>
      </c>
      <c r="B582" t="str">
        <f>"010817080287"</f>
        <v>010817080287</v>
      </c>
      <c r="C582" t="str">
        <f>"WTP"</f>
        <v>WTP</v>
      </c>
      <c r="D582">
        <v>80</v>
      </c>
    </row>
    <row r="583" spans="1:4">
      <c r="A583" t="str">
        <f>"MUHAMMAD ARIFFITRINUDDIN BIN HARUN"</f>
        <v>MUHAMMAD ARIFFITRINUDDIN BIN HARUN</v>
      </c>
      <c r="B583" t="str">
        <f>"011214110015"</f>
        <v>011214110015</v>
      </c>
      <c r="C583" t="str">
        <f>"WTP"</f>
        <v>WTP</v>
      </c>
      <c r="D583">
        <v>80</v>
      </c>
    </row>
    <row r="584" spans="1:4">
      <c r="A584" t="str">
        <f>"MUHAMMAD ARIFUDDIN BIN JUFRI"</f>
        <v>MUHAMMAD ARIFUDDIN BIN JUFRI</v>
      </c>
      <c r="B584" t="str">
        <f>"010819080635"</f>
        <v>010819080635</v>
      </c>
      <c r="C584" t="str">
        <f>"WTP"</f>
        <v>WTP</v>
      </c>
      <c r="D584">
        <v>80</v>
      </c>
    </row>
    <row r="585" spans="1:4">
      <c r="A585" t="str">
        <f>"MUHAMMAD ARMIN ROSMEY BIN YUSOFF"</f>
        <v>MUHAMMAD ARMIN ROSMEY BIN YUSOFF</v>
      </c>
      <c r="B585" t="str">
        <f>"010507021011"</f>
        <v>010507021011</v>
      </c>
      <c r="C585" t="str">
        <f>"WTP"</f>
        <v>WTP</v>
      </c>
      <c r="D585">
        <v>80</v>
      </c>
    </row>
    <row r="586" spans="1:4">
      <c r="A586" t="str">
        <f>"MUHAMMAD ASAKHIR DANIEL BIN MUHAMMAD TAUFIQ"</f>
        <v>MUHAMMAD ASAKHIR DANIEL BIN MUHAMMAD TAUFIQ</v>
      </c>
      <c r="B586" t="str">
        <f>"010107011615"</f>
        <v>010107011615</v>
      </c>
      <c r="C586" t="str">
        <f>"WTP"</f>
        <v>WTP</v>
      </c>
      <c r="D586">
        <v>80</v>
      </c>
    </row>
    <row r="587" spans="1:4">
      <c r="A587" t="str">
        <f>"MUHAMMAD ASHRAF DANIAL BIN MOHD YUNUS @ AHMAD"</f>
        <v>MUHAMMAD ASHRAF DANIAL BIN MOHD YUNUS @ AHMAD</v>
      </c>
      <c r="B587" t="str">
        <f>"010605141199"</f>
        <v>010605141199</v>
      </c>
      <c r="C587" t="str">
        <f>"WTP"</f>
        <v>WTP</v>
      </c>
      <c r="D587">
        <v>80</v>
      </c>
    </row>
    <row r="588" spans="1:4">
      <c r="A588" t="str">
        <f>"MUHAMMAD ASNA SYAFIQ BIN SHAHRIL"</f>
        <v>MUHAMMAD ASNA SYAFIQ BIN SHAHRIL</v>
      </c>
      <c r="B588" t="str">
        <f>"011104120095"</f>
        <v>011104120095</v>
      </c>
      <c r="C588" t="str">
        <f>"WTP"</f>
        <v>WTP</v>
      </c>
      <c r="D588">
        <v>80</v>
      </c>
    </row>
    <row r="589" spans="1:4">
      <c r="A589" t="str">
        <f>"MUHAMMAD ASRAH AIMAN BIN HAMAD"</f>
        <v>MUHAMMAD ASRAH AIMAN BIN HAMAD</v>
      </c>
      <c r="B589" t="str">
        <f>"010821110063"</f>
        <v>010821110063</v>
      </c>
      <c r="C589" t="str">
        <f>"WTP"</f>
        <v>WTP</v>
      </c>
      <c r="D589">
        <v>80</v>
      </c>
    </row>
    <row r="590" spans="1:4">
      <c r="A590" t="str">
        <f>"MUHAMMAD ASYRAF BIN ROSMAN"</f>
        <v>MUHAMMAD ASYRAF BIN ROSMAN</v>
      </c>
      <c r="B590" t="str">
        <f>"010918050255"</f>
        <v>010918050255</v>
      </c>
      <c r="C590" t="str">
        <f>"WTP"</f>
        <v>WTP</v>
      </c>
      <c r="D590">
        <v>80</v>
      </c>
    </row>
    <row r="591" spans="1:4">
      <c r="A591" t="str">
        <f>"MUHAMMAD AYID IZUDIN BIN RAZALI"</f>
        <v>MUHAMMAD AYID IZUDIN BIN RAZALI</v>
      </c>
      <c r="B591" t="str">
        <f>"010204110631"</f>
        <v>010204110631</v>
      </c>
      <c r="C591" t="str">
        <f>"WTP"</f>
        <v>WTP</v>
      </c>
      <c r="D591">
        <v>80</v>
      </c>
    </row>
    <row r="592" spans="1:4">
      <c r="A592" t="str">
        <f>"MUHAMMAD AZAMUDDIN BIN MOHD FARID"</f>
        <v>MUHAMMAD AZAMUDDIN BIN MOHD FARID</v>
      </c>
      <c r="B592" t="str">
        <f>"010203080987"</f>
        <v>010203080987</v>
      </c>
      <c r="C592" t="str">
        <f>"WTP"</f>
        <v>WTP</v>
      </c>
      <c r="D592">
        <v>80</v>
      </c>
    </row>
    <row r="593" spans="1:4">
      <c r="A593" t="str">
        <f>"MUHAMMAD AZFAR RIDZUAN BIN AZHAR"</f>
        <v>MUHAMMAD AZFAR RIDZUAN BIN AZHAR</v>
      </c>
      <c r="B593" t="str">
        <f>"011008020203"</f>
        <v>011008020203</v>
      </c>
      <c r="C593" t="str">
        <f>"WTP"</f>
        <v>WTP</v>
      </c>
      <c r="D593">
        <v>80</v>
      </c>
    </row>
    <row r="594" spans="1:4">
      <c r="A594" t="str">
        <f>"MUHAMMAD AZIM BIN IBRAHIM"</f>
        <v>MUHAMMAD AZIM BIN IBRAHIM</v>
      </c>
      <c r="B594" t="str">
        <f>"011217080595"</f>
        <v>011217080595</v>
      </c>
      <c r="C594" t="str">
        <f>"WTP"</f>
        <v>WTP</v>
      </c>
      <c r="D594">
        <v>80</v>
      </c>
    </row>
    <row r="595" spans="1:4">
      <c r="A595" t="str">
        <f>"MUHAMMAD AZIM BIN SAIFUL ANUAR"</f>
        <v>MUHAMMAD AZIM BIN SAIFUL ANUAR</v>
      </c>
      <c r="B595" t="str">
        <f>"010611140571"</f>
        <v>010611140571</v>
      </c>
      <c r="C595" t="str">
        <f>"WTP"</f>
        <v>WTP</v>
      </c>
      <c r="D595">
        <v>80</v>
      </c>
    </row>
    <row r="596" spans="1:4">
      <c r="A596" t="str">
        <f>"MUHAMMAD AZIZI FIRDAUS BIN NOR SHAHRUDZI"</f>
        <v>MUHAMMAD AZIZI FIRDAUS BIN NOR SHAHRUDZI</v>
      </c>
      <c r="B596" t="str">
        <f>"010227061027"</f>
        <v>010227061027</v>
      </c>
      <c r="C596" t="str">
        <f>"WTP"</f>
        <v>WTP</v>
      </c>
      <c r="D596">
        <v>80</v>
      </c>
    </row>
    <row r="597" spans="1:4">
      <c r="A597" t="str">
        <f>"MUHAMMAD AZIZUL HAKIMI BIN AZMAN"</f>
        <v>MUHAMMAD AZIZUL HAKIMI BIN AZMAN</v>
      </c>
      <c r="B597" t="str">
        <f>"011015030557"</f>
        <v>011015030557</v>
      </c>
      <c r="C597" t="str">
        <f>"WTP"</f>
        <v>WTP</v>
      </c>
      <c r="D597">
        <v>80</v>
      </c>
    </row>
    <row r="598" spans="1:4">
      <c r="A598" t="str">
        <f>"MUHAMMAD AZLAN SHAH BIN MOHAMMAD SHAFIAN"</f>
        <v>MUHAMMAD AZLAN SHAH BIN MOHAMMAD SHAFIAN</v>
      </c>
      <c r="B598" t="str">
        <f>"010710060155"</f>
        <v>010710060155</v>
      </c>
      <c r="C598" t="str">
        <f>"WTP"</f>
        <v>WTP</v>
      </c>
      <c r="D598">
        <v>80</v>
      </c>
    </row>
    <row r="599" spans="1:4">
      <c r="A599" t="str">
        <f>"MUHAMMAD AZLIMI BIN REDZUAN"</f>
        <v>MUHAMMAD AZLIMI BIN REDZUAN</v>
      </c>
      <c r="B599" t="str">
        <f>"010721081453"</f>
        <v>010721081453</v>
      </c>
      <c r="C599" t="str">
        <f>"WTP"</f>
        <v>WTP</v>
      </c>
      <c r="D599">
        <v>80</v>
      </c>
    </row>
    <row r="600" spans="1:4">
      <c r="A600" t="str">
        <f>"MUHAMMAD AZMEER BIN MANSOR"</f>
        <v>MUHAMMAD AZMEER BIN MANSOR</v>
      </c>
      <c r="B600" t="str">
        <f>"011024010347"</f>
        <v>011024010347</v>
      </c>
      <c r="C600" t="str">
        <f>"WTP"</f>
        <v>WTP</v>
      </c>
      <c r="D600">
        <v>80</v>
      </c>
    </row>
    <row r="601" spans="1:4">
      <c r="A601" t="str">
        <f>"MUHAMMAD AZMIL BIN RAHIM"</f>
        <v>MUHAMMAD AZMIL BIN RAHIM</v>
      </c>
      <c r="B601" t="str">
        <f>"011122120769"</f>
        <v>011122120769</v>
      </c>
      <c r="C601" t="str">
        <f>"WTP"</f>
        <v>WTP</v>
      </c>
      <c r="D601">
        <v>80</v>
      </c>
    </row>
    <row r="602" spans="1:4">
      <c r="A602" t="str">
        <f>"MUHAMMAD AZREEQ FAUZAN BIN ABD LATIF"</f>
        <v>MUHAMMAD AZREEQ FAUZAN BIN ABD LATIF</v>
      </c>
      <c r="B602" t="str">
        <f>"010612081219"</f>
        <v>010612081219</v>
      </c>
      <c r="C602" t="str">
        <f>"WTP"</f>
        <v>WTP</v>
      </c>
      <c r="D602">
        <v>80</v>
      </c>
    </row>
    <row r="603" spans="1:4">
      <c r="A603" t="str">
        <f>"MUHAMMAD AZRI HAZIM BIN MOHD RADZMAN"</f>
        <v>MUHAMMAD AZRI HAZIM BIN MOHD RADZMAN</v>
      </c>
      <c r="B603" t="str">
        <f>"010713101653"</f>
        <v>010713101653</v>
      </c>
      <c r="C603" t="str">
        <f>"WTP"</f>
        <v>WTP</v>
      </c>
      <c r="D603">
        <v>80</v>
      </c>
    </row>
    <row r="604" spans="1:4">
      <c r="A604" t="str">
        <f>"MUHAMMAD AZRIL HAIQAL BIN MOHAMAD AFFANDI"</f>
        <v>MUHAMMAD AZRIL HAIQAL BIN MOHAMAD AFFANDI</v>
      </c>
      <c r="B604" t="str">
        <f>"010630060753"</f>
        <v>010630060753</v>
      </c>
      <c r="C604" t="str">
        <f>"WTP"</f>
        <v>WTP</v>
      </c>
      <c r="D604">
        <v>80</v>
      </c>
    </row>
    <row r="605" spans="1:4">
      <c r="A605" t="str">
        <f>"MUHAMMAD AZRUL AIZAM BIN MOHD SUHAIMI"</f>
        <v>MUHAMMAD AZRUL AIZAM BIN MOHD SUHAIMI</v>
      </c>
      <c r="B605" t="str">
        <f>"011023100981"</f>
        <v>011023100981</v>
      </c>
      <c r="C605" t="str">
        <f>"WTP"</f>
        <v>WTP</v>
      </c>
      <c r="D605">
        <v>80</v>
      </c>
    </row>
    <row r="606" spans="1:4">
      <c r="A606" t="str">
        <f>"MUHAMMAD AZRUL NAIM BIN AZIZAN"</f>
        <v>MUHAMMAD AZRUL NAIM BIN AZIZAN</v>
      </c>
      <c r="B606" t="str">
        <f>"010405020739"</f>
        <v>010405020739</v>
      </c>
      <c r="C606" t="str">
        <f>"WTP"</f>
        <v>WTP</v>
      </c>
      <c r="D606">
        <v>80</v>
      </c>
    </row>
    <row r="607" spans="1:4">
      <c r="A607" t="str">
        <f>"MUHAMMAD BADRUL AMIN BIN ABD RASID"</f>
        <v>MUHAMMAD BADRUL AMIN BIN ABD RASID</v>
      </c>
      <c r="B607" t="str">
        <f>"011128140381"</f>
        <v>011128140381</v>
      </c>
      <c r="C607" t="str">
        <f>"WTP"</f>
        <v>WTP</v>
      </c>
      <c r="D607">
        <v>80</v>
      </c>
    </row>
    <row r="608" spans="1:4">
      <c r="A608" t="str">
        <f>"MUHAMMAD BAHARI BIN MUHAMMAD"</f>
        <v>MUHAMMAD BAHARI BIN MUHAMMAD</v>
      </c>
      <c r="B608" t="str">
        <f>"010826110759"</f>
        <v>010826110759</v>
      </c>
      <c r="C608" t="str">
        <f>"WTP"</f>
        <v>WTP</v>
      </c>
      <c r="D608">
        <v>80</v>
      </c>
    </row>
    <row r="609" spans="1:4">
      <c r="A609" t="str">
        <f>"MUHAMMAD BIN MOHD HAMIDI"</f>
        <v>MUHAMMAD BIN MOHD HAMIDI</v>
      </c>
      <c r="B609" t="str">
        <f>"010724110491"</f>
        <v>010724110491</v>
      </c>
      <c r="C609" t="str">
        <f>"WTP"</f>
        <v>WTP</v>
      </c>
      <c r="D609">
        <v>80</v>
      </c>
    </row>
    <row r="610" spans="1:4">
      <c r="A610" t="str">
        <f>"MUHAMMAD DANIAL BIN MOHD AZLI"</f>
        <v>MUHAMMAD DANIAL BIN MOHD AZLI</v>
      </c>
      <c r="B610" t="str">
        <f>"010720011269"</f>
        <v>010720011269</v>
      </c>
      <c r="C610" t="str">
        <f>"WTP"</f>
        <v>WTP</v>
      </c>
      <c r="D610">
        <v>80</v>
      </c>
    </row>
    <row r="611" spans="1:4">
      <c r="A611" t="str">
        <f>"MUHAMMAD DANIAL BIN MOHD NOR"</f>
        <v>MUHAMMAD DANIAL BIN MOHD NOR</v>
      </c>
      <c r="B611" t="str">
        <f>"010621140591"</f>
        <v>010621140591</v>
      </c>
      <c r="C611" t="str">
        <f>"WTP"</f>
        <v>WTP</v>
      </c>
      <c r="D611">
        <v>80</v>
      </c>
    </row>
    <row r="612" spans="1:4">
      <c r="A612" t="str">
        <f>"MUHAMMAD DANIAL BIN ZUNNURAIN"</f>
        <v>MUHAMMAD DANIAL BIN ZUNNURAIN</v>
      </c>
      <c r="B612" t="str">
        <f>"010620010023"</f>
        <v>010620010023</v>
      </c>
      <c r="C612" t="str">
        <f>"WTP"</f>
        <v>WTP</v>
      </c>
      <c r="D612">
        <v>80</v>
      </c>
    </row>
    <row r="613" spans="1:4">
      <c r="A613" t="str">
        <f>"MUHAMMAD DANIAL HAKIM BIN MOHD ZULKARNAIN"</f>
        <v>MUHAMMAD DANIAL HAKIM BIN MOHD ZULKARNAIN</v>
      </c>
      <c r="B613" t="str">
        <f>"010504080681"</f>
        <v>010504080681</v>
      </c>
      <c r="C613" t="str">
        <f>"WTP"</f>
        <v>WTP</v>
      </c>
      <c r="D613">
        <v>80</v>
      </c>
    </row>
    <row r="614" spans="1:4">
      <c r="A614" t="str">
        <f>"MUHAMMAD DANIAL HAZIM BIN FAUZI"</f>
        <v>MUHAMMAD DANIAL HAZIM BIN FAUZI</v>
      </c>
      <c r="B614" t="str">
        <f>"010903140397"</f>
        <v>010903140397</v>
      </c>
      <c r="C614" t="str">
        <f>"WTP"</f>
        <v>WTP</v>
      </c>
      <c r="D614">
        <v>80</v>
      </c>
    </row>
    <row r="615" spans="1:4">
      <c r="A615" t="str">
        <f>"MUHAMMAD DANIAL SYAHMI BIN ROSLAN"</f>
        <v>MUHAMMAD DANIAL SYAHMI BIN ROSLAN</v>
      </c>
      <c r="B615" t="str">
        <f>"011223120039"</f>
        <v>011223120039</v>
      </c>
      <c r="C615" t="str">
        <f>"WTP"</f>
        <v>WTP</v>
      </c>
      <c r="D615">
        <v>80</v>
      </c>
    </row>
    <row r="616" spans="1:4">
      <c r="A616" t="str">
        <f>"MUHAMMAD DANIEL BIN MOHD AZWAN"</f>
        <v>MUHAMMAD DANIEL BIN MOHD AZWAN</v>
      </c>
      <c r="B616" t="str">
        <f>"011007060211"</f>
        <v>011007060211</v>
      </c>
      <c r="C616" t="str">
        <f>"WTP"</f>
        <v>WTP</v>
      </c>
      <c r="D616">
        <v>80</v>
      </c>
    </row>
    <row r="617" spans="1:4">
      <c r="A617" t="str">
        <f>"MUHAMMAD DANIEL BIN MUHAMMED REDZWAN"</f>
        <v>MUHAMMAD DANIEL BIN MUHAMMED REDZWAN</v>
      </c>
      <c r="B617" t="str">
        <f>"010828040301"</f>
        <v>010828040301</v>
      </c>
      <c r="C617" t="str">
        <f>"WTP"</f>
        <v>WTP</v>
      </c>
      <c r="D617">
        <v>80</v>
      </c>
    </row>
    <row r="618" spans="1:4">
      <c r="A618" t="str">
        <f>"MUHAMMAD DANIEL HAIQAL BIN AZMI"</f>
        <v>MUHAMMAD DANIEL HAIQAL BIN AZMI</v>
      </c>
      <c r="B618" t="str">
        <f>"011017060143"</f>
        <v>011017060143</v>
      </c>
      <c r="C618" t="str">
        <f>"WTP"</f>
        <v>WTP</v>
      </c>
      <c r="D618">
        <v>80</v>
      </c>
    </row>
    <row r="619" spans="1:4">
      <c r="A619" t="str">
        <f>"MUHAMMAD DANISH BIN MOHD KAMAL BAHARIN"</f>
        <v>MUHAMMAD DANISH BIN MOHD KAMAL BAHARIN</v>
      </c>
      <c r="B619" t="str">
        <f>"011129100509"</f>
        <v>011129100509</v>
      </c>
      <c r="C619" t="str">
        <f>"WTP"</f>
        <v>WTP</v>
      </c>
      <c r="D619">
        <v>80</v>
      </c>
    </row>
    <row r="620" spans="1:4">
      <c r="A620" t="str">
        <f>"MUHAMMAD DANISH BIN ZULKIFLI"</f>
        <v>MUHAMMAD DANISH BIN ZULKIFLI</v>
      </c>
      <c r="B620" t="str">
        <f>"010201140165"</f>
        <v>010201140165</v>
      </c>
      <c r="C620" t="str">
        <f>"WTP"</f>
        <v>WTP</v>
      </c>
      <c r="D620">
        <v>80</v>
      </c>
    </row>
    <row r="621" spans="1:4">
      <c r="A621" t="str">
        <f>"MUHAMMAD DINI FARIS BIN ROSIDI"</f>
        <v>MUHAMMAD DINI FARIS BIN ROSIDI</v>
      </c>
      <c r="B621" t="str">
        <f>"010916070367"</f>
        <v>010916070367</v>
      </c>
      <c r="C621" t="str">
        <f>"WTP"</f>
        <v>WTP</v>
      </c>
      <c r="D621">
        <v>80</v>
      </c>
    </row>
    <row r="622" spans="1:4">
      <c r="A622" t="str">
        <f>"MUHAMMAD DURHAKIM BIN MOHD NOOR"</f>
        <v>MUHAMMAD DURHAKIM BIN MOHD NOOR</v>
      </c>
      <c r="B622" t="str">
        <f>"010914140923"</f>
        <v>010914140923</v>
      </c>
      <c r="C622" t="str">
        <f>"WTP"</f>
        <v>WTP</v>
      </c>
      <c r="D622">
        <v>80</v>
      </c>
    </row>
    <row r="623" spans="1:4">
      <c r="A623" t="str">
        <f>"MUHAMMAD EIZZAT BIN KASIM"</f>
        <v>MUHAMMAD EIZZAT BIN KASIM</v>
      </c>
      <c r="B623" t="str">
        <f>"010108120813"</f>
        <v>010108120813</v>
      </c>
      <c r="C623" t="str">
        <f>"WTP"</f>
        <v>WTP</v>
      </c>
      <c r="D623">
        <v>80</v>
      </c>
    </row>
    <row r="624" spans="1:4">
      <c r="A624" t="str">
        <f>"MUHAMMAD EKMAL HAIQAL BIN AZIZ"</f>
        <v>MUHAMMAD EKMAL HAIQAL BIN AZIZ</v>
      </c>
      <c r="B624" t="str">
        <f>"010918040137"</f>
        <v>010918040137</v>
      </c>
      <c r="C624" t="str">
        <f>"WTP"</f>
        <v>WTP</v>
      </c>
      <c r="D624">
        <v>80</v>
      </c>
    </row>
    <row r="625" spans="1:4">
      <c r="A625" t="str">
        <f>"MUHAMMAD FADLY IKHWAN BIN MUHAMAD"</f>
        <v>MUHAMMAD FADLY IKHWAN BIN MUHAMAD</v>
      </c>
      <c r="B625" t="str">
        <f>"010715030115"</f>
        <v>010715030115</v>
      </c>
      <c r="C625" t="str">
        <f>"WTP"</f>
        <v>WTP</v>
      </c>
      <c r="D625">
        <v>80</v>
      </c>
    </row>
    <row r="626" spans="1:4">
      <c r="A626" t="str">
        <f>"MUHAMMAD FAEID SHAH BIN BURAHIM"</f>
        <v>MUHAMMAD FAEID SHAH BIN BURAHIM</v>
      </c>
      <c r="B626" t="str">
        <f>"010215130777"</f>
        <v>010215130777</v>
      </c>
      <c r="C626" t="str">
        <f>"WTP"</f>
        <v>WTP</v>
      </c>
      <c r="D626">
        <v>80</v>
      </c>
    </row>
    <row r="627" spans="1:4">
      <c r="A627" t="str">
        <f>"MUHAMMAD FAHMI BIN YAHYA"</f>
        <v>MUHAMMAD FAHMI BIN YAHYA</v>
      </c>
      <c r="B627" t="str">
        <f>"010608140757"</f>
        <v>010608140757</v>
      </c>
      <c r="C627" t="str">
        <f>"WTP"</f>
        <v>WTP</v>
      </c>
      <c r="D627">
        <v>80</v>
      </c>
    </row>
    <row r="628" spans="1:4">
      <c r="A628" t="str">
        <f>"MUHAMMAD FAI'IZ QAIM BIN MALEK"</f>
        <v>MUHAMMAD FAI'IZ QAIM BIN MALEK</v>
      </c>
      <c r="B628" t="str">
        <f>"010614060489"</f>
        <v>010614060489</v>
      </c>
      <c r="C628" t="str">
        <f>"WTP"</f>
        <v>WTP</v>
      </c>
      <c r="D628">
        <v>80</v>
      </c>
    </row>
    <row r="629" spans="1:4">
      <c r="A629" t="str">
        <f>"MUHAMMAD FAIRUZ HIZAMI BIN CHEKLAH"</f>
        <v>MUHAMMAD FAIRUZ HIZAMI BIN CHEKLAH</v>
      </c>
      <c r="B629" t="str">
        <f>"010402060639"</f>
        <v>010402060639</v>
      </c>
      <c r="C629" t="str">
        <f>"WTP"</f>
        <v>WTP</v>
      </c>
      <c r="D629">
        <v>80</v>
      </c>
    </row>
    <row r="630" spans="1:4">
      <c r="A630" t="str">
        <f>"MUHAMMAD FAISOL BIN ABDUL RAZAK"</f>
        <v>MUHAMMAD FAISOL BIN ABDUL RAZAK</v>
      </c>
      <c r="B630" t="str">
        <f>"010906021051"</f>
        <v>010906021051</v>
      </c>
      <c r="C630" t="str">
        <f>"WTP"</f>
        <v>WTP</v>
      </c>
      <c r="D630">
        <v>80</v>
      </c>
    </row>
    <row r="631" spans="1:4">
      <c r="A631" t="str">
        <f>"MUHAMMAD FAIZ BIN MOHD FUZI"</f>
        <v>MUHAMMAD FAIZ BIN MOHD FUZI</v>
      </c>
      <c r="B631" t="str">
        <f>"010806060643"</f>
        <v>010806060643</v>
      </c>
      <c r="C631" t="str">
        <f>"WTP"</f>
        <v>WTP</v>
      </c>
      <c r="D631">
        <v>80</v>
      </c>
    </row>
    <row r="632" spans="1:4">
      <c r="A632" t="str">
        <f>"MUHAMMAD FAIZ BIN RODZI"</f>
        <v>MUHAMMAD FAIZ BIN RODZI</v>
      </c>
      <c r="B632" t="str">
        <f>"010221090169"</f>
        <v>010221090169</v>
      </c>
      <c r="C632" t="str">
        <f>"WTP"</f>
        <v>WTP</v>
      </c>
      <c r="D632">
        <v>80</v>
      </c>
    </row>
    <row r="633" spans="1:4">
      <c r="A633" t="str">
        <f>"MUHAMMAD FAIZ HANIS BIN ZULHAZLISHAM"</f>
        <v>MUHAMMAD FAIZ HANIS BIN ZULHAZLISHAM</v>
      </c>
      <c r="B633" t="str">
        <f>"010211060505"</f>
        <v>010211060505</v>
      </c>
      <c r="C633" t="str">
        <f>"WTP"</f>
        <v>WTP</v>
      </c>
      <c r="D633">
        <v>80</v>
      </c>
    </row>
    <row r="634" spans="1:4">
      <c r="A634" t="str">
        <f>"MUHAMMAD FAKRUL AMIN BIN TAJUL ARIF"</f>
        <v>MUHAMMAD FAKRUL AMIN BIN TAJUL ARIF</v>
      </c>
      <c r="B634" t="str">
        <f>"011004080743"</f>
        <v>011004080743</v>
      </c>
      <c r="C634" t="str">
        <f>"WTP"</f>
        <v>WTP</v>
      </c>
      <c r="D634">
        <v>80</v>
      </c>
    </row>
    <row r="635" spans="1:4">
      <c r="A635" t="str">
        <f>"MUHAMMAD FAKRUL HARIS BIN MOHD ZAHARI"</f>
        <v>MUHAMMAD FAKRUL HARIS BIN MOHD ZAHARI</v>
      </c>
      <c r="B635" t="str">
        <f>"010901140473"</f>
        <v>010901140473</v>
      </c>
      <c r="C635" t="str">
        <f>"WTP"</f>
        <v>WTP</v>
      </c>
      <c r="D635">
        <v>80</v>
      </c>
    </row>
    <row r="636" spans="1:4">
      <c r="A636" t="str">
        <f>"MUHAMMAD FARHAN DANIAL BIN BASRI"</f>
        <v>MUHAMMAD FARHAN DANIAL BIN BASRI</v>
      </c>
      <c r="B636" t="str">
        <f>"010424020259"</f>
        <v>010424020259</v>
      </c>
      <c r="C636" t="str">
        <f>"WTP"</f>
        <v>WTP</v>
      </c>
      <c r="D636">
        <v>80</v>
      </c>
    </row>
    <row r="637" spans="1:4">
      <c r="A637" t="str">
        <f>"MUHAMMAD FARIS AIMAN BIN HALIM"</f>
        <v>MUHAMMAD FARIS AIMAN BIN HALIM</v>
      </c>
      <c r="B637" t="str">
        <f>"010419100721"</f>
        <v>010419100721</v>
      </c>
      <c r="C637" t="str">
        <f>"WTP"</f>
        <v>WTP</v>
      </c>
      <c r="D637">
        <v>80</v>
      </c>
    </row>
    <row r="638" spans="1:4">
      <c r="A638" t="str">
        <f>"MUHAMMAD FARIS AIMAN BIN MOHD TARMIZI"</f>
        <v>MUHAMMAD FARIS AIMAN BIN MOHD TARMIZI</v>
      </c>
      <c r="B638" t="str">
        <f>"010905011249"</f>
        <v>010905011249</v>
      </c>
      <c r="C638" t="str">
        <f>"WTP"</f>
        <v>WTP</v>
      </c>
      <c r="D638">
        <v>80</v>
      </c>
    </row>
    <row r="639" spans="1:4">
      <c r="A639" t="str">
        <f>"MUHAMMAD FARIS ARWEN BIN DARUNAFIS"</f>
        <v>MUHAMMAD FARIS ARWEN BIN DARUNAFIS</v>
      </c>
      <c r="B639" t="str">
        <f>"011207141147"</f>
        <v>011207141147</v>
      </c>
      <c r="C639" t="str">
        <f>"WTP"</f>
        <v>WTP</v>
      </c>
      <c r="D639">
        <v>80</v>
      </c>
    </row>
    <row r="640" spans="1:4">
      <c r="A640" t="str">
        <f>"MUHAMMAD FARIS DANIEL BIN MOHD FAUZI"</f>
        <v>MUHAMMAD FARIS DANIEL BIN MOHD FAUZI</v>
      </c>
      <c r="B640" t="str">
        <f>"010519060587"</f>
        <v>010519060587</v>
      </c>
      <c r="C640" t="str">
        <f>"WTP"</f>
        <v>WTP</v>
      </c>
      <c r="D640">
        <v>80</v>
      </c>
    </row>
    <row r="641" spans="1:4">
      <c r="A641" t="str">
        <f>"MUHAMMAD FARIS SYAZWAN BIN ROHAIZAD @EMBOK CENING"</f>
        <v>MUHAMMAD FARIS SYAZWAN BIN ROHAIZAD @EMBOK CENING</v>
      </c>
      <c r="B641" t="str">
        <f>"011018010439"</f>
        <v>011018010439</v>
      </c>
      <c r="C641" t="str">
        <f>"WTP"</f>
        <v>WTP</v>
      </c>
      <c r="D641">
        <v>80</v>
      </c>
    </row>
    <row r="642" spans="1:4">
      <c r="A642" t="str">
        <f>"MUHAMMAD FARISH  BIN ATIKULLAH"</f>
        <v>MUHAMMAD FARISH  BIN ATIKULLAH</v>
      </c>
      <c r="B642" t="str">
        <f>"010421030769"</f>
        <v>010421030769</v>
      </c>
      <c r="C642" t="str">
        <f t="shared" ref="C642:C705" si="10">"WTP"</f>
        <v>WTP</v>
      </c>
      <c r="D642">
        <v>80</v>
      </c>
    </row>
    <row r="643" spans="1:4">
      <c r="A643" t="str">
        <f>"MUHAMMAD FARIZ BIN REZALI"</f>
        <v>MUHAMMAD FARIZ BIN REZALI</v>
      </c>
      <c r="B643" t="str">
        <f>"010628100373"</f>
        <v>010628100373</v>
      </c>
      <c r="C643" t="str">
        <f>"WTP"</f>
        <v>WTP</v>
      </c>
      <c r="D643">
        <v>80</v>
      </c>
    </row>
    <row r="644" spans="1:4">
      <c r="A644" t="str">
        <f>"MUHAMMAD FARIZNURIMAN BIN AHMAD FAIZAL"</f>
        <v>MUHAMMAD FARIZNURIMAN BIN AHMAD FAIZAL</v>
      </c>
      <c r="B644" t="str">
        <f>"010916100511"</f>
        <v>010916100511</v>
      </c>
      <c r="C644" t="str">
        <f>"WTP"</f>
        <v>WTP</v>
      </c>
      <c r="D644">
        <v>80</v>
      </c>
    </row>
    <row r="645" spans="1:4">
      <c r="A645" t="str">
        <f>"MUHAMMAD FAUZI BIN ISMAIL"</f>
        <v>MUHAMMAD FAUZI BIN ISMAIL</v>
      </c>
      <c r="B645" t="str">
        <f>"010609010989"</f>
        <v>010609010989</v>
      </c>
      <c r="C645" t="str">
        <f>"WTP"</f>
        <v>WTP</v>
      </c>
      <c r="D645">
        <v>80</v>
      </c>
    </row>
    <row r="646" spans="1:4">
      <c r="A646" t="str">
        <f>"MUHAMMAD FAZRUL AIZAT BIN ZAMRI"</f>
        <v>MUHAMMAD FAZRUL AIZAT BIN ZAMRI</v>
      </c>
      <c r="B646" t="str">
        <f>"010829020265"</f>
        <v>010829020265</v>
      </c>
      <c r="C646" t="str">
        <f>"WTP"</f>
        <v>WTP</v>
      </c>
      <c r="D646">
        <v>80</v>
      </c>
    </row>
    <row r="647" spans="1:4">
      <c r="A647" t="str">
        <f>"MUHAMMAD FAZRUL NAIM BIN KALILI"</f>
        <v>MUHAMMAD FAZRUL NAIM BIN KALILI</v>
      </c>
      <c r="B647" t="str">
        <f>"010317050591"</f>
        <v>010317050591</v>
      </c>
      <c r="C647" t="str">
        <f>"WTP"</f>
        <v>WTP</v>
      </c>
      <c r="D647">
        <v>80</v>
      </c>
    </row>
    <row r="648" spans="1:4">
      <c r="A648" t="str">
        <f>"MUHAMMAD FIKRI AIMAN BIN MUHAMAD FAUZI"</f>
        <v>MUHAMMAD FIKRI AIMAN BIN MUHAMAD FAUZI</v>
      </c>
      <c r="B648" t="str">
        <f>"010925100361"</f>
        <v>010925100361</v>
      </c>
      <c r="C648" t="str">
        <f>"WTP"</f>
        <v>WTP</v>
      </c>
      <c r="D648">
        <v>80</v>
      </c>
    </row>
    <row r="649" spans="1:4">
      <c r="A649" t="str">
        <f>"MUHAMMAD FIQRI BIN ABDUL HALIM"</f>
        <v>MUHAMMAD FIQRI BIN ABDUL HALIM</v>
      </c>
      <c r="B649" t="str">
        <f>"010531010697"</f>
        <v>010531010697</v>
      </c>
      <c r="C649" t="str">
        <f>"WTP"</f>
        <v>WTP</v>
      </c>
      <c r="D649">
        <v>80</v>
      </c>
    </row>
    <row r="650" spans="1:4">
      <c r="A650" t="str">
        <f>"MUHAMMAD FIRDAUS AMIN BIN THAZALI"</f>
        <v>MUHAMMAD FIRDAUS AMIN BIN THAZALI</v>
      </c>
      <c r="B650" t="str">
        <f>"011205080221"</f>
        <v>011205080221</v>
      </c>
      <c r="C650" t="str">
        <f>"WTP"</f>
        <v>WTP</v>
      </c>
      <c r="D650">
        <v>80</v>
      </c>
    </row>
    <row r="651" spans="1:4">
      <c r="A651" t="str">
        <f>"MUHAMMAD FIRDAUS IRHAM BIN NOOR AFFENDI"</f>
        <v>MUHAMMAD FIRDAUS IRHAM BIN NOOR AFFENDI</v>
      </c>
      <c r="B651" t="str">
        <f>"010421080651"</f>
        <v>010421080651</v>
      </c>
      <c r="C651" t="str">
        <f>"WTP"</f>
        <v>WTP</v>
      </c>
      <c r="D651">
        <v>80</v>
      </c>
    </row>
    <row r="652" spans="1:4">
      <c r="A652" t="str">
        <f>"MUHAMMAD FIRDAUS MOHD TOUFEK"</f>
        <v>MUHAMMAD FIRDAUS MOHD TOUFEK</v>
      </c>
      <c r="B652" t="str">
        <f>"010127031031"</f>
        <v>010127031031</v>
      </c>
      <c r="C652" t="str">
        <f>"WTP"</f>
        <v>WTP</v>
      </c>
      <c r="D652">
        <v>80</v>
      </c>
    </row>
    <row r="653" spans="1:4">
      <c r="A653" t="str">
        <f>"MUHAMMAD FITRI BIN MD.NAYAN"</f>
        <v>MUHAMMAD FITRI BIN MD.NAYAN</v>
      </c>
      <c r="B653" t="str">
        <f>"010103060591"</f>
        <v>010103060591</v>
      </c>
      <c r="C653" t="str">
        <f>"WTP"</f>
        <v>WTP</v>
      </c>
      <c r="D653">
        <v>80</v>
      </c>
    </row>
    <row r="654" spans="1:4">
      <c r="A654" t="str">
        <f>"MUHAMMAD FITRI BIN TERUBOS"</f>
        <v>MUHAMMAD FITRI BIN TERUBOS</v>
      </c>
      <c r="B654" t="str">
        <f>"011221010717"</f>
        <v>011221010717</v>
      </c>
      <c r="C654" t="str">
        <f>"WTP"</f>
        <v>WTP</v>
      </c>
      <c r="D654">
        <v>80</v>
      </c>
    </row>
    <row r="655" spans="1:4">
      <c r="A655" t="str">
        <f>"MUHAMMAD FITRIZZAT BIN SHABANI"</f>
        <v>MUHAMMAD FITRIZZAT BIN SHABANI</v>
      </c>
      <c r="B655" t="str">
        <f>"010116080671"</f>
        <v>010116080671</v>
      </c>
      <c r="C655" t="str">
        <f>"WTP"</f>
        <v>WTP</v>
      </c>
      <c r="D655">
        <v>80</v>
      </c>
    </row>
    <row r="656" spans="1:4">
      <c r="A656" t="str">
        <f>"MUHAMMAD FUDYLE AIMAN BIN RUZAILANI"</f>
        <v>MUHAMMAD FUDYLE AIMAN BIN RUZAILANI</v>
      </c>
      <c r="B656" t="str">
        <f>"010915040449"</f>
        <v>010915040449</v>
      </c>
      <c r="C656" t="str">
        <f>"WTP"</f>
        <v>WTP</v>
      </c>
      <c r="D656">
        <v>80</v>
      </c>
    </row>
    <row r="657" spans="1:4">
      <c r="A657" t="str">
        <f>"MUHAMMAD GHAZALI BIN ABDUL WAHAB"</f>
        <v>MUHAMMAD GHAZALI BIN ABDUL WAHAB</v>
      </c>
      <c r="B657" t="str">
        <f>"010415050325"</f>
        <v>010415050325</v>
      </c>
      <c r="C657" t="str">
        <f>"WTP"</f>
        <v>WTP</v>
      </c>
      <c r="D657">
        <v>80</v>
      </c>
    </row>
    <row r="658" spans="1:4">
      <c r="A658" t="str">
        <f>"MUHAMMAD HAEKAL BIN RASHID"</f>
        <v>MUHAMMAD HAEKAL BIN RASHID</v>
      </c>
      <c r="B658" t="str">
        <f>"010709080415"</f>
        <v>010709080415</v>
      </c>
      <c r="C658" t="str">
        <f>"WTP"</f>
        <v>WTP</v>
      </c>
      <c r="D658">
        <v>80</v>
      </c>
    </row>
    <row r="659" spans="1:4">
      <c r="A659" t="str">
        <f>"MUHAMMAD HAFFIZ HAKIMI BIN KHALID"</f>
        <v>MUHAMMAD HAFFIZ HAKIMI BIN KHALID</v>
      </c>
      <c r="B659" t="str">
        <f>"010713011623"</f>
        <v>010713011623</v>
      </c>
      <c r="C659" t="str">
        <f>"WTP"</f>
        <v>WTP</v>
      </c>
      <c r="D659">
        <v>80</v>
      </c>
    </row>
    <row r="660" spans="1:4">
      <c r="A660" t="str">
        <f>"MUHAMMAD HAFIEZ IZWAN BIN AZRIMI"</f>
        <v>MUHAMMAD HAFIEZ IZWAN BIN AZRIMI</v>
      </c>
      <c r="B660" t="str">
        <f>"010729010019"</f>
        <v>010729010019</v>
      </c>
      <c r="C660" t="str">
        <f>"WTP"</f>
        <v>WTP</v>
      </c>
      <c r="D660">
        <v>80</v>
      </c>
    </row>
    <row r="661" spans="1:4">
      <c r="A661" t="str">
        <f>"MUHAMMAD HAFIQ BIN ARIF"</f>
        <v>MUHAMMAD HAFIQ BIN ARIF</v>
      </c>
      <c r="B661" t="str">
        <f>"011114140663"</f>
        <v>011114140663</v>
      </c>
      <c r="C661" t="str">
        <f>"WTP"</f>
        <v>WTP</v>
      </c>
      <c r="D661">
        <v>80</v>
      </c>
    </row>
    <row r="662" spans="1:4">
      <c r="A662" t="str">
        <f>"MUHAMMAD HAFIQ HAQIMY ANTIR"</f>
        <v>MUHAMMAD HAFIQ HAQIMY ANTIR</v>
      </c>
      <c r="B662" t="str">
        <f>"011026100899"</f>
        <v>011026100899</v>
      </c>
      <c r="C662" t="str">
        <f>"WTP"</f>
        <v>WTP</v>
      </c>
      <c r="D662">
        <v>80</v>
      </c>
    </row>
    <row r="663" spans="1:4">
      <c r="A663" t="str">
        <f>"MUHAMMAD HAFIZ BIN AMIR"</f>
        <v>MUHAMMAD HAFIZ BIN AMIR</v>
      </c>
      <c r="B663" t="str">
        <f>"010329070223"</f>
        <v>010329070223</v>
      </c>
      <c r="C663" t="str">
        <f>"WTP"</f>
        <v>WTP</v>
      </c>
      <c r="D663">
        <v>80</v>
      </c>
    </row>
    <row r="664" spans="1:4">
      <c r="A664" t="str">
        <f>"MUHAMMAD HAFIZUDDIN BIN ISMADI"</f>
        <v>MUHAMMAD HAFIZUDDIN BIN ISMADI</v>
      </c>
      <c r="B664" t="str">
        <f>"011211010289"</f>
        <v>011211010289</v>
      </c>
      <c r="C664" t="str">
        <f>"WTP"</f>
        <v>WTP</v>
      </c>
      <c r="D664">
        <v>80</v>
      </c>
    </row>
    <row r="665" spans="1:4">
      <c r="A665" t="str">
        <f>"MUHAMMAD HAIKAL AZRIN BIN SHAIFULAZRIN"</f>
        <v>MUHAMMAD HAIKAL AZRIN BIN SHAIFULAZRIN</v>
      </c>
      <c r="B665" t="str">
        <f>"011207140283"</f>
        <v>011207140283</v>
      </c>
      <c r="C665" t="str">
        <f>"WTP"</f>
        <v>WTP</v>
      </c>
      <c r="D665">
        <v>80</v>
      </c>
    </row>
    <row r="666" spans="1:4">
      <c r="A666" t="str">
        <f>"MUHAMMAD HAIKAL BIN AB HAMID"</f>
        <v>MUHAMMAD HAIKAL BIN AB HAMID</v>
      </c>
      <c r="B666" t="str">
        <f>"001209030679"</f>
        <v>001209030679</v>
      </c>
      <c r="C666" t="str">
        <f>"WTP"</f>
        <v>WTP</v>
      </c>
      <c r="D666">
        <v>80</v>
      </c>
    </row>
    <row r="667" spans="1:4">
      <c r="A667" t="str">
        <f>"MUHAMMAD HAIKAL BIN AHMAD SABRI"</f>
        <v>MUHAMMAD HAIKAL BIN AHMAD SABRI</v>
      </c>
      <c r="B667" t="str">
        <f>"010617010129"</f>
        <v>010617010129</v>
      </c>
      <c r="C667" t="str">
        <f>"WTP"</f>
        <v>WTP</v>
      </c>
      <c r="D667">
        <v>80</v>
      </c>
    </row>
    <row r="668" spans="1:4">
      <c r="A668" t="str">
        <f>"MUHAMMAD HAIKAL HARITH BIN ABD RAHADI"</f>
        <v>MUHAMMAD HAIKAL HARITH BIN ABD RAHADI</v>
      </c>
      <c r="B668" t="str">
        <f>"010310060711"</f>
        <v>010310060711</v>
      </c>
      <c r="C668" t="str">
        <f>"WTP"</f>
        <v>WTP</v>
      </c>
      <c r="D668">
        <v>80</v>
      </c>
    </row>
    <row r="669" spans="1:4">
      <c r="A669" t="str">
        <f>"MUHAMMAD HAIMAN AZZRAAEI BIN MOHAMAD HAIDI"</f>
        <v>MUHAMMAD HAIMAN AZZRAAEI BIN MOHAMAD HAIDI</v>
      </c>
      <c r="B669" t="str">
        <f>"010913060059"</f>
        <v>010913060059</v>
      </c>
      <c r="C669" t="str">
        <f>"WTP"</f>
        <v>WTP</v>
      </c>
      <c r="D669">
        <v>80</v>
      </c>
    </row>
    <row r="670" spans="1:4">
      <c r="A670" t="str">
        <f>"MUHAMMAD HAIQAL BIN BORHAN"</f>
        <v>MUHAMMAD HAIQAL BIN BORHAN</v>
      </c>
      <c r="B670" t="str">
        <f>"010412040615"</f>
        <v>010412040615</v>
      </c>
      <c r="C670" t="str">
        <f>"WTP"</f>
        <v>WTP</v>
      </c>
      <c r="D670">
        <v>80</v>
      </c>
    </row>
    <row r="671" spans="1:4">
      <c r="A671" t="str">
        <f>"MUHAMMAD HAIQAL BIN MOHD HAKIM"</f>
        <v>MUHAMMAD HAIQAL BIN MOHD HAKIM</v>
      </c>
      <c r="B671" t="str">
        <f>"011226010011"</f>
        <v>011226010011</v>
      </c>
      <c r="C671" t="str">
        <f>"WTP"</f>
        <v>WTP</v>
      </c>
      <c r="D671">
        <v>80</v>
      </c>
    </row>
    <row r="672" spans="1:4">
      <c r="A672" t="str">
        <f>"MUHAMMAD HAIQAL MUHAMAT ARDI BIN ABDUL RAHMAN"</f>
        <v>MUHAMMAD HAIQAL MUHAMAT ARDI BIN ABDUL RAHMAN</v>
      </c>
      <c r="B672" t="str">
        <f>"010807140805"</f>
        <v>010807140805</v>
      </c>
      <c r="C672" t="str">
        <f>"WTP"</f>
        <v>WTP</v>
      </c>
      <c r="D672">
        <v>80</v>
      </c>
    </row>
    <row r="673" spans="1:4">
      <c r="A673" t="str">
        <f>"MUHAMMAD HAIZAD BIN MOHD FIKRI"</f>
        <v>MUHAMMAD HAIZAD BIN MOHD FIKRI</v>
      </c>
      <c r="B673" t="str">
        <f>"010227100225"</f>
        <v>010227100225</v>
      </c>
      <c r="C673" t="str">
        <f>"WTP"</f>
        <v>WTP</v>
      </c>
      <c r="D673">
        <v>80</v>
      </c>
    </row>
    <row r="674" spans="1:4">
      <c r="A674" t="str">
        <f>"MUHAMMAD HAJARUL ASWAD BIN ROSLAN"</f>
        <v>MUHAMMAD HAJARUL ASWAD BIN ROSLAN</v>
      </c>
      <c r="B674" t="str">
        <f>"010619130335"</f>
        <v>010619130335</v>
      </c>
      <c r="C674" t="str">
        <f>"WTP"</f>
        <v>WTP</v>
      </c>
      <c r="D674">
        <v>80</v>
      </c>
    </row>
    <row r="675" spans="1:4">
      <c r="A675" t="str">
        <f>"MUHAMMAD HAKIM BIN AZMI"</f>
        <v>MUHAMMAD HAKIM BIN AZMI</v>
      </c>
      <c r="B675" t="str">
        <f>"011127060523"</f>
        <v>011127060523</v>
      </c>
      <c r="C675" t="str">
        <f>"WTP"</f>
        <v>WTP</v>
      </c>
      <c r="D675">
        <v>80</v>
      </c>
    </row>
    <row r="676" spans="1:4">
      <c r="A676" t="str">
        <f>"MUHAMMAD HAKIMI BIN MUHAMMAD NAZIDI"</f>
        <v>MUHAMMAD HAKIMI BIN MUHAMMAD NAZIDI</v>
      </c>
      <c r="B676" t="str">
        <f>"010403020479"</f>
        <v>010403020479</v>
      </c>
      <c r="C676" t="str">
        <f>"WTP"</f>
        <v>WTP</v>
      </c>
      <c r="D676">
        <v>80</v>
      </c>
    </row>
    <row r="677" spans="1:4">
      <c r="A677" t="str">
        <f>"MUHAMMAD HAKIMI MUHAMAT ARDI BIN ABDUL RAHMAN"</f>
        <v>MUHAMMAD HAKIMI MUHAMAT ARDI BIN ABDUL RAHMAN</v>
      </c>
      <c r="B677" t="str">
        <f>"010807140741"</f>
        <v>010807140741</v>
      </c>
      <c r="C677" t="str">
        <f>"WTP"</f>
        <v>WTP</v>
      </c>
      <c r="D677">
        <v>80</v>
      </c>
    </row>
    <row r="678" spans="1:4">
      <c r="A678" t="str">
        <f>"MUHAMMAD HAKIMIE BIN NOOR RASAN"</f>
        <v>MUHAMMAD HAKIMIE BIN NOOR RASAN</v>
      </c>
      <c r="B678" t="str">
        <f>"010528040043"</f>
        <v>010528040043</v>
      </c>
      <c r="C678" t="str">
        <f>"WTP"</f>
        <v>WTP</v>
      </c>
      <c r="D678">
        <v>80</v>
      </c>
    </row>
    <row r="679" spans="1:4">
      <c r="A679" t="str">
        <f>"MUHAMMAD HAKIMIE BIN ZAMRI"</f>
        <v>MUHAMMAD HAKIMIE BIN ZAMRI</v>
      </c>
      <c r="B679" t="str">
        <f>"010104141529"</f>
        <v>010104141529</v>
      </c>
      <c r="C679" t="str">
        <f>"WTP"</f>
        <v>WTP</v>
      </c>
      <c r="D679">
        <v>80</v>
      </c>
    </row>
    <row r="680" spans="1:4">
      <c r="A680" t="str">
        <f>"MUHAMMAD HAMBALI ABSIN"</f>
        <v>MUHAMMAD HAMBALI ABSIN</v>
      </c>
      <c r="B680" t="str">
        <f>"010930140093"</f>
        <v>010930140093</v>
      </c>
      <c r="C680" t="str">
        <f>"WTP"</f>
        <v>WTP</v>
      </c>
      <c r="D680">
        <v>80</v>
      </c>
    </row>
    <row r="681" spans="1:4">
      <c r="A681" t="str">
        <f>"MUHAMMAD HAMIZ THAQIF BIN HASSAN BASARI"</f>
        <v>MUHAMMAD HAMIZ THAQIF BIN HASSAN BASARI</v>
      </c>
      <c r="B681" t="str">
        <f>"010329030133"</f>
        <v>010329030133</v>
      </c>
      <c r="C681" t="str">
        <f>"WTP"</f>
        <v>WTP</v>
      </c>
      <c r="D681">
        <v>80</v>
      </c>
    </row>
    <row r="682" spans="1:4">
      <c r="A682" t="str">
        <f>"MUHAMMAD HAMIZAN BIN HAILE"</f>
        <v>MUHAMMAD HAMIZAN BIN HAILE</v>
      </c>
      <c r="B682" t="str">
        <f>"010523010697"</f>
        <v>010523010697</v>
      </c>
      <c r="C682" t="str">
        <f>"WTP"</f>
        <v>WTP</v>
      </c>
      <c r="D682">
        <v>80</v>
      </c>
    </row>
    <row r="683" spans="1:4">
      <c r="A683" t="str">
        <f>"MUHAMMAD HANIF BIN MOHAMAD"</f>
        <v>MUHAMMAD HANIF BIN MOHAMAD</v>
      </c>
      <c r="B683" t="str">
        <f>"010629110311"</f>
        <v>010629110311</v>
      </c>
      <c r="C683" t="str">
        <f>"WTP"</f>
        <v>WTP</v>
      </c>
      <c r="D683">
        <v>80</v>
      </c>
    </row>
    <row r="684" spans="1:4">
      <c r="A684" t="str">
        <f>"MUHAMMAD HARIS BIN KAMARUDDIN"</f>
        <v>MUHAMMAD HARIS BIN KAMARUDDIN</v>
      </c>
      <c r="B684" t="str">
        <f>"010403110247"</f>
        <v>010403110247</v>
      </c>
      <c r="C684" t="str">
        <f>"WTP"</f>
        <v>WTP</v>
      </c>
      <c r="D684">
        <v>80</v>
      </c>
    </row>
    <row r="685" spans="1:4">
      <c r="A685" t="str">
        <f>"MUHAMMAD HARIS BIN RUZAINI"</f>
        <v>MUHAMMAD HARIS BIN RUZAINI</v>
      </c>
      <c r="B685" t="str">
        <f>"011116021027"</f>
        <v>011116021027</v>
      </c>
      <c r="C685" t="str">
        <f>"WTP"</f>
        <v>WTP</v>
      </c>
      <c r="D685">
        <v>80</v>
      </c>
    </row>
    <row r="686" spans="1:4">
      <c r="A686" t="str">
        <f>"MUHAMMAD HARIS DANIAL BIN ABD RAHADI"</f>
        <v>MUHAMMAD HARIS DANIAL BIN ABD RAHADI</v>
      </c>
      <c r="B686" t="str">
        <f>"010310060789"</f>
        <v>010310060789</v>
      </c>
      <c r="C686" t="str">
        <f>"WTP"</f>
        <v>WTP</v>
      </c>
      <c r="D686">
        <v>80</v>
      </c>
    </row>
    <row r="687" spans="1:4">
      <c r="A687" t="str">
        <f>"MUHAMMAD HARISS BIN HASLI"</f>
        <v>MUHAMMAD HARISS BIN HASLI</v>
      </c>
      <c r="B687" t="str">
        <f>"010806110057"</f>
        <v>010806110057</v>
      </c>
      <c r="C687" t="str">
        <f>"WTP"</f>
        <v>WTP</v>
      </c>
      <c r="D687">
        <v>80</v>
      </c>
    </row>
    <row r="688" spans="1:4">
      <c r="A688" t="str">
        <f>"MUHAMMAD HARITH BIN ABD WAHAB"</f>
        <v>MUHAMMAD HARITH BIN ABD WAHAB</v>
      </c>
      <c r="B688" t="str">
        <f>"010504101657"</f>
        <v>010504101657</v>
      </c>
      <c r="C688" t="str">
        <f>"WTP"</f>
        <v>WTP</v>
      </c>
      <c r="D688">
        <v>80</v>
      </c>
    </row>
    <row r="689" spans="1:4">
      <c r="A689" t="str">
        <f>"MUHAMMAD HARITH ZAKWAN BIN MOHD SHAH RIZUL"</f>
        <v>MUHAMMAD HARITH ZAKWAN BIN MOHD SHAH RIZUL</v>
      </c>
      <c r="B689" t="str">
        <f>"010626060611"</f>
        <v>010626060611</v>
      </c>
      <c r="C689" t="str">
        <f>"WTP"</f>
        <v>WTP</v>
      </c>
      <c r="D689">
        <v>80</v>
      </c>
    </row>
    <row r="690" spans="1:4">
      <c r="A690" t="str">
        <f>"MUHAMMAD HARIZ DANIAL BIN HIZAMMUDDIN"</f>
        <v>MUHAMMAD HARIZ DANIAL BIN HIZAMMUDDIN</v>
      </c>
      <c r="B690" t="str">
        <f>"010321011325"</f>
        <v>010321011325</v>
      </c>
      <c r="C690" t="str">
        <f>"WTP"</f>
        <v>WTP</v>
      </c>
      <c r="D690">
        <v>80</v>
      </c>
    </row>
    <row r="691" spans="1:4">
      <c r="A691" t="str">
        <f>"MUHAMMAD HARIZ HAIQAL BIN MOHD FAIRUZ IZWAN"</f>
        <v>MUHAMMAD HARIZ HAIQAL BIN MOHD FAIRUZ IZWAN</v>
      </c>
      <c r="B691" t="str">
        <f>"010702011353"</f>
        <v>010702011353</v>
      </c>
      <c r="C691" t="str">
        <f>"WTP"</f>
        <v>WTP</v>
      </c>
      <c r="D691">
        <v>80</v>
      </c>
    </row>
    <row r="692" spans="1:4">
      <c r="A692" t="str">
        <f>"MUHAMMAD HARMEI HASRAN BIN MOHAMAD NAWAWI"</f>
        <v>MUHAMMAD HARMEI HASRAN BIN MOHAMAD NAWAWI</v>
      </c>
      <c r="B692" t="str">
        <f>"010813110397"</f>
        <v>010813110397</v>
      </c>
      <c r="C692" t="str">
        <f>"WTP"</f>
        <v>WTP</v>
      </c>
      <c r="D692">
        <v>80</v>
      </c>
    </row>
    <row r="693" spans="1:4">
      <c r="A693" t="str">
        <f>"MUHAMMAD HAZIM ASYRAAFI BIN MOHD SHAMSUL BADRI"</f>
        <v>MUHAMMAD HAZIM ASYRAAFI BIN MOHD SHAMSUL BADRI</v>
      </c>
      <c r="B693" t="str">
        <f>"011109141303"</f>
        <v>011109141303</v>
      </c>
      <c r="C693" t="str">
        <f>"WTP"</f>
        <v>WTP</v>
      </c>
      <c r="D693">
        <v>80</v>
      </c>
    </row>
    <row r="694" spans="1:4">
      <c r="A694" t="str">
        <f>"MUHAMMAD HAZIM AZRAEI BIN HASNAN"</f>
        <v>MUHAMMAD HAZIM AZRAEI BIN HASNAN</v>
      </c>
      <c r="B694" t="str">
        <f>"010909100011"</f>
        <v>010909100011</v>
      </c>
      <c r="C694" t="str">
        <f>"WTP"</f>
        <v>WTP</v>
      </c>
      <c r="D694">
        <v>80</v>
      </c>
    </row>
    <row r="695" spans="1:4">
      <c r="A695" t="str">
        <f>"MUHAMMAD HAZIMIE HAIQAL BIN ZULKIFLI"</f>
        <v>MUHAMMAD HAZIMIE HAIQAL BIN ZULKIFLI</v>
      </c>
      <c r="B695" t="str">
        <f>"010430081509"</f>
        <v>010430081509</v>
      </c>
      <c r="C695" t="str">
        <f>"WTP"</f>
        <v>WTP</v>
      </c>
      <c r="D695">
        <v>80</v>
      </c>
    </row>
    <row r="696" spans="1:4">
      <c r="A696" t="str">
        <f>"MUHAMMAD HAZIQ ANAS BIN MASHMUL"</f>
        <v>MUHAMMAD HAZIQ ANAS BIN MASHMUL</v>
      </c>
      <c r="B696" t="str">
        <f>"010501050639"</f>
        <v>010501050639</v>
      </c>
      <c r="C696" t="str">
        <f>"WTP"</f>
        <v>WTP</v>
      </c>
      <c r="D696">
        <v>80</v>
      </c>
    </row>
    <row r="697" spans="1:4">
      <c r="A697" t="str">
        <f>"MUHAMMAD HAZIQ BIN MOHD HAFIZI"</f>
        <v>MUHAMMAD HAZIQ BIN MOHD HAFIZI</v>
      </c>
      <c r="B697" t="str">
        <f>"011011101899"</f>
        <v>011011101899</v>
      </c>
      <c r="C697" t="str">
        <f>"WTP"</f>
        <v>WTP</v>
      </c>
      <c r="D697">
        <v>80</v>
      </c>
    </row>
    <row r="698" spans="1:4">
      <c r="A698" t="str">
        <f>"MUHAMMAD HAZIQ BIN ROSNI"</f>
        <v>MUHAMMAD HAZIQ BIN ROSNI</v>
      </c>
      <c r="B698" t="str">
        <f>"010925011297"</f>
        <v>010925011297</v>
      </c>
      <c r="C698" t="str">
        <f>"WTP"</f>
        <v>WTP</v>
      </c>
      <c r="D698">
        <v>80</v>
      </c>
    </row>
    <row r="699" spans="1:4">
      <c r="A699" t="str">
        <f>"MUHAMMAD HAZIQ BIN ZULKEFLI"</f>
        <v>MUHAMMAD HAZIQ BIN ZULKEFLI</v>
      </c>
      <c r="B699" t="str">
        <f>"011122160023"</f>
        <v>011122160023</v>
      </c>
      <c r="C699" t="str">
        <f>"WTP"</f>
        <v>WTP</v>
      </c>
      <c r="D699">
        <v>80</v>
      </c>
    </row>
    <row r="700" spans="1:4">
      <c r="A700" t="str">
        <f>"MUHAMMAD HAZIQ FAHMI BIN NASIR"</f>
        <v>MUHAMMAD HAZIQ FAHMI BIN NASIR</v>
      </c>
      <c r="B700" t="str">
        <f>"011026130393"</f>
        <v>011026130393</v>
      </c>
      <c r="C700" t="str">
        <f>"WTP"</f>
        <v>WTP</v>
      </c>
      <c r="D700">
        <v>80</v>
      </c>
    </row>
    <row r="701" spans="1:4">
      <c r="A701" t="str">
        <f>"MUHAMMAD HAZIQ MUQRI B AHMAD ZULHAILMI"</f>
        <v>MUHAMMAD HAZIQ MUQRI B AHMAD ZULHAILMI</v>
      </c>
      <c r="B701" t="str">
        <f>"010921110503"</f>
        <v>010921110503</v>
      </c>
      <c r="C701" t="str">
        <f>"WTP"</f>
        <v>WTP</v>
      </c>
      <c r="D701">
        <v>80</v>
      </c>
    </row>
    <row r="702" spans="1:4">
      <c r="A702" t="str">
        <f>"MUHAMMAD HAZIQUE DANISH BIN AB MUIN SKIMER"</f>
        <v>MUHAMMAD HAZIQUE DANISH BIN AB MUIN SKIMER</v>
      </c>
      <c r="B702" t="str">
        <f>"010327110615"</f>
        <v>010327110615</v>
      </c>
      <c r="C702" t="str">
        <f>"WTP"</f>
        <v>WTP</v>
      </c>
      <c r="D702">
        <v>80</v>
      </c>
    </row>
    <row r="703" spans="1:4">
      <c r="A703" t="str">
        <f>"MUHAMMAD HAZRIL HAQIMI BIN ROSLI"</f>
        <v>MUHAMMAD HAZRIL HAQIMI BIN ROSLI</v>
      </c>
      <c r="B703" t="str">
        <f>"010506110135"</f>
        <v>010506110135</v>
      </c>
      <c r="C703" t="str">
        <f>"WTP"</f>
        <v>WTP</v>
      </c>
      <c r="D703">
        <v>80</v>
      </c>
    </row>
    <row r="704" spans="1:4">
      <c r="A704" t="str">
        <f>"MUHAMMAD HIDAYAT BIN ABDULLAH"</f>
        <v>MUHAMMAD HIDAYAT BIN ABDULLAH</v>
      </c>
      <c r="B704" t="str">
        <f>"010703060739"</f>
        <v>010703060739</v>
      </c>
      <c r="C704" t="str">
        <f>"WTP"</f>
        <v>WTP</v>
      </c>
      <c r="D704">
        <v>80</v>
      </c>
    </row>
    <row r="705" spans="1:4">
      <c r="A705" t="str">
        <f>"MUHAMMAD HILMI AIMAN BI MOHD SAPIAI"</f>
        <v>MUHAMMAD HILMI AIMAN BI MOHD SAPIAI</v>
      </c>
      <c r="B705" t="str">
        <f>"011126110461"</f>
        <v>011126110461</v>
      </c>
      <c r="C705" t="str">
        <f>"WTP"</f>
        <v>WTP</v>
      </c>
      <c r="D705">
        <v>80</v>
      </c>
    </row>
    <row r="706" spans="1:4">
      <c r="A706" t="str">
        <f>"MUHAMMAD HILMI BIN ADNAN"</f>
        <v>MUHAMMAD HILMI BIN ADNAN</v>
      </c>
      <c r="B706" t="str">
        <f>"011017050033"</f>
        <v>011017050033</v>
      </c>
      <c r="C706" t="str">
        <f t="shared" ref="C706:C769" si="11">"WTP"</f>
        <v>WTP</v>
      </c>
      <c r="D706">
        <v>80</v>
      </c>
    </row>
    <row r="707" spans="1:4">
      <c r="A707" t="str">
        <f>"MUHAMMAD HISHAMUDDIN BIN FARUDDIN"</f>
        <v>MUHAMMAD HISHAMUDDIN BIN FARUDDIN</v>
      </c>
      <c r="B707" t="str">
        <f>"010503060689"</f>
        <v>010503060689</v>
      </c>
      <c r="C707" t="str">
        <f>"WTP"</f>
        <v>WTP</v>
      </c>
      <c r="D707">
        <v>80</v>
      </c>
    </row>
    <row r="708" spans="1:4">
      <c r="A708" t="str">
        <f>"MUHAMMAD IBAD BIN SYUKRI"</f>
        <v>MUHAMMAD IBAD BIN SYUKRI</v>
      </c>
      <c r="B708" t="str">
        <f>"010403030175"</f>
        <v>010403030175</v>
      </c>
      <c r="C708" t="str">
        <f>"WTP"</f>
        <v>WTP</v>
      </c>
      <c r="D708">
        <v>80</v>
      </c>
    </row>
    <row r="709" spans="1:4">
      <c r="A709" t="str">
        <f>"MUHAMMAD IBRAHIM BIN ABDUL HALIM"</f>
        <v>MUHAMMAD IBRAHIM BIN ABDUL HALIM</v>
      </c>
      <c r="B709" t="str">
        <f>"010913011409"</f>
        <v>010913011409</v>
      </c>
      <c r="C709" t="str">
        <f>"WTP"</f>
        <v>WTP</v>
      </c>
      <c r="D709">
        <v>80</v>
      </c>
    </row>
    <row r="710" spans="1:4">
      <c r="A710" t="str">
        <f>"MUHAMMAD IDHAM HAFIZI BIN ABU HASAN"</f>
        <v>MUHAMMAD IDHAM HAFIZI BIN ABU HASAN</v>
      </c>
      <c r="B710" t="str">
        <f>"010516020379"</f>
        <v>010516020379</v>
      </c>
      <c r="C710" t="str">
        <f>"WTP"</f>
        <v>WTP</v>
      </c>
      <c r="D710">
        <v>80</v>
      </c>
    </row>
    <row r="711" spans="1:4">
      <c r="A711" t="str">
        <f>"MUHAMMAD IDHAM MAULANA BIN MUSTAPHA"</f>
        <v>MUHAMMAD IDHAM MAULANA BIN MUSTAPHA</v>
      </c>
      <c r="B711" t="str">
        <f>"011123130117"</f>
        <v>011123130117</v>
      </c>
      <c r="C711" t="str">
        <f>"WTP"</f>
        <v>WTP</v>
      </c>
      <c r="D711">
        <v>80</v>
      </c>
    </row>
    <row r="712" spans="1:4">
      <c r="A712" t="str">
        <f>"MUHAMMAD IKMAL HAIKAL BIN AHMAD JAFRI"</f>
        <v>MUHAMMAD IKMAL HAIKAL BIN AHMAD JAFRI</v>
      </c>
      <c r="B712" t="str">
        <f>"010920081667"</f>
        <v>010920081667</v>
      </c>
      <c r="C712" t="str">
        <f>"WTP"</f>
        <v>WTP</v>
      </c>
      <c r="D712">
        <v>80</v>
      </c>
    </row>
    <row r="713" spans="1:4">
      <c r="A713" t="str">
        <f>"MUHAMMAD IKRAM BIN HUZAMIN"</f>
        <v>MUHAMMAD IKRAM BIN HUZAMIN</v>
      </c>
      <c r="B713" t="str">
        <f>"010129070069"</f>
        <v>010129070069</v>
      </c>
      <c r="C713" t="str">
        <f>"WTP"</f>
        <v>WTP</v>
      </c>
      <c r="D713">
        <v>80</v>
      </c>
    </row>
    <row r="714" spans="1:4">
      <c r="A714" t="str">
        <f>"MUHAMMAD IKRAM HAKIMI BIN ZULKIFLI"</f>
        <v>MUHAMMAD IKRAM HAKIMI BIN ZULKIFLI</v>
      </c>
      <c r="B714" t="str">
        <f>"010619030019"</f>
        <v>010619030019</v>
      </c>
      <c r="C714" t="str">
        <f>"WTP"</f>
        <v>WTP</v>
      </c>
      <c r="D714">
        <v>80</v>
      </c>
    </row>
    <row r="715" spans="1:4">
      <c r="A715" t="str">
        <f>"MUHAMMAD ILYAS BIN MOHD ZIN"</f>
        <v>MUHAMMAD ILYAS BIN MOHD ZIN</v>
      </c>
      <c r="B715" t="str">
        <f>"010419150059"</f>
        <v>010419150059</v>
      </c>
      <c r="C715" t="str">
        <f>"WTP"</f>
        <v>WTP</v>
      </c>
      <c r="D715">
        <v>80</v>
      </c>
    </row>
    <row r="716" spans="1:4">
      <c r="A716" t="str">
        <f>"MUHAMMAD IMAN HAKIMI BIN ISHAK"</f>
        <v>MUHAMMAD IMAN HAKIMI BIN ISHAK</v>
      </c>
      <c r="B716" t="str">
        <f>"010706020433"</f>
        <v>010706020433</v>
      </c>
      <c r="C716" t="str">
        <f>"WTP"</f>
        <v>WTP</v>
      </c>
      <c r="D716">
        <v>80</v>
      </c>
    </row>
    <row r="717" spans="1:4">
      <c r="A717" t="str">
        <f>"MUHAMMAD IMAN NAJMUDDIN BIN JAFRI"</f>
        <v>MUHAMMAD IMAN NAJMUDDIN BIN JAFRI</v>
      </c>
      <c r="B717" t="str">
        <f>"010413081339"</f>
        <v>010413081339</v>
      </c>
      <c r="C717" t="str">
        <f>"WTP"</f>
        <v>WTP</v>
      </c>
      <c r="D717">
        <v>80</v>
      </c>
    </row>
    <row r="718" spans="1:4">
      <c r="A718" t="str">
        <f>"MUHAMMAD IMRAN HAZIQ BIN AHMAD TAJUDIN"</f>
        <v>MUHAMMAD IMRAN HAZIQ BIN AHMAD TAJUDIN</v>
      </c>
      <c r="B718" t="str">
        <f>"011120011825"</f>
        <v>011120011825</v>
      </c>
      <c r="C718" t="str">
        <f>"WTP"</f>
        <v>WTP</v>
      </c>
      <c r="D718">
        <v>80</v>
      </c>
    </row>
    <row r="719" spans="1:4">
      <c r="A719" t="str">
        <f>"MUHAMMAD IMRAN HILMI B. ZAILAN ZA'ABA"</f>
        <v>MUHAMMAD IMRAN HILMI B. ZAILAN ZA'ABA</v>
      </c>
      <c r="B719" t="str">
        <f>"010907040465"</f>
        <v>010907040465</v>
      </c>
      <c r="C719" t="str">
        <f>"WTP"</f>
        <v>WTP</v>
      </c>
      <c r="D719">
        <v>80</v>
      </c>
    </row>
    <row r="720" spans="1:4">
      <c r="A720" t="str">
        <f>"MUHAMMAD IQBAL BIN BAHAR"</f>
        <v>MUHAMMAD IQBAL BIN BAHAR</v>
      </c>
      <c r="B720" t="str">
        <f>"010926100099"</f>
        <v>010926100099</v>
      </c>
      <c r="C720" t="str">
        <f>"WTP"</f>
        <v>WTP</v>
      </c>
      <c r="D720">
        <v>80</v>
      </c>
    </row>
    <row r="721" spans="1:4">
      <c r="A721" t="str">
        <f>"MUHAMMAD IQBAL BIN ZAINI"</f>
        <v>MUHAMMAD IQBAL BIN ZAINI</v>
      </c>
      <c r="B721" t="str">
        <f>"010603020465"</f>
        <v>010603020465</v>
      </c>
      <c r="C721" t="str">
        <f>"WTP"</f>
        <v>WTP</v>
      </c>
      <c r="D721">
        <v>80</v>
      </c>
    </row>
    <row r="722" spans="1:4">
      <c r="A722" t="str">
        <f>"MUHAMMAD IQMAL HAQIEM BIN MUKHADZIR"</f>
        <v>MUHAMMAD IQMAL HAQIEM BIN MUKHADZIR</v>
      </c>
      <c r="B722" t="str">
        <f>"010924140863"</f>
        <v>010924140863</v>
      </c>
      <c r="C722" t="str">
        <f>"WTP"</f>
        <v>WTP</v>
      </c>
      <c r="D722">
        <v>80</v>
      </c>
    </row>
    <row r="723" spans="1:4">
      <c r="A723" t="str">
        <f>"MUHAMMAD IRFAAN AQIL BIN MOHD JAFFAR"</f>
        <v>MUHAMMAD IRFAAN AQIL BIN MOHD JAFFAR</v>
      </c>
      <c r="B723" t="str">
        <f>"011105080961"</f>
        <v>011105080961</v>
      </c>
      <c r="C723" t="str">
        <f>"WTP"</f>
        <v>WTP</v>
      </c>
      <c r="D723">
        <v>80</v>
      </c>
    </row>
    <row r="724" spans="1:4">
      <c r="A724" t="str">
        <f>"MUHAMMAD IRFAN AMEER BIN KAMARAZAMAN"</f>
        <v>MUHAMMAD IRFAN AMEER BIN KAMARAZAMAN</v>
      </c>
      <c r="B724" t="str">
        <f>"010311060211"</f>
        <v>010311060211</v>
      </c>
      <c r="C724" t="str">
        <f>"WTP"</f>
        <v>WTP</v>
      </c>
      <c r="D724">
        <v>80</v>
      </c>
    </row>
    <row r="725" spans="1:4">
      <c r="A725" t="str">
        <f>"MUHAMMAD IRFAN HAZIQ BIN MOHD NORFAIZAL"</f>
        <v>MUHAMMAD IRFAN HAZIQ BIN MOHD NORFAIZAL</v>
      </c>
      <c r="B725" t="str">
        <f>"010405140255"</f>
        <v>010405140255</v>
      </c>
      <c r="C725" t="str">
        <f>"WTP"</f>
        <v>WTP</v>
      </c>
      <c r="D725">
        <v>80</v>
      </c>
    </row>
    <row r="726" spans="1:4">
      <c r="A726" t="str">
        <f>"MUHAMMAD IRHAM BIN BADRISHAH"</f>
        <v>MUHAMMAD IRHAM BIN BADRISHAH</v>
      </c>
      <c r="B726" t="str">
        <f>"010205100857"</f>
        <v>010205100857</v>
      </c>
      <c r="C726" t="str">
        <f>"WTP"</f>
        <v>WTP</v>
      </c>
      <c r="D726">
        <v>80</v>
      </c>
    </row>
    <row r="727" spans="1:4">
      <c r="A727" t="str">
        <f>"MUHAMMAD ISKANDAR BIN JAZLAN"</f>
        <v>MUHAMMAD ISKANDAR BIN JAZLAN</v>
      </c>
      <c r="B727" t="str">
        <f>"010418081303"</f>
        <v>010418081303</v>
      </c>
      <c r="C727" t="str">
        <f>"WTP"</f>
        <v>WTP</v>
      </c>
      <c r="D727">
        <v>80</v>
      </c>
    </row>
    <row r="728" spans="1:4">
      <c r="A728" t="str">
        <f>"MUHAMMAD ISMAH NAJWAN BIN ISMAIL"</f>
        <v>MUHAMMAD ISMAH NAJWAN BIN ISMAIL</v>
      </c>
      <c r="B728" t="str">
        <f>"010403050555"</f>
        <v>010403050555</v>
      </c>
      <c r="C728" t="str">
        <f>"WTP"</f>
        <v>WTP</v>
      </c>
      <c r="D728">
        <v>80</v>
      </c>
    </row>
    <row r="729" spans="1:4">
      <c r="A729" t="str">
        <f>"MUHAMMAD ISYRAF IMRAN BIN MOHAMAD ZUKI"</f>
        <v>MUHAMMAD ISYRAF IMRAN BIN MOHAMAD ZUKI</v>
      </c>
      <c r="B729" t="str">
        <f>"010511140283"</f>
        <v>010511140283</v>
      </c>
      <c r="C729" t="str">
        <f>"WTP"</f>
        <v>WTP</v>
      </c>
      <c r="D729">
        <v>80</v>
      </c>
    </row>
    <row r="730" spans="1:4">
      <c r="A730" t="str">
        <f>"MUHAMMAD ISYRAQ HAZIQ BIN ADNAN"</f>
        <v>MUHAMMAD ISYRAQ HAZIQ BIN ADNAN</v>
      </c>
      <c r="B730" t="str">
        <f>"010522050339"</f>
        <v>010522050339</v>
      </c>
      <c r="C730" t="str">
        <f>"WTP"</f>
        <v>WTP</v>
      </c>
      <c r="D730">
        <v>80</v>
      </c>
    </row>
    <row r="731" spans="1:4">
      <c r="A731" t="str">
        <f>"MUHAMMAD IZRUL AKMAL BIN ADAM"</f>
        <v>MUHAMMAD IZRUL AKMAL BIN ADAM</v>
      </c>
      <c r="B731" t="str">
        <f>"010627061165"</f>
        <v>010627061165</v>
      </c>
      <c r="C731" t="str">
        <f>"WTP"</f>
        <v>WTP</v>
      </c>
      <c r="D731">
        <v>80</v>
      </c>
    </row>
    <row r="732" spans="1:4">
      <c r="A732" t="str">
        <f>"MUHAMMAD IZZAT AFIQ BIN KAHIZAR"</f>
        <v>MUHAMMAD IZZAT AFIQ BIN KAHIZAR</v>
      </c>
      <c r="B732" t="str">
        <f>"010920020389"</f>
        <v>010920020389</v>
      </c>
      <c r="C732" t="str">
        <f>"WTP"</f>
        <v>WTP</v>
      </c>
      <c r="D732">
        <v>80</v>
      </c>
    </row>
    <row r="733" spans="1:4">
      <c r="A733" t="str">
        <f>"MUHAMMAD IZZAT BIN NOR AZMI"</f>
        <v>MUHAMMAD IZZAT BIN NOR AZMI</v>
      </c>
      <c r="B733" t="str">
        <f>"010313030059"</f>
        <v>010313030059</v>
      </c>
      <c r="C733" t="str">
        <f>"WTP"</f>
        <v>WTP</v>
      </c>
      <c r="D733">
        <v>80</v>
      </c>
    </row>
    <row r="734" spans="1:4">
      <c r="A734" t="str">
        <f>"MUHAMMAD IZZUDIN BIN ROSLAN"</f>
        <v>MUHAMMAD IZZUDIN BIN ROSLAN</v>
      </c>
      <c r="B734" t="str">
        <f>"010318140855"</f>
        <v>010318140855</v>
      </c>
      <c r="C734" t="str">
        <f>"WTP"</f>
        <v>WTP</v>
      </c>
      <c r="D734">
        <v>80</v>
      </c>
    </row>
    <row r="735" spans="1:4">
      <c r="A735" t="str">
        <f>"MUHAMMAD KAMA EDYKA BIN AZHAR"</f>
        <v>MUHAMMAD KAMA EDYKA BIN AZHAR</v>
      </c>
      <c r="B735" t="str">
        <f>"010911060397"</f>
        <v>010911060397</v>
      </c>
      <c r="C735" t="str">
        <f>"WTP"</f>
        <v>WTP</v>
      </c>
      <c r="D735">
        <v>80</v>
      </c>
    </row>
    <row r="736" spans="1:4">
      <c r="A736" t="str">
        <f>"MUHAMMAD KAMIL BIN SHUKERI"</f>
        <v>MUHAMMAD KAMIL BIN SHUKERI</v>
      </c>
      <c r="B736" t="str">
        <f>"010704140829"</f>
        <v>010704140829</v>
      </c>
      <c r="C736" t="str">
        <f>"WTP"</f>
        <v>WTP</v>
      </c>
      <c r="D736">
        <v>80</v>
      </c>
    </row>
    <row r="737" spans="1:4">
      <c r="A737" t="str">
        <f>"MUHAMMAD KHAIRI BIN MOHD KHALID"</f>
        <v>MUHAMMAD KHAIRI BIN MOHD KHALID</v>
      </c>
      <c r="B737" t="str">
        <f>"010803011125"</f>
        <v>010803011125</v>
      </c>
      <c r="C737" t="str">
        <f>"WTP"</f>
        <v>WTP</v>
      </c>
      <c r="D737">
        <v>80</v>
      </c>
    </row>
    <row r="738" spans="1:4">
      <c r="A738" t="str">
        <f>"MUHAMMAD KHAIRUL AIMY B MOHD SHAHAR"</f>
        <v>MUHAMMAD KHAIRUL AIMY B MOHD SHAHAR</v>
      </c>
      <c r="B738" t="str">
        <f>"010629011049"</f>
        <v>010629011049</v>
      </c>
      <c r="C738" t="str">
        <f>"WTP"</f>
        <v>WTP</v>
      </c>
      <c r="D738">
        <v>80</v>
      </c>
    </row>
    <row r="739" spans="1:4">
      <c r="A739" t="str">
        <f>"MUHAMMAD KHALIS BIN KHAIRUL ANUAR"</f>
        <v>MUHAMMAD KHALIS BIN KHAIRUL ANUAR</v>
      </c>
      <c r="B739" t="str">
        <f>"010425140869"</f>
        <v>010425140869</v>
      </c>
      <c r="C739" t="str">
        <f>"WTP"</f>
        <v>WTP</v>
      </c>
      <c r="D739">
        <v>80</v>
      </c>
    </row>
    <row r="740" spans="1:4">
      <c r="A740" t="str">
        <f>"MUHAMMAD KHIDIR BIN ABD LATIF"</f>
        <v>MUHAMMAD KHIDIR BIN ABD LATIF</v>
      </c>
      <c r="B740" t="str">
        <f>"010531010339"</f>
        <v>010531010339</v>
      </c>
      <c r="C740" t="str">
        <f>"WTP"</f>
        <v>WTP</v>
      </c>
      <c r="D740">
        <v>80</v>
      </c>
    </row>
    <row r="741" spans="1:4">
      <c r="A741" t="str">
        <f>"MUHAMMAD KHMARULZAMAN BIN ROSLAN"</f>
        <v>MUHAMMAD KHMARULZAMAN BIN ROSLAN</v>
      </c>
      <c r="B741" t="str">
        <f>"010518121667"</f>
        <v>010518121667</v>
      </c>
      <c r="C741" t="str">
        <f>"WTP"</f>
        <v>WTP</v>
      </c>
      <c r="D741">
        <v>80</v>
      </c>
    </row>
    <row r="742" spans="1:4">
      <c r="A742" t="str">
        <f>"MUHAMMAD KHUSAINI BIN MOHD ZAMRI"</f>
        <v>MUHAMMAD KHUSAINI BIN MOHD ZAMRI</v>
      </c>
      <c r="B742" t="str">
        <f>"011130031061"</f>
        <v>011130031061</v>
      </c>
      <c r="C742" t="str">
        <f>"WTP"</f>
        <v>WTP</v>
      </c>
      <c r="D742">
        <v>80</v>
      </c>
    </row>
    <row r="743" spans="1:4">
      <c r="A743" t="str">
        <f>"MUHAMMAD KHUZAIRI BIN RAZALI"</f>
        <v>MUHAMMAD KHUZAIRI BIN RAZALI</v>
      </c>
      <c r="B743" t="str">
        <f>"010918011811"</f>
        <v>010918011811</v>
      </c>
      <c r="C743" t="str">
        <f>"WTP"</f>
        <v>WTP</v>
      </c>
      <c r="D743">
        <v>80</v>
      </c>
    </row>
    <row r="744" spans="1:4">
      <c r="A744" t="str">
        <f>"MUHAMMAD LUQMAN BIN MOHAMAD ZAIDI"</f>
        <v>MUHAMMAD LUQMAN BIN MOHAMAD ZAIDI</v>
      </c>
      <c r="B744" t="str">
        <f>"011201020571"</f>
        <v>011201020571</v>
      </c>
      <c r="C744" t="str">
        <f>"WTP"</f>
        <v>WTP</v>
      </c>
      <c r="D744">
        <v>80</v>
      </c>
    </row>
    <row r="745" spans="1:4">
      <c r="A745" t="str">
        <f>"MUHAMMAD LUTFI BIN MUHAINI"</f>
        <v>MUHAMMAD LUTFI BIN MUHAINI</v>
      </c>
      <c r="B745" t="str">
        <f>"010904010447"</f>
        <v>010904010447</v>
      </c>
      <c r="C745" t="str">
        <f>"WTP"</f>
        <v>WTP</v>
      </c>
      <c r="D745">
        <v>80</v>
      </c>
    </row>
    <row r="746" spans="1:4">
      <c r="A746" t="str">
        <f>"MUHAMMAD MARWAN HAKIMI BIN MALIK RIDUAN"</f>
        <v>MUHAMMAD MARWAN HAKIMI BIN MALIK RIDUAN</v>
      </c>
      <c r="B746" t="str">
        <f>"010524110489"</f>
        <v>010524110489</v>
      </c>
      <c r="C746" t="str">
        <f>"WTP"</f>
        <v>WTP</v>
      </c>
      <c r="D746">
        <v>80</v>
      </c>
    </row>
    <row r="747" spans="1:4">
      <c r="A747" t="str">
        <f>"MUHAMMAD MIERZA HAMZI BIN ABDEL HIKIM"</f>
        <v>MUHAMMAD MIERZA HAMZI BIN ABDEL HIKIM</v>
      </c>
      <c r="B747" t="str">
        <f>"011005101235"</f>
        <v>011005101235</v>
      </c>
      <c r="C747" t="str">
        <f>"WTP"</f>
        <v>WTP</v>
      </c>
      <c r="D747">
        <v>80</v>
      </c>
    </row>
    <row r="748" spans="1:4">
      <c r="A748" t="str">
        <f>"MUHAMMAD MUAZ BIN AHMAD"</f>
        <v>MUHAMMAD MUAZ BIN AHMAD</v>
      </c>
      <c r="B748" t="str">
        <f>"010129020387"</f>
        <v>010129020387</v>
      </c>
      <c r="C748" t="str">
        <f>"WTP"</f>
        <v>WTP</v>
      </c>
      <c r="D748">
        <v>80</v>
      </c>
    </row>
    <row r="749" spans="1:4">
      <c r="A749" t="str">
        <f>"MUHAMMAD MUJADDID BIN SAADON"</f>
        <v>MUHAMMAD MUJADDID BIN SAADON</v>
      </c>
      <c r="B749" t="str">
        <f>"010823140397"</f>
        <v>010823140397</v>
      </c>
      <c r="C749" t="str">
        <f>"WTP"</f>
        <v>WTP</v>
      </c>
      <c r="D749">
        <v>80</v>
      </c>
    </row>
    <row r="750" spans="1:4">
      <c r="A750" t="str">
        <f>"MUHAMMAD NABIL NAQUIDDIN BIN MOHD NAJIB"</f>
        <v>MUHAMMAD NABIL NAQUIDDIN BIN MOHD NAJIB</v>
      </c>
      <c r="B750" t="str">
        <f>"010615101895"</f>
        <v>010615101895</v>
      </c>
      <c r="C750" t="str">
        <f>"WTP"</f>
        <v>WTP</v>
      </c>
      <c r="D750">
        <v>80</v>
      </c>
    </row>
    <row r="751" spans="1:4">
      <c r="A751" t="str">
        <f>"MUHAMMAD NAJID FIKRI BIN AB SAMAD"</f>
        <v>MUHAMMAD NAJID FIKRI BIN AB SAMAD</v>
      </c>
      <c r="B751" t="str">
        <f>"010715010317"</f>
        <v>010715010317</v>
      </c>
      <c r="C751" t="str">
        <f>"WTP"</f>
        <v>WTP</v>
      </c>
      <c r="D751">
        <v>80</v>
      </c>
    </row>
    <row r="752" spans="1:4">
      <c r="A752" t="str">
        <f>"MUHAMMAD NAJZMI BIN NORDIN"</f>
        <v>MUHAMMAD NAJZMI BIN NORDIN</v>
      </c>
      <c r="B752" t="str">
        <f>"011019070177"</f>
        <v>011019070177</v>
      </c>
      <c r="C752" t="str">
        <f>"WTP"</f>
        <v>WTP</v>
      </c>
      <c r="D752">
        <v>80</v>
      </c>
    </row>
    <row r="753" spans="1:4">
      <c r="A753" t="str">
        <f>"MUHAMMAD NAQIB BIN MOHD YUSOF"</f>
        <v>MUHAMMAD NAQIB BIN MOHD YUSOF</v>
      </c>
      <c r="B753" t="str">
        <f>"010804010079"</f>
        <v>010804010079</v>
      </c>
      <c r="C753" t="str">
        <f>"WTP"</f>
        <v>WTP</v>
      </c>
      <c r="D753">
        <v>80</v>
      </c>
    </row>
    <row r="754" spans="1:4">
      <c r="A754" t="str">
        <f>"MUHAMMAD NAQIYUDDIN FAIZ BIN  SANAWI"</f>
        <v>MUHAMMAD NAQIYUDDIN FAIZ BIN  SANAWI</v>
      </c>
      <c r="B754" t="str">
        <f>"011015100199"</f>
        <v>011015100199</v>
      </c>
      <c r="C754" t="str">
        <f>"WTP"</f>
        <v>WTP</v>
      </c>
      <c r="D754">
        <v>80</v>
      </c>
    </row>
    <row r="755" spans="1:4">
      <c r="A755" t="str">
        <f>"MUHAMMAD NASHAN BIN ISMAIL"</f>
        <v>MUHAMMAD NASHAN BIN ISMAIL</v>
      </c>
      <c r="B755" t="str">
        <f>"010626040143"</f>
        <v>010626040143</v>
      </c>
      <c r="C755" t="str">
        <f>"WTP"</f>
        <v>WTP</v>
      </c>
      <c r="D755">
        <v>80</v>
      </c>
    </row>
    <row r="756" spans="1:4">
      <c r="A756" t="str">
        <f>"MUHAMMAD NAUFAL HARITH BIN MOHD NASROL"</f>
        <v>MUHAMMAD NAUFAL HARITH BIN MOHD NASROL</v>
      </c>
      <c r="B756" t="str">
        <f>"011002140095"</f>
        <v>011002140095</v>
      </c>
      <c r="C756" t="str">
        <f>"WTP"</f>
        <v>WTP</v>
      </c>
      <c r="D756">
        <v>80</v>
      </c>
    </row>
    <row r="757" spans="1:4">
      <c r="A757" t="str">
        <f>"MUHAMMAD NAZIM IRFAN BIN HYPNY"</f>
        <v>MUHAMMAD NAZIM IRFAN BIN HYPNY</v>
      </c>
      <c r="B757" t="str">
        <f>"010305010373"</f>
        <v>010305010373</v>
      </c>
      <c r="C757" t="str">
        <f>"WTP"</f>
        <v>WTP</v>
      </c>
      <c r="D757">
        <v>80</v>
      </c>
    </row>
    <row r="758" spans="1:4">
      <c r="A758" t="str">
        <f>"MUHAMMAD NAZRUL IMAN BIN ROSLI"</f>
        <v>MUHAMMAD NAZRUL IMAN BIN ROSLI</v>
      </c>
      <c r="B758" t="str">
        <f>"010914010707"</f>
        <v>010914010707</v>
      </c>
      <c r="C758" t="str">
        <f>"WTP"</f>
        <v>WTP</v>
      </c>
      <c r="D758">
        <v>80</v>
      </c>
    </row>
    <row r="759" spans="1:4">
      <c r="A759" t="str">
        <f>"MUHAMMAD NIZAM BIN SELAMAT"</f>
        <v>MUHAMMAD NIZAM BIN SELAMAT</v>
      </c>
      <c r="B759" t="str">
        <f>"010502011041"</f>
        <v>010502011041</v>
      </c>
      <c r="C759" t="str">
        <f>"WTP"</f>
        <v>WTP</v>
      </c>
      <c r="D759">
        <v>80</v>
      </c>
    </row>
    <row r="760" spans="1:4">
      <c r="A760" t="str">
        <f>"MUHAMMAD NOR ASYRAF BIN NORAZMI"</f>
        <v>MUHAMMAD NOR ASYRAF BIN NORAZMI</v>
      </c>
      <c r="B760" t="str">
        <f>"010804140279"</f>
        <v>010804140279</v>
      </c>
      <c r="C760" t="str">
        <f>"WTP"</f>
        <v>WTP</v>
      </c>
      <c r="D760">
        <v>80</v>
      </c>
    </row>
    <row r="761" spans="1:4">
      <c r="A761" t="str">
        <f>"MUHAMMAD NUR AKIF BIN ABDUL KAROM"</f>
        <v>MUHAMMAD NUR AKIF BIN ABDUL KAROM</v>
      </c>
      <c r="B761" t="str">
        <f>"010320140379"</f>
        <v>010320140379</v>
      </c>
      <c r="C761" t="str">
        <f>"WTP"</f>
        <v>WTP</v>
      </c>
      <c r="D761">
        <v>80</v>
      </c>
    </row>
    <row r="762" spans="1:4">
      <c r="A762" t="str">
        <f>"MUHAMMAD NUR ASYRAFF BIN SENIMAN"</f>
        <v>MUHAMMAD NUR ASYRAFF BIN SENIMAN</v>
      </c>
      <c r="B762" t="str">
        <f>"010819100317"</f>
        <v>010819100317</v>
      </c>
      <c r="C762" t="str">
        <f>"WTP"</f>
        <v>WTP</v>
      </c>
      <c r="D762">
        <v>80</v>
      </c>
    </row>
    <row r="763" spans="1:4">
      <c r="A763" t="str">
        <f>"MUHAMMAD NUR FIKRI BIN HERMANTO"</f>
        <v>MUHAMMAD NUR FIKRI BIN HERMANTO</v>
      </c>
      <c r="B763" t="str">
        <f>"011002120617"</f>
        <v>011002120617</v>
      </c>
      <c r="C763" t="str">
        <f>"WTP"</f>
        <v>WTP</v>
      </c>
      <c r="D763">
        <v>80</v>
      </c>
    </row>
    <row r="764" spans="1:4">
      <c r="A764" t="str">
        <f>"MUHAMMAD NUR IDHAM BIN ROSLI"</f>
        <v>MUHAMMAD NUR IDHAM BIN ROSLI</v>
      </c>
      <c r="B764" t="str">
        <f>"011006130871"</f>
        <v>011006130871</v>
      </c>
      <c r="C764" t="str">
        <f>"WTP"</f>
        <v>WTP</v>
      </c>
      <c r="D764">
        <v>80</v>
      </c>
    </row>
    <row r="765" spans="1:4">
      <c r="A765" t="str">
        <f>"MUHAMMAD NUR IQMAL"</f>
        <v>MUHAMMAD NUR IQMAL</v>
      </c>
      <c r="B765" t="str">
        <f>"010605012063"</f>
        <v>010605012063</v>
      </c>
      <c r="C765" t="str">
        <f>"WTP"</f>
        <v>WTP</v>
      </c>
      <c r="D765">
        <v>80</v>
      </c>
    </row>
    <row r="766" spans="1:4">
      <c r="A766" t="str">
        <f>"MUHAMMAD NUR IZHAM BIN RUZLIN"</f>
        <v>MUHAMMAD NUR IZHAM BIN RUZLIN</v>
      </c>
      <c r="B766" t="str">
        <f>"011124011945"</f>
        <v>011124011945</v>
      </c>
      <c r="C766" t="str">
        <f>"WTP"</f>
        <v>WTP</v>
      </c>
      <c r="D766">
        <v>80</v>
      </c>
    </row>
    <row r="767" spans="1:4">
      <c r="A767" t="str">
        <f>"MUHAMMAD NUR SYAZWAN BIN AZMI"</f>
        <v>MUHAMMAD NUR SYAZWAN BIN AZMI</v>
      </c>
      <c r="B767" t="str">
        <f>"010513030619"</f>
        <v>010513030619</v>
      </c>
      <c r="C767" t="str">
        <f>"WTP"</f>
        <v>WTP</v>
      </c>
      <c r="D767">
        <v>80</v>
      </c>
    </row>
    <row r="768" spans="1:4">
      <c r="A768" t="str">
        <f>"MUHAMMAD NURSAUFI BIN JAMALLUDIN"</f>
        <v>MUHAMMAD NURSAUFI BIN JAMALLUDIN</v>
      </c>
      <c r="B768" t="str">
        <f>"010123011703"</f>
        <v>010123011703</v>
      </c>
      <c r="C768" t="str">
        <f>"WTP"</f>
        <v>WTP</v>
      </c>
      <c r="D768">
        <v>80</v>
      </c>
    </row>
    <row r="769" spans="1:4">
      <c r="A769" t="str">
        <f>"MUHAMMAD NURSHAFIQ HAIKAL BIN ROSLI"</f>
        <v>MUHAMMAD NURSHAFIQ HAIKAL BIN ROSLI</v>
      </c>
      <c r="B769" t="str">
        <f>"010427060571"</f>
        <v>010427060571</v>
      </c>
      <c r="C769" t="str">
        <f>"WTP"</f>
        <v>WTP</v>
      </c>
      <c r="D769">
        <v>80</v>
      </c>
    </row>
    <row r="770" spans="1:4">
      <c r="A770" t="str">
        <f>"MUHAMMAD RAHMAT BIN SAIDON"</f>
        <v>MUHAMMAD RAHMAT BIN SAIDON</v>
      </c>
      <c r="B770" t="str">
        <f>"011128021163"</f>
        <v>011128021163</v>
      </c>
      <c r="C770" t="str">
        <f t="shared" ref="C770:C833" si="12">"WTP"</f>
        <v>WTP</v>
      </c>
      <c r="D770">
        <v>80</v>
      </c>
    </row>
    <row r="771" spans="1:4">
      <c r="A771" t="str">
        <f>"MUHAMMAD RASHIDI BIN RAZALI"</f>
        <v>MUHAMMAD RASHIDI BIN RAZALI</v>
      </c>
      <c r="B771" t="str">
        <f>"010802030869"</f>
        <v>010802030869</v>
      </c>
      <c r="C771" t="str">
        <f>"WTP"</f>
        <v>WTP</v>
      </c>
      <c r="D771">
        <v>80</v>
      </c>
    </row>
    <row r="772" spans="1:4">
      <c r="A772" t="str">
        <f>"MUHAMMAD RASYID BIN KAMARUL EFFENDI"</f>
        <v>MUHAMMAD RASYID BIN KAMARUL EFFENDI</v>
      </c>
      <c r="B772" t="str">
        <f>"010705060521"</f>
        <v>010705060521</v>
      </c>
      <c r="C772" t="str">
        <f>"WTP"</f>
        <v>WTP</v>
      </c>
      <c r="D772">
        <v>80</v>
      </c>
    </row>
    <row r="773" spans="1:4">
      <c r="A773" t="str">
        <f>"MUHAMMAD REDZUAN BIN AHMAD"</f>
        <v>MUHAMMAD REDZUAN BIN AHMAD</v>
      </c>
      <c r="B773" t="str">
        <f>"010313021259"</f>
        <v>010313021259</v>
      </c>
      <c r="C773" t="str">
        <f>"WTP"</f>
        <v>WTP</v>
      </c>
      <c r="D773">
        <v>80</v>
      </c>
    </row>
    <row r="774" spans="1:4">
      <c r="A774" t="str">
        <f>"MUHAMMAD RIZUWAN BIN MUHAMMAD ASRI ASLI"</f>
        <v>MUHAMMAD RIZUWAN BIN MUHAMMAD ASRI ASLI</v>
      </c>
      <c r="B774" t="str">
        <f>"010907080379"</f>
        <v>010907080379</v>
      </c>
      <c r="C774" t="str">
        <f>"WTP"</f>
        <v>WTP</v>
      </c>
      <c r="D774">
        <v>80</v>
      </c>
    </row>
    <row r="775" spans="1:4">
      <c r="A775" t="str">
        <f>"MUHAMMAD SA'ADAD BIN MISKAM"</f>
        <v>MUHAMMAD SA'ADAD BIN MISKAM</v>
      </c>
      <c r="B775" t="str">
        <f>"011016100641"</f>
        <v>011016100641</v>
      </c>
      <c r="C775" t="str">
        <f>"WTP"</f>
        <v>WTP</v>
      </c>
      <c r="D775">
        <v>80</v>
      </c>
    </row>
    <row r="776" spans="1:4">
      <c r="A776" t="str">
        <f>"MUHAMMAD SAFUAN BIN MOHD SAIFUL NIZAM"</f>
        <v>MUHAMMAD SAFUAN BIN MOHD SAIFUL NIZAM</v>
      </c>
      <c r="B776" t="str">
        <f>"010715020769"</f>
        <v>010715020769</v>
      </c>
      <c r="C776" t="str">
        <f>"WTP"</f>
        <v>WTP</v>
      </c>
      <c r="D776">
        <v>80</v>
      </c>
    </row>
    <row r="777" spans="1:4">
      <c r="A777" t="str">
        <f>"MUHAMMAD SAFUAN BIN SHAMSUDDIN"</f>
        <v>MUHAMMAD SAFUAN BIN SHAMSUDDIN</v>
      </c>
      <c r="B777" t="str">
        <f>"011104020457"</f>
        <v>011104020457</v>
      </c>
      <c r="C777" t="str">
        <f>"WTP"</f>
        <v>WTP</v>
      </c>
      <c r="D777">
        <v>80</v>
      </c>
    </row>
    <row r="778" spans="1:4">
      <c r="A778" t="str">
        <f>"MUHAMMAD SAFWAN BIN SAHBUDIN"</f>
        <v>MUHAMMAD SAFWAN BIN SAHBUDIN</v>
      </c>
      <c r="B778" t="str">
        <f>"011110060121"</f>
        <v>011110060121</v>
      </c>
      <c r="C778" t="str">
        <f>"WTP"</f>
        <v>WTP</v>
      </c>
      <c r="D778">
        <v>80</v>
      </c>
    </row>
    <row r="779" spans="1:4">
      <c r="A779" t="str">
        <f>"MUHAMMAD SAIFUL AZWAN BIN AZEMI"</f>
        <v>MUHAMMAD SAIFUL AZWAN BIN AZEMI</v>
      </c>
      <c r="B779" t="str">
        <f>"010901020017"</f>
        <v>010901020017</v>
      </c>
      <c r="C779" t="str">
        <f>"WTP"</f>
        <v>WTP</v>
      </c>
      <c r="D779">
        <v>80</v>
      </c>
    </row>
    <row r="780" spans="1:4">
      <c r="A780" t="str">
        <f>"MUHAMMAD SAIFUL FAZLI BIN ROSLI"</f>
        <v>MUHAMMAD SAIFUL FAZLI BIN ROSLI</v>
      </c>
      <c r="B780" t="str">
        <f>"011017031019"</f>
        <v>011017031019</v>
      </c>
      <c r="C780" t="str">
        <f>"WTP"</f>
        <v>WTP</v>
      </c>
      <c r="D780">
        <v>80</v>
      </c>
    </row>
    <row r="781" spans="1:4">
      <c r="A781" t="str">
        <f>"MUHAMMAD SALIHIN BIN SHAHIDAN"</f>
        <v>MUHAMMAD SALIHIN BIN SHAHIDAN</v>
      </c>
      <c r="B781" t="str">
        <f>"010407070625"</f>
        <v>010407070625</v>
      </c>
      <c r="C781" t="str">
        <f>"WTP"</f>
        <v>WTP</v>
      </c>
      <c r="D781">
        <v>80</v>
      </c>
    </row>
    <row r="782" spans="1:4">
      <c r="A782" t="str">
        <f>"MUHAMMAD SALIMI BIN MOHD ASRI"</f>
        <v>MUHAMMAD SALIMI BIN MOHD ASRI</v>
      </c>
      <c r="B782" t="str">
        <f>"010910110399"</f>
        <v>010910110399</v>
      </c>
      <c r="C782" t="str">
        <f>"WTP"</f>
        <v>WTP</v>
      </c>
      <c r="D782">
        <v>80</v>
      </c>
    </row>
    <row r="783" spans="1:4">
      <c r="A783" t="str">
        <f>"MUHAMMAD SALMAN AMIRUL BIN MOHD ALI"</f>
        <v>MUHAMMAD SALMAN AMIRUL BIN MOHD ALI</v>
      </c>
      <c r="B783" t="str">
        <f>"011004120127"</f>
        <v>011004120127</v>
      </c>
      <c r="C783" t="str">
        <f>"WTP"</f>
        <v>WTP</v>
      </c>
      <c r="D783">
        <v>80</v>
      </c>
    </row>
    <row r="784" spans="1:4">
      <c r="A784" t="str">
        <f>"MUHAMMAD SHAAIMAN HAIQAL BIN KAMAL"</f>
        <v>MUHAMMAD SHAAIMAN HAIQAL BIN KAMAL</v>
      </c>
      <c r="B784" t="str">
        <f>"010422110461"</f>
        <v>010422110461</v>
      </c>
      <c r="C784" t="str">
        <f>"WTP"</f>
        <v>WTP</v>
      </c>
      <c r="D784">
        <v>80</v>
      </c>
    </row>
    <row r="785" spans="1:4">
      <c r="A785" t="str">
        <f>"MUHAMMAD SHAFFIQ AIZAM BIN SONEYZAM"</f>
        <v>MUHAMMAD SHAFFIQ AIZAM BIN SONEYZAM</v>
      </c>
      <c r="B785" t="str">
        <f>"010715050271"</f>
        <v>010715050271</v>
      </c>
      <c r="C785" t="str">
        <f>"WTP"</f>
        <v>WTP</v>
      </c>
      <c r="D785">
        <v>80</v>
      </c>
    </row>
    <row r="786" spans="1:4">
      <c r="A786" t="str">
        <f>"MUHAMMAD SHAFIQ HAIQAL BIN RAHADI"</f>
        <v>MUHAMMAD SHAFIQ HAIQAL BIN RAHADI</v>
      </c>
      <c r="B786" t="str">
        <f>"011223030121"</f>
        <v>011223030121</v>
      </c>
      <c r="C786" t="str">
        <f>"WTP"</f>
        <v>WTP</v>
      </c>
      <c r="D786">
        <v>80</v>
      </c>
    </row>
    <row r="787" spans="1:4">
      <c r="A787" t="str">
        <f>"MUHAMMAD SHAHFIROL BIN SEDIT"</f>
        <v>MUHAMMAD SHAHFIROL BIN SEDIT</v>
      </c>
      <c r="B787" t="str">
        <f>"011101040313"</f>
        <v>011101040313</v>
      </c>
      <c r="C787" t="str">
        <f>"WTP"</f>
        <v>WTP</v>
      </c>
      <c r="D787">
        <v>80</v>
      </c>
    </row>
    <row r="788" spans="1:4">
      <c r="A788" t="str">
        <f>"MUHAMMAD SHAHMI BIN DAUD"</f>
        <v>MUHAMMAD SHAHMI BIN DAUD</v>
      </c>
      <c r="B788" t="str">
        <f>"010108011211"</f>
        <v>010108011211</v>
      </c>
      <c r="C788" t="str">
        <f>"WTP"</f>
        <v>WTP</v>
      </c>
      <c r="D788">
        <v>80</v>
      </c>
    </row>
    <row r="789" spans="1:4">
      <c r="A789" t="str">
        <f>"MUHAMMAD SHAHRAZI BIN SAHA'ARI"</f>
        <v>MUHAMMAD SHAHRAZI BIN SAHA'ARI</v>
      </c>
      <c r="B789" t="str">
        <f>"011014060359"</f>
        <v>011014060359</v>
      </c>
      <c r="C789" t="str">
        <f>"WTP"</f>
        <v>WTP</v>
      </c>
      <c r="D789">
        <v>80</v>
      </c>
    </row>
    <row r="790" spans="1:4">
      <c r="A790" t="str">
        <f>"MUHAMMAD SHAHRIL IQBAL BIN MOHAMAD ZAMBRI"</f>
        <v>MUHAMMAD SHAHRIL IQBAL BIN MOHAMAD ZAMBRI</v>
      </c>
      <c r="B790" t="str">
        <f>"010723140197"</f>
        <v>010723140197</v>
      </c>
      <c r="C790" t="str">
        <f>"WTP"</f>
        <v>WTP</v>
      </c>
      <c r="D790">
        <v>80</v>
      </c>
    </row>
    <row r="791" spans="1:4">
      <c r="A791" t="str">
        <f>"MUHAMMAD SHAHRUL IQBAL BIN SANURI"</f>
        <v>MUHAMMAD SHAHRUL IQBAL BIN SANURI</v>
      </c>
      <c r="B791" t="str">
        <f>"010523101775"</f>
        <v>010523101775</v>
      </c>
      <c r="C791" t="str">
        <f>"WTP"</f>
        <v>WTP</v>
      </c>
      <c r="D791">
        <v>80</v>
      </c>
    </row>
    <row r="792" spans="1:4">
      <c r="A792" t="str">
        <f>"MUHAMMAD SHAHRUL NAJMI BIN OTHMAN"</f>
        <v>MUHAMMAD SHAHRUL NAJMI BIN OTHMAN</v>
      </c>
      <c r="B792" t="str">
        <f>"010116050229"</f>
        <v>010116050229</v>
      </c>
      <c r="C792" t="str">
        <f>"WTP"</f>
        <v>WTP</v>
      </c>
      <c r="D792">
        <v>80</v>
      </c>
    </row>
    <row r="793" spans="1:4">
      <c r="A793" t="str">
        <f>"MUHAMMAD SHAHRUL NIZAM BIN MOHD YUSOFF"</f>
        <v>MUHAMMAD SHAHRUL NIZAM BIN MOHD YUSOFF</v>
      </c>
      <c r="B793" t="str">
        <f>"010705110197"</f>
        <v>010705110197</v>
      </c>
      <c r="C793" t="str">
        <f>"WTP"</f>
        <v>WTP</v>
      </c>
      <c r="D793">
        <v>80</v>
      </c>
    </row>
    <row r="794" spans="1:4">
      <c r="A794" t="str">
        <f>"MUHAMMAD SHAIFUL AZUAN BIN NOR AZMAN"</f>
        <v>MUHAMMAD SHAIFUL AZUAN BIN NOR AZMAN</v>
      </c>
      <c r="B794" t="str">
        <f>"010806060037"</f>
        <v>010806060037</v>
      </c>
      <c r="C794" t="str">
        <f>"WTP"</f>
        <v>WTP</v>
      </c>
      <c r="D794">
        <v>80</v>
      </c>
    </row>
    <row r="795" spans="1:4">
      <c r="A795" t="str">
        <f>"MUHAMMAD SHAKEEL BIN AIZUL HISHAM"</f>
        <v>MUHAMMAD SHAKEEL BIN AIZUL HISHAM</v>
      </c>
      <c r="B795" t="str">
        <f>"011203141019"</f>
        <v>011203141019</v>
      </c>
      <c r="C795" t="str">
        <f>"WTP"</f>
        <v>WTP</v>
      </c>
      <c r="D795">
        <v>80</v>
      </c>
    </row>
    <row r="796" spans="1:4">
      <c r="A796" t="str">
        <f>"MUHAMMAD SHAMIRRUL AMIR BIN JOHARI"</f>
        <v>MUHAMMAD SHAMIRRUL AMIR BIN JOHARI</v>
      </c>
      <c r="B796" t="str">
        <f>"010310040577"</f>
        <v>010310040577</v>
      </c>
      <c r="C796" t="str">
        <f>"WTP"</f>
        <v>WTP</v>
      </c>
      <c r="D796">
        <v>80</v>
      </c>
    </row>
    <row r="797" spans="1:4">
      <c r="A797" t="str">
        <f>"MUHAMMAD SHAMSUL ASHRAF BIN YAHYA"</f>
        <v>MUHAMMAD SHAMSUL ASHRAF BIN YAHYA</v>
      </c>
      <c r="B797" t="str">
        <f>"011104100289"</f>
        <v>011104100289</v>
      </c>
      <c r="C797" t="str">
        <f>"WTP"</f>
        <v>WTP</v>
      </c>
      <c r="D797">
        <v>80</v>
      </c>
    </row>
    <row r="798" spans="1:4">
      <c r="A798" t="str">
        <f>"MUHAMMAD SHAZRUL BIN SAFARUDDIN"</f>
        <v>MUHAMMAD SHAZRUL BIN SAFARUDDIN</v>
      </c>
      <c r="B798" t="str">
        <f>"011119050659"</f>
        <v>011119050659</v>
      </c>
      <c r="C798" t="str">
        <f>"WTP"</f>
        <v>WTP</v>
      </c>
      <c r="D798">
        <v>80</v>
      </c>
    </row>
    <row r="799" spans="1:4">
      <c r="A799" t="str">
        <f>"MUHAMMAD SHUKRI BIN ROSMAN"</f>
        <v>MUHAMMAD SHUKRI BIN ROSMAN</v>
      </c>
      <c r="B799" t="str">
        <f>"010410140911"</f>
        <v>010410140911</v>
      </c>
      <c r="C799" t="str">
        <f>"WTP"</f>
        <v>WTP</v>
      </c>
      <c r="D799">
        <v>80</v>
      </c>
    </row>
    <row r="800" spans="1:4">
      <c r="A800" t="str">
        <f>"MUHAMMAD SYABIL AQIL BIN AHMAD ARMIN"</f>
        <v>MUHAMMAD SYABIL AQIL BIN AHMAD ARMIN</v>
      </c>
      <c r="B800" t="str">
        <f>"010917070561"</f>
        <v>010917070561</v>
      </c>
      <c r="C800" t="str">
        <f>"WTP"</f>
        <v>WTP</v>
      </c>
      <c r="D800">
        <v>80</v>
      </c>
    </row>
    <row r="801" spans="1:4">
      <c r="A801" t="str">
        <f>"MUHAMMAD SYAFIQ BIN ABD HAMID"</f>
        <v>MUHAMMAD SYAFIQ BIN ABD HAMID</v>
      </c>
      <c r="B801" t="str">
        <f>"011128140699"</f>
        <v>011128140699</v>
      </c>
      <c r="C801" t="str">
        <f>"WTP"</f>
        <v>WTP</v>
      </c>
      <c r="D801">
        <v>80</v>
      </c>
    </row>
    <row r="802" spans="1:4">
      <c r="A802" t="str">
        <f>"MUHAMMAD SYAFIQ BIN JURAIMI"</f>
        <v>MUHAMMAD SYAFIQ BIN JURAIMI</v>
      </c>
      <c r="B802" t="str">
        <f>"011013141173"</f>
        <v>011013141173</v>
      </c>
      <c r="C802" t="str">
        <f>"WTP"</f>
        <v>WTP</v>
      </c>
      <c r="D802">
        <v>80</v>
      </c>
    </row>
    <row r="803" spans="1:4">
      <c r="A803" t="str">
        <f>"MUHAMMAD SYAFIQ BIN MOHD NAZRI"</f>
        <v>MUHAMMAD SYAFIQ BIN MOHD NAZRI</v>
      </c>
      <c r="B803" t="str">
        <f>"011007080239"</f>
        <v>011007080239</v>
      </c>
      <c r="C803" t="str">
        <f>"WTP"</f>
        <v>WTP</v>
      </c>
      <c r="D803">
        <v>80</v>
      </c>
    </row>
    <row r="804" spans="1:4">
      <c r="A804" t="str">
        <f>"MUHAMMAD SYAFIQ BIN YAKOP"</f>
        <v>MUHAMMAD SYAFIQ BIN YAKOP</v>
      </c>
      <c r="B804" t="str">
        <f>"010630130301"</f>
        <v>010630130301</v>
      </c>
      <c r="C804" t="str">
        <f>"WTP"</f>
        <v>WTP</v>
      </c>
      <c r="D804">
        <v>80</v>
      </c>
    </row>
    <row r="805" spans="1:4">
      <c r="A805" t="str">
        <f>"MUHAMMAD SYAFIQ SUKRI BIN UMAR"</f>
        <v>MUHAMMAD SYAFIQ SUKRI BIN UMAR</v>
      </c>
      <c r="B805" t="str">
        <f>"011022141749"</f>
        <v>011022141749</v>
      </c>
      <c r="C805" t="str">
        <f>"WTP"</f>
        <v>WTP</v>
      </c>
      <c r="D805">
        <v>80</v>
      </c>
    </row>
    <row r="806" spans="1:4">
      <c r="A806" t="str">
        <f>"MUHAMMAD SYAHIR BIN ZAMRI"</f>
        <v>MUHAMMAD SYAHIR BIN ZAMRI</v>
      </c>
      <c r="B806" t="str">
        <f>"010113070507"</f>
        <v>010113070507</v>
      </c>
      <c r="C806" t="str">
        <f>"WTP"</f>
        <v>WTP</v>
      </c>
      <c r="D806">
        <v>80</v>
      </c>
    </row>
    <row r="807" spans="1:4">
      <c r="A807" t="str">
        <f>"MUHAMMAD SYAHIRAN BIN MAT HASSAN"</f>
        <v>MUHAMMAD SYAHIRAN BIN MAT HASSAN</v>
      </c>
      <c r="B807" t="str">
        <f>"010413081347"</f>
        <v>010413081347</v>
      </c>
      <c r="C807" t="str">
        <f>"WTP"</f>
        <v>WTP</v>
      </c>
      <c r="D807">
        <v>80</v>
      </c>
    </row>
    <row r="808" spans="1:4">
      <c r="A808" t="str">
        <f>"MUHAMMAD SYAHMI IRFAN BIN SHAHRUL SHAM"</f>
        <v>MUHAMMAD SYAHMI IRFAN BIN SHAHRUL SHAM</v>
      </c>
      <c r="B808" t="str">
        <f>"010609110111"</f>
        <v>010609110111</v>
      </c>
      <c r="C808" t="str">
        <f>"WTP"</f>
        <v>WTP</v>
      </c>
      <c r="D808">
        <v>80</v>
      </c>
    </row>
    <row r="809" spans="1:4">
      <c r="A809" t="str">
        <f>"MUHAMMAD SYAHMI ISYRAF BIN AHMAD BASRI"</f>
        <v>MUHAMMAD SYAHMI ISYRAF BIN AHMAD BASRI</v>
      </c>
      <c r="B809" t="str">
        <f>"010815060581"</f>
        <v>010815060581</v>
      </c>
      <c r="C809" t="str">
        <f>"WTP"</f>
        <v>WTP</v>
      </c>
      <c r="D809">
        <v>80</v>
      </c>
    </row>
    <row r="810" spans="1:4">
      <c r="A810" t="str">
        <f>"MUHAMMAD SYARIFUDDIN BIN ISMAIL"</f>
        <v>MUHAMMAD SYARIFUDDIN BIN ISMAIL</v>
      </c>
      <c r="B810" t="str">
        <f>"011006110467"</f>
        <v>011006110467</v>
      </c>
      <c r="C810" t="str">
        <f>"WTP"</f>
        <v>WTP</v>
      </c>
      <c r="D810">
        <v>80</v>
      </c>
    </row>
    <row r="811" spans="1:4">
      <c r="A811" t="str">
        <f>"MUHAMMAD SYAZRIQAL BIN MOHD PARIF"</f>
        <v>MUHAMMAD SYAZRIQAL BIN MOHD PARIF</v>
      </c>
      <c r="B811" t="str">
        <f>"010804081045"</f>
        <v>010804081045</v>
      </c>
      <c r="C811" t="str">
        <f>"WTP"</f>
        <v>WTP</v>
      </c>
      <c r="D811">
        <v>80</v>
      </c>
    </row>
    <row r="812" spans="1:4">
      <c r="A812" t="str">
        <f>"MUHAMMAD SYAZWAN BIN RAMLI"</f>
        <v>MUHAMMAD SYAZWAN BIN RAMLI</v>
      </c>
      <c r="B812" t="str">
        <f>"010114020675"</f>
        <v>010114020675</v>
      </c>
      <c r="C812" t="str">
        <f>"WTP"</f>
        <v>WTP</v>
      </c>
      <c r="D812">
        <v>80</v>
      </c>
    </row>
    <row r="813" spans="1:4">
      <c r="A813" t="str">
        <f>"MUHAMMAD SYAZWI NAJMIE BIN ABU BAKAR"</f>
        <v>MUHAMMAD SYAZWI NAJMIE BIN ABU BAKAR</v>
      </c>
      <c r="B813" t="str">
        <f>"010113020833"</f>
        <v>010113020833</v>
      </c>
      <c r="C813" t="str">
        <f>"WTP"</f>
        <v>WTP</v>
      </c>
      <c r="D813">
        <v>80</v>
      </c>
    </row>
    <row r="814" spans="1:4">
      <c r="A814" t="str">
        <f>"MUHAMMAD TAMAR BIN RISAM"</f>
        <v>MUHAMMAD TAMAR BIN RISAM</v>
      </c>
      <c r="B814" t="str">
        <f>"010729060817"</f>
        <v>010729060817</v>
      </c>
      <c r="C814" t="str">
        <f>"WTP"</f>
        <v>WTP</v>
      </c>
      <c r="D814">
        <v>80</v>
      </c>
    </row>
    <row r="815" spans="1:4">
      <c r="A815" t="str">
        <f>"MUHAMMAD TAUFIQ BIN RAZALI"</f>
        <v>MUHAMMAD TAUFIQ BIN RAZALI</v>
      </c>
      <c r="B815" t="str">
        <f>"010226010113"</f>
        <v>010226010113</v>
      </c>
      <c r="C815" t="str">
        <f>"WTP"</f>
        <v>WTP</v>
      </c>
      <c r="D815">
        <v>80</v>
      </c>
    </row>
    <row r="816" spans="1:4">
      <c r="A816" t="str">
        <f>"MUHAMMAD TAUFIQULLAH BIN MOHD AZMUDIN"</f>
        <v>MUHAMMAD TAUFIQULLAH BIN MOHD AZMUDIN</v>
      </c>
      <c r="B816" t="str">
        <f>"010722030463"</f>
        <v>010722030463</v>
      </c>
      <c r="C816" t="str">
        <f>"WTP"</f>
        <v>WTP</v>
      </c>
      <c r="D816">
        <v>80</v>
      </c>
    </row>
    <row r="817" spans="1:4">
      <c r="A817" t="str">
        <f>"MUHAMMAD THAQIF AFIQ BIN AHMAD NASRI"</f>
        <v>MUHAMMAD THAQIF AFIQ BIN AHMAD NASRI</v>
      </c>
      <c r="B817" t="str">
        <f>"010911140653"</f>
        <v>010911140653</v>
      </c>
      <c r="C817" t="str">
        <f>"WTP"</f>
        <v>WTP</v>
      </c>
      <c r="D817">
        <v>80</v>
      </c>
    </row>
    <row r="818" spans="1:4">
      <c r="A818" t="str">
        <f>"MUHAMMAD WAZIF AIMAN BIN KAMAROL ZAMAN"</f>
        <v>MUHAMMAD WAZIF AIMAN BIN KAMAROL ZAMAN</v>
      </c>
      <c r="B818" t="str">
        <f>"010605100135"</f>
        <v>010605100135</v>
      </c>
      <c r="C818" t="str">
        <f>"WTP"</f>
        <v>WTP</v>
      </c>
      <c r="D818">
        <v>80</v>
      </c>
    </row>
    <row r="819" spans="1:4">
      <c r="A819" t="str">
        <f>"MUHAMMAD WIDAD ASFA SHAFIE"</f>
        <v>MUHAMMAD WIDAD ASFA SHAFIE</v>
      </c>
      <c r="B819" t="str">
        <f>"011002011023"</f>
        <v>011002011023</v>
      </c>
      <c r="C819" t="str">
        <f>"WTP"</f>
        <v>WTP</v>
      </c>
      <c r="D819">
        <v>80</v>
      </c>
    </row>
    <row r="820" spans="1:4">
      <c r="A820" t="str">
        <f>"MUHAMMAD ZA`IM AKMAL BIN KAMARAZAMAN"</f>
        <v>MUHAMMAD ZA`IM AKMAL BIN KAMARAZAMAN</v>
      </c>
      <c r="B820" t="str">
        <f>"010618140339"</f>
        <v>010618140339</v>
      </c>
      <c r="C820" t="str">
        <f>"WTP"</f>
        <v>WTP</v>
      </c>
      <c r="D820">
        <v>80</v>
      </c>
    </row>
    <row r="821" spans="1:4">
      <c r="A821" t="str">
        <f>"MUHAMMAD ZAHIR ASHRAFF BIN AZLAN"</f>
        <v>MUHAMMAD ZAHIR ASHRAFF BIN AZLAN</v>
      </c>
      <c r="B821" t="str">
        <f>"011229030501"</f>
        <v>011229030501</v>
      </c>
      <c r="C821" t="str">
        <f>"WTP"</f>
        <v>WTP</v>
      </c>
      <c r="D821">
        <v>80</v>
      </c>
    </row>
    <row r="822" spans="1:4">
      <c r="A822" t="str">
        <f>"MUHAMMAD ZAID BIN SALIM"</f>
        <v>MUHAMMAD ZAID BIN SALIM</v>
      </c>
      <c r="B822" t="str">
        <f>"010625010495"</f>
        <v>010625010495</v>
      </c>
      <c r="C822" t="str">
        <f>"WTP"</f>
        <v>WTP</v>
      </c>
      <c r="D822">
        <v>80</v>
      </c>
    </row>
    <row r="823" spans="1:4">
      <c r="A823" t="str">
        <f>"MUHAMMAD ZAIM HAZIQ BIN MOHD AKHIR"</f>
        <v>MUHAMMAD ZAIM HAZIQ BIN MOHD AKHIR</v>
      </c>
      <c r="B823" t="str">
        <f>"011004040135"</f>
        <v>011004040135</v>
      </c>
      <c r="C823" t="str">
        <f>"WTP"</f>
        <v>WTP</v>
      </c>
      <c r="D823">
        <v>80</v>
      </c>
    </row>
    <row r="824" spans="1:4">
      <c r="A824" t="str">
        <f>"MUHAMMAD ZHARIF BIN MOHD SA'AT"</f>
        <v>MUHAMMAD ZHARIF BIN MOHD SA'AT</v>
      </c>
      <c r="B824" t="str">
        <f>"010919012365"</f>
        <v>010919012365</v>
      </c>
      <c r="C824" t="str">
        <f>"WTP"</f>
        <v>WTP</v>
      </c>
      <c r="D824">
        <v>80</v>
      </c>
    </row>
    <row r="825" spans="1:4">
      <c r="A825" t="str">
        <f>"MUHAMMAD ZIKRULLAH BIN MUSTAFA OTHMAN"</f>
        <v>MUHAMMAD ZIKRULLAH BIN MUSTAFA OTHMAN</v>
      </c>
      <c r="B825" t="str">
        <f>"010627010069"</f>
        <v>010627010069</v>
      </c>
      <c r="C825" t="str">
        <f>"WTP"</f>
        <v>WTP</v>
      </c>
      <c r="D825">
        <v>80</v>
      </c>
    </row>
    <row r="826" spans="1:4">
      <c r="A826" t="str">
        <f>"MUHAMMAD ZUHAIRIE BIN MUHAMMAD ZAIDI"</f>
        <v>MUHAMMAD ZUHAIRIE BIN MUHAMMAD ZAIDI</v>
      </c>
      <c r="B826" t="str">
        <f>"010919110619"</f>
        <v>010919110619</v>
      </c>
      <c r="C826" t="str">
        <f>"WTP"</f>
        <v>WTP</v>
      </c>
      <c r="D826">
        <v>80</v>
      </c>
    </row>
    <row r="827" spans="1:4">
      <c r="A827" t="str">
        <f>"MUHAMMAD ZUL AREF BIN MOHAMAD ZULKIFLI"</f>
        <v>MUHAMMAD ZUL AREF BIN MOHAMAD ZULKIFLI</v>
      </c>
      <c r="B827" t="str">
        <f>"011203080527"</f>
        <v>011203080527</v>
      </c>
      <c r="C827" t="str">
        <f>"WTP"</f>
        <v>WTP</v>
      </c>
      <c r="D827">
        <v>80</v>
      </c>
    </row>
    <row r="828" spans="1:4">
      <c r="A828" t="str">
        <f>"MUHAMMAD ZULAZLEE BIN MOHD ZAINUDIN"</f>
        <v>MUHAMMAD ZULAZLEE BIN MOHD ZAINUDIN</v>
      </c>
      <c r="B828" t="str">
        <f>"010711100665"</f>
        <v>010711100665</v>
      </c>
      <c r="C828" t="str">
        <f>"WTP"</f>
        <v>WTP</v>
      </c>
      <c r="D828">
        <v>80</v>
      </c>
    </row>
    <row r="829" spans="1:4">
      <c r="A829" t="str">
        <f>"MUHAMMAD ZULFIKRI BIN MOHD AZIZI"</f>
        <v>MUHAMMAD ZULFIKRI BIN MOHD AZIZI</v>
      </c>
      <c r="B829" t="str">
        <f>"010910070227"</f>
        <v>010910070227</v>
      </c>
      <c r="C829" t="str">
        <f>"WTP"</f>
        <v>WTP</v>
      </c>
      <c r="D829">
        <v>80</v>
      </c>
    </row>
    <row r="830" spans="1:4">
      <c r="A830" t="str">
        <f>"MUHAMMAD ZULHAFIZ HAKIMI BIN MOHAMAD IKRAM"</f>
        <v>MUHAMMAD ZULHAFIZ HAKIMI BIN MOHAMAD IKRAM</v>
      </c>
      <c r="B830" t="str">
        <f>"010222030395"</f>
        <v>010222030395</v>
      </c>
      <c r="C830" t="str">
        <f>"WTP"</f>
        <v>WTP</v>
      </c>
      <c r="D830">
        <v>80</v>
      </c>
    </row>
    <row r="831" spans="1:4">
      <c r="A831" t="str">
        <f>"MUHAMMAD ZULHAIKAL BIN AHMAD ZAID"</f>
        <v>MUHAMMAD ZULHAIKAL BIN AHMAD ZAID</v>
      </c>
      <c r="B831" t="str">
        <f>"010413080715"</f>
        <v>010413080715</v>
      </c>
      <c r="C831" t="str">
        <f>"WTP"</f>
        <v>WTP</v>
      </c>
      <c r="D831">
        <v>80</v>
      </c>
    </row>
    <row r="832" spans="1:4">
      <c r="A832" t="str">
        <f>"MUHAMMAD ZULHAIRIE BIN HALIM"</f>
        <v>MUHAMMAD ZULHAIRIE BIN HALIM</v>
      </c>
      <c r="B832" t="str">
        <f>"010225110673"</f>
        <v>010225110673</v>
      </c>
      <c r="C832" t="str">
        <f>"WTP"</f>
        <v>WTP</v>
      </c>
      <c r="D832">
        <v>80</v>
      </c>
    </row>
    <row r="833" spans="1:4">
      <c r="A833" t="str">
        <f>"MUHAMMAD ZULHAZMI BIN AFANDI"</f>
        <v>MUHAMMAD ZULHAZMI BIN AFANDI</v>
      </c>
      <c r="B833" t="str">
        <f>"010526140331"</f>
        <v>010526140331</v>
      </c>
      <c r="C833" t="str">
        <f>"WTP"</f>
        <v>WTP</v>
      </c>
      <c r="D833">
        <v>80</v>
      </c>
    </row>
    <row r="834" spans="1:4">
      <c r="A834" t="str">
        <f>"MUHAMMAD ZULHILMI HAKIM BIN MOHD ESA"</f>
        <v>MUHAMMAD ZULHILMI HAKIM BIN MOHD ESA</v>
      </c>
      <c r="B834" t="str">
        <f>"010408010077"</f>
        <v>010408010077</v>
      </c>
      <c r="C834" t="str">
        <f t="shared" ref="C834:C897" si="13">"WTP"</f>
        <v>WTP</v>
      </c>
      <c r="D834">
        <v>80</v>
      </c>
    </row>
    <row r="835" spans="1:4">
      <c r="A835" t="str">
        <f>"MUHAMMAD ZULKIFLI BIN MOHD ZIN"</f>
        <v>MUHAMMAD ZULKIFLI BIN MOHD ZIN</v>
      </c>
      <c r="B835" t="str">
        <f>"010108031167"</f>
        <v>010108031167</v>
      </c>
      <c r="C835" t="str">
        <f>"WTP"</f>
        <v>WTP</v>
      </c>
      <c r="D835">
        <v>80</v>
      </c>
    </row>
    <row r="836" spans="1:4">
      <c r="A836" t="str">
        <f>"MUSTAQIM BIN ARIFFIN"</f>
        <v>MUSTAQIM BIN ARIFFIN</v>
      </c>
      <c r="B836" t="str">
        <f>"010410030325"</f>
        <v>010410030325</v>
      </c>
      <c r="C836" t="str">
        <f>"WTP"</f>
        <v>WTP</v>
      </c>
      <c r="D836">
        <v>80</v>
      </c>
    </row>
    <row r="837" spans="1:4">
      <c r="A837" t="str">
        <f>"N0R ATIRAH BT MOHD ISA"</f>
        <v>N0R ATIRAH BT MOHD ISA</v>
      </c>
      <c r="B837" t="str">
        <f>"010204080356"</f>
        <v>010204080356</v>
      </c>
      <c r="C837" t="str">
        <f>"WTP"</f>
        <v>WTP</v>
      </c>
      <c r="D837">
        <v>80</v>
      </c>
    </row>
    <row r="838" spans="1:4">
      <c r="A838" t="str">
        <f>"NAJHAN SYAHMI BIN AZMI"</f>
        <v>NAJHAN SYAHMI BIN AZMI</v>
      </c>
      <c r="B838" t="str">
        <f>"011031011583"</f>
        <v>011031011583</v>
      </c>
      <c r="C838" t="str">
        <f>"WTP"</f>
        <v>WTP</v>
      </c>
      <c r="D838">
        <v>80</v>
      </c>
    </row>
    <row r="839" spans="1:4">
      <c r="A839" t="str">
        <f>"NAJWA ATHIRAH BINTI MOHD KAMAL"</f>
        <v>NAJWA ATHIRAH BINTI MOHD KAMAL</v>
      </c>
      <c r="B839" t="str">
        <f>"010611100844"</f>
        <v>010611100844</v>
      </c>
      <c r="C839" t="str">
        <f>"WTP"</f>
        <v>WTP</v>
      </c>
      <c r="D839">
        <v>80</v>
      </c>
    </row>
    <row r="840" spans="1:4">
      <c r="A840" t="str">
        <f>"NAJWA SHAFIQA BINTI AKHIRUDDIN"</f>
        <v>NAJWA SHAFIQA BINTI AKHIRUDDIN</v>
      </c>
      <c r="B840" t="str">
        <f>"010511141446"</f>
        <v>010511141446</v>
      </c>
      <c r="C840" t="str">
        <f>"WTP"</f>
        <v>WTP</v>
      </c>
      <c r="D840">
        <v>80</v>
      </c>
    </row>
    <row r="841" spans="1:4">
      <c r="A841" t="str">
        <f>"NASZRUL BIN YUSEP"</f>
        <v>NASZRUL BIN YUSEP</v>
      </c>
      <c r="B841" t="str">
        <f>"010813120173"</f>
        <v>010813120173</v>
      </c>
      <c r="C841" t="str">
        <f>"WTP"</f>
        <v>WTP</v>
      </c>
      <c r="D841">
        <v>80</v>
      </c>
    </row>
    <row r="842" spans="1:4">
      <c r="A842" t="str">
        <f>"NASZRUL WILDAN BIN LATIP"</f>
        <v>NASZRUL WILDAN BIN LATIP</v>
      </c>
      <c r="B842" t="str">
        <f>"010922130055"</f>
        <v>010922130055</v>
      </c>
      <c r="C842" t="str">
        <f>"WTP"</f>
        <v>WTP</v>
      </c>
      <c r="D842">
        <v>80</v>
      </c>
    </row>
    <row r="843" spans="1:4">
      <c r="A843" t="str">
        <f>"NATASHA BINTI MOHD. HARRIS"</f>
        <v>NATASHA BINTI MOHD. HARRIS</v>
      </c>
      <c r="B843" t="str">
        <f>"010326130892"</f>
        <v>010326130892</v>
      </c>
      <c r="C843" t="str">
        <f>"WTP"</f>
        <v>WTP</v>
      </c>
      <c r="D843">
        <v>80</v>
      </c>
    </row>
    <row r="844" spans="1:4">
      <c r="A844" t="str">
        <f>"NAUFAL HAKIM BIN MOHD RIZAL"</f>
        <v>NAUFAL HAKIM BIN MOHD RIZAL</v>
      </c>
      <c r="B844" t="str">
        <f>"010510100773"</f>
        <v>010510100773</v>
      </c>
      <c r="C844" t="str">
        <f>"WTP"</f>
        <v>WTP</v>
      </c>
      <c r="D844">
        <v>80</v>
      </c>
    </row>
    <row r="845" spans="1:4">
      <c r="A845" t="str">
        <f>"NAUFAL NAZIH BIN SUKRIL JAMEL"</f>
        <v>NAUFAL NAZIH BIN SUKRIL JAMEL</v>
      </c>
      <c r="B845" t="str">
        <f>"010715100507"</f>
        <v>010715100507</v>
      </c>
      <c r="C845" t="str">
        <f>"WTP"</f>
        <v>WTP</v>
      </c>
      <c r="D845">
        <v>80</v>
      </c>
    </row>
    <row r="846" spans="1:4">
      <c r="A846" t="str">
        <f>"NAWARAH BINTI MD RANI"</f>
        <v>NAWARAH BINTI MD RANI</v>
      </c>
      <c r="B846" t="str">
        <f>"010410060700"</f>
        <v>010410060700</v>
      </c>
      <c r="C846" t="str">
        <f>"WTP"</f>
        <v>WTP</v>
      </c>
      <c r="D846">
        <v>80</v>
      </c>
    </row>
    <row r="847" spans="1:4">
      <c r="A847" t="str">
        <f>"NAYZEL DANY ANAK NELKOM"</f>
        <v>NAYZEL DANY ANAK NELKOM</v>
      </c>
      <c r="B847" t="str">
        <f>"010825130651"</f>
        <v>010825130651</v>
      </c>
      <c r="C847" t="str">
        <f>"WTP"</f>
        <v>WTP</v>
      </c>
      <c r="D847">
        <v>80</v>
      </c>
    </row>
    <row r="848" spans="1:4">
      <c r="A848" t="str">
        <f>"NAZARUL FARIS HAKIM BIN KAIRUL EZAB"</f>
        <v>NAZARUL FARIS HAKIM BIN KAIRUL EZAB</v>
      </c>
      <c r="B848" t="str">
        <f>"010710080957"</f>
        <v>010710080957</v>
      </c>
      <c r="C848" t="str">
        <f>"WTP"</f>
        <v>WTP</v>
      </c>
      <c r="D848">
        <v>80</v>
      </c>
    </row>
    <row r="849" spans="1:4">
      <c r="A849" t="str">
        <f>"NAZEEM BIN MOHAMAD NAZRI"</f>
        <v>NAZEEM BIN MOHAMAD NAZRI</v>
      </c>
      <c r="B849" t="str">
        <f>"011021070117"</f>
        <v>011021070117</v>
      </c>
      <c r="C849" t="str">
        <f>"WTP"</f>
        <v>WTP</v>
      </c>
      <c r="D849">
        <v>80</v>
      </c>
    </row>
    <row r="850" spans="1:4">
      <c r="A850" t="str">
        <f>"NAZHATUL NAJWA BINTI AHMAD JOHAN"</f>
        <v>NAZHATUL NAJWA BINTI AHMAD JOHAN</v>
      </c>
      <c r="B850" t="str">
        <f>"010123060206"</f>
        <v>010123060206</v>
      </c>
      <c r="C850" t="str">
        <f>"WTP"</f>
        <v>WTP</v>
      </c>
      <c r="D850">
        <v>80</v>
      </c>
    </row>
    <row r="851" spans="1:4">
      <c r="A851" t="str">
        <f>"NAZME BIN RAQUE"</f>
        <v>NAZME BIN RAQUE</v>
      </c>
      <c r="B851" t="str">
        <f>"010504120807"</f>
        <v>010504120807</v>
      </c>
      <c r="C851" t="str">
        <f>"WTP"</f>
        <v>WTP</v>
      </c>
      <c r="D851">
        <v>80</v>
      </c>
    </row>
    <row r="852" spans="1:4">
      <c r="A852" t="str">
        <f>"NAZMI BI MAHAMAD"</f>
        <v>NAZMI BI MAHAMAD</v>
      </c>
      <c r="B852" t="str">
        <f>"010424060613"</f>
        <v>010424060613</v>
      </c>
      <c r="C852" t="str">
        <f>"WTP"</f>
        <v>WTP</v>
      </c>
      <c r="D852">
        <v>80</v>
      </c>
    </row>
    <row r="853" spans="1:4">
      <c r="A853" t="str">
        <f>"NEHEMIAH GADDIS ANAK SANGGIN"</f>
        <v>NEHEMIAH GADDIS ANAK SANGGIN</v>
      </c>
      <c r="B853" t="str">
        <f>"010526131267"</f>
        <v>010526131267</v>
      </c>
      <c r="C853" t="str">
        <f>"WTP"</f>
        <v>WTP</v>
      </c>
      <c r="D853">
        <v>80</v>
      </c>
    </row>
    <row r="854" spans="1:4">
      <c r="A854" t="str">
        <f>"NELSON GUANG ANAK JULIT"</f>
        <v>NELSON GUANG ANAK JULIT</v>
      </c>
      <c r="B854" t="str">
        <f>"010520130909"</f>
        <v>010520130909</v>
      </c>
      <c r="C854" t="str">
        <f>"WTP"</f>
        <v>WTP</v>
      </c>
      <c r="D854">
        <v>80</v>
      </c>
    </row>
    <row r="855" spans="1:4">
      <c r="A855" t="str">
        <f>"NICHOLAS UGIK ANAK EDMOND"</f>
        <v>NICHOLAS UGIK ANAK EDMOND</v>
      </c>
      <c r="B855" t="str">
        <f>"011105131431"</f>
        <v>011105131431</v>
      </c>
      <c r="C855" t="str">
        <f>"WTP"</f>
        <v>WTP</v>
      </c>
      <c r="D855">
        <v>80</v>
      </c>
    </row>
    <row r="856" spans="1:4">
      <c r="A856" t="str">
        <f>"NICK DANNIEL DONEY"</f>
        <v>NICK DANNIEL DONEY</v>
      </c>
      <c r="B856" t="str">
        <f>"010816120961"</f>
        <v>010816120961</v>
      </c>
      <c r="C856" t="str">
        <f>"WTP"</f>
        <v>WTP</v>
      </c>
      <c r="D856">
        <v>80</v>
      </c>
    </row>
    <row r="857" spans="1:4">
      <c r="A857" t="str">
        <f>"NICOLELON PAUL"</f>
        <v>NICOLELON PAUL</v>
      </c>
      <c r="B857" t="str">
        <f>"010715120479"</f>
        <v>010715120479</v>
      </c>
      <c r="C857" t="str">
        <f>"WTP"</f>
        <v>WTP</v>
      </c>
      <c r="D857">
        <v>80</v>
      </c>
    </row>
    <row r="858" spans="1:4">
      <c r="A858" t="str">
        <f>"NIELY SYAMIMI BINTI MOHD AZMI"</f>
        <v>NIELY SYAMIMI BINTI MOHD AZMI</v>
      </c>
      <c r="B858" t="str">
        <f>"010721040344"</f>
        <v>010721040344</v>
      </c>
      <c r="C858" t="str">
        <f>"WTP"</f>
        <v>WTP</v>
      </c>
      <c r="D858">
        <v>80</v>
      </c>
    </row>
    <row r="859" spans="1:4">
      <c r="A859" t="str">
        <f>"NIK AHMAD ZUL KHAIREY BIN AHMAD ZAILANI"</f>
        <v>NIK AHMAD ZUL KHAIREY BIN AHMAD ZAILANI</v>
      </c>
      <c r="B859" t="str">
        <f>"011107030781"</f>
        <v>011107030781</v>
      </c>
      <c r="C859" t="str">
        <f>"WTP"</f>
        <v>WTP</v>
      </c>
      <c r="D859">
        <v>80</v>
      </c>
    </row>
    <row r="860" spans="1:4">
      <c r="A860" t="str">
        <f>"NIK IRFAN NU'MAN BIN NIK ARMIZAM"</f>
        <v>NIK IRFAN NU'MAN BIN NIK ARMIZAM</v>
      </c>
      <c r="B860" t="str">
        <f>"010223101415"</f>
        <v>010223101415</v>
      </c>
      <c r="C860" t="str">
        <f>"WTP"</f>
        <v>WTP</v>
      </c>
      <c r="D860">
        <v>80</v>
      </c>
    </row>
    <row r="861" spans="1:4">
      <c r="A861" t="str">
        <f>"NIK MUHAMMAD DANIAL AZHAR BIN TUAN ISMAIL"</f>
        <v>NIK MUHAMMAD DANIAL AZHAR BIN TUAN ISMAIL</v>
      </c>
      <c r="B861" t="str">
        <f>"010323060075"</f>
        <v>010323060075</v>
      </c>
      <c r="C861" t="str">
        <f>"WTP"</f>
        <v>WTP</v>
      </c>
      <c r="D861">
        <v>80</v>
      </c>
    </row>
    <row r="862" spans="1:4">
      <c r="A862" t="str">
        <f>"NIK NUR ASYIKIN BINTI MOHD ZAKI"</f>
        <v>NIK NUR ASYIKIN BINTI MOHD ZAKI</v>
      </c>
      <c r="B862" t="str">
        <f>"010106110662"</f>
        <v>010106110662</v>
      </c>
      <c r="C862" t="str">
        <f>"WTP"</f>
        <v>WTP</v>
      </c>
      <c r="D862">
        <v>80</v>
      </c>
    </row>
    <row r="863" spans="1:4">
      <c r="A863" t="str">
        <f>"NIK NUR MAISARAH BINTI HISHAM"</f>
        <v>NIK NUR MAISARAH BINTI HISHAM</v>
      </c>
      <c r="B863" t="str">
        <f>"011215110092"</f>
        <v>011215110092</v>
      </c>
      <c r="C863" t="str">
        <f>"WTP"</f>
        <v>WTP</v>
      </c>
      <c r="D863">
        <v>80</v>
      </c>
    </row>
    <row r="864" spans="1:4">
      <c r="A864" t="str">
        <f>"NIK SYUHADA BINTI MOHD ZAKI"</f>
        <v>NIK SYUHADA BINTI MOHD ZAKI</v>
      </c>
      <c r="B864" t="str">
        <f>"010908140118"</f>
        <v>010908140118</v>
      </c>
      <c r="C864" t="str">
        <f>"WTP"</f>
        <v>WTP</v>
      </c>
      <c r="D864">
        <v>80</v>
      </c>
    </row>
    <row r="865" spans="1:4">
      <c r="A865" t="str">
        <f>"NIRANJANAH A/P MARIMUTU"</f>
        <v>NIRANJANAH A/P MARIMUTU</v>
      </c>
      <c r="B865" t="str">
        <f>"010606060606"</f>
        <v>010606060606</v>
      </c>
      <c r="C865" t="str">
        <f>"WTP"</f>
        <v>WTP</v>
      </c>
      <c r="D865">
        <v>80</v>
      </c>
    </row>
    <row r="866" spans="1:4">
      <c r="A866" t="str">
        <f>"NISA AFRINA BINTI ABDULLAH"</f>
        <v>NISA AFRINA BINTI ABDULLAH</v>
      </c>
      <c r="B866" t="str">
        <f>"010315010908"</f>
        <v>010315010908</v>
      </c>
      <c r="C866" t="str">
        <f>"WTP"</f>
        <v>WTP</v>
      </c>
      <c r="D866">
        <v>80</v>
      </c>
    </row>
    <row r="867" spans="1:4">
      <c r="A867" t="str">
        <f>"NOOR ATIKAH IZATIE BINTI HARIS FADHILLAH"</f>
        <v>NOOR ATIKAH IZATIE BINTI HARIS FADHILLAH</v>
      </c>
      <c r="B867" t="str">
        <f>"010405130372"</f>
        <v>010405130372</v>
      </c>
      <c r="C867" t="str">
        <f>"WTP"</f>
        <v>WTP</v>
      </c>
      <c r="D867">
        <v>80</v>
      </c>
    </row>
    <row r="868" spans="1:4">
      <c r="A868" t="str">
        <f>"NOOR BALQIS ZAHIDAH BINTI NOOR HISHAM"</f>
        <v>NOOR BALQIS ZAHIDAH BINTI NOOR HISHAM</v>
      </c>
      <c r="B868" t="str">
        <f>"010128030014"</f>
        <v>010128030014</v>
      </c>
      <c r="C868" t="str">
        <f>"WTP"</f>
        <v>WTP</v>
      </c>
      <c r="D868">
        <v>80</v>
      </c>
    </row>
    <row r="869" spans="1:4">
      <c r="A869" t="str">
        <f>"NOOR EMYLIA BINTI JASMI"</f>
        <v>NOOR EMYLIA BINTI JASMI</v>
      </c>
      <c r="B869" t="str">
        <f>"010209080646"</f>
        <v>010209080646</v>
      </c>
      <c r="C869" t="str">
        <f>"WTP"</f>
        <v>WTP</v>
      </c>
      <c r="D869">
        <v>80</v>
      </c>
    </row>
    <row r="870" spans="1:4">
      <c r="A870" t="str">
        <f>"NOOR FADHILAH BINTI SHUKOR"</f>
        <v>NOOR FADHILAH BINTI SHUKOR</v>
      </c>
      <c r="B870" t="str">
        <f>"010122021352"</f>
        <v>010122021352</v>
      </c>
      <c r="C870" t="str">
        <f>"WTP"</f>
        <v>WTP</v>
      </c>
      <c r="D870">
        <v>80</v>
      </c>
    </row>
    <row r="871" spans="1:4">
      <c r="A871" t="str">
        <f>"NOOR IZZATI AQILA BINTI MOHD HASHIM"</f>
        <v>NOOR IZZATI AQILA BINTI MOHD HASHIM</v>
      </c>
      <c r="B871" t="str">
        <f>"011004081252"</f>
        <v>011004081252</v>
      </c>
      <c r="C871" t="str">
        <f>"WTP"</f>
        <v>WTP</v>
      </c>
      <c r="D871">
        <v>80</v>
      </c>
    </row>
    <row r="872" spans="1:4">
      <c r="A872" t="str">
        <f>"NOOR IZZATUL AZREEN BINTI AB. HAMID"</f>
        <v>NOOR IZZATUL AZREEN BINTI AB. HAMID</v>
      </c>
      <c r="B872" t="str">
        <f>"010406010882"</f>
        <v>010406010882</v>
      </c>
      <c r="C872" t="str">
        <f>"WTP"</f>
        <v>WTP</v>
      </c>
      <c r="D872">
        <v>80</v>
      </c>
    </row>
    <row r="873" spans="1:4">
      <c r="A873" t="str">
        <f>"NOOR SYAFIQAH BINTI MD NASIR"</f>
        <v>NOOR SYAFIQAH BINTI MD NASIR</v>
      </c>
      <c r="B873" t="str">
        <f>"010428020192"</f>
        <v>010428020192</v>
      </c>
      <c r="C873" t="str">
        <f>"WTP"</f>
        <v>WTP</v>
      </c>
      <c r="D873">
        <v>80</v>
      </c>
    </row>
    <row r="874" spans="1:4">
      <c r="A874" t="str">
        <f>"NOORAINI BINTI MOHAMMAD SALLEH"</f>
        <v>NOORAINI BINTI MOHAMMAD SALLEH</v>
      </c>
      <c r="B874" t="str">
        <f>"010613010172"</f>
        <v>010613010172</v>
      </c>
      <c r="C874" t="str">
        <f>"WTP"</f>
        <v>WTP</v>
      </c>
      <c r="D874">
        <v>80</v>
      </c>
    </row>
    <row r="875" spans="1:4">
      <c r="A875" t="str">
        <f>"NOORDAYANA BINTI MOHAMAD SHAMRI"</f>
        <v>NOORDAYANA BINTI MOHAMAD SHAMRI</v>
      </c>
      <c r="B875" t="str">
        <f>"010129080638"</f>
        <v>010129080638</v>
      </c>
      <c r="C875" t="str">
        <f>"WTP"</f>
        <v>WTP</v>
      </c>
      <c r="D875">
        <v>80</v>
      </c>
    </row>
    <row r="876" spans="1:4">
      <c r="A876" t="str">
        <f>"NOR AMYLIA ARMYRA BINTI MOHD FAYRUZ"</f>
        <v>NOR AMYLIA ARMYRA BINTI MOHD FAYRUZ</v>
      </c>
      <c r="B876" t="str">
        <f>"011020011844"</f>
        <v>011020011844</v>
      </c>
      <c r="C876" t="str">
        <f>"WTP"</f>
        <v>WTP</v>
      </c>
      <c r="D876">
        <v>80</v>
      </c>
    </row>
    <row r="877" spans="1:4">
      <c r="A877" t="str">
        <f>"NOR ATIKA BINTI NURDIN"</f>
        <v>NOR ATIKA BINTI NURDIN</v>
      </c>
      <c r="B877" t="str">
        <f>"011231120012"</f>
        <v>011231120012</v>
      </c>
      <c r="C877" t="str">
        <f>"WTP"</f>
        <v>WTP</v>
      </c>
      <c r="D877">
        <v>80</v>
      </c>
    </row>
    <row r="878" spans="1:4">
      <c r="A878" t="str">
        <f>"NOR AWATIF BINTI MUHAMAD NASIR"</f>
        <v>NOR AWATIF BINTI MUHAMAD NASIR</v>
      </c>
      <c r="B878" t="str">
        <f>"010822021038"</f>
        <v>010822021038</v>
      </c>
      <c r="C878" t="str">
        <f>"WTP"</f>
        <v>WTP</v>
      </c>
      <c r="D878">
        <v>80</v>
      </c>
    </row>
    <row r="879" spans="1:4">
      <c r="A879" t="str">
        <f>"NOR AZIRA BINTI MAT RANI"</f>
        <v>NOR AZIRA BINTI MAT RANI</v>
      </c>
      <c r="B879" t="str">
        <f>"010606060382"</f>
        <v>010606060382</v>
      </c>
      <c r="C879" t="str">
        <f>"WTP"</f>
        <v>WTP</v>
      </c>
      <c r="D879">
        <v>80</v>
      </c>
    </row>
    <row r="880" spans="1:4">
      <c r="A880" t="str">
        <f>"NOR AZLINA BINTI MOHAMMAD ASRUL"</f>
        <v>NOR AZLINA BINTI MOHAMMAD ASRUL</v>
      </c>
      <c r="B880" t="str">
        <f>"011122131134"</f>
        <v>011122131134</v>
      </c>
      <c r="C880" t="str">
        <f>"WTP"</f>
        <v>WTP</v>
      </c>
      <c r="D880">
        <v>80</v>
      </c>
    </row>
    <row r="881" spans="1:4">
      <c r="A881" t="str">
        <f>"NOR BATRISYIA BINTI ROSLI"</f>
        <v>NOR BATRISYIA BINTI ROSLI</v>
      </c>
      <c r="B881" t="str">
        <f>"010219080068"</f>
        <v>010219080068</v>
      </c>
      <c r="C881" t="str">
        <f>"WTP"</f>
        <v>WTP</v>
      </c>
      <c r="D881">
        <v>80</v>
      </c>
    </row>
    <row r="882" spans="1:4">
      <c r="A882" t="str">
        <f>"NOR FAEZAH AZREEN BINTI AHMAD"</f>
        <v>NOR FAEZAH AZREEN BINTI AHMAD</v>
      </c>
      <c r="B882" t="str">
        <f>"011206011332"</f>
        <v>011206011332</v>
      </c>
      <c r="C882" t="str">
        <f>"WTP"</f>
        <v>WTP</v>
      </c>
      <c r="D882">
        <v>80</v>
      </c>
    </row>
    <row r="883" spans="1:4">
      <c r="A883" t="str">
        <f>"NOR FARID BIN MOHD ZAINUDIN"</f>
        <v>NOR FARID BIN MOHD ZAINUDIN</v>
      </c>
      <c r="B883" t="str">
        <f>"011029011795"</f>
        <v>011029011795</v>
      </c>
      <c r="C883" t="str">
        <f>"WTP"</f>
        <v>WTP</v>
      </c>
      <c r="D883">
        <v>80</v>
      </c>
    </row>
    <row r="884" spans="1:4">
      <c r="A884" t="str">
        <f>"NOR FARIDAH IDAYU BINTI TAMSIR"</f>
        <v>NOR FARIDAH IDAYU BINTI TAMSIR</v>
      </c>
      <c r="B884" t="str">
        <f>"010518011740"</f>
        <v>010518011740</v>
      </c>
      <c r="C884" t="str">
        <f>"WTP"</f>
        <v>WTP</v>
      </c>
      <c r="D884">
        <v>80</v>
      </c>
    </row>
    <row r="885" spans="1:4">
      <c r="A885" t="str">
        <f>"NOR FATIN BINTI MUHAMAD SALWI"</f>
        <v>NOR FATIN BINTI MUHAMAD SALWI</v>
      </c>
      <c r="B885" t="str">
        <f>"010323020890"</f>
        <v>010323020890</v>
      </c>
      <c r="C885" t="str">
        <f>"WTP"</f>
        <v>WTP</v>
      </c>
      <c r="D885">
        <v>80</v>
      </c>
    </row>
    <row r="886" spans="1:4">
      <c r="A886" t="str">
        <f>"NOR HARITH ISAAC BIN NOR IZWAH"</f>
        <v>NOR HARITH ISAAC BIN NOR IZWAH</v>
      </c>
      <c r="B886" t="str">
        <f>"010902010363"</f>
        <v>010902010363</v>
      </c>
      <c r="C886" t="str">
        <f>"WTP"</f>
        <v>WTP</v>
      </c>
      <c r="D886">
        <v>80</v>
      </c>
    </row>
    <row r="887" spans="1:4">
      <c r="A887" t="str">
        <f>"NOR HAZLIN BINTI HAIREN"</f>
        <v>NOR HAZLIN BINTI HAIREN</v>
      </c>
      <c r="B887" t="str">
        <f>"010117050538"</f>
        <v>010117050538</v>
      </c>
      <c r="C887" t="str">
        <f>"WTP"</f>
        <v>WTP</v>
      </c>
      <c r="D887">
        <v>80</v>
      </c>
    </row>
    <row r="888" spans="1:4">
      <c r="A888" t="str">
        <f>"NOR NADIA BINTI GHANI"</f>
        <v>NOR NADIA BINTI GHANI</v>
      </c>
      <c r="B888" t="str">
        <f>"010204110156"</f>
        <v>010204110156</v>
      </c>
      <c r="C888" t="str">
        <f>"WTP"</f>
        <v>WTP</v>
      </c>
      <c r="D888">
        <v>80</v>
      </c>
    </row>
    <row r="889" spans="1:4">
      <c r="A889" t="str">
        <f>"NOR NAJUWA BINTI ARSAD"</f>
        <v>NOR NAJUWA BINTI ARSAD</v>
      </c>
      <c r="B889" t="str">
        <f>"010925140486"</f>
        <v>010925140486</v>
      </c>
      <c r="C889" t="str">
        <f>"WTP"</f>
        <v>WTP</v>
      </c>
      <c r="D889">
        <v>80</v>
      </c>
    </row>
    <row r="890" spans="1:4">
      <c r="A890" t="str">
        <f>"NOR SHAKILA BINTI MOHAMAD RIZAN"</f>
        <v>NOR SHAKILA BINTI MOHAMAD RIZAN</v>
      </c>
      <c r="B890" t="str">
        <f>"010316020032"</f>
        <v>010316020032</v>
      </c>
      <c r="C890" t="str">
        <f>"WTP"</f>
        <v>WTP</v>
      </c>
      <c r="D890">
        <v>80</v>
      </c>
    </row>
    <row r="891" spans="1:4">
      <c r="A891" t="str">
        <f>"NOR SHARA AYUNI BINTI MOHD SHAIRANI"</f>
        <v>NOR SHARA AYUNI BINTI MOHD SHAIRANI</v>
      </c>
      <c r="B891" t="str">
        <f>"010403141246"</f>
        <v>010403141246</v>
      </c>
      <c r="C891" t="str">
        <f>"WTP"</f>
        <v>WTP</v>
      </c>
      <c r="D891">
        <v>80</v>
      </c>
    </row>
    <row r="892" spans="1:4">
      <c r="A892" t="str">
        <f>"NOR SYAFIQA SYAHIRA BINTI AHMAD DASILA"</f>
        <v>NOR SYAFIQA SYAHIRA BINTI AHMAD DASILA</v>
      </c>
      <c r="B892" t="str">
        <f>"010516100600"</f>
        <v>010516100600</v>
      </c>
      <c r="C892" t="str">
        <f>"WTP"</f>
        <v>WTP</v>
      </c>
      <c r="D892">
        <v>80</v>
      </c>
    </row>
    <row r="893" spans="1:4">
      <c r="A893" t="str">
        <f>"NOR ZAHIRAH BINTI ROMLI"</f>
        <v>NOR ZAHIRAH BINTI ROMLI</v>
      </c>
      <c r="B893" t="str">
        <f>"010706070422"</f>
        <v>010706070422</v>
      </c>
      <c r="C893" t="str">
        <f>"WTP"</f>
        <v>WTP</v>
      </c>
      <c r="D893">
        <v>80</v>
      </c>
    </row>
    <row r="894" spans="1:4">
      <c r="A894" t="str">
        <f>"NOR ZULAIKHA BINTI ZULKIFLI"</f>
        <v>NOR ZULAIKHA BINTI ZULKIFLI</v>
      </c>
      <c r="B894" t="str">
        <f>"010706011158"</f>
        <v>010706011158</v>
      </c>
      <c r="C894" t="str">
        <f>"WTP"</f>
        <v>WTP</v>
      </c>
      <c r="D894">
        <v>80</v>
      </c>
    </row>
    <row r="895" spans="1:4">
      <c r="A895" t="str">
        <f>"NORAINI BINTI SAAD"</f>
        <v>NORAINI BINTI SAAD</v>
      </c>
      <c r="B895" t="str">
        <f>"010217070552"</f>
        <v>010217070552</v>
      </c>
      <c r="C895" t="str">
        <f>"WTP"</f>
        <v>WTP</v>
      </c>
      <c r="D895">
        <v>80</v>
      </c>
    </row>
    <row r="896" spans="1:4">
      <c r="A896" t="str">
        <f>"NORAZLINA AMYLEEN BINTI EDDY"</f>
        <v>NORAZLINA AMYLEEN BINTI EDDY</v>
      </c>
      <c r="B896" t="str">
        <f>"010713101688"</f>
        <v>010713101688</v>
      </c>
      <c r="C896" t="str">
        <f>"WTP"</f>
        <v>WTP</v>
      </c>
      <c r="D896">
        <v>80</v>
      </c>
    </row>
    <row r="897" spans="1:4">
      <c r="A897" t="str">
        <f>"NORDIANA  BINTI  MUHD  RIDHUAN"</f>
        <v>NORDIANA  BINTI  MUHD  RIDHUAN</v>
      </c>
      <c r="B897" t="str">
        <f>"011024131384"</f>
        <v>011024131384</v>
      </c>
      <c r="C897" t="str">
        <f>"WTP"</f>
        <v>WTP</v>
      </c>
      <c r="D897">
        <v>80</v>
      </c>
    </row>
    <row r="898" spans="1:4">
      <c r="A898" t="str">
        <f>"NORFADILAH BINTI ABU KASIM"</f>
        <v>NORFADILAH BINTI ABU KASIM</v>
      </c>
      <c r="B898" t="str">
        <f>"011025050260"</f>
        <v>011025050260</v>
      </c>
      <c r="C898" t="str">
        <f t="shared" ref="C898:C961" si="14">"WTP"</f>
        <v>WTP</v>
      </c>
      <c r="D898">
        <v>80</v>
      </c>
    </row>
    <row r="899" spans="1:4">
      <c r="A899" t="str">
        <f>"NORHASYIKIN BINTI ZAINOL ABIDIN"</f>
        <v>NORHASYIKIN BINTI ZAINOL ABIDIN</v>
      </c>
      <c r="B899" t="str">
        <f>"011212030142"</f>
        <v>011212030142</v>
      </c>
      <c r="C899" t="str">
        <f>"WTP"</f>
        <v>WTP</v>
      </c>
      <c r="D899">
        <v>80</v>
      </c>
    </row>
    <row r="900" spans="1:4">
      <c r="A900" t="str">
        <f>"NORILYANA  BINTI  NORDIN"</f>
        <v>NORILYANA  BINTI  NORDIN</v>
      </c>
      <c r="B900" t="str">
        <f>"010615010846"</f>
        <v>010615010846</v>
      </c>
      <c r="C900" t="str">
        <f>"WTP"</f>
        <v>WTP</v>
      </c>
      <c r="D900">
        <v>80</v>
      </c>
    </row>
    <row r="901" spans="1:4">
      <c r="A901" t="str">
        <f>"NORMAN YACOB"</f>
        <v>NORMAN YACOB</v>
      </c>
      <c r="B901" t="str">
        <f>"010301121607"</f>
        <v>010301121607</v>
      </c>
      <c r="C901" t="str">
        <f>"WTP"</f>
        <v>WTP</v>
      </c>
      <c r="D901">
        <v>80</v>
      </c>
    </row>
    <row r="902" spans="1:4">
      <c r="A902" t="str">
        <f>"NORNABIHA BINTI SALLEH"</f>
        <v>NORNABIHA BINTI SALLEH</v>
      </c>
      <c r="B902" t="str">
        <f>"010105080756"</f>
        <v>010105080756</v>
      </c>
      <c r="C902" t="str">
        <f>"WTP"</f>
        <v>WTP</v>
      </c>
      <c r="D902">
        <v>80</v>
      </c>
    </row>
    <row r="903" spans="1:4">
      <c r="A903" t="str">
        <f>"NOROL BINTI MOHD KAMAL"</f>
        <v>NOROL BINTI MOHD KAMAL</v>
      </c>
      <c r="B903" t="str">
        <f>"010927670018"</f>
        <v>010927670018</v>
      </c>
      <c r="C903" t="str">
        <f>"WTP"</f>
        <v>WTP</v>
      </c>
      <c r="D903">
        <v>80</v>
      </c>
    </row>
    <row r="904" spans="1:4">
      <c r="A904" t="str">
        <f>"NORSHAM GHAZALI"</f>
        <v>NORSHAM GHAZALI</v>
      </c>
      <c r="B904" t="str">
        <f>"010803010819"</f>
        <v>010803010819</v>
      </c>
      <c r="C904" t="str">
        <f>"WTP"</f>
        <v>WTP</v>
      </c>
      <c r="D904">
        <v>80</v>
      </c>
    </row>
    <row r="905" spans="1:4">
      <c r="A905" t="str">
        <f>"NORSHANARIZA AMNI BINTI MUHAMAD SIDEK"</f>
        <v>NORSHANARIZA AMNI BINTI MUHAMAD SIDEK</v>
      </c>
      <c r="B905" t="str">
        <f>"010612010170"</f>
        <v>010612010170</v>
      </c>
      <c r="C905" t="str">
        <f>"WTP"</f>
        <v>WTP</v>
      </c>
      <c r="D905">
        <v>80</v>
      </c>
    </row>
    <row r="906" spans="1:4">
      <c r="A906" t="str">
        <f>"NORSHUHADA BINTI SHAHRUL NIZAM"</f>
        <v>NORSHUHADA BINTI SHAHRUL NIZAM</v>
      </c>
      <c r="B906" t="str">
        <f>"010307050774"</f>
        <v>010307050774</v>
      </c>
      <c r="C906" t="str">
        <f>"WTP"</f>
        <v>WTP</v>
      </c>
      <c r="D906">
        <v>80</v>
      </c>
    </row>
    <row r="907" spans="1:4">
      <c r="A907" t="str">
        <f>"NORSYAFIKAH BINTI NASARUDIN"</f>
        <v>NORSYAFIKAH BINTI NASARUDIN</v>
      </c>
      <c r="B907" t="str">
        <f>"010308080844"</f>
        <v>010308080844</v>
      </c>
      <c r="C907" t="str">
        <f>"WTP"</f>
        <v>WTP</v>
      </c>
      <c r="D907">
        <v>80</v>
      </c>
    </row>
    <row r="908" spans="1:4">
      <c r="A908" t="str">
        <f>"NORSYAFINAS BINTI MISRAN"</f>
        <v>NORSYAFINAS BINTI MISRAN</v>
      </c>
      <c r="B908" t="str">
        <f>"010514040456"</f>
        <v>010514040456</v>
      </c>
      <c r="C908" t="str">
        <f>"WTP"</f>
        <v>WTP</v>
      </c>
      <c r="D908">
        <v>80</v>
      </c>
    </row>
    <row r="909" spans="1:4">
      <c r="A909" t="str">
        <f>"NORUL AINA BINTI ZAINON ADZIN"</f>
        <v>NORUL AINA BINTI ZAINON ADZIN</v>
      </c>
      <c r="B909" t="str">
        <f>"010515080564"</f>
        <v>010515080564</v>
      </c>
      <c r="C909" t="str">
        <f>"WTP"</f>
        <v>WTP</v>
      </c>
      <c r="D909">
        <v>80</v>
      </c>
    </row>
    <row r="910" spans="1:4">
      <c r="A910" t="str">
        <f>"NORZULAIKHA FAQHIRA BINTI MOHD SUKRI"</f>
        <v>NORZULAIKHA FAQHIRA BINTI MOHD SUKRI</v>
      </c>
      <c r="B910" t="str">
        <f>"010614110212"</f>
        <v>010614110212</v>
      </c>
      <c r="C910" t="str">
        <f>"WTP"</f>
        <v>WTP</v>
      </c>
      <c r="D910">
        <v>80</v>
      </c>
    </row>
    <row r="911" spans="1:4">
      <c r="A911" t="str">
        <f>"NOUR IZWANIERA BINTI TAMPA"</f>
        <v>NOUR IZWANIERA BINTI TAMPA</v>
      </c>
      <c r="B911" t="str">
        <f>"011130121358"</f>
        <v>011130121358</v>
      </c>
      <c r="C911" t="str">
        <f>"WTP"</f>
        <v>WTP</v>
      </c>
      <c r="D911">
        <v>80</v>
      </c>
    </row>
    <row r="912" spans="1:4">
      <c r="A912" t="str">
        <f>"NUR ADILLAH BINTI YANG AHMAD"</f>
        <v>NUR ADILLAH BINTI YANG AHMAD</v>
      </c>
      <c r="B912" t="str">
        <f>"010318070068"</f>
        <v>010318070068</v>
      </c>
      <c r="C912" t="str">
        <f>"WTP"</f>
        <v>WTP</v>
      </c>
      <c r="D912">
        <v>80</v>
      </c>
    </row>
    <row r="913" spans="1:4">
      <c r="A913" t="str">
        <f>"NUR ADRIANA FARISA BINTI HALMAL BASRI"</f>
        <v>NUR ADRIANA FARISA BINTI HALMAL BASRI</v>
      </c>
      <c r="B913" t="str">
        <f>"010211010866"</f>
        <v>010211010866</v>
      </c>
      <c r="C913" t="str">
        <f>"WTP"</f>
        <v>WTP</v>
      </c>
      <c r="D913">
        <v>80</v>
      </c>
    </row>
    <row r="914" spans="1:4">
      <c r="A914" t="str">
        <f>"NUR AFIQAH BINTI AZLEE"</f>
        <v>NUR AFIQAH BINTI AZLEE</v>
      </c>
      <c r="B914" t="str">
        <f>"010603020748"</f>
        <v>010603020748</v>
      </c>
      <c r="C914" t="str">
        <f>"WTP"</f>
        <v>WTP</v>
      </c>
      <c r="D914">
        <v>80</v>
      </c>
    </row>
    <row r="915" spans="1:4">
      <c r="A915" t="str">
        <f>"NUR AHMAD AFZAM BIN MAZLAN"</f>
        <v>NUR AHMAD AFZAM BIN MAZLAN</v>
      </c>
      <c r="B915" t="str">
        <f>"011022030141"</f>
        <v>011022030141</v>
      </c>
      <c r="C915" t="str">
        <f>"WTP"</f>
        <v>WTP</v>
      </c>
      <c r="D915">
        <v>80</v>
      </c>
    </row>
    <row r="916" spans="1:4">
      <c r="A916" t="str">
        <f>"NUR AIN AFIQAH BINTI RADZIL"</f>
        <v>NUR AIN AFIQAH BINTI RADZIL</v>
      </c>
      <c r="B916" t="str">
        <f>"010128060408"</f>
        <v>010128060408</v>
      </c>
      <c r="C916" t="str">
        <f>"WTP"</f>
        <v>WTP</v>
      </c>
      <c r="D916">
        <v>80</v>
      </c>
    </row>
    <row r="917" spans="1:4">
      <c r="A917" t="str">
        <f>"NUR AIN BALQIS BINTI JOUNI"</f>
        <v>NUR AIN BALQIS BINTI JOUNI</v>
      </c>
      <c r="B917" t="str">
        <f>"010202030400"</f>
        <v>010202030400</v>
      </c>
      <c r="C917" t="str">
        <f>"WTP"</f>
        <v>WTP</v>
      </c>
      <c r="D917">
        <v>80</v>
      </c>
    </row>
    <row r="918" spans="1:4">
      <c r="A918" t="str">
        <f>"NUR AIN BINTI BAKRI"</f>
        <v>NUR AIN BINTI BAKRI</v>
      </c>
      <c r="B918" t="str">
        <f>"010209030438"</f>
        <v>010209030438</v>
      </c>
      <c r="C918" t="str">
        <f>"WTP"</f>
        <v>WTP</v>
      </c>
      <c r="D918">
        <v>80</v>
      </c>
    </row>
    <row r="919" spans="1:4">
      <c r="A919" t="str">
        <f>"NUR AIN SYAFINAS BINTI ZUL"</f>
        <v>NUR AIN SYAFINAS BINTI ZUL</v>
      </c>
      <c r="B919" t="str">
        <f>"010605011562"</f>
        <v>010605011562</v>
      </c>
      <c r="C919" t="str">
        <f>"WTP"</f>
        <v>WTP</v>
      </c>
      <c r="D919">
        <v>80</v>
      </c>
    </row>
    <row r="920" spans="1:4">
      <c r="A920" t="str">
        <f>"NUR AIN SYAKIRA BT AZRI"</f>
        <v>NUR AIN SYAKIRA BT AZRI</v>
      </c>
      <c r="B920" t="str">
        <f>"011222060396"</f>
        <v>011222060396</v>
      </c>
      <c r="C920" t="str">
        <f>"WTP"</f>
        <v>WTP</v>
      </c>
      <c r="D920">
        <v>80</v>
      </c>
    </row>
    <row r="921" spans="1:4">
      <c r="A921" t="str">
        <f>"NUR AINA ASYHIERA  JAMALUDIN"</f>
        <v>NUR AINA ASYHIERA  JAMALUDIN</v>
      </c>
      <c r="B921" t="str">
        <f>"010404141002"</f>
        <v>010404141002</v>
      </c>
      <c r="C921" t="str">
        <f>"WTP"</f>
        <v>WTP</v>
      </c>
      <c r="D921">
        <v>80</v>
      </c>
    </row>
    <row r="922" spans="1:4">
      <c r="A922" t="str">
        <f>"NUR AINA BINTI HISHAMUDDIN"</f>
        <v>NUR AINA BINTI HISHAMUDDIN</v>
      </c>
      <c r="B922" t="str">
        <f>"011008080636"</f>
        <v>011008080636</v>
      </c>
      <c r="C922" t="str">
        <f>"WTP"</f>
        <v>WTP</v>
      </c>
      <c r="D922">
        <v>80</v>
      </c>
    </row>
    <row r="923" spans="1:4">
      <c r="A923" t="str">
        <f>"NUR AINATASHA BALQIS BINTI MUHAMMAD NOOR"</f>
        <v>NUR AINATASHA BALQIS BINTI MUHAMMAD NOOR</v>
      </c>
      <c r="B923" t="str">
        <f>"010518060438"</f>
        <v>010518060438</v>
      </c>
      <c r="C923" t="str">
        <f>"WTP"</f>
        <v>WTP</v>
      </c>
      <c r="D923">
        <v>80</v>
      </c>
    </row>
    <row r="924" spans="1:4">
      <c r="A924" t="str">
        <f>"NUR AISYAH BINTI ROSLI"</f>
        <v>NUR AISYAH BINTI ROSLI</v>
      </c>
      <c r="B924" t="str">
        <f>"010612010592"</f>
        <v>010612010592</v>
      </c>
      <c r="C924" t="str">
        <f>"WTP"</f>
        <v>WTP</v>
      </c>
      <c r="D924">
        <v>80</v>
      </c>
    </row>
    <row r="925" spans="1:4">
      <c r="A925" t="str">
        <f>"NUR AISYAH BINTI SOPRI"</f>
        <v>NUR AISYAH BINTI SOPRI</v>
      </c>
      <c r="B925" t="str">
        <f>"010719030964"</f>
        <v>010719030964</v>
      </c>
      <c r="C925" t="str">
        <f>"WTP"</f>
        <v>WTP</v>
      </c>
      <c r="D925">
        <v>80</v>
      </c>
    </row>
    <row r="926" spans="1:4">
      <c r="A926" t="str">
        <f>"NUR AIZAD ISKANDAR BIN MOHD ROSLI"</f>
        <v>NUR AIZAD ISKANDAR BIN MOHD ROSLI</v>
      </c>
      <c r="B926" t="str">
        <f>"010520030123"</f>
        <v>010520030123</v>
      </c>
      <c r="C926" t="str">
        <f>"WTP"</f>
        <v>WTP</v>
      </c>
      <c r="D926">
        <v>80</v>
      </c>
    </row>
    <row r="927" spans="1:4">
      <c r="A927" t="str">
        <f>"NUR ALIA BINTI MUSTAFA"</f>
        <v>NUR ALIA BINTI MUSTAFA</v>
      </c>
      <c r="B927" t="str">
        <f>"011205110662"</f>
        <v>011205110662</v>
      </c>
      <c r="C927" t="str">
        <f>"WTP"</f>
        <v>WTP</v>
      </c>
      <c r="D927">
        <v>80</v>
      </c>
    </row>
    <row r="928" spans="1:4">
      <c r="A928" t="str">
        <f>"NUR ALIA FATIHA BINTI ABDULLAH"</f>
        <v>NUR ALIA FATIHA BINTI ABDULLAH</v>
      </c>
      <c r="B928" t="str">
        <f>"010911060928"</f>
        <v>010911060928</v>
      </c>
      <c r="C928" t="str">
        <f>"WTP"</f>
        <v>WTP</v>
      </c>
      <c r="D928">
        <v>80</v>
      </c>
    </row>
    <row r="929" spans="1:4">
      <c r="A929" t="str">
        <f>"NUR ALIYA EMELIA BINTI MOHAMAD RASHID"</f>
        <v>NUR ALIYA EMELIA BINTI MOHAMAD RASHID</v>
      </c>
      <c r="B929" t="str">
        <f>"011128090062"</f>
        <v>011128090062</v>
      </c>
      <c r="C929" t="str">
        <f>"WTP"</f>
        <v>WTP</v>
      </c>
      <c r="D929">
        <v>80</v>
      </c>
    </row>
    <row r="930" spans="1:4">
      <c r="A930" t="str">
        <f>"NUR ALLESYA BINTI AZMAN"</f>
        <v>NUR ALLESYA BINTI AZMAN</v>
      </c>
      <c r="B930" t="str">
        <f>"010717010572"</f>
        <v>010717010572</v>
      </c>
      <c r="C930" t="str">
        <f>"WTP"</f>
        <v>WTP</v>
      </c>
      <c r="D930">
        <v>80</v>
      </c>
    </row>
    <row r="931" spans="1:4">
      <c r="A931" t="str">
        <f>"NUR ALLIYA SYAFIKA BINTI MOHD JAFRI"</f>
        <v>NUR ALLIYA SYAFIKA BINTI MOHD JAFRI</v>
      </c>
      <c r="B931" t="str">
        <f>"010812080026"</f>
        <v>010812080026</v>
      </c>
      <c r="C931" t="str">
        <f>"WTP"</f>
        <v>WTP</v>
      </c>
      <c r="D931">
        <v>80</v>
      </c>
    </row>
    <row r="932" spans="1:4">
      <c r="A932" t="str">
        <f>"NUR ALYA SORFINA BINTI ABDULLAH"</f>
        <v>NUR ALYA SORFINA BINTI ABDULLAH</v>
      </c>
      <c r="B932" t="str">
        <f>"010426020148"</f>
        <v>010426020148</v>
      </c>
      <c r="C932" t="str">
        <f>"WTP"</f>
        <v>WTP</v>
      </c>
      <c r="D932">
        <v>80</v>
      </c>
    </row>
    <row r="933" spans="1:4">
      <c r="A933" t="str">
        <f>"NUR ALYAA ATHIRAH BINTI ROSLAN"</f>
        <v>NUR ALYAA ATHIRAH BINTI ROSLAN</v>
      </c>
      <c r="B933" t="str">
        <f>"010108020206"</f>
        <v>010108020206</v>
      </c>
      <c r="C933" t="str">
        <f>"WTP"</f>
        <v>WTP</v>
      </c>
      <c r="D933">
        <v>80</v>
      </c>
    </row>
    <row r="934" spans="1:4">
      <c r="A934" t="str">
        <f>"NUR AMEERA BINTI  SYUKRI"</f>
        <v>NUR AMEERA BINTI  SYUKRI</v>
      </c>
      <c r="B934" t="str">
        <f>"011216140656"</f>
        <v>011216140656</v>
      </c>
      <c r="C934" t="str">
        <f>"WTP"</f>
        <v>WTP</v>
      </c>
      <c r="D934">
        <v>80</v>
      </c>
    </row>
    <row r="935" spans="1:4">
      <c r="A935" t="str">
        <f>"NUR AMIRATUL NABIHAH BOLKIAH"</f>
        <v>NUR AMIRATUL NABIHAH BOLKIAH</v>
      </c>
      <c r="B935" t="str">
        <f>"011125130612"</f>
        <v>011125130612</v>
      </c>
      <c r="C935" t="str">
        <f>"WTP"</f>
        <v>WTP</v>
      </c>
      <c r="D935">
        <v>80</v>
      </c>
    </row>
    <row r="936" spans="1:4">
      <c r="A936" t="str">
        <f>"NUR AMYRA ALYA BINTI ROSHAIDI"</f>
        <v>NUR AMYRA ALYA BINTI ROSHAIDI</v>
      </c>
      <c r="B936" t="str">
        <f>"010501110558"</f>
        <v>010501110558</v>
      </c>
      <c r="C936" t="str">
        <f>"WTP"</f>
        <v>WTP</v>
      </c>
      <c r="D936">
        <v>80</v>
      </c>
    </row>
    <row r="937" spans="1:4">
      <c r="A937" t="str">
        <f>"NUR ANIS ASYURAH SUHAIMI BINTI ABDUL RAHMAN"</f>
        <v>NUR ANIS ASYURAH SUHAIMI BINTI ABDUL RAHMAN</v>
      </c>
      <c r="B937" t="str">
        <f>"010803040452"</f>
        <v>010803040452</v>
      </c>
      <c r="C937" t="str">
        <f>"WTP"</f>
        <v>WTP</v>
      </c>
      <c r="D937">
        <v>80</v>
      </c>
    </row>
    <row r="938" spans="1:4">
      <c r="A938" t="str">
        <f>"NUR ANIS SURYANIE NOR RUBY BINTI ABDULLAH"</f>
        <v>NUR ANIS SURYANIE NOR RUBY BINTI ABDULLAH</v>
      </c>
      <c r="B938" t="str">
        <f>"011101031054"</f>
        <v>011101031054</v>
      </c>
      <c r="C938" t="str">
        <f>"WTP"</f>
        <v>WTP</v>
      </c>
      <c r="D938">
        <v>80</v>
      </c>
    </row>
    <row r="939" spans="1:4">
      <c r="A939" t="str">
        <f>"NUR ANIS SYAFIQAH BINTI AZIZI"</f>
        <v>NUR ANIS SYAFIQAH BINTI AZIZI</v>
      </c>
      <c r="B939" t="str">
        <f>"010324140202"</f>
        <v>010324140202</v>
      </c>
      <c r="C939" t="str">
        <f>"WTP"</f>
        <v>WTP</v>
      </c>
      <c r="D939">
        <v>80</v>
      </c>
    </row>
    <row r="940" spans="1:4">
      <c r="A940" t="str">
        <f>"NUR ANISSA FATIHA BINTI MOHD KHAIRUL ANUAR"</f>
        <v>NUR ANISSA FATIHA BINTI MOHD KHAIRUL ANUAR</v>
      </c>
      <c r="B940" t="str">
        <f>"010910060838"</f>
        <v>010910060838</v>
      </c>
      <c r="C940" t="str">
        <f>"WTP"</f>
        <v>WTP</v>
      </c>
      <c r="D940">
        <v>80</v>
      </c>
    </row>
    <row r="941" spans="1:4">
      <c r="A941" t="str">
        <f>"NUR AQILAH BINTI ADEYSHAM"</f>
        <v>NUR AQILAH BINTI ADEYSHAM</v>
      </c>
      <c r="B941" t="str">
        <f>"010218060196"</f>
        <v>010218060196</v>
      </c>
      <c r="C941" t="str">
        <f>"WTP"</f>
        <v>WTP</v>
      </c>
      <c r="D941">
        <v>80</v>
      </c>
    </row>
    <row r="942" spans="1:4">
      <c r="A942" t="str">
        <f>"NUR ARFARIZA BINTI ABDULLAH"</f>
        <v>NUR ARFARIZA BINTI ABDULLAH</v>
      </c>
      <c r="B942" t="str">
        <f>"010219130854"</f>
        <v>010219130854</v>
      </c>
      <c r="C942" t="str">
        <f>"WTP"</f>
        <v>WTP</v>
      </c>
      <c r="D942">
        <v>80</v>
      </c>
    </row>
    <row r="943" spans="1:4">
      <c r="A943" t="str">
        <f>"NUR ATHIRAH  IZZATI BINTI MA'AROF"</f>
        <v>NUR ATHIRAH  IZZATI BINTI MA'AROF</v>
      </c>
      <c r="B943" t="str">
        <f>"010704030590"</f>
        <v>010704030590</v>
      </c>
      <c r="C943" t="str">
        <f>"WTP"</f>
        <v>WTP</v>
      </c>
      <c r="D943">
        <v>80</v>
      </c>
    </row>
    <row r="944" spans="1:4">
      <c r="A944" t="str">
        <f>"NUR ATHIRAH BINTI JAMALUDIN"</f>
        <v>NUR ATHIRAH BINTI JAMALUDIN</v>
      </c>
      <c r="B944" t="str">
        <f>"010123080530"</f>
        <v>010123080530</v>
      </c>
      <c r="C944" t="str">
        <f>"WTP"</f>
        <v>WTP</v>
      </c>
      <c r="D944">
        <v>80</v>
      </c>
    </row>
    <row r="945" spans="1:4">
      <c r="A945" t="str">
        <f>"NUR 'ATHIRAH SYAZWANI BINTI ROSLAN"</f>
        <v>NUR 'ATHIRAH SYAZWANI BINTI ROSLAN</v>
      </c>
      <c r="B945" t="str">
        <f>"010827140116"</f>
        <v>010827140116</v>
      </c>
      <c r="C945" t="str">
        <f>"WTP"</f>
        <v>WTP</v>
      </c>
      <c r="D945">
        <v>80</v>
      </c>
    </row>
    <row r="946" spans="1:4">
      <c r="A946" t="str">
        <f>"NUR ATIE ELISHA BINTI MOHD FAUZIE"</f>
        <v>NUR ATIE ELISHA BINTI MOHD FAUZIE</v>
      </c>
      <c r="B946" t="str">
        <f>"011121020950"</f>
        <v>011121020950</v>
      </c>
      <c r="C946" t="str">
        <f>"WTP"</f>
        <v>WTP</v>
      </c>
      <c r="D946">
        <v>80</v>
      </c>
    </row>
    <row r="947" spans="1:4">
      <c r="A947" t="str">
        <f>"NUR ATIERAH  HANIN BINTI ZUKI ASMANI"</f>
        <v>NUR ATIERAH  HANIN BINTI ZUKI ASMANI</v>
      </c>
      <c r="B947" t="str">
        <f>"010605110288"</f>
        <v>010605110288</v>
      </c>
      <c r="C947" t="str">
        <f>"WTP"</f>
        <v>WTP</v>
      </c>
      <c r="D947">
        <v>80</v>
      </c>
    </row>
    <row r="948" spans="1:4">
      <c r="A948" t="str">
        <f>"NUR AUNI AMIRAH BINTI BASRI"</f>
        <v>NUR AUNI AMIRAH BINTI BASRI</v>
      </c>
      <c r="B948" t="str">
        <f>"010704060714"</f>
        <v>010704060714</v>
      </c>
      <c r="C948" t="str">
        <f>"WTP"</f>
        <v>WTP</v>
      </c>
      <c r="D948">
        <v>80</v>
      </c>
    </row>
    <row r="949" spans="1:4">
      <c r="A949" t="str">
        <f>"NUR AYUNI SYAKIRAH MOHD YUSUF"</f>
        <v>NUR AYUNI SYAKIRAH MOHD YUSUF</v>
      </c>
      <c r="B949" t="str">
        <f>"011202141148"</f>
        <v>011202141148</v>
      </c>
      <c r="C949" t="str">
        <f>"WTP"</f>
        <v>WTP</v>
      </c>
      <c r="D949">
        <v>80</v>
      </c>
    </row>
    <row r="950" spans="1:4">
      <c r="A950" t="str">
        <f>"NUR AZALIZA NAJLA BINTI REZALI"</f>
        <v>NUR AZALIZA NAJLA BINTI REZALI</v>
      </c>
      <c r="B950" t="str">
        <f>"010129140944"</f>
        <v>010129140944</v>
      </c>
      <c r="C950" t="str">
        <f>"WTP"</f>
        <v>WTP</v>
      </c>
      <c r="D950">
        <v>80</v>
      </c>
    </row>
    <row r="951" spans="1:4">
      <c r="A951" t="str">
        <f>"NUR AZIRA BINTI ANUAR"</f>
        <v>NUR AZIRA BINTI ANUAR</v>
      </c>
      <c r="B951" t="str">
        <f>"010325110494"</f>
        <v>010325110494</v>
      </c>
      <c r="C951" t="str">
        <f>"WTP"</f>
        <v>WTP</v>
      </c>
      <c r="D951">
        <v>80</v>
      </c>
    </row>
    <row r="952" spans="1:4">
      <c r="A952" t="str">
        <f>"NUR AZLINA BINTI ZAHARIDAN"</f>
        <v>NUR AZLINA BINTI ZAHARIDAN</v>
      </c>
      <c r="B952" t="str">
        <f>"010319060080"</f>
        <v>010319060080</v>
      </c>
      <c r="C952" t="str">
        <f>"WTP"</f>
        <v>WTP</v>
      </c>
      <c r="D952">
        <v>80</v>
      </c>
    </row>
    <row r="953" spans="1:4">
      <c r="A953" t="str">
        <f>"NUR BADRINA BINTI SHAMSUHAIMI"</f>
        <v>NUR BADRINA BINTI SHAMSUHAIMI</v>
      </c>
      <c r="B953" t="str">
        <f>"011105021144"</f>
        <v>011105021144</v>
      </c>
      <c r="C953" t="str">
        <f>"WTP"</f>
        <v>WTP</v>
      </c>
      <c r="D953">
        <v>80</v>
      </c>
    </row>
    <row r="954" spans="1:4">
      <c r="A954" t="str">
        <f>"NUR BALQIS HIDAYAH BINTI ABD RAHIM"</f>
        <v>NUR BALQIS HIDAYAH BINTI ABD RAHIM</v>
      </c>
      <c r="B954" t="str">
        <f>"010708020816"</f>
        <v>010708020816</v>
      </c>
      <c r="C954" t="str">
        <f>"WTP"</f>
        <v>WTP</v>
      </c>
      <c r="D954">
        <v>80</v>
      </c>
    </row>
    <row r="955" spans="1:4">
      <c r="A955" t="str">
        <f>"NUR DAHLIA BATRISYA BINTI MOHD HAZRAL"</f>
        <v>NUR DAHLIA BATRISYA BINTI MOHD HAZRAL</v>
      </c>
      <c r="B955" t="str">
        <f>"010813100308"</f>
        <v>010813100308</v>
      </c>
      <c r="C955" t="str">
        <f>"WTP"</f>
        <v>WTP</v>
      </c>
      <c r="D955">
        <v>80</v>
      </c>
    </row>
    <row r="956" spans="1:4">
      <c r="A956" t="str">
        <f>"NUR EZMER DANIEL BIN ANUAR"</f>
        <v>NUR EZMER DANIEL BIN ANUAR</v>
      </c>
      <c r="B956" t="str">
        <f>"010115060337"</f>
        <v>010115060337</v>
      </c>
      <c r="C956" t="str">
        <f>"WTP"</f>
        <v>WTP</v>
      </c>
      <c r="D956">
        <v>80</v>
      </c>
    </row>
    <row r="957" spans="1:4">
      <c r="A957" t="str">
        <f>"NUR FAKHIRA BINTI ZAKARIA"</f>
        <v>NUR FAKHIRA BINTI ZAKARIA</v>
      </c>
      <c r="B957" t="str">
        <f>"011120010478"</f>
        <v>011120010478</v>
      </c>
      <c r="C957" t="str">
        <f>"WTP"</f>
        <v>WTP</v>
      </c>
      <c r="D957">
        <v>80</v>
      </c>
    </row>
    <row r="958" spans="1:4">
      <c r="A958" t="str">
        <f>"NUR FALASYAFIKA BINTI HAMRAN"</f>
        <v>NUR FALASYAFIKA BINTI HAMRAN</v>
      </c>
      <c r="B958" t="str">
        <f>"010722130210"</f>
        <v>010722130210</v>
      </c>
      <c r="C958" t="str">
        <f>"WTP"</f>
        <v>WTP</v>
      </c>
      <c r="D958">
        <v>80</v>
      </c>
    </row>
    <row r="959" spans="1:4">
      <c r="A959" t="str">
        <f>"NUR FARAH HANIM BINTI MD NOH"</f>
        <v>NUR FARAH HANIM BINTI MD NOH</v>
      </c>
      <c r="B959" t="str">
        <f>"010430020976"</f>
        <v>010430020976</v>
      </c>
      <c r="C959" t="str">
        <f>"WTP"</f>
        <v>WTP</v>
      </c>
      <c r="D959">
        <v>80</v>
      </c>
    </row>
    <row r="960" spans="1:4">
      <c r="A960" t="str">
        <f>"NUR FARAHANIM BINTI CHE ROZMI"</f>
        <v>NUR FARAHANIM BINTI CHE ROZMI</v>
      </c>
      <c r="B960" t="str">
        <f>"010104140526"</f>
        <v>010104140526</v>
      </c>
      <c r="C960" t="str">
        <f>"WTP"</f>
        <v>WTP</v>
      </c>
      <c r="D960">
        <v>80</v>
      </c>
    </row>
    <row r="961" spans="1:4">
      <c r="A961" t="str">
        <f>"NUR FARISHYA ADREENA BINTI MOHD RASHID"</f>
        <v>NUR FARISHYA ADREENA BINTI MOHD RASHID</v>
      </c>
      <c r="B961" t="str">
        <f>"010606011038"</f>
        <v>010606011038</v>
      </c>
      <c r="C961" t="str">
        <f>"WTP"</f>
        <v>WTP</v>
      </c>
      <c r="D961">
        <v>80</v>
      </c>
    </row>
    <row r="962" spans="1:4">
      <c r="A962" t="str">
        <f>"NUR FATIHAH BINTI  JAMALUDDIN"</f>
        <v>NUR FATIHAH BINTI  JAMALUDDIN</v>
      </c>
      <c r="B962" t="str">
        <f>"011021021462"</f>
        <v>011021021462</v>
      </c>
      <c r="C962" t="str">
        <f t="shared" ref="C962:C1025" si="15">"WTP"</f>
        <v>WTP</v>
      </c>
      <c r="D962">
        <v>80</v>
      </c>
    </row>
    <row r="963" spans="1:4">
      <c r="A963" t="str">
        <f>"NUR FATIHAH BINTI NORAZRI"</f>
        <v>NUR FATIHAH BINTI NORAZRI</v>
      </c>
      <c r="B963" t="str">
        <f>"010304060192"</f>
        <v>010304060192</v>
      </c>
      <c r="C963" t="str">
        <f>"WTP"</f>
        <v>WTP</v>
      </c>
      <c r="D963">
        <v>80</v>
      </c>
    </row>
    <row r="964" spans="1:4">
      <c r="A964" t="str">
        <f>"NUR FATIHAH DAMIA BINTI ABDUL RAAFI"</f>
        <v>NUR FATIHAH DAMIA BINTI ABDUL RAAFI</v>
      </c>
      <c r="B964" t="str">
        <f>"010711011216"</f>
        <v>010711011216</v>
      </c>
      <c r="C964" t="str">
        <f>"WTP"</f>
        <v>WTP</v>
      </c>
      <c r="D964">
        <v>80</v>
      </c>
    </row>
    <row r="965" spans="1:4">
      <c r="A965" t="str">
        <f>"NUR FATIN ALINA BINTI RAMLI"</f>
        <v>NUR FATIN ALINA BINTI RAMLI</v>
      </c>
      <c r="B965" t="str">
        <f>"010813040122"</f>
        <v>010813040122</v>
      </c>
      <c r="C965" t="str">
        <f>"WTP"</f>
        <v>WTP</v>
      </c>
      <c r="D965">
        <v>80</v>
      </c>
    </row>
    <row r="966" spans="1:4">
      <c r="A966" t="str">
        <f>"NUR FATIN IZZANI BINTI AHMAD TARMIZI"</f>
        <v>NUR FATIN IZZANI BINTI AHMAD TARMIZI</v>
      </c>
      <c r="B966" t="str">
        <f>"011224081094"</f>
        <v>011224081094</v>
      </c>
      <c r="C966" t="str">
        <f>"WTP"</f>
        <v>WTP</v>
      </c>
      <c r="D966">
        <v>80</v>
      </c>
    </row>
    <row r="967" spans="1:4">
      <c r="A967" t="str">
        <f>"NUR FATIN NADIAH BINTI MOHD ZAMRI"</f>
        <v>NUR FATIN NADIAH BINTI MOHD ZAMRI</v>
      </c>
      <c r="B967" t="str">
        <f>"010808020776"</f>
        <v>010808020776</v>
      </c>
      <c r="C967" t="str">
        <f>"WTP"</f>
        <v>WTP</v>
      </c>
      <c r="D967">
        <v>80</v>
      </c>
    </row>
    <row r="968" spans="1:4">
      <c r="A968" t="str">
        <f>"NUR FAZIHAH BINTI ROSMAWADY"</f>
        <v>NUR FAZIHAH BINTI ROSMAWADY</v>
      </c>
      <c r="B968" t="str">
        <f>"010124100476"</f>
        <v>010124100476</v>
      </c>
      <c r="C968" t="str">
        <f>"WTP"</f>
        <v>WTP</v>
      </c>
      <c r="D968">
        <v>80</v>
      </c>
    </row>
    <row r="969" spans="1:4">
      <c r="A969" t="str">
        <f>"NUR HAFIZAH BINTI MOHAMAD ALI"</f>
        <v>NUR HAFIZAH BINTI MOHAMAD ALI</v>
      </c>
      <c r="B969" t="str">
        <f>"010220070828"</f>
        <v>010220070828</v>
      </c>
      <c r="C969" t="str">
        <f>"WTP"</f>
        <v>WTP</v>
      </c>
      <c r="D969">
        <v>80</v>
      </c>
    </row>
    <row r="970" spans="1:4">
      <c r="A970" t="str">
        <f>"NUR HANNIE BINTI MOHAMMAD ZAHID"</f>
        <v>NUR HANNIE BINTI MOHAMMAD ZAHID</v>
      </c>
      <c r="B970" t="str">
        <f>"010625020992"</f>
        <v>010625020992</v>
      </c>
      <c r="C970" t="str">
        <f>"WTP"</f>
        <v>WTP</v>
      </c>
      <c r="D970">
        <v>80</v>
      </c>
    </row>
    <row r="971" spans="1:4">
      <c r="A971" t="str">
        <f>"NUR HURAIZAH BINTI ZAINOL"</f>
        <v>NUR HURAIZAH BINTI ZAINOL</v>
      </c>
      <c r="B971" t="str">
        <f>"010221080892"</f>
        <v>010221080892</v>
      </c>
      <c r="C971" t="str">
        <f>"WTP"</f>
        <v>WTP</v>
      </c>
      <c r="D971">
        <v>80</v>
      </c>
    </row>
    <row r="972" spans="1:4">
      <c r="A972" t="str">
        <f>"NUR IFFAH NAZIFA BINTI MOHTARD"</f>
        <v>NUR IFFAH NAZIFA BINTI MOHTARD</v>
      </c>
      <c r="B972" t="str">
        <f>"010213020590"</f>
        <v>010213020590</v>
      </c>
      <c r="C972" t="str">
        <f>"WTP"</f>
        <v>WTP</v>
      </c>
      <c r="D972">
        <v>80</v>
      </c>
    </row>
    <row r="973" spans="1:4">
      <c r="A973" t="str">
        <f>"NUR IRDINA DAMIA BINTI SUHAIMI"</f>
        <v>NUR IRDINA DAMIA BINTI SUHAIMI</v>
      </c>
      <c r="B973" t="str">
        <f>"010919020066"</f>
        <v>010919020066</v>
      </c>
      <c r="C973" t="str">
        <f>"WTP"</f>
        <v>WTP</v>
      </c>
      <c r="D973">
        <v>80</v>
      </c>
    </row>
    <row r="974" spans="1:4">
      <c r="A974" t="str">
        <f>"NUR ISMAHANI BINTI MAT LAZIM"</f>
        <v>NUR ISMAHANI BINTI MAT LAZIM</v>
      </c>
      <c r="B974" t="str">
        <f>"010220110498"</f>
        <v>010220110498</v>
      </c>
      <c r="C974" t="str">
        <f>"WTP"</f>
        <v>WTP</v>
      </c>
      <c r="D974">
        <v>80</v>
      </c>
    </row>
    <row r="975" spans="1:4">
      <c r="A975" t="str">
        <f>"NUR IZNI NAJWA BINTI JAFRI"</f>
        <v>NUR IZNI NAJWA BINTI JAFRI</v>
      </c>
      <c r="B975" t="str">
        <f>"010206010298"</f>
        <v>010206010298</v>
      </c>
      <c r="C975" t="str">
        <f>"WTP"</f>
        <v>WTP</v>
      </c>
      <c r="D975">
        <v>80</v>
      </c>
    </row>
    <row r="976" spans="1:4">
      <c r="A976" t="str">
        <f>"NUR IZZAH ATIRAH BINTI AMK HARIS"</f>
        <v>NUR IZZAH ATIRAH BINTI AMK HARIS</v>
      </c>
      <c r="B976" t="str">
        <f>"010411030386"</f>
        <v>010411030386</v>
      </c>
      <c r="C976" t="str">
        <f>"WTP"</f>
        <v>WTP</v>
      </c>
      <c r="D976">
        <v>80</v>
      </c>
    </row>
    <row r="977" spans="1:4">
      <c r="A977" t="str">
        <f>"NUR IZZAH ATIRAH BINTI RASMAN"</f>
        <v>NUR IZZAH ATIRAH BINTI RASMAN</v>
      </c>
      <c r="B977" t="str">
        <f>"010114100560"</f>
        <v>010114100560</v>
      </c>
      <c r="C977" t="str">
        <f>"WTP"</f>
        <v>WTP</v>
      </c>
      <c r="D977">
        <v>80</v>
      </c>
    </row>
    <row r="978" spans="1:4">
      <c r="A978" t="str">
        <f>"NUR IZZAH BINTI AHMAD KAMEL"</f>
        <v>NUR IZZAH BINTI AHMAD KAMEL</v>
      </c>
      <c r="B978" t="str">
        <f>"011022100234"</f>
        <v>011022100234</v>
      </c>
      <c r="C978" t="str">
        <f>"WTP"</f>
        <v>WTP</v>
      </c>
      <c r="D978">
        <v>80</v>
      </c>
    </row>
    <row r="979" spans="1:4">
      <c r="A979" t="str">
        <f>"NUR IZZATI ADRIANA BINTI KAMARUZAMAN"</f>
        <v>NUR IZZATI ADRIANA BINTI KAMARUZAMAN</v>
      </c>
      <c r="B979" t="str">
        <f>"011214060388"</f>
        <v>011214060388</v>
      </c>
      <c r="C979" t="str">
        <f>"WTP"</f>
        <v>WTP</v>
      </c>
      <c r="D979">
        <v>80</v>
      </c>
    </row>
    <row r="980" spans="1:4">
      <c r="A980" t="str">
        <f>"NUR IZZATUL AISHAH BINTI ROSLI"</f>
        <v>NUR IZZATUL AISHAH BINTI ROSLI</v>
      </c>
      <c r="B980" t="str">
        <f>"010410030210"</f>
        <v>010410030210</v>
      </c>
      <c r="C980" t="str">
        <f>"WTP"</f>
        <v>WTP</v>
      </c>
      <c r="D980">
        <v>80</v>
      </c>
    </row>
    <row r="981" spans="1:4">
      <c r="A981" t="str">
        <f>"NUR KHAIRUNNISA BINTI ABDULLAH"</f>
        <v>NUR KHAIRUNNISA BINTI ABDULLAH</v>
      </c>
      <c r="B981" t="str">
        <f>"011226020826"</f>
        <v>011226020826</v>
      </c>
      <c r="C981" t="str">
        <f>"WTP"</f>
        <v>WTP</v>
      </c>
      <c r="D981">
        <v>80</v>
      </c>
    </row>
    <row r="982" spans="1:4">
      <c r="A982" t="str">
        <f>"NUR KHOLIS FAHMI BIN MA'SUM"</f>
        <v>NUR KHOLIS FAHMI BIN MA'SUM</v>
      </c>
      <c r="B982" t="str">
        <f>"010118020517"</f>
        <v>010118020517</v>
      </c>
      <c r="C982" t="str">
        <f>"WTP"</f>
        <v>WTP</v>
      </c>
      <c r="D982">
        <v>80</v>
      </c>
    </row>
    <row r="983" spans="1:4">
      <c r="A983" t="str">
        <f>"NUR MAIZATUL AKMA BINTI MISDI"</f>
        <v>NUR MAIZATUL AKMA BINTI MISDI</v>
      </c>
      <c r="B983" t="str">
        <f>"011002011330"</f>
        <v>011002011330</v>
      </c>
      <c r="C983" t="str">
        <f>"WTP"</f>
        <v>WTP</v>
      </c>
      <c r="D983">
        <v>80</v>
      </c>
    </row>
    <row r="984" spans="1:4">
      <c r="A984" t="str">
        <f>"NUR MAZLINA BINTI ABDUL HALIM OWI"</f>
        <v>NUR MAZLINA BINTI ABDUL HALIM OWI</v>
      </c>
      <c r="B984" t="str">
        <f>"010710031346"</f>
        <v>010710031346</v>
      </c>
      <c r="C984" t="str">
        <f>"WTP"</f>
        <v>WTP</v>
      </c>
      <c r="D984">
        <v>80</v>
      </c>
    </row>
    <row r="985" spans="1:4">
      <c r="A985" t="str">
        <f>"NUR MUHAMMAD BIN SHAFIE"</f>
        <v>NUR MUHAMMAD BIN SHAFIE</v>
      </c>
      <c r="B985" t="str">
        <f>"010529021055"</f>
        <v>010529021055</v>
      </c>
      <c r="C985" t="str">
        <f>"WTP"</f>
        <v>WTP</v>
      </c>
      <c r="D985">
        <v>80</v>
      </c>
    </row>
    <row r="986" spans="1:4">
      <c r="A986" t="str">
        <f>"NUR NABILA SYUHADA BINTI MD YUSRI"</f>
        <v>NUR NABILA SYUHADA BINTI MD YUSRI</v>
      </c>
      <c r="B986" t="str">
        <f>"010916020642"</f>
        <v>010916020642</v>
      </c>
      <c r="C986" t="str">
        <f>"WTP"</f>
        <v>WTP</v>
      </c>
      <c r="D986">
        <v>80</v>
      </c>
    </row>
    <row r="987" spans="1:4">
      <c r="A987" t="str">
        <f>"NUR NABILAH BINTI  YA'ACOB"</f>
        <v>NUR NABILAH BINTI  YA'ACOB</v>
      </c>
      <c r="B987" t="str">
        <f>"010817040074"</f>
        <v>010817040074</v>
      </c>
      <c r="C987" t="str">
        <f>"WTP"</f>
        <v>WTP</v>
      </c>
      <c r="D987">
        <v>80</v>
      </c>
    </row>
    <row r="988" spans="1:4">
      <c r="A988" t="str">
        <f>"NUR NABILAH BINTI MOHD FADLI"</f>
        <v>NUR NABILAH BINTI MOHD FADLI</v>
      </c>
      <c r="B988" t="str">
        <f>"010108140646"</f>
        <v>010108140646</v>
      </c>
      <c r="C988" t="str">
        <f>"WTP"</f>
        <v>WTP</v>
      </c>
      <c r="D988">
        <v>80</v>
      </c>
    </row>
    <row r="989" spans="1:4">
      <c r="A989" t="str">
        <f>"NUR NADHIRAH BINTI MOHAMAD OTHMAN"</f>
        <v>NUR NADHIRAH BINTI MOHAMAD OTHMAN</v>
      </c>
      <c r="B989" t="str">
        <f>"011205011840"</f>
        <v>011205011840</v>
      </c>
      <c r="C989" t="str">
        <f>"WTP"</f>
        <v>WTP</v>
      </c>
      <c r="D989">
        <v>80</v>
      </c>
    </row>
    <row r="990" spans="1:4">
      <c r="A990" t="str">
        <f>"NUR NADHIRAH BINTI SABTU"</f>
        <v>NUR NADHIRAH BINTI SABTU</v>
      </c>
      <c r="B990" t="str">
        <f>"010130060124"</f>
        <v>010130060124</v>
      </c>
      <c r="C990" t="str">
        <f>"WTP"</f>
        <v>WTP</v>
      </c>
      <c r="D990">
        <v>80</v>
      </c>
    </row>
    <row r="991" spans="1:4">
      <c r="A991" t="str">
        <f>"NUR NAJWA IZNI BINTI ZAWAWI"</f>
        <v>NUR NAJWA IZNI BINTI ZAWAWI</v>
      </c>
      <c r="B991" t="str">
        <f>"011210110608"</f>
        <v>011210110608</v>
      </c>
      <c r="C991" t="str">
        <f>"WTP"</f>
        <v>WTP</v>
      </c>
      <c r="D991">
        <v>80</v>
      </c>
    </row>
    <row r="992" spans="1:4">
      <c r="A992" t="str">
        <f>"NUR NASUHA BATRISYIA BINTI NORAZAM"</f>
        <v>NUR NASUHA BATRISYIA BINTI NORAZAM</v>
      </c>
      <c r="B992" t="str">
        <f>"010529100650"</f>
        <v>010529100650</v>
      </c>
      <c r="C992" t="str">
        <f>"WTP"</f>
        <v>WTP</v>
      </c>
      <c r="D992">
        <v>80</v>
      </c>
    </row>
    <row r="993" spans="1:4">
      <c r="A993" t="str">
        <f>"NUR NELLEYNA FAIRA"</f>
        <v>NUR NELLEYNA FAIRA</v>
      </c>
      <c r="B993" t="str">
        <f>"010626101778"</f>
        <v>010626101778</v>
      </c>
      <c r="C993" t="str">
        <f>"WTP"</f>
        <v>WTP</v>
      </c>
      <c r="D993">
        <v>80</v>
      </c>
    </row>
    <row r="994" spans="1:4">
      <c r="A994" t="str">
        <f>"NUR QAISARA NISA BINTI MOHD. ZAMBRI"</f>
        <v>NUR QAISARA NISA BINTI MOHD. ZAMBRI</v>
      </c>
      <c r="B994" t="str">
        <f>"010828101610"</f>
        <v>010828101610</v>
      </c>
      <c r="C994" t="str">
        <f>"WTP"</f>
        <v>WTP</v>
      </c>
      <c r="D994">
        <v>80</v>
      </c>
    </row>
    <row r="995" spans="1:4">
      <c r="A995" t="str">
        <f>"NUR QURRATU ' AINI BINTI ROSLI"</f>
        <v>NUR QURRATU ' AINI BINTI ROSLI</v>
      </c>
      <c r="B995" t="str">
        <f>"010926130052"</f>
        <v>010926130052</v>
      </c>
      <c r="C995" t="str">
        <f>"WTP"</f>
        <v>WTP</v>
      </c>
      <c r="D995">
        <v>80</v>
      </c>
    </row>
    <row r="996" spans="1:4">
      <c r="A996" t="str">
        <f>"NUR RISYA ZULAIKHA BINTI ZULNAIDI"</f>
        <v>NUR RISYA ZULAIKHA BINTI ZULNAIDI</v>
      </c>
      <c r="B996" t="str">
        <f>"010316020278"</f>
        <v>010316020278</v>
      </c>
      <c r="C996" t="str">
        <f>"WTP"</f>
        <v>WTP</v>
      </c>
      <c r="D996">
        <v>80</v>
      </c>
    </row>
    <row r="997" spans="1:4">
      <c r="A997" t="str">
        <f>"NUR RUSYDA NASUHA BINTI ROSLI"</f>
        <v>NUR RUSYDA NASUHA BINTI ROSLI</v>
      </c>
      <c r="B997" t="str">
        <f>"010512080278"</f>
        <v>010512080278</v>
      </c>
      <c r="C997" t="str">
        <f>"WTP"</f>
        <v>WTP</v>
      </c>
      <c r="D997">
        <v>80</v>
      </c>
    </row>
    <row r="998" spans="1:4">
      <c r="A998" t="str">
        <f>"NUR SABIHAH BINTI MOHD ZAKEE"</f>
        <v>NUR SABIHAH BINTI MOHD ZAKEE</v>
      </c>
      <c r="B998" t="str">
        <f>"010617070236"</f>
        <v>010617070236</v>
      </c>
      <c r="C998" t="str">
        <f>"WTP"</f>
        <v>WTP</v>
      </c>
      <c r="D998">
        <v>80</v>
      </c>
    </row>
    <row r="999" spans="1:4">
      <c r="A999" t="str">
        <f>"NUR SHAFIRA BINTI SAHARI"</f>
        <v>NUR SHAFIRA BINTI SAHARI</v>
      </c>
      <c r="B999" t="str">
        <f>"010618130034"</f>
        <v>010618130034</v>
      </c>
      <c r="C999" t="str">
        <f>"WTP"</f>
        <v>WTP</v>
      </c>
      <c r="D999">
        <v>80</v>
      </c>
    </row>
    <row r="1000" spans="1:4">
      <c r="A1000" t="str">
        <f>"NUR SHAHIDA BINTI ABDULLAH"</f>
        <v>NUR SHAHIDA BINTI ABDULLAH</v>
      </c>
      <c r="B1000" t="str">
        <f>"010117031062"</f>
        <v>010117031062</v>
      </c>
      <c r="C1000" t="str">
        <f>"WTP"</f>
        <v>WTP</v>
      </c>
      <c r="D1000">
        <v>80</v>
      </c>
    </row>
    <row r="1001" spans="1:4">
      <c r="A1001" t="str">
        <f>"NUR SHAHIFAH ZULAIKA BINTI ZULKEFLI"</f>
        <v>NUR SHAHIFAH ZULAIKA BINTI ZULKEFLI</v>
      </c>
      <c r="B1001" t="str">
        <f>"010508060514"</f>
        <v>010508060514</v>
      </c>
      <c r="C1001" t="str">
        <f>"WTP"</f>
        <v>WTP</v>
      </c>
      <c r="D1001">
        <v>80</v>
      </c>
    </row>
    <row r="1002" spans="1:4">
      <c r="A1002" t="str">
        <f>"NUR SHAMIERA ILHAM SALIM"</f>
        <v>NUR SHAMIERA ILHAM SALIM</v>
      </c>
      <c r="B1002" t="str">
        <f>"010917090044"</f>
        <v>010917090044</v>
      </c>
      <c r="C1002" t="str">
        <f>"WTP"</f>
        <v>WTP</v>
      </c>
      <c r="D1002">
        <v>80</v>
      </c>
    </row>
    <row r="1003" spans="1:4">
      <c r="A1003" t="str">
        <f>"NUR SHIKIN BINTI SABRI"</f>
        <v>NUR SHIKIN BINTI SABRI</v>
      </c>
      <c r="B1003" t="str">
        <f>"010721110058"</f>
        <v>010721110058</v>
      </c>
      <c r="C1003" t="str">
        <f>"WTP"</f>
        <v>WTP</v>
      </c>
      <c r="D1003">
        <v>80</v>
      </c>
    </row>
    <row r="1004" spans="1:4">
      <c r="A1004" t="str">
        <f>"NUR SITI FATIHAH BINTI KADIR"</f>
        <v>NUR SITI FATIHAH BINTI KADIR</v>
      </c>
      <c r="B1004" t="str">
        <f>"010929010312"</f>
        <v>010929010312</v>
      </c>
      <c r="C1004" t="str">
        <f>"WTP"</f>
        <v>WTP</v>
      </c>
      <c r="D1004">
        <v>80</v>
      </c>
    </row>
    <row r="1005" spans="1:4">
      <c r="A1005" t="str">
        <f>"NUR SYA ARBAEYAH BINTI SHAZANUS"</f>
        <v>NUR SYA ARBAEYAH BINTI SHAZANUS</v>
      </c>
      <c r="B1005" t="str">
        <f>"010105110476"</f>
        <v>010105110476</v>
      </c>
      <c r="C1005" t="str">
        <f>"WTP"</f>
        <v>WTP</v>
      </c>
      <c r="D1005">
        <v>80</v>
      </c>
    </row>
    <row r="1006" spans="1:4">
      <c r="A1006" t="str">
        <f>"NUR SYAFIKA BINTI MOHD ASNIZAN"</f>
        <v>NUR SYAFIKA BINTI MOHD ASNIZAN</v>
      </c>
      <c r="B1006" t="str">
        <f>"010710060016"</f>
        <v>010710060016</v>
      </c>
      <c r="C1006" t="str">
        <f>"WTP"</f>
        <v>WTP</v>
      </c>
      <c r="D1006">
        <v>80</v>
      </c>
    </row>
    <row r="1007" spans="1:4">
      <c r="A1007" t="str">
        <f>"NUR SYAFIKA BINTI ZUHAIMI"</f>
        <v>NUR SYAFIKA BINTI ZUHAIMI</v>
      </c>
      <c r="B1007" t="str">
        <f>"010623100630"</f>
        <v>010623100630</v>
      </c>
      <c r="C1007" t="str">
        <f>"WTP"</f>
        <v>WTP</v>
      </c>
      <c r="D1007">
        <v>80</v>
      </c>
    </row>
    <row r="1008" spans="1:4">
      <c r="A1008" t="str">
        <f>"NUR SYAFIQAH BINTI ABDUL MUIN"</f>
        <v>NUR SYAFIQAH BINTI ABDUL MUIN</v>
      </c>
      <c r="B1008" t="str">
        <f>"011009110382"</f>
        <v>011009110382</v>
      </c>
      <c r="C1008" t="str">
        <f>"WTP"</f>
        <v>WTP</v>
      </c>
      <c r="D1008">
        <v>80</v>
      </c>
    </row>
    <row r="1009" spans="1:4">
      <c r="A1009" t="str">
        <f>"NUR SYAHADAH BINTI ABDUL KARIB"</f>
        <v>NUR SYAHADAH BINTI ABDUL KARIB</v>
      </c>
      <c r="B1009" t="str">
        <f>"010403090100"</f>
        <v>010403090100</v>
      </c>
      <c r="C1009" t="str">
        <f>"WTP"</f>
        <v>WTP</v>
      </c>
      <c r="D1009">
        <v>80</v>
      </c>
    </row>
    <row r="1010" spans="1:4">
      <c r="A1010" t="str">
        <f>"NUR SYAHIDA BINTI ZAM @ ZAKARIA"</f>
        <v>NUR SYAHIDA BINTI ZAM @ ZAKARIA</v>
      </c>
      <c r="B1010" t="str">
        <f>"011130110480"</f>
        <v>011130110480</v>
      </c>
      <c r="C1010" t="str">
        <f>"WTP"</f>
        <v>WTP</v>
      </c>
      <c r="D1010">
        <v>80</v>
      </c>
    </row>
    <row r="1011" spans="1:4">
      <c r="A1011" t="str">
        <f>"NUR SYAHIDATUL NAJWA BINTI HASIM"</f>
        <v>NUR SYAHIDATUL NAJWA BINTI HASIM</v>
      </c>
      <c r="B1011" t="str">
        <f>"010215040376"</f>
        <v>010215040376</v>
      </c>
      <c r="C1011" t="str">
        <f>"WTP"</f>
        <v>WTP</v>
      </c>
      <c r="D1011">
        <v>80</v>
      </c>
    </row>
    <row r="1012" spans="1:4">
      <c r="A1012" t="str">
        <f>"NUR SYAHIRA BINTI AZIZ"</f>
        <v>NUR SYAHIRA BINTI AZIZ</v>
      </c>
      <c r="B1012" t="str">
        <f>"010403020858"</f>
        <v>010403020858</v>
      </c>
      <c r="C1012" t="str">
        <f>"WTP"</f>
        <v>WTP</v>
      </c>
      <c r="D1012">
        <v>80</v>
      </c>
    </row>
    <row r="1013" spans="1:4">
      <c r="A1013" t="str">
        <f>"NUR SYAKIRAH BINTI MOHD HAIRI"</f>
        <v>NUR SYAKIRAH BINTI MOHD HAIRI</v>
      </c>
      <c r="B1013" t="str">
        <f>"010824140428"</f>
        <v>010824140428</v>
      </c>
      <c r="C1013" t="str">
        <f>"WTP"</f>
        <v>WTP</v>
      </c>
      <c r="D1013">
        <v>80</v>
      </c>
    </row>
    <row r="1014" spans="1:4">
      <c r="A1014" t="str">
        <f>"NUR SYALISA SOFEA BINTI MOHAMAD SABERI"</f>
        <v>NUR SYALISA SOFEA BINTI MOHAMAD SABERI</v>
      </c>
      <c r="B1014" t="str">
        <f>"010825110204"</f>
        <v>010825110204</v>
      </c>
      <c r="C1014" t="str">
        <f>"WTP"</f>
        <v>WTP</v>
      </c>
      <c r="D1014">
        <v>80</v>
      </c>
    </row>
    <row r="1015" spans="1:4">
      <c r="A1015" t="str">
        <f>"NUR SYAMIMI BINTI SABANDI"</f>
        <v>NUR SYAMIMI BINTI SABANDI</v>
      </c>
      <c r="B1015" t="str">
        <f>"010506121280"</f>
        <v>010506121280</v>
      </c>
      <c r="C1015" t="str">
        <f>"WTP"</f>
        <v>WTP</v>
      </c>
      <c r="D1015">
        <v>80</v>
      </c>
    </row>
    <row r="1016" spans="1:4">
      <c r="A1016" t="str">
        <f>"NUR SYAMIMI BINTI SUHAIMI"</f>
        <v>NUR SYAMIMI BINTI SUHAIMI</v>
      </c>
      <c r="B1016" t="str">
        <f>"010531070454"</f>
        <v>010531070454</v>
      </c>
      <c r="C1016" t="str">
        <f>"WTP"</f>
        <v>WTP</v>
      </c>
      <c r="D1016">
        <v>80</v>
      </c>
    </row>
    <row r="1017" spans="1:4">
      <c r="A1017" t="str">
        <f>"NUR SYASYA WANI BINTI KAMARUDIN"</f>
        <v>NUR SYASYA WANI BINTI KAMARUDIN</v>
      </c>
      <c r="B1017" t="str">
        <f>"010401011536"</f>
        <v>010401011536</v>
      </c>
      <c r="C1017" t="str">
        <f>"WTP"</f>
        <v>WTP</v>
      </c>
      <c r="D1017">
        <v>80</v>
      </c>
    </row>
    <row r="1018" spans="1:4">
      <c r="A1018" t="str">
        <f>"NUR SYAZWANI ALYA BT RAMLI"</f>
        <v>NUR SYAZWANI ALYA BT RAMLI</v>
      </c>
      <c r="B1018" t="str">
        <f>"010530010548"</f>
        <v>010530010548</v>
      </c>
      <c r="C1018" t="str">
        <f>"WTP"</f>
        <v>WTP</v>
      </c>
      <c r="D1018">
        <v>80</v>
      </c>
    </row>
    <row r="1019" spans="1:4">
      <c r="A1019" t="str">
        <f>"NUR SYIFA AJWA BINTI SA'ADON"</f>
        <v>NUR SYIFA AJWA BINTI SA'ADON</v>
      </c>
      <c r="B1019" t="str">
        <f>"011108020198"</f>
        <v>011108020198</v>
      </c>
      <c r="C1019" t="str">
        <f>"WTP"</f>
        <v>WTP</v>
      </c>
      <c r="D1019">
        <v>80</v>
      </c>
    </row>
    <row r="1020" spans="1:4">
      <c r="A1020" t="str">
        <f>"NUR SYUHADA BINTI NOR AZMAY"</f>
        <v>NUR SYUHADA BINTI NOR AZMAY</v>
      </c>
      <c r="B1020" t="str">
        <f>"010222100162"</f>
        <v>010222100162</v>
      </c>
      <c r="C1020" t="str">
        <f>"WTP"</f>
        <v>WTP</v>
      </c>
      <c r="D1020">
        <v>80</v>
      </c>
    </row>
    <row r="1021" spans="1:4">
      <c r="A1021" t="str">
        <f>"NUR SYUHADAH BINTI ABDUL RAZIK"</f>
        <v>NUR SYUHADAH BINTI ABDUL RAZIK</v>
      </c>
      <c r="B1021" t="str">
        <f>"010830030022"</f>
        <v>010830030022</v>
      </c>
      <c r="C1021" t="str">
        <f>"WTP"</f>
        <v>WTP</v>
      </c>
      <c r="D1021">
        <v>80</v>
      </c>
    </row>
    <row r="1022" spans="1:4">
      <c r="A1022" t="str">
        <f>"NUR SYUHAIMA BINTI ISMAIL"</f>
        <v>NUR SYUHAIMA BINTI ISMAIL</v>
      </c>
      <c r="B1022" t="str">
        <f>"010724011506"</f>
        <v>010724011506</v>
      </c>
      <c r="C1022" t="str">
        <f>"WTP"</f>
        <v>WTP</v>
      </c>
      <c r="D1022">
        <v>80</v>
      </c>
    </row>
    <row r="1023" spans="1:4">
      <c r="A1023" t="str">
        <f>"NUR YASMIN RAIHANI BINTI AZLI"</f>
        <v>NUR YASMIN RAIHANI BINTI AZLI</v>
      </c>
      <c r="B1023" t="str">
        <f>"011009100408"</f>
        <v>011009100408</v>
      </c>
      <c r="C1023" t="str">
        <f>"WTP"</f>
        <v>WTP</v>
      </c>
      <c r="D1023">
        <v>80</v>
      </c>
    </row>
    <row r="1024" spans="1:4">
      <c r="A1024" t="str">
        <f>"NURAFIQAH NAJWA BINTI JAYA"</f>
        <v>NURAFIQAH NAJWA BINTI JAYA</v>
      </c>
      <c r="B1024" t="str">
        <f>"010819130268"</f>
        <v>010819130268</v>
      </c>
      <c r="C1024" t="str">
        <f>"WTP"</f>
        <v>WTP</v>
      </c>
      <c r="D1024">
        <v>80</v>
      </c>
    </row>
    <row r="1025" spans="1:4">
      <c r="A1025" t="str">
        <f>"NURAINA ANNASHA BINTI MOHD SAUTI"</f>
        <v>NURAINA ANNASHA BINTI MOHD SAUTI</v>
      </c>
      <c r="B1025" t="str">
        <f>"011012081420"</f>
        <v>011012081420</v>
      </c>
      <c r="C1025" t="str">
        <f>"WTP"</f>
        <v>WTP</v>
      </c>
      <c r="D1025">
        <v>80</v>
      </c>
    </row>
    <row r="1026" spans="1:4">
      <c r="A1026" t="str">
        <f>"NURALYANI NADZIRAH HASWARDY"</f>
        <v>NURALYANI NADZIRAH HASWARDY</v>
      </c>
      <c r="B1026" t="str">
        <f>"010420020286"</f>
        <v>010420020286</v>
      </c>
      <c r="C1026" t="str">
        <f t="shared" ref="C1026:C1089" si="16">"WTP"</f>
        <v>WTP</v>
      </c>
      <c r="D1026">
        <v>80</v>
      </c>
    </row>
    <row r="1027" spans="1:4">
      <c r="A1027" t="str">
        <f>"NURAMIRA IZZATI BINTI MOHD TARMIZI"</f>
        <v>NURAMIRA IZZATI BINTI MOHD TARMIZI</v>
      </c>
      <c r="B1027" t="str">
        <f>"010502050374"</f>
        <v>010502050374</v>
      </c>
      <c r="C1027" t="str">
        <f>"WTP"</f>
        <v>WTP</v>
      </c>
      <c r="D1027">
        <v>80</v>
      </c>
    </row>
    <row r="1028" spans="1:4">
      <c r="A1028" t="str">
        <f>"NURATHIRAH FARHANA BINTI MOHD OSMAN"</f>
        <v>NURATHIRAH FARHANA BINTI MOHD OSMAN</v>
      </c>
      <c r="B1028" t="str">
        <f>"010329080384"</f>
        <v>010329080384</v>
      </c>
      <c r="C1028" t="str">
        <f>"WTP"</f>
        <v>WTP</v>
      </c>
      <c r="D1028">
        <v>80</v>
      </c>
    </row>
    <row r="1029" spans="1:4">
      <c r="A1029" t="str">
        <f>"NURATIKAH BINTI ADAM"</f>
        <v>NURATIKAH BINTI ADAM</v>
      </c>
      <c r="B1029" t="str">
        <f>"011110010204"</f>
        <v>011110010204</v>
      </c>
      <c r="C1029" t="str">
        <f>"WTP"</f>
        <v>WTP</v>
      </c>
      <c r="D1029">
        <v>80</v>
      </c>
    </row>
    <row r="1030" spans="1:4">
      <c r="A1030" t="str">
        <f>"NURATIRA ROSDIANA BINTI ROSLAN"</f>
        <v>NURATIRA ROSDIANA BINTI ROSLAN</v>
      </c>
      <c r="B1030" t="str">
        <f>"010930021182"</f>
        <v>010930021182</v>
      </c>
      <c r="C1030" t="str">
        <f>"WTP"</f>
        <v>WTP</v>
      </c>
      <c r="D1030">
        <v>80</v>
      </c>
    </row>
    <row r="1031" spans="1:4">
      <c r="A1031" t="str">
        <f>"NURAZIYATUL ANISHAH ALIA BINTI MOHD YASIN"</f>
        <v>NURAZIYATUL ANISHAH ALIA BINTI MOHD YASIN</v>
      </c>
      <c r="B1031" t="str">
        <f>"010104010190"</f>
        <v>010104010190</v>
      </c>
      <c r="C1031" t="str">
        <f>"WTP"</f>
        <v>WTP</v>
      </c>
      <c r="D1031">
        <v>80</v>
      </c>
    </row>
    <row r="1032" spans="1:4">
      <c r="A1032" t="str">
        <f>"NURAZMINA ZAHRAA BINTI ABDUL SALAM"</f>
        <v>NURAZMINA ZAHRAA BINTI ABDUL SALAM</v>
      </c>
      <c r="B1032" t="str">
        <f>"011209060228"</f>
        <v>011209060228</v>
      </c>
      <c r="C1032" t="str">
        <f>"WTP"</f>
        <v>WTP</v>
      </c>
      <c r="D1032">
        <v>80</v>
      </c>
    </row>
    <row r="1033" spans="1:4">
      <c r="A1033" t="str">
        <f>"NUREEN AIMUNI BINTI RAHISHAM"</f>
        <v>NUREEN AIMUNI BINTI RAHISHAM</v>
      </c>
      <c r="B1033" t="str">
        <f>"010613070300"</f>
        <v>010613070300</v>
      </c>
      <c r="C1033" t="str">
        <f>"WTP"</f>
        <v>WTP</v>
      </c>
      <c r="D1033">
        <v>80</v>
      </c>
    </row>
    <row r="1034" spans="1:4">
      <c r="A1034" t="str">
        <f>"NUREEN ATHIRAH BINTI MOHAMMAD ZAIDI"</f>
        <v>NUREEN ATHIRAH BINTI MOHAMMAD ZAIDI</v>
      </c>
      <c r="B1034" t="str">
        <f>"010119141070"</f>
        <v>010119141070</v>
      </c>
      <c r="C1034" t="str">
        <f>"WTP"</f>
        <v>WTP</v>
      </c>
      <c r="D1034">
        <v>80</v>
      </c>
    </row>
    <row r="1035" spans="1:4">
      <c r="A1035" t="str">
        <f>"NUREN ANIS NATASHA BINTI NURUL HIZAM"</f>
        <v>NUREN ANIS NATASHA BINTI NURUL HIZAM</v>
      </c>
      <c r="B1035" t="str">
        <f>"010323080332"</f>
        <v>010323080332</v>
      </c>
      <c r="C1035" t="str">
        <f>"WTP"</f>
        <v>WTP</v>
      </c>
      <c r="D1035">
        <v>80</v>
      </c>
    </row>
    <row r="1036" spans="1:4">
      <c r="A1036" t="str">
        <f>"NURFARAH ZULAIKHA BINTI MOHAMMAD"</f>
        <v>NURFARAH ZULAIKHA BINTI MOHAMMAD</v>
      </c>
      <c r="B1036" t="str">
        <f>"010809060630"</f>
        <v>010809060630</v>
      </c>
      <c r="C1036" t="str">
        <f>"WTP"</f>
        <v>WTP</v>
      </c>
      <c r="D1036">
        <v>80</v>
      </c>
    </row>
    <row r="1037" spans="1:4">
      <c r="A1037" t="str">
        <f>"NURFARRAH AIN BINTI MOHAMMAD KHAIRUL ZAMANI"</f>
        <v>NURFARRAH AIN BINTI MOHAMMAD KHAIRUL ZAMANI</v>
      </c>
      <c r="B1037" t="str">
        <f>"010618141382"</f>
        <v>010618141382</v>
      </c>
      <c r="C1037" t="str">
        <f>"WTP"</f>
        <v>WTP</v>
      </c>
      <c r="D1037">
        <v>80</v>
      </c>
    </row>
    <row r="1038" spans="1:4">
      <c r="A1038" t="str">
        <f>"NURHAMIZAH BINTI AZZHAR"</f>
        <v>NURHAMIZAH BINTI AZZHAR</v>
      </c>
      <c r="B1038" t="str">
        <f>"010825050408"</f>
        <v>010825050408</v>
      </c>
      <c r="C1038" t="str">
        <f>"WTP"</f>
        <v>WTP</v>
      </c>
      <c r="D1038">
        <v>80</v>
      </c>
    </row>
    <row r="1039" spans="1:4">
      <c r="A1039" t="str">
        <f>"NURHAZWANI BINTI ROSLI"</f>
        <v>NURHAZWANI BINTI ROSLI</v>
      </c>
      <c r="B1039" t="str">
        <f>"010918011176"</f>
        <v>010918011176</v>
      </c>
      <c r="C1039" t="str">
        <f>"WTP"</f>
        <v>WTP</v>
      </c>
      <c r="D1039">
        <v>80</v>
      </c>
    </row>
    <row r="1040" spans="1:4">
      <c r="A1040" t="str">
        <f>"NURHIDAYAH BINTI NAZRI"</f>
        <v>NURHIDAYAH BINTI NAZRI</v>
      </c>
      <c r="B1040" t="str">
        <f>"010516040118"</f>
        <v>010516040118</v>
      </c>
      <c r="C1040" t="str">
        <f>"WTP"</f>
        <v>WTP</v>
      </c>
      <c r="D1040">
        <v>80</v>
      </c>
    </row>
    <row r="1041" spans="1:4">
      <c r="A1041" t="str">
        <f>"NURHIDAYATUL SYAHIRAH BINTI SAYUTI"</f>
        <v>NURHIDAYATUL SYAHIRAH BINTI SAYUTI</v>
      </c>
      <c r="B1041" t="str">
        <f>"010131130630"</f>
        <v>010131130630</v>
      </c>
      <c r="C1041" t="str">
        <f>"WTP"</f>
        <v>WTP</v>
      </c>
      <c r="D1041">
        <v>80</v>
      </c>
    </row>
    <row r="1042" spans="1:4">
      <c r="A1042" t="str">
        <f>"NURIN AFIQAH BINTI ADANAN"</f>
        <v>NURIN AFIQAH BINTI ADANAN</v>
      </c>
      <c r="B1042" t="str">
        <f>"010821040202"</f>
        <v>010821040202</v>
      </c>
      <c r="C1042" t="str">
        <f>"WTP"</f>
        <v>WTP</v>
      </c>
      <c r="D1042">
        <v>80</v>
      </c>
    </row>
    <row r="1043" spans="1:4">
      <c r="A1043" t="str">
        <f>"NURIN AFIQAH BINTI MOHD DELMI"</f>
        <v>NURIN AFIQAH BINTI MOHD DELMI</v>
      </c>
      <c r="B1043" t="str">
        <f>"010106020106"</f>
        <v>010106020106</v>
      </c>
      <c r="C1043" t="str">
        <f>"WTP"</f>
        <v>WTP</v>
      </c>
      <c r="D1043">
        <v>80</v>
      </c>
    </row>
    <row r="1044" spans="1:4">
      <c r="A1044" t="str">
        <f>"NURIN NABILAH BINTI RAHMAN"</f>
        <v>NURIN NABILAH BINTI RAHMAN</v>
      </c>
      <c r="B1044" t="str">
        <f>"010521012154"</f>
        <v>010521012154</v>
      </c>
      <c r="C1044" t="str">
        <f>"WTP"</f>
        <v>WTP</v>
      </c>
      <c r="D1044">
        <v>80</v>
      </c>
    </row>
    <row r="1045" spans="1:4">
      <c r="A1045" t="str">
        <f>"NURIN SYAKIRAH BINTI SUHAIMI"</f>
        <v>NURIN SYAKIRAH BINTI SUHAIMI</v>
      </c>
      <c r="B1045" t="str">
        <f>"010113060202"</f>
        <v>010113060202</v>
      </c>
      <c r="C1045" t="str">
        <f>"WTP"</f>
        <v>WTP</v>
      </c>
      <c r="D1045">
        <v>80</v>
      </c>
    </row>
    <row r="1046" spans="1:4">
      <c r="A1046" t="str">
        <f>"NURISMAHANI BINTI SEMAIL"</f>
        <v>NURISMAHANI BINTI SEMAIL</v>
      </c>
      <c r="B1046" t="str">
        <f>"010407010382"</f>
        <v>010407010382</v>
      </c>
      <c r="C1046" t="str">
        <f>"WTP"</f>
        <v>WTP</v>
      </c>
      <c r="D1046">
        <v>80</v>
      </c>
    </row>
    <row r="1047" spans="1:4">
      <c r="A1047" t="str">
        <f>"NURLIANA AQILLA BINTI SAIFUL BAHARI"</f>
        <v>NURLIANA AQILLA BINTI SAIFUL BAHARI</v>
      </c>
      <c r="B1047" t="str">
        <f>"010402101998"</f>
        <v>010402101998</v>
      </c>
      <c r="C1047" t="str">
        <f>"WTP"</f>
        <v>WTP</v>
      </c>
      <c r="D1047">
        <v>80</v>
      </c>
    </row>
    <row r="1048" spans="1:4">
      <c r="A1048" t="str">
        <f>"NURSABRINA BATRISYIA BINTI MOHD HAMDAN"</f>
        <v>NURSABRINA BATRISYIA BINTI MOHD HAMDAN</v>
      </c>
      <c r="B1048" t="str">
        <f>"010111101242"</f>
        <v>010111101242</v>
      </c>
      <c r="C1048" t="str">
        <f>"WTP"</f>
        <v>WTP</v>
      </c>
      <c r="D1048">
        <v>80</v>
      </c>
    </row>
    <row r="1049" spans="1:4">
      <c r="A1049" t="str">
        <f>"NURSYAFIQAH NADZIRAH BINTI MOHD ZAILANI"</f>
        <v>NURSYAFIQAH NADZIRAH BINTI MOHD ZAILANI</v>
      </c>
      <c r="B1049" t="str">
        <f>"011107012006"</f>
        <v>011107012006</v>
      </c>
      <c r="C1049" t="str">
        <f>"WTP"</f>
        <v>WTP</v>
      </c>
      <c r="D1049">
        <v>80</v>
      </c>
    </row>
    <row r="1050" spans="1:4">
      <c r="A1050" t="str">
        <f>"NURUL `ATIQAH BINTI MOHD SHUHAIMI"</f>
        <v>NURUL `ATIQAH BINTI MOHD SHUHAIMI</v>
      </c>
      <c r="B1050" t="str">
        <f>"010419030268"</f>
        <v>010419030268</v>
      </c>
      <c r="C1050" t="str">
        <f>"WTP"</f>
        <v>WTP</v>
      </c>
      <c r="D1050">
        <v>80</v>
      </c>
    </row>
    <row r="1051" spans="1:4">
      <c r="A1051" t="str">
        <f>"NURUL AFHIQAH BINTI ABDULLAH"</f>
        <v>NURUL AFHIQAH BINTI ABDULLAH</v>
      </c>
      <c r="B1051" t="str">
        <f>"010707070694"</f>
        <v>010707070694</v>
      </c>
      <c r="C1051" t="str">
        <f>"WTP"</f>
        <v>WTP</v>
      </c>
      <c r="D1051">
        <v>80</v>
      </c>
    </row>
    <row r="1052" spans="1:4">
      <c r="A1052" t="str">
        <f>"NURUL AIN BINTI MOHD TAMIZI"</f>
        <v>NURUL AIN BINTI MOHD TAMIZI</v>
      </c>
      <c r="B1052" t="str">
        <f>"010209080160"</f>
        <v>010209080160</v>
      </c>
      <c r="C1052" t="str">
        <f>"WTP"</f>
        <v>WTP</v>
      </c>
      <c r="D1052">
        <v>80</v>
      </c>
    </row>
    <row r="1053" spans="1:4">
      <c r="A1053" t="str">
        <f>"NURUL AINAA BINTI KAMAL"</f>
        <v>NURUL AINAA BINTI KAMAL</v>
      </c>
      <c r="B1053" t="str">
        <f>"010110040214"</f>
        <v>010110040214</v>
      </c>
      <c r="C1053" t="str">
        <f>"WTP"</f>
        <v>WTP</v>
      </c>
      <c r="D1053">
        <v>80</v>
      </c>
    </row>
    <row r="1054" spans="1:4">
      <c r="A1054" t="str">
        <f>"NURUL AISYAH BINTI ASMAWI"</f>
        <v>NURUL AISYAH BINTI ASMAWI</v>
      </c>
      <c r="B1054" t="str">
        <f>"010817060366"</f>
        <v>010817060366</v>
      </c>
      <c r="C1054" t="str">
        <f>"WTP"</f>
        <v>WTP</v>
      </c>
      <c r="D1054">
        <v>80</v>
      </c>
    </row>
    <row r="1055" spans="1:4">
      <c r="A1055" t="str">
        <f>"NURUL ANIS UMAIRAH BINTI ARIFFIN"</f>
        <v>NURUL ANIS UMAIRAH BINTI ARIFFIN</v>
      </c>
      <c r="B1055" t="str">
        <f>"011129070602"</f>
        <v>011129070602</v>
      </c>
      <c r="C1055" t="str">
        <f>"WTP"</f>
        <v>WTP</v>
      </c>
      <c r="D1055">
        <v>80</v>
      </c>
    </row>
    <row r="1056" spans="1:4">
      <c r="A1056" t="str">
        <f>"NURUL ASHIYKIN BINTI AHMAD"</f>
        <v>NURUL ASHIYKIN BINTI AHMAD</v>
      </c>
      <c r="B1056" t="str">
        <f>"010131050374"</f>
        <v>010131050374</v>
      </c>
      <c r="C1056" t="str">
        <f>"WTP"</f>
        <v>WTP</v>
      </c>
      <c r="D1056">
        <v>80</v>
      </c>
    </row>
    <row r="1057" spans="1:4">
      <c r="A1057" t="str">
        <f>"NURUL ATIKAH BINTI MOHD GHAZALI"</f>
        <v>NURUL ATIKAH BINTI MOHD GHAZALI</v>
      </c>
      <c r="B1057" t="str">
        <f>"010306010906"</f>
        <v>010306010906</v>
      </c>
      <c r="C1057" t="str">
        <f>"WTP"</f>
        <v>WTP</v>
      </c>
      <c r="D1057">
        <v>80</v>
      </c>
    </row>
    <row r="1058" spans="1:4">
      <c r="A1058" t="str">
        <f>"NURUL ATIKAH HANIE BINTI RUMZIE"</f>
        <v>NURUL ATIKAH HANIE BINTI RUMZIE</v>
      </c>
      <c r="B1058" t="str">
        <f>"010518050272"</f>
        <v>010518050272</v>
      </c>
      <c r="C1058" t="str">
        <f>"WTP"</f>
        <v>WTP</v>
      </c>
      <c r="D1058">
        <v>80</v>
      </c>
    </row>
    <row r="1059" spans="1:4">
      <c r="A1059" t="str">
        <f>"NURUL AYUNI BINTI AUYUB"</f>
        <v>NURUL AYUNI BINTI AUYUB</v>
      </c>
      <c r="B1059" t="str">
        <f>"010715060496"</f>
        <v>010715060496</v>
      </c>
      <c r="C1059" t="str">
        <f>"WTP"</f>
        <v>WTP</v>
      </c>
      <c r="D1059">
        <v>80</v>
      </c>
    </row>
    <row r="1060" spans="1:4">
      <c r="A1060" t="str">
        <f>"NURUL AZIRA BINTI KHAIRUL NIZAM"</f>
        <v>NURUL AZIRA BINTI KHAIRUL NIZAM</v>
      </c>
      <c r="B1060" t="str">
        <f>"010916100634"</f>
        <v>010916100634</v>
      </c>
      <c r="C1060" t="str">
        <f>"WTP"</f>
        <v>WTP</v>
      </c>
      <c r="D1060">
        <v>80</v>
      </c>
    </row>
    <row r="1061" spans="1:4">
      <c r="A1061" t="str">
        <f>"NURUL AZZWA BINTI HASSAN"</f>
        <v>NURUL AZZWA BINTI HASSAN</v>
      </c>
      <c r="B1061" t="str">
        <f>"010207011444"</f>
        <v>010207011444</v>
      </c>
      <c r="C1061" t="str">
        <f>"WTP"</f>
        <v>WTP</v>
      </c>
      <c r="D1061">
        <v>80</v>
      </c>
    </row>
    <row r="1062" spans="1:4">
      <c r="A1062" t="str">
        <f>"NURUL EIZIATIEY BINTI MOHD ZAIDI"</f>
        <v>NURUL EIZIATIEY BINTI MOHD ZAIDI</v>
      </c>
      <c r="B1062" t="str">
        <f>"011103030338"</f>
        <v>011103030338</v>
      </c>
      <c r="C1062" t="str">
        <f>"WTP"</f>
        <v>WTP</v>
      </c>
      <c r="D1062">
        <v>80</v>
      </c>
    </row>
    <row r="1063" spans="1:4">
      <c r="A1063" t="str">
        <f>"NURUL FARRAYUNIE NATASHA BINTI RAMLI"</f>
        <v>NURUL FARRAYUNIE NATASHA BINTI RAMLI</v>
      </c>
      <c r="B1063" t="str">
        <f>"010302020218"</f>
        <v>010302020218</v>
      </c>
      <c r="C1063" t="str">
        <f>"WTP"</f>
        <v>WTP</v>
      </c>
      <c r="D1063">
        <v>80</v>
      </c>
    </row>
    <row r="1064" spans="1:4">
      <c r="A1064" t="str">
        <f>"NURUL HAZWANI BINTI KASIM"</f>
        <v>NURUL HAZWANI BINTI KASIM</v>
      </c>
      <c r="B1064" t="str">
        <f>"010317080862"</f>
        <v>010317080862</v>
      </c>
      <c r="C1064" t="str">
        <f>"WTP"</f>
        <v>WTP</v>
      </c>
      <c r="D1064">
        <v>80</v>
      </c>
    </row>
    <row r="1065" spans="1:4">
      <c r="A1065" t="str">
        <f>"NURUL IZZAH BINTI KHAIRUDDIN"</f>
        <v>NURUL IZZAH BINTI KHAIRUDDIN</v>
      </c>
      <c r="B1065" t="str">
        <f>"010212140910"</f>
        <v>010212140910</v>
      </c>
      <c r="C1065" t="str">
        <f>"WTP"</f>
        <v>WTP</v>
      </c>
      <c r="D1065">
        <v>80</v>
      </c>
    </row>
    <row r="1066" spans="1:4">
      <c r="A1066" t="str">
        <f>"NURUL KHALEEDA BINTI MOHD KAMAL BOKORI"</f>
        <v>NURUL KHALEEDA BINTI MOHD KAMAL BOKORI</v>
      </c>
      <c r="B1066" t="str">
        <f>"010906060712"</f>
        <v>010906060712</v>
      </c>
      <c r="C1066" t="str">
        <f>"WTP"</f>
        <v>WTP</v>
      </c>
      <c r="D1066">
        <v>80</v>
      </c>
    </row>
    <row r="1067" spans="1:4">
      <c r="A1067" t="str">
        <f>"NURUL NABIHAH BINTI NOR AZMAN"</f>
        <v>NURUL NABIHAH BINTI NOR AZMAN</v>
      </c>
      <c r="B1067" t="str">
        <f>"011219140598"</f>
        <v>011219140598</v>
      </c>
      <c r="C1067" t="str">
        <f>"WTP"</f>
        <v>WTP</v>
      </c>
      <c r="D1067">
        <v>80</v>
      </c>
    </row>
    <row r="1068" spans="1:4">
      <c r="A1068" t="str">
        <f>"NURUL NABILAH BINTI  ZOLKEPLI"</f>
        <v>NURUL NABILAH BINTI  ZOLKEPLI</v>
      </c>
      <c r="B1068" t="str">
        <f>"011204040172"</f>
        <v>011204040172</v>
      </c>
      <c r="C1068" t="str">
        <f>"WTP"</f>
        <v>WTP</v>
      </c>
      <c r="D1068">
        <v>80</v>
      </c>
    </row>
    <row r="1069" spans="1:4">
      <c r="A1069" t="str">
        <f>"NURUL NABILAH BINTI JAMA'IN"</f>
        <v>NURUL NABILAH BINTI JAMA'IN</v>
      </c>
      <c r="B1069" t="str">
        <f>"010613010148"</f>
        <v>010613010148</v>
      </c>
      <c r="C1069" t="str">
        <f>"WTP"</f>
        <v>WTP</v>
      </c>
      <c r="D1069">
        <v>80</v>
      </c>
    </row>
    <row r="1070" spans="1:4">
      <c r="A1070" t="str">
        <f>"NURUL NAJEHAH BINTI SAYUTI"</f>
        <v>NURUL NAJEHAH BINTI SAYUTI</v>
      </c>
      <c r="B1070" t="str">
        <f>"010810011844"</f>
        <v>010810011844</v>
      </c>
      <c r="C1070" t="str">
        <f>"WTP"</f>
        <v>WTP</v>
      </c>
      <c r="D1070">
        <v>80</v>
      </c>
    </row>
    <row r="1071" spans="1:4">
      <c r="A1071" t="str">
        <f>"NURUL NAJIHAH BINTI ABDUL GHANI"</f>
        <v>NURUL NAJIHAH BINTI ABDUL GHANI</v>
      </c>
      <c r="B1071" t="str">
        <f>"010525020258"</f>
        <v>010525020258</v>
      </c>
      <c r="C1071" t="str">
        <f>"WTP"</f>
        <v>WTP</v>
      </c>
      <c r="D1071">
        <v>80</v>
      </c>
    </row>
    <row r="1072" spans="1:4">
      <c r="A1072" t="str">
        <f>"NURUL NASUHA BINTI MOHD NOOR"</f>
        <v>NURUL NASUHA BINTI MOHD NOOR</v>
      </c>
      <c r="B1072" t="str">
        <f>"011221030080"</f>
        <v>011221030080</v>
      </c>
      <c r="C1072" t="str">
        <f>"WTP"</f>
        <v>WTP</v>
      </c>
      <c r="D1072">
        <v>80</v>
      </c>
    </row>
    <row r="1073" spans="1:4">
      <c r="A1073" t="str">
        <f>"NURUL SAZUWANI BINTI ABDUL MUTALIB"</f>
        <v>NURUL SAZUWANI BINTI ABDUL MUTALIB</v>
      </c>
      <c r="B1073" t="str">
        <f>"010720020712"</f>
        <v>010720020712</v>
      </c>
      <c r="C1073" t="str">
        <f>"WTP"</f>
        <v>WTP</v>
      </c>
      <c r="D1073">
        <v>80</v>
      </c>
    </row>
    <row r="1074" spans="1:4">
      <c r="A1074" t="str">
        <f>"NURUL SHAFIKAH BINTI ABD HAMID"</f>
        <v>NURUL SHAFIKAH BINTI ABD HAMID</v>
      </c>
      <c r="B1074" t="str">
        <f>"010323060518"</f>
        <v>010323060518</v>
      </c>
      <c r="C1074" t="str">
        <f>"WTP"</f>
        <v>WTP</v>
      </c>
      <c r="D1074">
        <v>80</v>
      </c>
    </row>
    <row r="1075" spans="1:4">
      <c r="A1075" t="str">
        <f>"NURUL SYAFIQAH BINTI FAMI"</f>
        <v>NURUL SYAFIQAH BINTI FAMI</v>
      </c>
      <c r="B1075" t="str">
        <f>"011228060602"</f>
        <v>011228060602</v>
      </c>
      <c r="C1075" t="str">
        <f>"WTP"</f>
        <v>WTP</v>
      </c>
      <c r="D1075">
        <v>80</v>
      </c>
    </row>
    <row r="1076" spans="1:4">
      <c r="A1076" t="str">
        <f>"NURUL SYAFIQAH BINTI MOHAMAD AFZAL"</f>
        <v>NURUL SYAFIQAH BINTI MOHAMAD AFZAL</v>
      </c>
      <c r="B1076" t="str">
        <f>"011216080112"</f>
        <v>011216080112</v>
      </c>
      <c r="C1076" t="str">
        <f>"WTP"</f>
        <v>WTP</v>
      </c>
      <c r="D1076">
        <v>80</v>
      </c>
    </row>
    <row r="1077" spans="1:4">
      <c r="A1077" t="str">
        <f>"NURUL SYAKILA NISHA BINTI ZAMRI"</f>
        <v>NURUL SYAKILA NISHA BINTI ZAMRI</v>
      </c>
      <c r="B1077" t="str">
        <f>"011211031178"</f>
        <v>011211031178</v>
      </c>
      <c r="C1077" t="str">
        <f>"WTP"</f>
        <v>WTP</v>
      </c>
      <c r="D1077">
        <v>80</v>
      </c>
    </row>
    <row r="1078" spans="1:4">
      <c r="A1078" t="str">
        <f>"NURUL SYAMILLYA BINTI BANI YAMIN"</f>
        <v>NURUL SYAMILLYA BINTI BANI YAMIN</v>
      </c>
      <c r="B1078" t="str">
        <f>"011229110560"</f>
        <v>011229110560</v>
      </c>
      <c r="C1078" t="str">
        <f>"WTP"</f>
        <v>WTP</v>
      </c>
      <c r="D1078">
        <v>80</v>
      </c>
    </row>
    <row r="1079" spans="1:4">
      <c r="A1079" t="str">
        <f>"NURYUS EZMANHADDAD BIN MOKHTAR"</f>
        <v>NURYUS EZMANHADDAD BIN MOKHTAR</v>
      </c>
      <c r="B1079" t="str">
        <f>"011205060175"</f>
        <v>011205060175</v>
      </c>
      <c r="C1079" t="str">
        <f>"WTP"</f>
        <v>WTP</v>
      </c>
      <c r="D1079">
        <v>80</v>
      </c>
    </row>
    <row r="1080" spans="1:4">
      <c r="A1080" t="str">
        <f>"NURZAHIRAH BINTI RIDZUWAN"</f>
        <v>NURZAHIRAH BINTI RIDZUWAN</v>
      </c>
      <c r="B1080" t="str">
        <f>"010612010066"</f>
        <v>010612010066</v>
      </c>
      <c r="C1080" t="str">
        <f>"WTP"</f>
        <v>WTP</v>
      </c>
      <c r="D1080">
        <v>80</v>
      </c>
    </row>
    <row r="1081" spans="1:4">
      <c r="A1081" t="str">
        <f>"NURZULAIKHA BINTI ABDUL KARIM"</f>
        <v>NURZULAIKHA BINTI ABDUL KARIM</v>
      </c>
      <c r="B1081" t="str">
        <f>"011213030742"</f>
        <v>011213030742</v>
      </c>
      <c r="C1081" t="str">
        <f>"WTP"</f>
        <v>WTP</v>
      </c>
      <c r="D1081">
        <v>80</v>
      </c>
    </row>
    <row r="1082" spans="1:4">
      <c r="A1082" t="str">
        <f>"PUTERI NABILA SYED NOH"</f>
        <v>PUTERI NABILA SYED NOH</v>
      </c>
      <c r="B1082" t="str">
        <f>"010802011748"</f>
        <v>010802011748</v>
      </c>
      <c r="C1082" t="str">
        <f>"WTP"</f>
        <v>WTP</v>
      </c>
      <c r="D1082">
        <v>80</v>
      </c>
    </row>
    <row r="1083" spans="1:4">
      <c r="A1083" t="str">
        <f>"PUTERI NOR AMIRAH NADZIRAH BINTI NORSUPERDI"</f>
        <v>PUTERI NOR AMIRAH NADZIRAH BINTI NORSUPERDI</v>
      </c>
      <c r="B1083" t="str">
        <f>"011128070184"</f>
        <v>011128070184</v>
      </c>
      <c r="C1083" t="str">
        <f>"WTP"</f>
        <v>WTP</v>
      </c>
      <c r="D1083">
        <v>80</v>
      </c>
    </row>
    <row r="1084" spans="1:4">
      <c r="A1084" t="str">
        <f>"PUTERI NUR DALILA 'ASYIKIN BINTI YAHYA"</f>
        <v>PUTERI NUR DALILA 'ASYIKIN BINTI YAHYA</v>
      </c>
      <c r="B1084" t="str">
        <f>"010920010316"</f>
        <v>010920010316</v>
      </c>
      <c r="C1084" t="str">
        <f>"WTP"</f>
        <v>WTP</v>
      </c>
      <c r="D1084">
        <v>80</v>
      </c>
    </row>
    <row r="1085" spans="1:4">
      <c r="A1085" t="str">
        <f>"PUTRI INTAN NURUL FATIHAH BINTI ROS AZMAN SHAH"</f>
        <v>PUTRI INTAN NURUL FATIHAH BINTI ROS AZMAN SHAH</v>
      </c>
      <c r="B1085" t="str">
        <f>"011114140188"</f>
        <v>011114140188</v>
      </c>
      <c r="C1085" t="str">
        <f>"WTP"</f>
        <v>WTP</v>
      </c>
      <c r="D1085">
        <v>80</v>
      </c>
    </row>
    <row r="1086" spans="1:4">
      <c r="A1086" t="str">
        <f>"PUTRI NOR BALQIS BINTI AZAHAR"</f>
        <v>PUTRI NOR BALQIS BINTI AZAHAR</v>
      </c>
      <c r="B1086" t="str">
        <f>"010126140332"</f>
        <v>010126140332</v>
      </c>
      <c r="C1086" t="str">
        <f>"WTP"</f>
        <v>WTP</v>
      </c>
      <c r="D1086">
        <v>80</v>
      </c>
    </row>
    <row r="1087" spans="1:4">
      <c r="A1087" t="str">
        <f>"PUVANEETHAN A/L VISVANATHAN"</f>
        <v>PUVANEETHAN A/L VISVANATHAN</v>
      </c>
      <c r="B1087" t="str">
        <f>"011015050427"</f>
        <v>011015050427</v>
      </c>
      <c r="C1087" t="str">
        <f>"WTP"</f>
        <v>WTP</v>
      </c>
      <c r="D1087">
        <v>80</v>
      </c>
    </row>
    <row r="1088" spans="1:4">
      <c r="A1088" t="str">
        <f>"QHAIRUL NUR IXHWAN BIN KIDAM"</f>
        <v>QHAIRUL NUR IXHWAN BIN KIDAM</v>
      </c>
      <c r="B1088" t="str">
        <f>"010428050041"</f>
        <v>010428050041</v>
      </c>
      <c r="C1088" t="str">
        <f>"WTP"</f>
        <v>WTP</v>
      </c>
      <c r="D1088">
        <v>80</v>
      </c>
    </row>
    <row r="1089" spans="1:4">
      <c r="A1089" t="str">
        <f>"RABIATULADAWIYAH BINTI AZHAR"</f>
        <v>RABIATULADAWIYAH BINTI AZHAR</v>
      </c>
      <c r="B1089" t="str">
        <f>"010627020208"</f>
        <v>010627020208</v>
      </c>
      <c r="C1089" t="str">
        <f>"WTP"</f>
        <v>WTP</v>
      </c>
      <c r="D1089">
        <v>80</v>
      </c>
    </row>
    <row r="1090" spans="1:4">
      <c r="A1090" t="str">
        <f>"RAFIF NADZMI BIN ROSLI"</f>
        <v>RAFIF NADZMI BIN ROSLI</v>
      </c>
      <c r="B1090" t="str">
        <f>"010706110201"</f>
        <v>010706110201</v>
      </c>
      <c r="C1090" t="str">
        <f t="shared" ref="C1090:C1153" si="17">"WTP"</f>
        <v>WTP</v>
      </c>
      <c r="D1090">
        <v>80</v>
      </c>
    </row>
    <row r="1091" spans="1:4">
      <c r="A1091" t="str">
        <f>"RAHUL DEEN BIN MAIDEEN"</f>
        <v>RAHUL DEEN BIN MAIDEEN</v>
      </c>
      <c r="B1091" t="str">
        <f>"011011011359"</f>
        <v>011011011359</v>
      </c>
      <c r="C1091" t="str">
        <f>"WTP"</f>
        <v>WTP</v>
      </c>
      <c r="D1091">
        <v>80</v>
      </c>
    </row>
    <row r="1092" spans="1:4">
      <c r="A1092" t="str">
        <f>"RAIDAH `AFIQAH BINTI AZAHAR"</f>
        <v>RAIDAH `AFIQAH BINTI AZAHAR</v>
      </c>
      <c r="B1092" t="str">
        <f>"010528140626"</f>
        <v>010528140626</v>
      </c>
      <c r="C1092" t="str">
        <f>"WTP"</f>
        <v>WTP</v>
      </c>
      <c r="D1092">
        <v>80</v>
      </c>
    </row>
    <row r="1093" spans="1:4">
      <c r="A1093" t="str">
        <f>"RAMADEVI A/P GANESAN"</f>
        <v>RAMADEVI A/P GANESAN</v>
      </c>
      <c r="B1093" t="str">
        <f>"010117081158"</f>
        <v>010117081158</v>
      </c>
      <c r="C1093" t="str">
        <f>"WTP"</f>
        <v>WTP</v>
      </c>
      <c r="D1093">
        <v>80</v>
      </c>
    </row>
    <row r="1094" spans="1:4">
      <c r="A1094" t="str">
        <f>"RAYMOND MALANG LAING"</f>
        <v>RAYMOND MALANG LAING</v>
      </c>
      <c r="B1094" t="str">
        <f>"010219131523"</f>
        <v>010219131523</v>
      </c>
      <c r="C1094" t="str">
        <f>"WTP"</f>
        <v>WTP</v>
      </c>
      <c r="D1094">
        <v>80</v>
      </c>
    </row>
    <row r="1095" spans="1:4">
      <c r="A1095" t="str">
        <f>"RAYYANNUDDIN NAJMI BIN PAKHRUDDIN"</f>
        <v>RAYYANNUDDIN NAJMI BIN PAKHRUDDIN</v>
      </c>
      <c r="B1095" t="str">
        <f>"010619110561"</f>
        <v>010619110561</v>
      </c>
      <c r="C1095" t="str">
        <f>"WTP"</f>
        <v>WTP</v>
      </c>
      <c r="D1095">
        <v>80</v>
      </c>
    </row>
    <row r="1096" spans="1:4">
      <c r="A1096" t="str">
        <f>"RESKY HAKIMI BIN HERMAN"</f>
        <v>RESKY HAKIMI BIN HERMAN</v>
      </c>
      <c r="B1096" t="str">
        <f>"011004060435"</f>
        <v>011004060435</v>
      </c>
      <c r="C1096" t="str">
        <f>"WTP"</f>
        <v>WTP</v>
      </c>
      <c r="D1096">
        <v>80</v>
      </c>
    </row>
    <row r="1097" spans="1:4">
      <c r="A1097" t="str">
        <f>"REZAIF NAFSHMAN BIN MOHD RASHID"</f>
        <v>REZAIF NAFSHMAN BIN MOHD RASHID</v>
      </c>
      <c r="B1097" t="str">
        <f>"010520050159"</f>
        <v>010520050159</v>
      </c>
      <c r="C1097" t="str">
        <f>"WTP"</f>
        <v>WTP</v>
      </c>
      <c r="D1097">
        <v>80</v>
      </c>
    </row>
    <row r="1098" spans="1:4">
      <c r="A1098" t="str">
        <f>"REZZAIDAH BINTI ZAINAL ABIDIN"</f>
        <v>REZZAIDAH BINTI ZAINAL ABIDIN</v>
      </c>
      <c r="B1098" t="str">
        <f>"010724060332"</f>
        <v>010724060332</v>
      </c>
      <c r="C1098" t="str">
        <f>"WTP"</f>
        <v>WTP</v>
      </c>
      <c r="D1098">
        <v>80</v>
      </c>
    </row>
    <row r="1099" spans="1:4">
      <c r="A1099" t="str">
        <f>"RIZAIRIL DANIAL BIN ROHAIMI"</f>
        <v>RIZAIRIL DANIAL BIN ROHAIMI</v>
      </c>
      <c r="B1099" t="str">
        <f>"010617080207"</f>
        <v>010617080207</v>
      </c>
      <c r="C1099" t="str">
        <f>"WTP"</f>
        <v>WTP</v>
      </c>
      <c r="D1099">
        <v>80</v>
      </c>
    </row>
    <row r="1100" spans="1:4">
      <c r="A1100" t="str">
        <f>"ROIENAH NASIP"</f>
        <v>ROIENAH NASIP</v>
      </c>
      <c r="B1100" t="str">
        <f>"011210120224"</f>
        <v>011210120224</v>
      </c>
      <c r="C1100" t="str">
        <f>"WTP"</f>
        <v>WTP</v>
      </c>
      <c r="D1100">
        <v>80</v>
      </c>
    </row>
    <row r="1101" spans="1:4">
      <c r="A1101" t="str">
        <f>"ROMEY HAKIMEY BIN MORSIDI"</f>
        <v>ROMEY HAKIMEY BIN MORSIDI</v>
      </c>
      <c r="B1101" t="str">
        <f>"010216150059"</f>
        <v>010216150059</v>
      </c>
      <c r="C1101" t="str">
        <f>"WTP"</f>
        <v>WTP</v>
      </c>
      <c r="D1101">
        <v>80</v>
      </c>
    </row>
    <row r="1102" spans="1:4">
      <c r="A1102" t="str">
        <f>"RONALD GARY BIN JORI"</f>
        <v>RONALD GARY BIN JORI</v>
      </c>
      <c r="B1102" t="str">
        <f>"010704120115"</f>
        <v>010704120115</v>
      </c>
      <c r="C1102" t="str">
        <f>"WTP"</f>
        <v>WTP</v>
      </c>
      <c r="D1102">
        <v>80</v>
      </c>
    </row>
    <row r="1103" spans="1:4">
      <c r="A1103" t="str">
        <f>"RONALD ROSININ"</f>
        <v>RONALD ROSININ</v>
      </c>
      <c r="B1103" t="str">
        <f>"010307120429"</f>
        <v>010307120429</v>
      </c>
      <c r="C1103" t="str">
        <f>"WTP"</f>
        <v>WTP</v>
      </c>
      <c r="D1103">
        <v>80</v>
      </c>
    </row>
    <row r="1104" spans="1:4">
      <c r="A1104" t="str">
        <f>"RONEL RONMANDUS"</f>
        <v>RONEL RONMANDUS</v>
      </c>
      <c r="B1104" t="str">
        <f>"010903120839"</f>
        <v>010903120839</v>
      </c>
      <c r="C1104" t="str">
        <f>"WTP"</f>
        <v>WTP</v>
      </c>
      <c r="D1104">
        <v>80</v>
      </c>
    </row>
    <row r="1105" spans="1:4">
      <c r="A1105" t="str">
        <f>"ROSMAWILMA BINTI MAHIDE"</f>
        <v>ROSMAWILMA BINTI MAHIDE</v>
      </c>
      <c r="B1105" t="str">
        <f>"010209120134"</f>
        <v>010209120134</v>
      </c>
      <c r="C1105" t="str">
        <f>"WTP"</f>
        <v>WTP</v>
      </c>
      <c r="D1105">
        <v>80</v>
      </c>
    </row>
    <row r="1106" spans="1:4">
      <c r="A1106" t="str">
        <f>"ROSNAENI BINTI KAMARZAN"</f>
        <v>ROSNAENI BINTI KAMARZAN</v>
      </c>
      <c r="B1106" t="str">
        <f>"010312060424"</f>
        <v>010312060424</v>
      </c>
      <c r="C1106" t="str">
        <f>"WTP"</f>
        <v>WTP</v>
      </c>
      <c r="D1106">
        <v>80</v>
      </c>
    </row>
    <row r="1107" spans="1:4">
      <c r="A1107" t="str">
        <f>"ROZAINAH BINTI BAHARIM"</f>
        <v>ROZAINAH BINTI BAHARIM</v>
      </c>
      <c r="B1107" t="str">
        <f>"010208150024"</f>
        <v>010208150024</v>
      </c>
      <c r="C1107" t="str">
        <f>"WTP"</f>
        <v>WTP</v>
      </c>
      <c r="D1107">
        <v>80</v>
      </c>
    </row>
    <row r="1108" spans="1:4">
      <c r="A1108" t="str">
        <f>"SAFIA BALQIS BINTI SAIFUL BAHARI"</f>
        <v>SAFIA BALQIS BINTI SAIFUL BAHARI</v>
      </c>
      <c r="B1108" t="str">
        <f>"010808020944"</f>
        <v>010808020944</v>
      </c>
      <c r="C1108" t="str">
        <f>"WTP"</f>
        <v>WTP</v>
      </c>
      <c r="D1108">
        <v>80</v>
      </c>
    </row>
    <row r="1109" spans="1:4">
      <c r="A1109" t="str">
        <f>"SAHIRA BINTI SAEDIN"</f>
        <v>SAHIRA BINTI SAEDIN</v>
      </c>
      <c r="B1109" t="str">
        <f>"010224081284"</f>
        <v>010224081284</v>
      </c>
      <c r="C1109" t="str">
        <f>"WTP"</f>
        <v>WTP</v>
      </c>
      <c r="D1109">
        <v>80</v>
      </c>
    </row>
    <row r="1110" spans="1:4">
      <c r="A1110" t="str">
        <f>"SAIFUL IZUAN BIN SALIH"</f>
        <v>SAIFUL IZUAN BIN SALIH</v>
      </c>
      <c r="B1110" t="str">
        <f>"010506050363"</f>
        <v>010506050363</v>
      </c>
      <c r="C1110" t="str">
        <f>"WTP"</f>
        <v>WTP</v>
      </c>
      <c r="D1110">
        <v>80</v>
      </c>
    </row>
    <row r="1111" spans="1:4">
      <c r="A1111" t="str">
        <f>"SARA NURHAZIRA BINTI ZAINAL"</f>
        <v>SARA NURHAZIRA BINTI ZAINAL</v>
      </c>
      <c r="B1111" t="str">
        <f>"011221011760"</f>
        <v>011221011760</v>
      </c>
      <c r="C1111" t="str">
        <f>"WTP"</f>
        <v>WTP</v>
      </c>
      <c r="D1111">
        <v>80</v>
      </c>
    </row>
    <row r="1112" spans="1:4">
      <c r="A1112" t="str">
        <f>"SAUL SOUI"</f>
        <v>SAUL SOUI</v>
      </c>
      <c r="B1112" t="str">
        <f>"010601120649"</f>
        <v>010601120649</v>
      </c>
      <c r="C1112" t="str">
        <f>"WTP"</f>
        <v>WTP</v>
      </c>
      <c r="D1112">
        <v>80</v>
      </c>
    </row>
    <row r="1113" spans="1:4">
      <c r="A1113" t="str">
        <f>"SHAFIEQ ADWA SYAZANEE BIN SAHARUDDIN"</f>
        <v>SHAFIEQ ADWA SYAZANEE BIN SAHARUDDIN</v>
      </c>
      <c r="B1113" t="str">
        <f>"010215010839"</f>
        <v>010215010839</v>
      </c>
      <c r="C1113" t="str">
        <f>"WTP"</f>
        <v>WTP</v>
      </c>
      <c r="D1113">
        <v>80</v>
      </c>
    </row>
    <row r="1114" spans="1:4">
      <c r="A1114" t="str">
        <f>"SHAFIQ BIN SHAHIBULADHA"</f>
        <v>SHAFIQ BIN SHAHIBULADHA</v>
      </c>
      <c r="B1114" t="str">
        <f>"010704081275"</f>
        <v>010704081275</v>
      </c>
      <c r="C1114" t="str">
        <f>"WTP"</f>
        <v>WTP</v>
      </c>
      <c r="D1114">
        <v>80</v>
      </c>
    </row>
    <row r="1115" spans="1:4">
      <c r="A1115" t="str">
        <f>"SHAFIQ HAZRIQ BIN SHARIL @ SHARIFUDDIN"</f>
        <v>SHAFIQ HAZRIQ BIN SHARIL @ SHARIFUDDIN</v>
      </c>
      <c r="B1115" t="str">
        <f>"010726140053"</f>
        <v>010726140053</v>
      </c>
      <c r="C1115" t="str">
        <f>"WTP"</f>
        <v>WTP</v>
      </c>
      <c r="D1115">
        <v>80</v>
      </c>
    </row>
    <row r="1116" spans="1:4">
      <c r="A1116" t="str">
        <f>"SHAH AMIRUL HAQQIF BIN SHAHURINAIN"</f>
        <v>SHAH AMIRUL HAQQIF BIN SHAHURINAIN</v>
      </c>
      <c r="B1116" t="str">
        <f>"010527080545"</f>
        <v>010527080545</v>
      </c>
      <c r="C1116" t="str">
        <f>"WTP"</f>
        <v>WTP</v>
      </c>
      <c r="D1116">
        <v>80</v>
      </c>
    </row>
    <row r="1117" spans="1:4">
      <c r="A1117" t="str">
        <f>"SHAHRIL HAIKAL BIN FAIZATUL ANUAR"</f>
        <v>SHAHRIL HAIKAL BIN FAIZATUL ANUAR</v>
      </c>
      <c r="B1117" t="str">
        <f>"011019081757"</f>
        <v>011019081757</v>
      </c>
      <c r="C1117" t="str">
        <f>"WTP"</f>
        <v>WTP</v>
      </c>
      <c r="D1117">
        <v>80</v>
      </c>
    </row>
    <row r="1118" spans="1:4">
      <c r="A1118" t="str">
        <f>"SHAHROLL RIDUAN BIN SAHARUDDDIN"</f>
        <v>SHAHROLL RIDUAN BIN SAHARUDDDIN</v>
      </c>
      <c r="B1118" t="str">
        <f>"011012050157"</f>
        <v>011012050157</v>
      </c>
      <c r="C1118" t="str">
        <f>"WTP"</f>
        <v>WTP</v>
      </c>
      <c r="D1118">
        <v>80</v>
      </c>
    </row>
    <row r="1119" spans="1:4">
      <c r="A1119" t="str">
        <f>"SHAMIERUL DANIAL BIN SABRI"</f>
        <v>SHAMIERUL DANIAL BIN SABRI</v>
      </c>
      <c r="B1119" t="str">
        <f>"010801060679"</f>
        <v>010801060679</v>
      </c>
      <c r="C1119" t="str">
        <f>"WTP"</f>
        <v>WTP</v>
      </c>
      <c r="D1119">
        <v>80</v>
      </c>
    </row>
    <row r="1120" spans="1:4">
      <c r="A1120" t="str">
        <f>"SHAMINZAH AFIKA DINULLAH"</f>
        <v>SHAMINZAH AFIKA DINULLAH</v>
      </c>
      <c r="B1120" t="str">
        <f>"011003080450"</f>
        <v>011003080450</v>
      </c>
      <c r="C1120" t="str">
        <f>"WTP"</f>
        <v>WTP</v>
      </c>
      <c r="D1120">
        <v>80</v>
      </c>
    </row>
    <row r="1121" spans="1:4">
      <c r="A1121" t="str">
        <f>"SHANEZAM BIN ZULFIKAR"</f>
        <v>SHANEZAM BIN ZULFIKAR</v>
      </c>
      <c r="B1121" t="str">
        <f>"010213050079"</f>
        <v>010213050079</v>
      </c>
      <c r="C1121" t="str">
        <f>"WTP"</f>
        <v>WTP</v>
      </c>
      <c r="D1121">
        <v>80</v>
      </c>
    </row>
    <row r="1122" spans="1:4">
      <c r="A1122" t="str">
        <f>"SHARIDZUAN BIN ROSLAN"</f>
        <v>SHARIDZUAN BIN ROSLAN</v>
      </c>
      <c r="B1122" t="str">
        <f>"010906140587"</f>
        <v>010906140587</v>
      </c>
      <c r="C1122" t="str">
        <f>"WTP"</f>
        <v>WTP</v>
      </c>
      <c r="D1122">
        <v>80</v>
      </c>
    </row>
    <row r="1123" spans="1:4">
      <c r="A1123" t="str">
        <f>"SHARIFAH NUR NADHWIN AYUNI BINTI SYED ADLAN"</f>
        <v>SHARIFAH NUR NADHWIN AYUNI BINTI SYED ADLAN</v>
      </c>
      <c r="B1123" t="str">
        <f>"010711110468"</f>
        <v>010711110468</v>
      </c>
      <c r="C1123" t="str">
        <f>"WTP"</f>
        <v>WTP</v>
      </c>
      <c r="D1123">
        <v>80</v>
      </c>
    </row>
    <row r="1124" spans="1:4">
      <c r="A1124" t="str">
        <f>"SHAWN HAZEL EUSTACHIUS"</f>
        <v>SHAWN HAZEL EUSTACHIUS</v>
      </c>
      <c r="B1124" t="str">
        <f>"010623120165"</f>
        <v>010623120165</v>
      </c>
      <c r="C1124" t="str">
        <f>"WTP"</f>
        <v>WTP</v>
      </c>
      <c r="D1124">
        <v>80</v>
      </c>
    </row>
    <row r="1125" spans="1:4">
      <c r="A1125" t="str">
        <f>"SHEELVESTER ANAK JUSTAN"</f>
        <v>SHEELVESTER ANAK JUSTAN</v>
      </c>
      <c r="B1125" t="str">
        <f>"010917131707"</f>
        <v>010917131707</v>
      </c>
      <c r="C1125" t="str">
        <f>"WTP"</f>
        <v>WTP</v>
      </c>
      <c r="D1125">
        <v>80</v>
      </c>
    </row>
    <row r="1126" spans="1:4">
      <c r="A1126" t="str">
        <f>"SHYAWFIQ AMAREE BIN YAMIN"</f>
        <v>SHYAWFIQ AMAREE BIN YAMIN</v>
      </c>
      <c r="B1126" t="str">
        <f>"010306120355"</f>
        <v>010306120355</v>
      </c>
      <c r="C1126" t="str">
        <f>"WTP"</f>
        <v>WTP</v>
      </c>
      <c r="D1126">
        <v>80</v>
      </c>
    </row>
    <row r="1127" spans="1:4">
      <c r="A1127" t="str">
        <f>"SITI AISYAH BINTI RUSLI"</f>
        <v>SITI AISYAH BINTI RUSLI</v>
      </c>
      <c r="B1127" t="str">
        <f>"011222050104"</f>
        <v>011222050104</v>
      </c>
      <c r="C1127" t="str">
        <f>"WTP"</f>
        <v>WTP</v>
      </c>
      <c r="D1127">
        <v>80</v>
      </c>
    </row>
    <row r="1128" spans="1:4">
      <c r="A1128" t="str">
        <f>"SITI ATHIRAH  BT ROSLI"</f>
        <v>SITI ATHIRAH  BT ROSLI</v>
      </c>
      <c r="B1128" t="str">
        <f>"010225040126"</f>
        <v>010225040126</v>
      </c>
      <c r="C1128" t="str">
        <f>"WTP"</f>
        <v>WTP</v>
      </c>
      <c r="D1128">
        <v>80</v>
      </c>
    </row>
    <row r="1129" spans="1:4">
      <c r="A1129" t="str">
        <f>"SITI FATMAISARAH BINTI ABD RAHIM"</f>
        <v>SITI FATMAISARAH BINTI ABD RAHIM</v>
      </c>
      <c r="B1129" t="str">
        <f>"011226120632"</f>
        <v>011226120632</v>
      </c>
      <c r="C1129" t="str">
        <f>"WTP"</f>
        <v>WTP</v>
      </c>
      <c r="D1129">
        <v>80</v>
      </c>
    </row>
    <row r="1130" spans="1:4">
      <c r="A1130" t="str">
        <f>"SITI HADIYAH BINTI MOHAMAD SUHARDI"</f>
        <v>SITI HADIYAH BINTI MOHAMAD SUHARDI</v>
      </c>
      <c r="B1130" t="str">
        <f>"011213130372"</f>
        <v>011213130372</v>
      </c>
      <c r="C1130" t="str">
        <f>"WTP"</f>
        <v>WTP</v>
      </c>
      <c r="D1130">
        <v>80</v>
      </c>
    </row>
    <row r="1131" spans="1:4">
      <c r="A1131" t="str">
        <f>"SITI HAFSAH BINTI ALMAZANI"</f>
        <v>SITI HAFSAH BINTI ALMAZANI</v>
      </c>
      <c r="B1131" t="str">
        <f>"010312020326"</f>
        <v>010312020326</v>
      </c>
      <c r="C1131" t="str">
        <f>"WTP"</f>
        <v>WTP</v>
      </c>
      <c r="D1131">
        <v>80</v>
      </c>
    </row>
    <row r="1132" spans="1:4">
      <c r="A1132" t="str">
        <f>"SITI HAJAR BINTI ROMLI"</f>
        <v>SITI HAJAR BINTI ROMLI</v>
      </c>
      <c r="B1132" t="str">
        <f>"010404060616"</f>
        <v>010404060616</v>
      </c>
      <c r="C1132" t="str">
        <f>"WTP"</f>
        <v>WTP</v>
      </c>
      <c r="D1132">
        <v>80</v>
      </c>
    </row>
    <row r="1133" spans="1:4">
      <c r="A1133" t="str">
        <f>"SITI JULIANA BINTI ABDUL WAHAB"</f>
        <v>SITI JULIANA BINTI ABDUL WAHAB</v>
      </c>
      <c r="B1133" t="str">
        <f>"010725011380"</f>
        <v>010725011380</v>
      </c>
      <c r="C1133" t="str">
        <f>"WTP"</f>
        <v>WTP</v>
      </c>
      <c r="D1133">
        <v>80</v>
      </c>
    </row>
    <row r="1134" spans="1:4">
      <c r="A1134" t="str">
        <f>"SITI KHADIJAH BINTI AHMAD"</f>
        <v>SITI KHADIJAH BINTI AHMAD</v>
      </c>
      <c r="B1134" t="str">
        <f>"010124140494"</f>
        <v>010124140494</v>
      </c>
      <c r="C1134" t="str">
        <f>"WTP"</f>
        <v>WTP</v>
      </c>
      <c r="D1134">
        <v>80</v>
      </c>
    </row>
    <row r="1135" spans="1:4">
      <c r="A1135" t="str">
        <f>"SITI KHADIJAH BINTI MAZLAN"</f>
        <v>SITI KHADIJAH BINTI MAZLAN</v>
      </c>
      <c r="B1135" t="str">
        <f>"010418110362"</f>
        <v>010418110362</v>
      </c>
      <c r="C1135" t="str">
        <f>"WTP"</f>
        <v>WTP</v>
      </c>
      <c r="D1135">
        <v>80</v>
      </c>
    </row>
    <row r="1136" spans="1:4">
      <c r="A1136" t="str">
        <f>"SITI KHADIJAH BINTI RAHIM"</f>
        <v>SITI KHADIJAH BINTI RAHIM</v>
      </c>
      <c r="B1136" t="str">
        <f>"010519140202"</f>
        <v>010519140202</v>
      </c>
      <c r="C1136" t="str">
        <f>"WTP"</f>
        <v>WTP</v>
      </c>
      <c r="D1136">
        <v>80</v>
      </c>
    </row>
    <row r="1137" spans="1:4">
      <c r="A1137" t="str">
        <f>"SITI MUNIRAH BINTI MOHD ARIFIN"</f>
        <v>SITI MUNIRAH BINTI MOHD ARIFIN</v>
      </c>
      <c r="B1137" t="str">
        <f>"011227020588"</f>
        <v>011227020588</v>
      </c>
      <c r="C1137" t="str">
        <f>"WTP"</f>
        <v>WTP</v>
      </c>
      <c r="D1137">
        <v>80</v>
      </c>
    </row>
    <row r="1138" spans="1:4">
      <c r="A1138" t="str">
        <f>"SITI MURSYIDAH BINTI  MOHAMMAD"</f>
        <v>SITI MURSYIDAH BINTI  MOHAMMAD</v>
      </c>
      <c r="B1138" t="str">
        <f>"011013110246"</f>
        <v>011013110246</v>
      </c>
      <c r="C1138" t="str">
        <f>"WTP"</f>
        <v>WTP</v>
      </c>
      <c r="D1138">
        <v>80</v>
      </c>
    </row>
    <row r="1139" spans="1:4">
      <c r="A1139" t="str">
        <f>"SITI NADIANA BINTI HAMZAH"</f>
        <v>SITI NADIANA BINTI HAMZAH</v>
      </c>
      <c r="B1139" t="str">
        <f>"010605010746"</f>
        <v>010605010746</v>
      </c>
      <c r="C1139" t="str">
        <f>"WTP"</f>
        <v>WTP</v>
      </c>
      <c r="D1139">
        <v>80</v>
      </c>
    </row>
    <row r="1140" spans="1:4">
      <c r="A1140" t="str">
        <f>"SITI NOOR AZLIN BINTI MOHD SALMI"</f>
        <v>SITI NOOR AZLIN BINTI MOHD SALMI</v>
      </c>
      <c r="B1140" t="str">
        <f>"010515030946"</f>
        <v>010515030946</v>
      </c>
      <c r="C1140" t="str">
        <f>"WTP"</f>
        <v>WTP</v>
      </c>
      <c r="D1140">
        <v>80</v>
      </c>
    </row>
    <row r="1141" spans="1:4">
      <c r="A1141" t="str">
        <f>"SITI NOOR AZLIZA BINTI JOHARI"</f>
        <v>SITI NOOR AZLIZA BINTI JOHARI</v>
      </c>
      <c r="B1141" t="str">
        <f>"010308070152"</f>
        <v>010308070152</v>
      </c>
      <c r="C1141" t="str">
        <f>"WTP"</f>
        <v>WTP</v>
      </c>
      <c r="D1141">
        <v>80</v>
      </c>
    </row>
    <row r="1142" spans="1:4">
      <c r="A1142" t="str">
        <f>"SITI NOORASSMAH BT SALLEH"</f>
        <v>SITI NOORASSMAH BT SALLEH</v>
      </c>
      <c r="B1142" t="str">
        <f>"010410120152"</f>
        <v>010410120152</v>
      </c>
      <c r="C1142" t="str">
        <f>"WTP"</f>
        <v>WTP</v>
      </c>
      <c r="D1142">
        <v>80</v>
      </c>
    </row>
    <row r="1143" spans="1:4">
      <c r="A1143" t="str">
        <f>"SITI NOR ASYIRA BINTI MOHD.HAREDAN"</f>
        <v>SITI NOR ASYIRA BINTI MOHD.HAREDAN</v>
      </c>
      <c r="B1143" t="str">
        <f>"010225100686"</f>
        <v>010225100686</v>
      </c>
      <c r="C1143" t="str">
        <f>"WTP"</f>
        <v>WTP</v>
      </c>
      <c r="D1143">
        <v>80</v>
      </c>
    </row>
    <row r="1144" spans="1:4">
      <c r="A1144" t="str">
        <f>"SITI NOR MASHITAH BINTI ABDUL SAMAD"</f>
        <v>SITI NOR MASHITAH BINTI ABDUL SAMAD</v>
      </c>
      <c r="B1144" t="str">
        <f>"010613060364"</f>
        <v>010613060364</v>
      </c>
      <c r="C1144" t="str">
        <f>"WTP"</f>
        <v>WTP</v>
      </c>
      <c r="D1144">
        <v>80</v>
      </c>
    </row>
    <row r="1145" spans="1:4">
      <c r="A1145" t="str">
        <f>"SITI NUR AFIFAH BINTI AFENDI"</f>
        <v>SITI NUR AFIFAH BINTI AFENDI</v>
      </c>
      <c r="B1145" t="str">
        <f>"011013030668"</f>
        <v>011013030668</v>
      </c>
      <c r="C1145" t="str">
        <f>"WTP"</f>
        <v>WTP</v>
      </c>
      <c r="D1145">
        <v>80</v>
      </c>
    </row>
    <row r="1146" spans="1:4">
      <c r="A1146" t="str">
        <f>"SITI NUR AISHAH BINTI AMIN"</f>
        <v>SITI NUR AISHAH BINTI AMIN</v>
      </c>
      <c r="B1146" t="str">
        <f>"010624011808"</f>
        <v>010624011808</v>
      </c>
      <c r="C1146" t="str">
        <f>"WTP"</f>
        <v>WTP</v>
      </c>
      <c r="D1146">
        <v>80</v>
      </c>
    </row>
    <row r="1147" spans="1:4">
      <c r="A1147" t="str">
        <f>"SITI NUR FATIHAH BINTI SULIMAN"</f>
        <v>SITI NUR FATIHAH BINTI SULIMAN</v>
      </c>
      <c r="B1147" t="str">
        <f>"010329010650"</f>
        <v>010329010650</v>
      </c>
      <c r="C1147" t="str">
        <f>"WTP"</f>
        <v>WTP</v>
      </c>
      <c r="D1147">
        <v>80</v>
      </c>
    </row>
    <row r="1148" spans="1:4">
      <c r="A1148" t="str">
        <f>"SITI NUR HAFIZAH BINTI RAMLAN "</f>
        <v>SITI NUR HAFIZAH BINTI RAMLAN </v>
      </c>
      <c r="B1148" t="str">
        <f>"010211120264"</f>
        <v>010211120264</v>
      </c>
      <c r="C1148" t="str">
        <f>"WTP"</f>
        <v>WTP</v>
      </c>
      <c r="D1148">
        <v>80</v>
      </c>
    </row>
    <row r="1149" spans="1:4">
      <c r="A1149" t="str">
        <f>"SITI NUR LIYANA BINTI NORFAZLY"</f>
        <v>SITI NUR LIYANA BINTI NORFAZLY</v>
      </c>
      <c r="B1149" t="str">
        <f>"010704060474"</f>
        <v>010704060474</v>
      </c>
      <c r="C1149" t="str">
        <f>"WTP"</f>
        <v>WTP</v>
      </c>
      <c r="D1149">
        <v>80</v>
      </c>
    </row>
    <row r="1150" spans="1:4">
      <c r="A1150" t="str">
        <f>"SITI NUR ZULAIKHA BINTI SALLMI"</f>
        <v>SITI NUR ZULAIKHA BINTI SALLMI</v>
      </c>
      <c r="B1150" t="str">
        <f>"010627110238"</f>
        <v>010627110238</v>
      </c>
      <c r="C1150" t="str">
        <f>"WTP"</f>
        <v>WTP</v>
      </c>
      <c r="D1150">
        <v>80</v>
      </c>
    </row>
    <row r="1151" spans="1:4">
      <c r="A1151" t="str">
        <f>"SITI NURFARAH AIN BINTI ROSLAN"</f>
        <v>SITI NURFARAH AIN BINTI ROSLAN</v>
      </c>
      <c r="B1151" t="str">
        <f>"010804010896"</f>
        <v>010804010896</v>
      </c>
      <c r="C1151" t="str">
        <f>"WTP"</f>
        <v>WTP</v>
      </c>
      <c r="D1151">
        <v>80</v>
      </c>
    </row>
    <row r="1152" spans="1:4">
      <c r="A1152" t="str">
        <f>"SITI NURHAINI BINTI ABD RASIT"</f>
        <v>SITI NURHAINI BINTI ABD RASIT</v>
      </c>
      <c r="B1152" t="str">
        <f>"011227120538"</f>
        <v>011227120538</v>
      </c>
      <c r="C1152" t="str">
        <f>"WTP"</f>
        <v>WTP</v>
      </c>
      <c r="D1152">
        <v>80</v>
      </c>
    </row>
    <row r="1153" spans="1:4">
      <c r="A1153" t="str">
        <f>"SITI NURHALISA BINTI SUTRISNO"</f>
        <v>SITI NURHALISA BINTI SUTRISNO</v>
      </c>
      <c r="B1153" t="str">
        <f>"011013011678"</f>
        <v>011013011678</v>
      </c>
      <c r="C1153" t="str">
        <f>"WTP"</f>
        <v>WTP</v>
      </c>
      <c r="D1153">
        <v>80</v>
      </c>
    </row>
    <row r="1154" spans="1:4">
      <c r="A1154" t="str">
        <f>"SITI NURLAILI BINTI SULAIMAN"</f>
        <v>SITI NURLAILI BINTI SULAIMAN</v>
      </c>
      <c r="B1154" t="str">
        <f>"010209141508"</f>
        <v>010209141508</v>
      </c>
      <c r="C1154" t="str">
        <f t="shared" ref="C1154:C1217" si="18">"WTP"</f>
        <v>WTP</v>
      </c>
      <c r="D1154">
        <v>80</v>
      </c>
    </row>
    <row r="1155" spans="1:4">
      <c r="A1155" t="str">
        <f>"SITI NURUL NURZAHIRAH BINTI MOHAMAD AMIN"</f>
        <v>SITI NURUL NURZAHIRAH BINTI MOHAMAD AMIN</v>
      </c>
      <c r="B1155" t="str">
        <f>"010523140854"</f>
        <v>010523140854</v>
      </c>
      <c r="C1155" t="str">
        <f>"WTP"</f>
        <v>WTP</v>
      </c>
      <c r="D1155">
        <v>80</v>
      </c>
    </row>
    <row r="1156" spans="1:4">
      <c r="A1156" t="str">
        <f>"SITI REZA AZREEN  BINTI  ZA'IF"</f>
        <v>SITI REZA AZREEN  BINTI  ZA'IF</v>
      </c>
      <c r="B1156" t="str">
        <f>"010715010202"</f>
        <v>010715010202</v>
      </c>
      <c r="C1156" t="str">
        <f>"WTP"</f>
        <v>WTP</v>
      </c>
      <c r="D1156">
        <v>80</v>
      </c>
    </row>
    <row r="1157" spans="1:4">
      <c r="A1157" t="str">
        <f>"SITI SHUHAIDA BINTI ZARUL AZAHAR"</f>
        <v>SITI SHUHAIDA BINTI ZARUL AZAHAR</v>
      </c>
      <c r="B1157" t="str">
        <f>"010102140290"</f>
        <v>010102140290</v>
      </c>
      <c r="C1157" t="str">
        <f>"WTP"</f>
        <v>WTP</v>
      </c>
      <c r="D1157">
        <v>80</v>
      </c>
    </row>
    <row r="1158" spans="1:4">
      <c r="A1158" t="str">
        <f>"SITI ZUBAIDAH BINTI JAMADZAN"</f>
        <v>SITI ZUBAIDAH BINTI JAMADZAN</v>
      </c>
      <c r="B1158" t="str">
        <f>"011003010882"</f>
        <v>011003010882</v>
      </c>
      <c r="C1158" t="str">
        <f>"WTP"</f>
        <v>WTP</v>
      </c>
      <c r="D1158">
        <v>80</v>
      </c>
    </row>
    <row r="1159" spans="1:4">
      <c r="A1159" t="str">
        <f>"SITI ZULAIKHA BINTI MAHADZIR"</f>
        <v>SITI ZULAIKHA BINTI MAHADZIR</v>
      </c>
      <c r="B1159" t="str">
        <f>"010810020548"</f>
        <v>010810020548</v>
      </c>
      <c r="C1159" t="str">
        <f>"WTP"</f>
        <v>WTP</v>
      </c>
      <c r="D1159">
        <v>80</v>
      </c>
    </row>
    <row r="1160" spans="1:4">
      <c r="A1160" t="str">
        <f>"STANLEY NYELANG ANAK JOHNY"</f>
        <v>STANLEY NYELANG ANAK JOHNY</v>
      </c>
      <c r="B1160" t="str">
        <f>"011026130115"</f>
        <v>011026130115</v>
      </c>
      <c r="C1160" t="str">
        <f>"WTP"</f>
        <v>WTP</v>
      </c>
      <c r="D1160">
        <v>80</v>
      </c>
    </row>
    <row r="1161" spans="1:4">
      <c r="A1161" t="str">
        <f>"STANLY GEORGE"</f>
        <v>STANLY GEORGE</v>
      </c>
      <c r="B1161" t="str">
        <f>"010801121099"</f>
        <v>010801121099</v>
      </c>
      <c r="C1161" t="str">
        <f>"WTP"</f>
        <v>WTP</v>
      </c>
      <c r="D1161">
        <v>80</v>
      </c>
    </row>
    <row r="1162" spans="1:4">
      <c r="A1162" t="str">
        <f>"STEPHINE IRENE BINTI ABDULLAH"</f>
        <v>STEPHINE IRENE BINTI ABDULLAH</v>
      </c>
      <c r="B1162" t="str">
        <f>"010701131070"</f>
        <v>010701131070</v>
      </c>
      <c r="C1162" t="str">
        <f>"WTP"</f>
        <v>WTP</v>
      </c>
      <c r="D1162">
        <v>80</v>
      </c>
    </row>
    <row r="1163" spans="1:4">
      <c r="A1163" t="str">
        <f>"SUHAIRA ADIBA BINTI SUHAIMI"</f>
        <v>SUHAIRA ADIBA BINTI SUHAIMI</v>
      </c>
      <c r="B1163" t="str">
        <f>"010712090024"</f>
        <v>010712090024</v>
      </c>
      <c r="C1163" t="str">
        <f>"WTP"</f>
        <v>WTP</v>
      </c>
      <c r="D1163">
        <v>80</v>
      </c>
    </row>
    <row r="1164" spans="1:4">
      <c r="A1164" t="str">
        <f>"SUHAIRI BIN HAMZAH"</f>
        <v>SUHAIRI BIN HAMZAH</v>
      </c>
      <c r="B1164" t="str">
        <f>"011225060121"</f>
        <v>011225060121</v>
      </c>
      <c r="C1164" t="str">
        <f>"WTP"</f>
        <v>WTP</v>
      </c>
      <c r="D1164">
        <v>80</v>
      </c>
    </row>
    <row r="1165" spans="1:4">
      <c r="A1165" t="str">
        <f>"SULAIHA BINTI FARDI"</f>
        <v>SULAIHA BINTI FARDI</v>
      </c>
      <c r="B1165" t="str">
        <f>"010124140734"</f>
        <v>010124140734</v>
      </c>
      <c r="C1165" t="str">
        <f>"WTP"</f>
        <v>WTP</v>
      </c>
      <c r="D1165">
        <v>80</v>
      </c>
    </row>
    <row r="1166" spans="1:4">
      <c r="A1166" t="str">
        <f>"SUSANNA BANIK ANAK GUMA"</f>
        <v>SUSANNA BANIK ANAK GUMA</v>
      </c>
      <c r="B1166" t="str">
        <f>"010414131000"</f>
        <v>010414131000</v>
      </c>
      <c r="C1166" t="str">
        <f>"WTP"</f>
        <v>WTP</v>
      </c>
      <c r="D1166">
        <v>80</v>
      </c>
    </row>
    <row r="1167" spans="1:4">
      <c r="A1167" t="str">
        <f>"SYAFIQ ADIB BIN NOR AZAHAM"</f>
        <v>SYAFIQ ADIB BIN NOR AZAHAM</v>
      </c>
      <c r="B1167" t="str">
        <f>"010927011223"</f>
        <v>010927011223</v>
      </c>
      <c r="C1167" t="str">
        <f>"WTP"</f>
        <v>WTP</v>
      </c>
      <c r="D1167">
        <v>80</v>
      </c>
    </row>
    <row r="1168" spans="1:4">
      <c r="A1168" t="str">
        <f>"SYAFIQ AZRI BIN ARIFFIN"</f>
        <v>SYAFIQ AZRI BIN ARIFFIN</v>
      </c>
      <c r="B1168" t="str">
        <f>"010408120583"</f>
        <v>010408120583</v>
      </c>
      <c r="C1168" t="str">
        <f>"WTP"</f>
        <v>WTP</v>
      </c>
      <c r="D1168">
        <v>80</v>
      </c>
    </row>
    <row r="1169" spans="1:4">
      <c r="A1169" t="str">
        <f>"SYAFIQ BIN JAMES"</f>
        <v>SYAFIQ BIN JAMES</v>
      </c>
      <c r="B1169" t="str">
        <f>"010316121079"</f>
        <v>010316121079</v>
      </c>
      <c r="C1169" t="str">
        <f>"WTP"</f>
        <v>WTP</v>
      </c>
      <c r="D1169">
        <v>80</v>
      </c>
    </row>
    <row r="1170" spans="1:4">
      <c r="A1170" t="str">
        <f>"SYAFIQA BINTI MUS"</f>
        <v>SYAFIQA BINTI MUS</v>
      </c>
      <c r="B1170" t="str">
        <f>"010503130368"</f>
        <v>010503130368</v>
      </c>
      <c r="C1170" t="str">
        <f>"WTP"</f>
        <v>WTP</v>
      </c>
      <c r="D1170">
        <v>80</v>
      </c>
    </row>
    <row r="1171" spans="1:4">
      <c r="A1171" t="str">
        <f>"SYAFIQAH BINTI MAT YUSOF"</f>
        <v>SYAFIQAH BINTI MAT YUSOF</v>
      </c>
      <c r="B1171" t="str">
        <f>"010317020376"</f>
        <v>010317020376</v>
      </c>
      <c r="C1171" t="str">
        <f>"WTP"</f>
        <v>WTP</v>
      </c>
      <c r="D1171">
        <v>80</v>
      </c>
    </row>
    <row r="1172" spans="1:4">
      <c r="A1172" t="str">
        <f>"SYAH MUBIN AKBAR BIN ABU BAKAR"</f>
        <v>SYAH MUBIN AKBAR BIN ABU BAKAR</v>
      </c>
      <c r="B1172" t="str">
        <f>"010709080861"</f>
        <v>010709080861</v>
      </c>
      <c r="C1172" t="str">
        <f>"WTP"</f>
        <v>WTP</v>
      </c>
      <c r="D1172">
        <v>80</v>
      </c>
    </row>
    <row r="1173" spans="1:4">
      <c r="A1173" t="str">
        <f>"SYAHMI BIN NOOR SHAWWAL AZMAN"</f>
        <v>SYAHMI BIN NOOR SHAWWAL AZMAN</v>
      </c>
      <c r="B1173" t="str">
        <f>"010209050113"</f>
        <v>010209050113</v>
      </c>
      <c r="C1173" t="str">
        <f>"WTP"</f>
        <v>WTP</v>
      </c>
      <c r="D1173">
        <v>80</v>
      </c>
    </row>
    <row r="1174" spans="1:4">
      <c r="A1174" t="str">
        <f>"SYAHMI SYAH BIN SHAMSURI"</f>
        <v>SYAHMI SYAH BIN SHAMSURI</v>
      </c>
      <c r="B1174" t="str">
        <f>"010906140595"</f>
        <v>010906140595</v>
      </c>
      <c r="C1174" t="str">
        <f>"WTP"</f>
        <v>WTP</v>
      </c>
      <c r="D1174">
        <v>80</v>
      </c>
    </row>
    <row r="1175" spans="1:4">
      <c r="A1175" t="str">
        <f>"SYAHRUL HAIDER BIN KAHAR"</f>
        <v>SYAHRUL HAIDER BIN KAHAR</v>
      </c>
      <c r="B1175" t="str">
        <f>"010104012057"</f>
        <v>010104012057</v>
      </c>
      <c r="C1175" t="str">
        <f>"WTP"</f>
        <v>WTP</v>
      </c>
      <c r="D1175">
        <v>80</v>
      </c>
    </row>
    <row r="1176" spans="1:4">
      <c r="A1176" t="str">
        <f>"SYAIBATUL HAMDI BIN MD ZILZALI"</f>
        <v>SYAIBATUL HAMDI BIN MD ZILZALI</v>
      </c>
      <c r="B1176" t="str">
        <f>"011115101383"</f>
        <v>011115101383</v>
      </c>
      <c r="C1176" t="str">
        <f>"WTP"</f>
        <v>WTP</v>
      </c>
      <c r="D1176">
        <v>80</v>
      </c>
    </row>
    <row r="1177" spans="1:4">
      <c r="A1177" t="str">
        <f>"SYARIF HIDAYATULLAH BIN ZULFATAH"</f>
        <v>SYARIF HIDAYATULLAH BIN ZULFATAH</v>
      </c>
      <c r="B1177" t="str">
        <f>"010528030849"</f>
        <v>010528030849</v>
      </c>
      <c r="C1177" t="str">
        <f>"WTP"</f>
        <v>WTP</v>
      </c>
      <c r="D1177">
        <v>80</v>
      </c>
    </row>
    <row r="1178" spans="1:4">
      <c r="A1178" t="str">
        <f>"SYARIQUL HUZNI BIN SAMSUDDIN"</f>
        <v>SYARIQUL HUZNI BIN SAMSUDDIN</v>
      </c>
      <c r="B1178" t="str">
        <f>"010613010463"</f>
        <v>010613010463</v>
      </c>
      <c r="C1178" t="str">
        <f>"WTP"</f>
        <v>WTP</v>
      </c>
      <c r="D1178">
        <v>80</v>
      </c>
    </row>
    <row r="1179" spans="1:4">
      <c r="A1179" t="str">
        <f>"SYASYA NADHIRAH BINTI MOHAMMAD NOOR RIDZWAN"</f>
        <v>SYASYA NADHIRAH BINTI MOHAMMAD NOOR RIDZWAN</v>
      </c>
      <c r="B1179" t="str">
        <f>"010207140318"</f>
        <v>010207140318</v>
      </c>
      <c r="C1179" t="str">
        <f>"WTP"</f>
        <v>WTP</v>
      </c>
      <c r="D1179">
        <v>80</v>
      </c>
    </row>
    <row r="1180" spans="1:4">
      <c r="A1180" t="str">
        <f>"SYDI AHMAD ARIF BIN BADRUDDIN"</f>
        <v>SYDI AHMAD ARIF BIN BADRUDDIN</v>
      </c>
      <c r="B1180" t="str">
        <f>"010905110271"</f>
        <v>010905110271</v>
      </c>
      <c r="C1180" t="str">
        <f>"WTP"</f>
        <v>WTP</v>
      </c>
      <c r="D1180">
        <v>80</v>
      </c>
    </row>
    <row r="1181" spans="1:4">
      <c r="A1181" t="str">
        <f>"SYED DANIAL BIN SYED MOHAMAD JAMIL"</f>
        <v>SYED DANIAL BIN SYED MOHAMAD JAMIL</v>
      </c>
      <c r="B1181" t="str">
        <f>"010911081059"</f>
        <v>010911081059</v>
      </c>
      <c r="C1181" t="str">
        <f>"WTP"</f>
        <v>WTP</v>
      </c>
      <c r="D1181">
        <v>80</v>
      </c>
    </row>
    <row r="1182" spans="1:4">
      <c r="A1182" t="str">
        <f>"SYED MUHAMMAD DANISH BIN SYED MOHD KHALID"</f>
        <v>SYED MUHAMMAD DANISH BIN SYED MOHD KHALID</v>
      </c>
      <c r="B1182" t="str">
        <f>"010506010353"</f>
        <v>010506010353</v>
      </c>
      <c r="C1182" t="str">
        <f>"WTP"</f>
        <v>WTP</v>
      </c>
      <c r="D1182">
        <v>80</v>
      </c>
    </row>
    <row r="1183" spans="1:4">
      <c r="A1183" t="str">
        <f>"SYED OTHMAN AL ATTAS BIN SYED ABU BAKAR"</f>
        <v>SYED OTHMAN AL ATTAS BIN SYED ABU BAKAR</v>
      </c>
      <c r="B1183" t="str">
        <f>"011104060651"</f>
        <v>011104060651</v>
      </c>
      <c r="C1183" t="str">
        <f>"WTP"</f>
        <v>WTP</v>
      </c>
      <c r="D1183">
        <v>80</v>
      </c>
    </row>
    <row r="1184" spans="1:4">
      <c r="A1184" t="str">
        <f>"TAN SIEW YEN"</f>
        <v>TAN SIEW YEN</v>
      </c>
      <c r="B1184" t="str">
        <f>"011007120448"</f>
        <v>011007120448</v>
      </c>
      <c r="C1184" t="str">
        <f>"WTP"</f>
        <v>WTP</v>
      </c>
      <c r="D1184">
        <v>80</v>
      </c>
    </row>
    <row r="1185" spans="1:4">
      <c r="A1185" t="str">
        <f>"TENGKU MUHAMMAD AKMAL BIN TENGKU SHAALFAZILLA"</f>
        <v>TENGKU MUHAMMAD AKMAL BIN TENGKU SHAALFAZILLA</v>
      </c>
      <c r="B1185" t="str">
        <f>"010711141133"</f>
        <v>010711141133</v>
      </c>
      <c r="C1185" t="str">
        <f>"WTP"</f>
        <v>WTP</v>
      </c>
      <c r="D1185">
        <v>80</v>
      </c>
    </row>
    <row r="1186" spans="1:4">
      <c r="A1186" t="str">
        <f>"THELMA ANAK SOTER"</f>
        <v>THELMA ANAK SOTER</v>
      </c>
      <c r="B1186" t="str">
        <f>"010815130228"</f>
        <v>010815130228</v>
      </c>
      <c r="C1186" t="str">
        <f>"WTP"</f>
        <v>WTP</v>
      </c>
      <c r="D1186">
        <v>80</v>
      </c>
    </row>
    <row r="1187" spans="1:4">
      <c r="A1187" t="str">
        <f>"TIHELDDY BIN TOGENO"</f>
        <v>TIHELDDY BIN TOGENO</v>
      </c>
      <c r="B1187" t="str">
        <f>"010211121187"</f>
        <v>010211121187</v>
      </c>
      <c r="C1187" t="str">
        <f>"WTP"</f>
        <v>WTP</v>
      </c>
      <c r="D1187">
        <v>80</v>
      </c>
    </row>
    <row r="1188" spans="1:4">
      <c r="A1188" t="str">
        <f>"TUAN MUHAMAD FIKRI AZIM BIN TUAN NOOR"</f>
        <v>TUAN MUHAMAD FIKRI AZIM BIN TUAN NOOR</v>
      </c>
      <c r="B1188" t="str">
        <f>"010728031029"</f>
        <v>010728031029</v>
      </c>
      <c r="C1188" t="str">
        <f>"WTP"</f>
        <v>WTP</v>
      </c>
      <c r="D1188">
        <v>80</v>
      </c>
    </row>
    <row r="1189" spans="1:4">
      <c r="A1189" t="str">
        <f>"UDI A/L YASIN"</f>
        <v>UDI A/L YASIN</v>
      </c>
      <c r="B1189" t="str">
        <f>"010621060153"</f>
        <v>010621060153</v>
      </c>
      <c r="C1189" t="str">
        <f>"WTP"</f>
        <v>WTP</v>
      </c>
      <c r="D1189">
        <v>80</v>
      </c>
    </row>
    <row r="1190" spans="1:4">
      <c r="A1190" t="str">
        <f>"ULVA NURFAIDAH BINTI RIDWAN ASMARA"</f>
        <v>ULVA NURFAIDAH BINTI RIDWAN ASMARA</v>
      </c>
      <c r="B1190" t="str">
        <f>"011017101152"</f>
        <v>011017101152</v>
      </c>
      <c r="C1190" t="str">
        <f>"WTP"</f>
        <v>WTP</v>
      </c>
      <c r="D1190">
        <v>80</v>
      </c>
    </row>
    <row r="1191" spans="1:4">
      <c r="A1191" t="str">
        <f>"UMMIE NATAZAWIEYYA JUAMI"</f>
        <v>UMMIE NATAZAWIEYYA JUAMI</v>
      </c>
      <c r="B1191" t="str">
        <f>"010515120650"</f>
        <v>010515120650</v>
      </c>
      <c r="C1191" t="str">
        <f>"WTP"</f>
        <v>WTP</v>
      </c>
      <c r="D1191">
        <v>80</v>
      </c>
    </row>
    <row r="1192" spans="1:4">
      <c r="A1192" t="str">
        <f>"VALENTINA ANAK SUJAN @ SUJANG"</f>
        <v>VALENTINA ANAK SUJAN @ SUJANG</v>
      </c>
      <c r="B1192" t="str">
        <f>"010921130862"</f>
        <v>010921130862</v>
      </c>
      <c r="C1192" t="str">
        <f>"WTP"</f>
        <v>WTP</v>
      </c>
      <c r="D1192">
        <v>80</v>
      </c>
    </row>
    <row r="1193" spans="1:4">
      <c r="A1193" t="str">
        <f>"VISHAGH A/L SIVAN"</f>
        <v>VISHAGH A/L SIVAN</v>
      </c>
      <c r="B1193" t="str">
        <f>"010701060241"</f>
        <v>010701060241</v>
      </c>
      <c r="C1193" t="str">
        <f>"WTP"</f>
        <v>WTP</v>
      </c>
      <c r="D1193">
        <v>80</v>
      </c>
    </row>
    <row r="1194" spans="1:4">
      <c r="A1194" t="str">
        <f>"VIVIAN TEO GUAK LING"</f>
        <v>VIVIAN TEO GUAK LING</v>
      </c>
      <c r="B1194" t="str">
        <f>"010705131086"</f>
        <v>010705131086</v>
      </c>
      <c r="C1194" t="str">
        <f>"WTP"</f>
        <v>WTP</v>
      </c>
      <c r="D1194">
        <v>80</v>
      </c>
    </row>
    <row r="1195" spans="1:4">
      <c r="A1195" t="str">
        <f>"WAN ABDULLAH BIN GHAFFAR"</f>
        <v>WAN ABDULLAH BIN GHAFFAR</v>
      </c>
      <c r="B1195" t="str">
        <f>"010824040259"</f>
        <v>010824040259</v>
      </c>
      <c r="C1195" t="str">
        <f>"WTP"</f>
        <v>WTP</v>
      </c>
      <c r="D1195">
        <v>80</v>
      </c>
    </row>
    <row r="1196" spans="1:4">
      <c r="A1196" t="str">
        <f>"WAN AFIQAH BINTI WAN A. AZIZ"</f>
        <v>WAN AFIQAH BINTI WAN A. AZIZ</v>
      </c>
      <c r="B1196" t="str">
        <f>"010103010228"</f>
        <v>010103010228</v>
      </c>
      <c r="C1196" t="str">
        <f>"WTP"</f>
        <v>WTP</v>
      </c>
      <c r="D1196">
        <v>80</v>
      </c>
    </row>
    <row r="1197" spans="1:4">
      <c r="A1197" t="str">
        <f>"WAN AHMAD DARBAHU BIN WAN MUHAMMAD RISHAMUDDIN ALI"</f>
        <v>WAN AHMAD DARBAHU BIN WAN MUHAMMAD RISHAMUDDIN ALI</v>
      </c>
      <c r="B1197" t="str">
        <f>"010629110143"</f>
        <v>010629110143</v>
      </c>
      <c r="C1197" t="str">
        <f>"WTP"</f>
        <v>WTP</v>
      </c>
      <c r="D1197">
        <v>80</v>
      </c>
    </row>
    <row r="1198" spans="1:4">
      <c r="A1198" t="str">
        <f>"WAN AIDIL BIN WAN AZHAN"</f>
        <v>WAN AIDIL BIN WAN AZHAN</v>
      </c>
      <c r="B1198" t="str">
        <f>"010502060097"</f>
        <v>010502060097</v>
      </c>
      <c r="C1198" t="str">
        <f>"WTP"</f>
        <v>WTP</v>
      </c>
      <c r="D1198">
        <v>80</v>
      </c>
    </row>
    <row r="1199" spans="1:4">
      <c r="A1199" t="str">
        <f>"WAN AMIRUL ASYRAF BIN ROSLAN"</f>
        <v>WAN AMIRUL ASYRAF BIN ROSLAN</v>
      </c>
      <c r="B1199" t="str">
        <f>"010328101905"</f>
        <v>010328101905</v>
      </c>
      <c r="C1199" t="str">
        <f>"WTP"</f>
        <v>WTP</v>
      </c>
      <c r="D1199">
        <v>80</v>
      </c>
    </row>
    <row r="1200" spans="1:4">
      <c r="A1200" t="str">
        <f>"WAN MUHAIMIN AMIR BIN WAN ASRI"</f>
        <v>WAN MUHAIMIN AMIR BIN WAN ASRI</v>
      </c>
      <c r="B1200" t="str">
        <f>"010618060777"</f>
        <v>010618060777</v>
      </c>
      <c r="C1200" t="str">
        <f>"WTP"</f>
        <v>WTP</v>
      </c>
      <c r="D1200">
        <v>80</v>
      </c>
    </row>
    <row r="1201" spans="1:4">
      <c r="A1201" t="str">
        <f>"WAN MUHAMMAD AINUL ASHRAF BIN RAZAMEI"</f>
        <v>WAN MUHAMMAD AINUL ASHRAF BIN RAZAMEI</v>
      </c>
      <c r="B1201" t="str">
        <f>"011019140809"</f>
        <v>011019140809</v>
      </c>
      <c r="C1201" t="str">
        <f>"WTP"</f>
        <v>WTP</v>
      </c>
      <c r="D1201">
        <v>80</v>
      </c>
    </row>
    <row r="1202" spans="1:4">
      <c r="A1202" t="str">
        <f>"WAN MUHAMMAD AKMAL BIN WAN ABD KADIR"</f>
        <v>WAN MUHAMMAD AKMAL BIN WAN ABD KADIR</v>
      </c>
      <c r="B1202" t="str">
        <f>"010301020419"</f>
        <v>010301020419</v>
      </c>
      <c r="C1202" t="str">
        <f>"WTP"</f>
        <v>WTP</v>
      </c>
      <c r="D1202">
        <v>80</v>
      </c>
    </row>
    <row r="1203" spans="1:4">
      <c r="A1203" t="str">
        <f>"WAN MUHAMMAD ALIF HAIKAL BIN WAN RASHIDI"</f>
        <v>WAN MUHAMMAD ALIF HAIKAL BIN WAN RASHIDI</v>
      </c>
      <c r="B1203" t="str">
        <f>"010609031165"</f>
        <v>010609031165</v>
      </c>
      <c r="C1203" t="str">
        <f>"WTP"</f>
        <v>WTP</v>
      </c>
      <c r="D1203">
        <v>80</v>
      </c>
    </row>
    <row r="1204" spans="1:4">
      <c r="A1204" t="str">
        <f>"WAN MUHAMMAD ALIFF NAZMI BIN WAN NORDIN"</f>
        <v>WAN MUHAMMAD ALIFF NAZMI BIN WAN NORDIN</v>
      </c>
      <c r="B1204" t="str">
        <f>"010328060875"</f>
        <v>010328060875</v>
      </c>
      <c r="C1204" t="str">
        <f>"WTP"</f>
        <v>WTP</v>
      </c>
      <c r="D1204">
        <v>80</v>
      </c>
    </row>
    <row r="1205" spans="1:4">
      <c r="A1205" t="str">
        <f>"WAN MUHAMMAD AQIL BIN WAN MUHAMMAD SUKRI"</f>
        <v>WAN MUHAMMAD AQIL BIN WAN MUHAMMAD SUKRI</v>
      </c>
      <c r="B1205" t="str">
        <f>"010508110569"</f>
        <v>010508110569</v>
      </c>
      <c r="C1205" t="str">
        <f>"WTP"</f>
        <v>WTP</v>
      </c>
      <c r="D1205">
        <v>80</v>
      </c>
    </row>
    <row r="1206" spans="1:4">
      <c r="A1206" t="str">
        <f>"WAN MUHAMMAD ARIFF HAKIMI BIN MOHD ADNAN"</f>
        <v>WAN MUHAMMAD ARIFF HAKIMI BIN MOHD ADNAN</v>
      </c>
      <c r="B1206" t="str">
        <f>"011206031245"</f>
        <v>011206031245</v>
      </c>
      <c r="C1206" t="str">
        <f>"WTP"</f>
        <v>WTP</v>
      </c>
      <c r="D1206">
        <v>80</v>
      </c>
    </row>
    <row r="1207" spans="1:4">
      <c r="A1207" t="str">
        <f>"WAN MUHAMMAD ASYRAAF SYAZWAN BIN WAN SYUKRY"</f>
        <v>WAN MUHAMMAD ASYRAAF SYAZWAN BIN WAN SYUKRY</v>
      </c>
      <c r="B1207" t="str">
        <f>"010529060281"</f>
        <v>010529060281</v>
      </c>
      <c r="C1207" t="str">
        <f>"WTP"</f>
        <v>WTP</v>
      </c>
      <c r="D1207">
        <v>80</v>
      </c>
    </row>
    <row r="1208" spans="1:4">
      <c r="A1208" t="str">
        <f>"WAN MUHAMMAD FIRDAUS BIN WAN ROSDEE"</f>
        <v>WAN MUHAMMAD FIRDAUS BIN WAN ROSDEE</v>
      </c>
      <c r="B1208" t="str">
        <f>"011029030267"</f>
        <v>011029030267</v>
      </c>
      <c r="C1208" t="str">
        <f>"WTP"</f>
        <v>WTP</v>
      </c>
      <c r="D1208">
        <v>80</v>
      </c>
    </row>
    <row r="1209" spans="1:4">
      <c r="A1209" t="str">
        <f>"WAN MUHAMMAD HADI BIN WAN DASRI SHAH"</f>
        <v>WAN MUHAMMAD HADI BIN WAN DASRI SHAH</v>
      </c>
      <c r="B1209" t="str">
        <f>"010311101175"</f>
        <v>010311101175</v>
      </c>
      <c r="C1209" t="str">
        <f>"WTP"</f>
        <v>WTP</v>
      </c>
      <c r="D1209">
        <v>80</v>
      </c>
    </row>
    <row r="1210" spans="1:4">
      <c r="A1210" t="str">
        <f>"WAN MUHAMMAD SHAFIQ BIN AIWAN SHIRAZI"</f>
        <v>WAN MUHAMMAD SHAFIQ BIN AIWAN SHIRAZI</v>
      </c>
      <c r="B1210" t="str">
        <f>"010318100597"</f>
        <v>010318100597</v>
      </c>
      <c r="C1210" t="str">
        <f>"WTP"</f>
        <v>WTP</v>
      </c>
      <c r="D1210">
        <v>80</v>
      </c>
    </row>
    <row r="1211" spans="1:4">
      <c r="A1211" t="str">
        <f>"WAN MUHAMMAD SYAFIKI BIN WAN MAHMUD"</f>
        <v>WAN MUHAMMAD SYAFIKI BIN WAN MAHMUD</v>
      </c>
      <c r="B1211" t="str">
        <f>"010117110553"</f>
        <v>010117110553</v>
      </c>
      <c r="C1211" t="str">
        <f>"WTP"</f>
        <v>WTP</v>
      </c>
      <c r="D1211">
        <v>80</v>
      </c>
    </row>
    <row r="1212" spans="1:4">
      <c r="A1212" t="str">
        <f>"WAN MUHAMMAD ZURAIMI BIN MD SAFFAR"</f>
        <v>WAN MUHAMMAD ZURAIMI BIN MD SAFFAR</v>
      </c>
      <c r="B1212" t="str">
        <f>"010331020997"</f>
        <v>010331020997</v>
      </c>
      <c r="C1212" t="str">
        <f>"WTP"</f>
        <v>WTP</v>
      </c>
      <c r="D1212">
        <v>80</v>
      </c>
    </row>
    <row r="1213" spans="1:4">
      <c r="A1213" t="str">
        <f>"WAN NUR ATHIRAH BINTI OTHMAN"</f>
        <v>WAN NUR ATHIRAH BINTI OTHMAN</v>
      </c>
      <c r="B1213" t="str">
        <f>"010105011048"</f>
        <v>010105011048</v>
      </c>
      <c r="C1213" t="str">
        <f>"WTP"</f>
        <v>WTP</v>
      </c>
      <c r="D1213">
        <v>80</v>
      </c>
    </row>
    <row r="1214" spans="1:4">
      <c r="A1214" t="str">
        <f>"WAN NUR ATIEQAH BINTI WAN AZIZAN"</f>
        <v>WAN NUR ATIEQAH BINTI WAN AZIZAN</v>
      </c>
      <c r="B1214" t="str">
        <f>"010123080282"</f>
        <v>010123080282</v>
      </c>
      <c r="C1214" t="str">
        <f>"WTP"</f>
        <v>WTP</v>
      </c>
      <c r="D1214">
        <v>80</v>
      </c>
    </row>
    <row r="1215" spans="1:4">
      <c r="A1215" t="str">
        <f>"WAN NUR'AIN BINTI WAN ZULKARNAIN"</f>
        <v>WAN NUR'AIN BINTI WAN ZULKARNAIN</v>
      </c>
      <c r="B1215" t="str">
        <f>"010429060348"</f>
        <v>010429060348</v>
      </c>
      <c r="C1215" t="str">
        <f>"WTP"</f>
        <v>WTP</v>
      </c>
      <c r="D1215">
        <v>80</v>
      </c>
    </row>
    <row r="1216" spans="1:4">
      <c r="A1216" t="str">
        <f>"WAN NURUL AUNI BINTI WAN MOHD SYUKRI"</f>
        <v>WAN NURUL AUNI BINTI WAN MOHD SYUKRI</v>
      </c>
      <c r="B1216" t="str">
        <f>"010711031014"</f>
        <v>010711031014</v>
      </c>
      <c r="C1216" t="str">
        <f>"WTP"</f>
        <v>WTP</v>
      </c>
      <c r="D1216">
        <v>80</v>
      </c>
    </row>
    <row r="1217" spans="1:4">
      <c r="A1217" t="str">
        <f>"WATT ARCOM ANAK TUNG"</f>
        <v>WATT ARCOM ANAK TUNG</v>
      </c>
      <c r="B1217" t="str">
        <f>"010722100935"</f>
        <v>010722100935</v>
      </c>
      <c r="C1217" t="str">
        <f>"WTP"</f>
        <v>WTP</v>
      </c>
      <c r="D1217">
        <v>80</v>
      </c>
    </row>
    <row r="1218" spans="1:4">
      <c r="A1218" t="str">
        <f>"WELLIUS TIMOL"</f>
        <v>WELLIUS TIMOL</v>
      </c>
      <c r="B1218" t="str">
        <f>"010803120495"</f>
        <v>010803120495</v>
      </c>
      <c r="C1218" t="str">
        <f t="shared" ref="C1218:C1227" si="19">"WTP"</f>
        <v>WTP</v>
      </c>
      <c r="D1218">
        <v>80</v>
      </c>
    </row>
    <row r="1219" spans="1:4">
      <c r="A1219" t="str">
        <f>"WILLIAM ANAK JANTING"</f>
        <v>WILLIAM ANAK JANTING</v>
      </c>
      <c r="B1219" t="str">
        <f>"010124131993"</f>
        <v>010124131993</v>
      </c>
      <c r="C1219" t="str">
        <f>"WTP"</f>
        <v>WTP</v>
      </c>
      <c r="D1219">
        <v>80</v>
      </c>
    </row>
    <row r="1220" spans="1:4">
      <c r="A1220" t="str">
        <f>"YAP XIAO LIN"</f>
        <v>YAP XIAO LIN</v>
      </c>
      <c r="B1220" t="str">
        <f>"011108080756"</f>
        <v>011108080756</v>
      </c>
      <c r="C1220" t="str">
        <f>"WTP"</f>
        <v>WTP</v>
      </c>
      <c r="D1220">
        <v>80</v>
      </c>
    </row>
    <row r="1221" spans="1:4">
      <c r="A1221" t="str">
        <f>"YOUSSEF EL KAOUI BIN MOHAMED EL KAOUI"</f>
        <v>YOUSSEF EL KAOUI BIN MOHAMED EL KAOUI</v>
      </c>
      <c r="B1221" t="str">
        <f>"010526140681"</f>
        <v>010526140681</v>
      </c>
      <c r="C1221" t="str">
        <f>"WTP"</f>
        <v>WTP</v>
      </c>
      <c r="D1221">
        <v>80</v>
      </c>
    </row>
    <row r="1222" spans="1:4">
      <c r="A1222" t="str">
        <f>"YUSFASALIZA BT YUSRI"</f>
        <v>YUSFASALIZA BT YUSRI</v>
      </c>
      <c r="B1222" t="str">
        <f>"010908120408"</f>
        <v>010908120408</v>
      </c>
      <c r="C1222" t="str">
        <f>"WTP"</f>
        <v>WTP</v>
      </c>
      <c r="D1222">
        <v>80</v>
      </c>
    </row>
    <row r="1223" spans="1:4">
      <c r="A1223" t="str">
        <f>"ZACHARIOT JULIAN ANAK APON"</f>
        <v>ZACHARIOT JULIAN ANAK APON</v>
      </c>
      <c r="B1223" t="str">
        <f>"010731130693"</f>
        <v>010731130693</v>
      </c>
      <c r="C1223" t="str">
        <f>"WTP"</f>
        <v>WTP</v>
      </c>
      <c r="D1223">
        <v>80</v>
      </c>
    </row>
    <row r="1224" spans="1:4">
      <c r="A1224" t="str">
        <f>"ZAKARIA BIN MOHD SABRI"</f>
        <v>ZAKARIA BIN MOHD SABRI</v>
      </c>
      <c r="B1224" t="str">
        <f>"010325030291"</f>
        <v>010325030291</v>
      </c>
      <c r="C1224" t="str">
        <f>"WTP"</f>
        <v>WTP</v>
      </c>
      <c r="D1224">
        <v>80</v>
      </c>
    </row>
    <row r="1225" spans="1:4">
      <c r="A1225" t="str">
        <f>"ZAKIRAH ZULAIKHA BINTI KHIARI"</f>
        <v>ZAKIRAH ZULAIKHA BINTI KHIARI</v>
      </c>
      <c r="B1225" t="str">
        <f>"011010110072"</f>
        <v>011010110072</v>
      </c>
      <c r="C1225" t="str">
        <f>"WTP"</f>
        <v>WTP</v>
      </c>
      <c r="D1225">
        <v>80</v>
      </c>
    </row>
    <row r="1226" spans="1:4">
      <c r="A1226" t="str">
        <f>"ZHAFFIQ BIN AZAHARI"</f>
        <v>ZHAFFIQ BIN AZAHARI</v>
      </c>
      <c r="B1226" t="str">
        <f>"010102060661"</f>
        <v>010102060661</v>
      </c>
      <c r="C1226" t="str">
        <f>"WTP"</f>
        <v>WTP</v>
      </c>
      <c r="D1226">
        <v>80</v>
      </c>
    </row>
    <row r="1227" spans="1:4">
      <c r="A1227" t="str">
        <f>"ZULHILMI MUSTAQIM BIN ZAINAL ABIDIN"</f>
        <v>ZULHILMI MUSTAQIM BIN ZAINAL ABIDIN</v>
      </c>
      <c r="B1227" t="str">
        <f>"010803060891"</f>
        <v>010803060891</v>
      </c>
      <c r="C1227" t="str">
        <f>"WTP"</f>
        <v>WTP</v>
      </c>
      <c r="D1227">
        <v>80</v>
      </c>
    </row>
  </sheetData>
  <pageMargins left="0.75" right="0.75" top="1" bottom="1" header="0.511805555555556" footer="0.511805555555556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markah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dcterms:created xsi:type="dcterms:W3CDTF">2017-06-13T07:19:00Z</dcterms:created>
  <dcterms:modified xsi:type="dcterms:W3CDTF">2017-06-13T07:26:26Z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1033-9.1.0.4746</vt:lpwstr>
  </property>
</Properties>
</file>