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i\Desktop\"/>
    </mc:Choice>
  </mc:AlternateContent>
  <bookViews>
    <workbookView xWindow="0" yWindow="0" windowWidth="20490" windowHeight="7530"/>
  </bookViews>
  <sheets>
    <sheet name="markah" sheetId="1" r:id="rId1"/>
    <sheet name="Sheet1" sheetId="2" r:id="rId2"/>
  </sheets>
  <definedNames>
    <definedName name="_xlnm._FilterDatabase" localSheetId="0" hidden="1">markah!$A$1:$D$51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</calcChain>
</file>

<file path=xl/sharedStrings.xml><?xml version="1.0" encoding="utf-8"?>
<sst xmlns="http://schemas.openxmlformats.org/spreadsheetml/2006/main" count="55" uniqueCount="55">
  <si>
    <t>Nama</t>
  </si>
  <si>
    <t>MYKAD</t>
  </si>
  <si>
    <t>KodProgram</t>
  </si>
  <si>
    <t>Teori</t>
  </si>
  <si>
    <t>020101030937</t>
  </si>
  <si>
    <t>011021030617</t>
  </si>
  <si>
    <t>010108030201</t>
  </si>
  <si>
    <t>011223030287</t>
  </si>
  <si>
    <t>010225140135</t>
  </si>
  <si>
    <t>010714030914</t>
  </si>
  <si>
    <t>010805760058</t>
  </si>
  <si>
    <t>010702031311</t>
  </si>
  <si>
    <t>010308011339</t>
  </si>
  <si>
    <t>011122100477</t>
  </si>
  <si>
    <t>010531080871</t>
  </si>
  <si>
    <t>010311030645</t>
  </si>
  <si>
    <t>011001031065</t>
  </si>
  <si>
    <t>010531031009</t>
  </si>
  <si>
    <t>010606030677</t>
  </si>
  <si>
    <t>010209030593</t>
  </si>
  <si>
    <t>011203030079</t>
  </si>
  <si>
    <t>010416030801</t>
  </si>
  <si>
    <t>010105030265</t>
  </si>
  <si>
    <t>010912100581</t>
  </si>
  <si>
    <t>010428030825</t>
  </si>
  <si>
    <t>010419141355</t>
  </si>
  <si>
    <t>010730030447</t>
  </si>
  <si>
    <t>010401030323</t>
  </si>
  <si>
    <t>010203030525</t>
  </si>
  <si>
    <t>010619110625</t>
  </si>
  <si>
    <t>010924030859</t>
  </si>
  <si>
    <t>010913110693</t>
  </si>
  <si>
    <t>010123030023</t>
  </si>
  <si>
    <t>011102050185</t>
  </si>
  <si>
    <t>010616030339</t>
  </si>
  <si>
    <t>011126030699</t>
  </si>
  <si>
    <t>010331110351</t>
  </si>
  <si>
    <t>010314031221</t>
  </si>
  <si>
    <t>010511030631</t>
  </si>
  <si>
    <t>011224030529</t>
  </si>
  <si>
    <t>010627030967</t>
  </si>
  <si>
    <t>010113030249</t>
  </si>
  <si>
    <t>010527030847</t>
  </si>
  <si>
    <t>010126030184</t>
  </si>
  <si>
    <t>011104030858</t>
  </si>
  <si>
    <t>011219030786</t>
  </si>
  <si>
    <t>011025020934</t>
  </si>
  <si>
    <t>010703010205</t>
  </si>
  <si>
    <t>011017021072</t>
  </si>
  <si>
    <t>010219060550</t>
  </si>
  <si>
    <t>010624140685</t>
  </si>
  <si>
    <t>010511030367</t>
  </si>
  <si>
    <t>010308030935</t>
  </si>
  <si>
    <t>010327030666</t>
  </si>
  <si>
    <t>010407030244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</si>
</sst>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tr">
        <f>"ABDUL HAFIY SYAKIR BIN KAMARULZAMAN"</f>
        <v>ABDUL HAFIY SYAKIR BIN KAMARULZAMAN</v>
      </c>
      <c r="B2" t="str">
        <f>"020101030937"</f>
        <v>020101030937</v>
      </c>
      <c r="C2" t="str">
        <f t="shared" ref="C2:C33" si="0">"PKD"</f>
        <v>PKD</v>
      </c>
      <c r="D2">
        <f>VLOOKUP(B2,Sheet1!$A$1:$B$51,2,FALSE)</f>
        <v>63</v>
      </c>
    </row>
    <row r="3" spans="1:4" x14ac:dyDescent="0.25">
      <c r="A3" t="str">
        <f>"ABDUL MU'IZ BIN ZULKIPLI"</f>
        <v>ABDUL MU'IZ BIN ZULKIPLI</v>
      </c>
      <c r="B3" t="str">
        <f>"011021030617"</f>
        <v>011021030617</v>
      </c>
      <c r="C3" t="str">
        <f t="shared" si="0"/>
        <v>PKD</v>
      </c>
      <c r="D3">
        <f>VLOOKUP(B3,Sheet1!$A$1:$B$51,2,FALSE)</f>
        <v>40</v>
      </c>
    </row>
    <row r="4" spans="1:4" x14ac:dyDescent="0.25">
      <c r="A4" t="str">
        <f>"ADAM DANIEL BIN BAHARUDIN"</f>
        <v>ADAM DANIEL BIN BAHARUDIN</v>
      </c>
      <c r="B4" t="str">
        <f>"010108030201"</f>
        <v>010108030201</v>
      </c>
      <c r="C4" t="str">
        <f t="shared" si="0"/>
        <v>PKD</v>
      </c>
      <c r="D4">
        <f>VLOOKUP(B4,Sheet1!$A$1:$B$51,2,FALSE)</f>
        <v>73</v>
      </c>
    </row>
    <row r="5" spans="1:4" x14ac:dyDescent="0.25">
      <c r="A5" t="str">
        <f>"AHMAD ADAM DANIAL BIN SUHADI"</f>
        <v>AHMAD ADAM DANIAL BIN SUHADI</v>
      </c>
      <c r="B5" t="str">
        <f>"011223030287"</f>
        <v>011223030287</v>
      </c>
      <c r="C5" t="str">
        <f t="shared" si="0"/>
        <v>PKD</v>
      </c>
      <c r="D5">
        <f>VLOOKUP(B5,Sheet1!$A$1:$B$51,2,FALSE)</f>
        <v>63</v>
      </c>
    </row>
    <row r="6" spans="1:4" x14ac:dyDescent="0.25">
      <c r="A6" t="str">
        <f>"AHMAD DANIAL HAFIZI BIN MOHD ZAWAWI"</f>
        <v>AHMAD DANIAL HAFIZI BIN MOHD ZAWAWI</v>
      </c>
      <c r="B6" t="str">
        <f>"010225140135"</f>
        <v>010225140135</v>
      </c>
      <c r="C6" t="str">
        <f t="shared" si="0"/>
        <v>PKD</v>
      </c>
      <c r="D6">
        <f>VLOOKUP(B6,Sheet1!$A$1:$B$51,2,FALSE)</f>
        <v>43</v>
      </c>
    </row>
    <row r="7" spans="1:4" x14ac:dyDescent="0.25">
      <c r="A7" t="str">
        <f>"AQILAH BATRISYIA BINTI SAMSO"</f>
        <v>AQILAH BATRISYIA BINTI SAMSO</v>
      </c>
      <c r="B7" t="str">
        <f>"010714030914"</f>
        <v>010714030914</v>
      </c>
      <c r="C7" t="str">
        <f t="shared" si="0"/>
        <v>PKD</v>
      </c>
      <c r="D7">
        <f>VLOOKUP(B7,Sheet1!$A$1:$B$51,2,FALSE)</f>
        <v>61</v>
      </c>
    </row>
    <row r="8" spans="1:4" x14ac:dyDescent="0.25">
      <c r="A8" t="str">
        <f>"ASMA-U-SALSABIELA BINTI KAMALULDIN"</f>
        <v>ASMA-U-SALSABIELA BINTI KAMALULDIN</v>
      </c>
      <c r="B8" t="str">
        <f>"010805760058"</f>
        <v>010805760058</v>
      </c>
      <c r="C8" t="str">
        <f t="shared" si="0"/>
        <v>PKD</v>
      </c>
      <c r="D8">
        <f>VLOOKUP(B8,Sheet1!$A$1:$B$51,2,FALSE)</f>
        <v>64</v>
      </c>
    </row>
    <row r="9" spans="1:4" x14ac:dyDescent="0.25">
      <c r="A9" t="str">
        <f>"ATIQULLAH AL BAIHAKI BIN SUHAIMI"</f>
        <v>ATIQULLAH AL BAIHAKI BIN SUHAIMI</v>
      </c>
      <c r="B9" t="str">
        <f>"010702031311"</f>
        <v>010702031311</v>
      </c>
      <c r="C9" t="str">
        <f t="shared" si="0"/>
        <v>PKD</v>
      </c>
      <c r="D9">
        <f>VLOOKUP(B9,Sheet1!$A$1:$B$51,2,FALSE)</f>
        <v>77</v>
      </c>
    </row>
    <row r="10" spans="1:4" x14ac:dyDescent="0.25">
      <c r="A10" t="str">
        <f>"AZIZI BIN AZNI"</f>
        <v>AZIZI BIN AZNI</v>
      </c>
      <c r="B10" t="str">
        <f>"010308011339"</f>
        <v>010308011339</v>
      </c>
      <c r="C10" t="str">
        <f t="shared" si="0"/>
        <v>PKD</v>
      </c>
      <c r="D10">
        <f>VLOOKUP(B10,Sheet1!$A$1:$B$51,2,FALSE)</f>
        <v>82</v>
      </c>
    </row>
    <row r="11" spans="1:4" x14ac:dyDescent="0.25">
      <c r="A11" t="str">
        <f>"DANISH HAKIMI BIN MD AZALAN"</f>
        <v>DANISH HAKIMI BIN MD AZALAN</v>
      </c>
      <c r="B11" t="str">
        <f>"011122100477"</f>
        <v>011122100477</v>
      </c>
      <c r="C11" t="str">
        <f t="shared" si="0"/>
        <v>PKD</v>
      </c>
      <c r="D11">
        <f>VLOOKUP(B11,Sheet1!$A$1:$B$51,2,FALSE)</f>
        <v>63</v>
      </c>
    </row>
    <row r="12" spans="1:4" x14ac:dyDescent="0.25">
      <c r="A12" t="str">
        <f>"FARIS ISKANDAR BIN MOHD RADHI"</f>
        <v>FARIS ISKANDAR BIN MOHD RADHI</v>
      </c>
      <c r="B12" t="str">
        <f>"010531080871"</f>
        <v>010531080871</v>
      </c>
      <c r="C12" t="str">
        <f t="shared" si="0"/>
        <v>PKD</v>
      </c>
      <c r="D12">
        <f>VLOOKUP(B12,Sheet1!$A$1:$B$51,2,FALSE)</f>
        <v>73</v>
      </c>
    </row>
    <row r="13" spans="1:4" x14ac:dyDescent="0.25">
      <c r="A13" t="str">
        <f>"HAZIQ AIMAN BIN HISHAMUDIN"</f>
        <v>HAZIQ AIMAN BIN HISHAMUDIN</v>
      </c>
      <c r="B13" t="str">
        <f>"010311030645"</f>
        <v>010311030645</v>
      </c>
      <c r="C13" t="str">
        <f t="shared" si="0"/>
        <v>PKD</v>
      </c>
      <c r="D13">
        <f>VLOOKUP(B13,Sheet1!$A$1:$B$51,2,FALSE)</f>
        <v>53</v>
      </c>
    </row>
    <row r="14" spans="1:4" x14ac:dyDescent="0.25">
      <c r="A14" t="str">
        <f>"MOHAMAD AZIM FIRDAUS B. MD RIDUAN"</f>
        <v>MOHAMAD AZIM FIRDAUS B. MD RIDUAN</v>
      </c>
      <c r="B14" t="str">
        <f>"011001031065"</f>
        <v>011001031065</v>
      </c>
      <c r="C14" t="str">
        <f t="shared" si="0"/>
        <v>PKD</v>
      </c>
      <c r="D14">
        <f>VLOOKUP(B14,Sheet1!$A$1:$B$51,2,FALSE)</f>
        <v>28</v>
      </c>
    </row>
    <row r="15" spans="1:4" x14ac:dyDescent="0.25">
      <c r="A15" t="str">
        <f>"MOHAMAD IKWAN AIMAN BIN ABDUL RAHMAN"</f>
        <v>MOHAMAD IKWAN AIMAN BIN ABDUL RAHMAN</v>
      </c>
      <c r="B15" t="str">
        <f>"010531031009"</f>
        <v>010531031009</v>
      </c>
      <c r="C15" t="str">
        <f t="shared" si="0"/>
        <v>PKD</v>
      </c>
      <c r="D15">
        <f>VLOOKUP(B15,Sheet1!$A$1:$B$51,2,FALSE)</f>
        <v>71</v>
      </c>
    </row>
    <row r="16" spans="1:4" x14ac:dyDescent="0.25">
      <c r="A16" t="str">
        <f>"MOHAMAD ZULHAIKAL BIN MOHD ZUKRI"</f>
        <v>MOHAMAD ZULHAIKAL BIN MOHD ZUKRI</v>
      </c>
      <c r="B16" t="str">
        <f>"010606030677"</f>
        <v>010606030677</v>
      </c>
      <c r="C16" t="str">
        <f t="shared" si="0"/>
        <v>PKD</v>
      </c>
      <c r="D16">
        <f>VLOOKUP(B16,Sheet1!$A$1:$B$51,2,FALSE)</f>
        <v>50</v>
      </c>
    </row>
    <row r="17" spans="1:4" x14ac:dyDescent="0.25">
      <c r="A17" t="str">
        <f>"MOHAMMAD NAZEMI BIN MOHD NAZERI"</f>
        <v>MOHAMMAD NAZEMI BIN MOHD NAZERI</v>
      </c>
      <c r="B17" t="str">
        <f>"010209030593"</f>
        <v>010209030593</v>
      </c>
      <c r="C17" t="str">
        <f t="shared" si="0"/>
        <v>PKD</v>
      </c>
      <c r="D17">
        <f>VLOOKUP(B17,Sheet1!$A$1:$B$51,2,FALSE)</f>
        <v>38</v>
      </c>
    </row>
    <row r="18" spans="1:4" x14ac:dyDescent="0.25">
      <c r="A18" t="str">
        <f>"MUHAMAD FARITH EIZLAN BIN MOHD ZAHARI"</f>
        <v>MUHAMAD FARITH EIZLAN BIN MOHD ZAHARI</v>
      </c>
      <c r="B18" t="str">
        <f>"011203030079"</f>
        <v>011203030079</v>
      </c>
      <c r="C18" t="str">
        <f t="shared" si="0"/>
        <v>PKD</v>
      </c>
      <c r="D18">
        <f>VLOOKUP(B18,Sheet1!$A$1:$B$51,2,FALSE)</f>
        <v>61</v>
      </c>
    </row>
    <row r="19" spans="1:4" x14ac:dyDescent="0.25">
      <c r="A19" t="str">
        <f>"MUHAMAD NOR AIMAN BIN MOHD ANASIR"</f>
        <v>MUHAMAD NOR AIMAN BIN MOHD ANASIR</v>
      </c>
      <c r="B19" t="str">
        <f>"010416030801"</f>
        <v>010416030801</v>
      </c>
      <c r="C19" t="str">
        <f t="shared" si="0"/>
        <v>PKD</v>
      </c>
      <c r="D19">
        <f>VLOOKUP(B19,Sheet1!$A$1:$B$51,2,FALSE)</f>
        <v>47</v>
      </c>
    </row>
    <row r="20" spans="1:4" x14ac:dyDescent="0.25">
      <c r="A20" t="str">
        <f>"MUHAMMAD ADNAN BIN ABDULL RAHMAN"</f>
        <v>MUHAMMAD ADNAN BIN ABDULL RAHMAN</v>
      </c>
      <c r="B20" t="str">
        <f>"010105030265"</f>
        <v>010105030265</v>
      </c>
      <c r="C20" t="str">
        <f t="shared" si="0"/>
        <v>PKD</v>
      </c>
      <c r="D20">
        <f>VLOOKUP(B20,Sheet1!$A$1:$B$51,2,FALSE)</f>
        <v>53</v>
      </c>
    </row>
    <row r="21" spans="1:4" x14ac:dyDescent="0.25">
      <c r="A21" t="str">
        <f>"MUHAMMAD AKMAL BIN MOHD SHUHAIMI"</f>
        <v>MUHAMMAD AKMAL BIN MOHD SHUHAIMI</v>
      </c>
      <c r="B21" t="str">
        <f>"010912100581"</f>
        <v>010912100581</v>
      </c>
      <c r="C21" t="str">
        <f t="shared" si="0"/>
        <v>PKD</v>
      </c>
      <c r="D21">
        <f>VLOOKUP(B21,Sheet1!$A$1:$B$51,2,FALSE)</f>
        <v>67</v>
      </c>
    </row>
    <row r="22" spans="1:4" x14ac:dyDescent="0.25">
      <c r="A22" t="str">
        <f>"MUHAMMAD ALIF BIN AHMAD SHAFRUDDIN"</f>
        <v>MUHAMMAD ALIF BIN AHMAD SHAFRUDDIN</v>
      </c>
      <c r="B22" t="str">
        <f>"010428030825"</f>
        <v>010428030825</v>
      </c>
      <c r="C22" t="str">
        <f t="shared" si="0"/>
        <v>PKD</v>
      </c>
      <c r="D22">
        <f>VLOOKUP(B22,Sheet1!$A$1:$B$51,2,FALSE)</f>
        <v>47</v>
      </c>
    </row>
    <row r="23" spans="1:4" x14ac:dyDescent="0.25">
      <c r="A23" t="str">
        <f>"MUHAMMAD AMIRUL ADHAM BIN AZHAR"</f>
        <v>MUHAMMAD AMIRUL ADHAM BIN AZHAR</v>
      </c>
      <c r="B23" t="str">
        <f>"010419141355"</f>
        <v>010419141355</v>
      </c>
      <c r="C23" t="str">
        <f t="shared" si="0"/>
        <v>PKD</v>
      </c>
      <c r="D23">
        <f>VLOOKUP(B23,Sheet1!$A$1:$B$51,2,FALSE)</f>
        <v>72</v>
      </c>
    </row>
    <row r="24" spans="1:4" x14ac:dyDescent="0.25">
      <c r="A24" t="str">
        <f>"MUHAMMAD AZRI IRFAN BIN MD YUNUS"</f>
        <v>MUHAMMAD AZRI IRFAN BIN MD YUNUS</v>
      </c>
      <c r="B24" t="str">
        <f>"010401030323"</f>
        <v>010401030323</v>
      </c>
      <c r="C24" t="str">
        <f t="shared" si="0"/>
        <v>PKD</v>
      </c>
      <c r="D24">
        <f>VLOOKUP(B24,Sheet1!$A$1:$B$51,2,FALSE)</f>
        <v>75</v>
      </c>
    </row>
    <row r="25" spans="1:4" x14ac:dyDescent="0.25">
      <c r="A25" t="str">
        <f>"MUHAMMAD AZWAR FIRDAUS BIN MOHD ADNAN"</f>
        <v>MUHAMMAD AZWAR FIRDAUS BIN MOHD ADNAN</v>
      </c>
      <c r="B25" t="str">
        <f>"010203030525"</f>
        <v>010203030525</v>
      </c>
      <c r="C25" t="str">
        <f t="shared" si="0"/>
        <v>PKD</v>
      </c>
      <c r="D25">
        <f>VLOOKUP(B25,Sheet1!$A$1:$B$51,2,FALSE)</f>
        <v>58</v>
      </c>
    </row>
    <row r="26" spans="1:4" x14ac:dyDescent="0.25">
      <c r="A26" t="str">
        <f>"MUHAMMAD FAIS HAIZAN BIN SAMSUDDIN"</f>
        <v>MUHAMMAD FAIS HAIZAN BIN SAMSUDDIN</v>
      </c>
      <c r="B26" t="str">
        <f>"010619110625"</f>
        <v>010619110625</v>
      </c>
      <c r="C26" t="str">
        <f t="shared" si="0"/>
        <v>PKD</v>
      </c>
      <c r="D26">
        <f>VLOOKUP(B26,Sheet1!$A$1:$B$51,2,FALSE)</f>
        <v>58</v>
      </c>
    </row>
    <row r="27" spans="1:4" x14ac:dyDescent="0.25">
      <c r="A27" t="str">
        <f>"MUHAMMAD FARHAN BIN NAZMAN"</f>
        <v>MUHAMMAD FARHAN BIN NAZMAN</v>
      </c>
      <c r="B27" t="str">
        <f>"010924030859"</f>
        <v>010924030859</v>
      </c>
      <c r="C27" t="str">
        <f t="shared" si="0"/>
        <v>PKD</v>
      </c>
      <c r="D27">
        <f>VLOOKUP(B27,Sheet1!$A$1:$B$51,2,FALSE)</f>
        <v>69</v>
      </c>
    </row>
    <row r="28" spans="1:4" x14ac:dyDescent="0.25">
      <c r="A28" t="str">
        <f>"MUHAMMAD HAFIZ BIN FAUDZI"</f>
        <v>MUHAMMAD HAFIZ BIN FAUDZI</v>
      </c>
      <c r="B28" t="str">
        <f>"010913110693"</f>
        <v>010913110693</v>
      </c>
      <c r="C28" t="str">
        <f t="shared" si="0"/>
        <v>PKD</v>
      </c>
      <c r="D28">
        <f>VLOOKUP(B28,Sheet1!$A$1:$B$51,2,FALSE)</f>
        <v>69</v>
      </c>
    </row>
    <row r="29" spans="1:4" x14ac:dyDescent="0.25">
      <c r="A29" t="str">
        <f>"MUHAMMAD HAFIZUDDIN BIN ZURIZA"</f>
        <v>MUHAMMAD HAFIZUDDIN BIN ZURIZA</v>
      </c>
      <c r="B29" t="str">
        <f>"010123030023"</f>
        <v>010123030023</v>
      </c>
      <c r="C29" t="str">
        <f t="shared" si="0"/>
        <v>PKD</v>
      </c>
      <c r="D29">
        <f>VLOOKUP(B29,Sheet1!$A$1:$B$51,2,FALSE)</f>
        <v>60</v>
      </c>
    </row>
    <row r="30" spans="1:4" x14ac:dyDescent="0.25">
      <c r="A30" t="str">
        <f>"MUHAMMAD IRWAN BIN ROSWADI"</f>
        <v>MUHAMMAD IRWAN BIN ROSWADI</v>
      </c>
      <c r="B30" t="str">
        <f>"011102050185"</f>
        <v>011102050185</v>
      </c>
      <c r="C30" t="str">
        <f t="shared" si="0"/>
        <v>PKD</v>
      </c>
      <c r="D30">
        <f>VLOOKUP(B30,Sheet1!$A$1:$B$51,2,FALSE)</f>
        <v>67</v>
      </c>
    </row>
    <row r="31" spans="1:4" x14ac:dyDescent="0.25">
      <c r="A31" t="str">
        <f>"MUHAMMAD IZZAT AFIF BIN ZAHARI"</f>
        <v>MUHAMMAD IZZAT AFIF BIN ZAHARI</v>
      </c>
      <c r="B31" t="str">
        <f>"010616030339"</f>
        <v>010616030339</v>
      </c>
      <c r="C31" t="str">
        <f t="shared" si="0"/>
        <v>PKD</v>
      </c>
      <c r="D31">
        <f>VLOOKUP(B31,Sheet1!$A$1:$B$51,2,FALSE)</f>
        <v>78</v>
      </c>
    </row>
    <row r="32" spans="1:4" x14ac:dyDescent="0.25">
      <c r="A32" t="str">
        <f>"MUHAMMAD IZZUDDIN BIN JOHAR AZMI"</f>
        <v>MUHAMMAD IZZUDDIN BIN JOHAR AZMI</v>
      </c>
      <c r="B32" t="str">
        <f>"011126030699"</f>
        <v>011126030699</v>
      </c>
      <c r="C32" t="str">
        <f t="shared" si="0"/>
        <v>PKD</v>
      </c>
      <c r="D32">
        <f>VLOOKUP(B32,Sheet1!$A$1:$B$51,2,FALSE)</f>
        <v>56</v>
      </c>
    </row>
    <row r="33" spans="1:4" x14ac:dyDescent="0.25">
      <c r="A33" t="str">
        <f>"MUHAMMAD SHAHRULNIZAM BIN AHMAD ZAKI"</f>
        <v>MUHAMMAD SHAHRULNIZAM BIN AHMAD ZAKI</v>
      </c>
      <c r="B33" t="str">
        <f>"010331110351"</f>
        <v>010331110351</v>
      </c>
      <c r="C33" t="str">
        <f t="shared" si="0"/>
        <v>PKD</v>
      </c>
      <c r="D33">
        <f>VLOOKUP(B33,Sheet1!$A$1:$B$51,2,FALSE)</f>
        <v>73</v>
      </c>
    </row>
    <row r="34" spans="1:4" x14ac:dyDescent="0.25">
      <c r="A34" t="str">
        <f>"MUHAMMAD SHAKIR RIZMAN BIN MOHD RAHIMI"</f>
        <v>MUHAMMAD SHAKIR RIZMAN BIN MOHD RAHIMI</v>
      </c>
      <c r="B34" t="str">
        <f>"010314031221"</f>
        <v>010314031221</v>
      </c>
      <c r="C34" t="str">
        <f t="shared" ref="C34:C51" si="1">"PKD"</f>
        <v>PKD</v>
      </c>
      <c r="D34">
        <f>VLOOKUP(B34,Sheet1!$A$1:$B$51,2,FALSE)</f>
        <v>66</v>
      </c>
    </row>
    <row r="35" spans="1:4" x14ac:dyDescent="0.25">
      <c r="A35" t="str">
        <f>"MUHAMMAD SYAHMIE AZRAI BIN ALIAS"</f>
        <v>MUHAMMAD SYAHMIE AZRAI BIN ALIAS</v>
      </c>
      <c r="B35" t="str">
        <f>"010511030631"</f>
        <v>010511030631</v>
      </c>
      <c r="C35" t="str">
        <f t="shared" si="1"/>
        <v>PKD</v>
      </c>
      <c r="D35">
        <f>VLOOKUP(B35,Sheet1!$A$1:$B$51,2,FALSE)</f>
        <v>66</v>
      </c>
    </row>
    <row r="36" spans="1:4" x14ac:dyDescent="0.25">
      <c r="A36" t="str">
        <f>"MUHAMMAD WAFI AIMIN BIN SUKRI"</f>
        <v>MUHAMMAD WAFI AIMIN BIN SUKRI</v>
      </c>
      <c r="B36" t="str">
        <f>"011224030529"</f>
        <v>011224030529</v>
      </c>
      <c r="C36" t="str">
        <f t="shared" si="1"/>
        <v>PKD</v>
      </c>
      <c r="D36">
        <f>VLOOKUP(B36,Sheet1!$A$1:$B$51,2,FALSE)</f>
        <v>54</v>
      </c>
    </row>
    <row r="37" spans="1:4" x14ac:dyDescent="0.25">
      <c r="A37" t="str">
        <f>"MUHAMMAD ZARIF IKRAM BIN MOHD ZAMRI"</f>
        <v>MUHAMMAD ZARIF IKRAM BIN MOHD ZAMRI</v>
      </c>
      <c r="B37" t="str">
        <f>"010627030967"</f>
        <v>010627030967</v>
      </c>
      <c r="C37" t="str">
        <f t="shared" si="1"/>
        <v>PKD</v>
      </c>
      <c r="D37">
        <f>VLOOKUP(B37,Sheet1!$A$1:$B$51,2,FALSE)</f>
        <v>65</v>
      </c>
    </row>
    <row r="38" spans="1:4" x14ac:dyDescent="0.25">
      <c r="A38" t="str">
        <f>"MUSTAKIM BIN MUSA"</f>
        <v>MUSTAKIM BIN MUSA</v>
      </c>
      <c r="B38" t="str">
        <f>"010113030249"</f>
        <v>010113030249</v>
      </c>
      <c r="C38" t="str">
        <f t="shared" si="1"/>
        <v>PKD</v>
      </c>
      <c r="D38">
        <f>VLOOKUP(B38,Sheet1!$A$1:$B$51,2,FALSE)</f>
        <v>56</v>
      </c>
    </row>
    <row r="39" spans="1:4" x14ac:dyDescent="0.25">
      <c r="A39" t="str">
        <f>"NAZEHIM RABBANI BIN MOHD ROSLI"</f>
        <v>NAZEHIM RABBANI BIN MOHD ROSLI</v>
      </c>
      <c r="B39" t="str">
        <f>"010527030847"</f>
        <v>010527030847</v>
      </c>
      <c r="C39" t="str">
        <f t="shared" si="1"/>
        <v>PKD</v>
      </c>
      <c r="D39">
        <f>VLOOKUP(B39,Sheet1!$A$1:$B$51,2,FALSE)</f>
        <v>50</v>
      </c>
    </row>
    <row r="40" spans="1:4" x14ac:dyDescent="0.25">
      <c r="A40" t="str">
        <f>"NIK NOR IYLIA MAZNI BINTI ISMAIL"</f>
        <v>NIK NOR IYLIA MAZNI BINTI ISMAIL</v>
      </c>
      <c r="B40" t="str">
        <f>"010126030184"</f>
        <v>010126030184</v>
      </c>
      <c r="C40" t="str">
        <f t="shared" si="1"/>
        <v>PKD</v>
      </c>
      <c r="D40">
        <f>VLOOKUP(B40,Sheet1!$A$1:$B$51,2,FALSE)</f>
        <v>72</v>
      </c>
    </row>
    <row r="41" spans="1:4" x14ac:dyDescent="0.25">
      <c r="A41" t="str">
        <f>"NORNASYARINIEY BINTI GHOFA @ SYAFIE"</f>
        <v>NORNASYARINIEY BINTI GHOFA @ SYAFIE</v>
      </c>
      <c r="B41" t="str">
        <f>"011104030858"</f>
        <v>011104030858</v>
      </c>
      <c r="C41" t="str">
        <f t="shared" si="1"/>
        <v>PKD</v>
      </c>
      <c r="D41">
        <f>VLOOKUP(B41,Sheet1!$A$1:$B$51,2,FALSE)</f>
        <v>74</v>
      </c>
    </row>
    <row r="42" spans="1:4" x14ac:dyDescent="0.25">
      <c r="A42" t="str">
        <f>"NUR ELYANI SYAZLIN BINTI AZIZ"</f>
        <v>NUR ELYANI SYAZLIN BINTI AZIZ</v>
      </c>
      <c r="B42" t="str">
        <f>"011219030786"</f>
        <v>011219030786</v>
      </c>
      <c r="C42" t="str">
        <f t="shared" si="1"/>
        <v>PKD</v>
      </c>
      <c r="D42">
        <f>VLOOKUP(B42,Sheet1!$A$1:$B$51,2,FALSE)</f>
        <v>76</v>
      </c>
    </row>
    <row r="43" spans="1:4" x14ac:dyDescent="0.25">
      <c r="A43" t="str">
        <f>"NUREEN NATASHA EMALEEN BINTI ABD RAHIM"</f>
        <v>NUREEN NATASHA EMALEEN BINTI ABD RAHIM</v>
      </c>
      <c r="B43" t="str">
        <f>"011025020934"</f>
        <v>011025020934</v>
      </c>
      <c r="C43" t="str">
        <f t="shared" si="1"/>
        <v>PKD</v>
      </c>
      <c r="D43">
        <f>VLOOKUP(B43,Sheet1!$A$1:$B$51,2,FALSE)</f>
        <v>70</v>
      </c>
    </row>
    <row r="44" spans="1:4" x14ac:dyDescent="0.25">
      <c r="A44" t="str">
        <f>"NURUDDIN LUQMAN BIN MOHAMAD ASRI"</f>
        <v>NURUDDIN LUQMAN BIN MOHAMAD ASRI</v>
      </c>
      <c r="B44" t="str">
        <f>"010703010205"</f>
        <v>010703010205</v>
      </c>
      <c r="C44" t="str">
        <f t="shared" si="1"/>
        <v>PKD</v>
      </c>
      <c r="D44">
        <f>VLOOKUP(B44,Sheet1!$A$1:$B$51,2,FALSE)</f>
        <v>50</v>
      </c>
    </row>
    <row r="45" spans="1:4" x14ac:dyDescent="0.25">
      <c r="A45" t="str">
        <f>"NURUL ATHIRAH BINTI AZALAN"</f>
        <v>NURUL ATHIRAH BINTI AZALAN</v>
      </c>
      <c r="B45" t="str">
        <f>"011017021072"</f>
        <v>011017021072</v>
      </c>
      <c r="C45" t="str">
        <f t="shared" si="1"/>
        <v>PKD</v>
      </c>
      <c r="D45">
        <f>VLOOKUP(B45,Sheet1!$A$1:$B$51,2,FALSE)</f>
        <v>58</v>
      </c>
    </row>
    <row r="46" spans="1:4" x14ac:dyDescent="0.25">
      <c r="A46" t="str">
        <f>"RABIATUL ADAWIYAH BINTI SUKEMAN"</f>
        <v>RABIATUL ADAWIYAH BINTI SUKEMAN</v>
      </c>
      <c r="B46" t="str">
        <f>"010219060550"</f>
        <v>010219060550</v>
      </c>
      <c r="C46" t="str">
        <f t="shared" si="1"/>
        <v>PKD</v>
      </c>
      <c r="D46">
        <f>VLOOKUP(B46,Sheet1!$A$1:$B$51,2,FALSE)</f>
        <v>74</v>
      </c>
    </row>
    <row r="47" spans="1:4" x14ac:dyDescent="0.25">
      <c r="A47" t="str">
        <f>"SHAKHIR AL- ZUFAYRIN BIN ZAHARI"</f>
        <v>SHAKHIR AL- ZUFAYRIN BIN ZAHARI</v>
      </c>
      <c r="B47" t="str">
        <f>"010624140685"</f>
        <v>010624140685</v>
      </c>
      <c r="C47" t="str">
        <f t="shared" si="1"/>
        <v>PKD</v>
      </c>
      <c r="D47">
        <f>VLOOKUP(B47,Sheet1!$A$1:$B$51,2,FALSE)</f>
        <v>46</v>
      </c>
    </row>
    <row r="48" spans="1:4" x14ac:dyDescent="0.25">
      <c r="A48" t="str">
        <f>"SYED MOHAMAD FARIS AIMAN BIN SYED MOHD FAIRUL ARIFFIN"</f>
        <v>SYED MOHAMAD FARIS AIMAN BIN SYED MOHD FAIRUL ARIFFIN</v>
      </c>
      <c r="B48" t="str">
        <f>"010511030367"</f>
        <v>010511030367</v>
      </c>
      <c r="C48" t="str">
        <f t="shared" si="1"/>
        <v>PKD</v>
      </c>
      <c r="D48">
        <f>VLOOKUP(B48,Sheet1!$A$1:$B$51,2,FALSE)</f>
        <v>58</v>
      </c>
    </row>
    <row r="49" spans="1:4" x14ac:dyDescent="0.25">
      <c r="A49" t="str">
        <f>"TENGKU ADLIN SHAH BIN TENGKU AMRAN SHAH"</f>
        <v>TENGKU ADLIN SHAH BIN TENGKU AMRAN SHAH</v>
      </c>
      <c r="B49" t="str">
        <f>"010308030935"</f>
        <v>010308030935</v>
      </c>
      <c r="C49" t="str">
        <f t="shared" si="1"/>
        <v>PKD</v>
      </c>
      <c r="D49">
        <f>VLOOKUP(B49,Sheet1!$A$1:$B$51,2,FALSE)</f>
        <v>66</v>
      </c>
    </row>
    <row r="50" spans="1:4" x14ac:dyDescent="0.25">
      <c r="A50" t="str">
        <f>"WAN NURHUDA HAZWANI BINTI WAN OTHMAN"</f>
        <v>WAN NURHUDA HAZWANI BINTI WAN OTHMAN</v>
      </c>
      <c r="B50" t="str">
        <f>"010327030666"</f>
        <v>010327030666</v>
      </c>
      <c r="C50" t="str">
        <f t="shared" si="1"/>
        <v>PKD</v>
      </c>
      <c r="D50">
        <f>VLOOKUP(B50,Sheet1!$A$1:$B$51,2,FALSE)</f>
        <v>30</v>
      </c>
    </row>
    <row r="51" spans="1:4" x14ac:dyDescent="0.25">
      <c r="A51" t="str">
        <f>"WAN NURUL ASYIQIN BINTI WAN MOHD SYAHARIN"</f>
        <v>WAN NURUL ASYIQIN BINTI WAN MOHD SYAHARIN</v>
      </c>
      <c r="B51" t="str">
        <f>"010407030244"</f>
        <v>010407030244</v>
      </c>
      <c r="C51" t="str">
        <f t="shared" si="1"/>
        <v>PKD</v>
      </c>
      <c r="D51">
        <f>VLOOKUP(B51,Sheet1!$A$1:$B$51,2,FALSE)</f>
        <v>70</v>
      </c>
    </row>
  </sheetData>
  <autoFilter ref="A1:D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0" workbookViewId="0">
      <selection sqref="A1:C51"/>
    </sheetView>
  </sheetViews>
  <sheetFormatPr defaultRowHeight="15" x14ac:dyDescent="0.25"/>
  <sheetData>
    <row r="1" spans="1:2" x14ac:dyDescent="0.25">
      <c r="A1" t="s">
        <v>4</v>
      </c>
      <c r="B1">
        <v>63</v>
      </c>
    </row>
    <row r="2" spans="1:2" x14ac:dyDescent="0.25">
      <c r="A2" t="s">
        <v>5</v>
      </c>
      <c r="B2">
        <v>40</v>
      </c>
    </row>
    <row r="3" spans="1:2" x14ac:dyDescent="0.25">
      <c r="A3" t="s">
        <v>6</v>
      </c>
      <c r="B3">
        <v>73</v>
      </c>
    </row>
    <row r="4" spans="1:2" x14ac:dyDescent="0.25">
      <c r="A4" t="s">
        <v>7</v>
      </c>
      <c r="B4">
        <v>63</v>
      </c>
    </row>
    <row r="5" spans="1:2" x14ac:dyDescent="0.25">
      <c r="A5" t="s">
        <v>8</v>
      </c>
      <c r="B5">
        <v>43</v>
      </c>
    </row>
    <row r="6" spans="1:2" x14ac:dyDescent="0.25">
      <c r="A6" t="s">
        <v>9</v>
      </c>
      <c r="B6">
        <v>61</v>
      </c>
    </row>
    <row r="7" spans="1:2" x14ac:dyDescent="0.25">
      <c r="A7" t="s">
        <v>10</v>
      </c>
      <c r="B7">
        <v>64</v>
      </c>
    </row>
    <row r="8" spans="1:2" x14ac:dyDescent="0.25">
      <c r="A8" t="s">
        <v>11</v>
      </c>
      <c r="B8">
        <v>77</v>
      </c>
    </row>
    <row r="9" spans="1:2" x14ac:dyDescent="0.25">
      <c r="A9" t="s">
        <v>12</v>
      </c>
      <c r="B9">
        <v>82</v>
      </c>
    </row>
    <row r="10" spans="1:2" x14ac:dyDescent="0.25">
      <c r="A10" t="s">
        <v>13</v>
      </c>
      <c r="B10">
        <v>63</v>
      </c>
    </row>
    <row r="11" spans="1:2" x14ac:dyDescent="0.25">
      <c r="A11" t="s">
        <v>14</v>
      </c>
      <c r="B11">
        <v>73</v>
      </c>
    </row>
    <row r="12" spans="1:2" x14ac:dyDescent="0.25">
      <c r="A12" t="s">
        <v>15</v>
      </c>
      <c r="B12">
        <v>53</v>
      </c>
    </row>
    <row r="13" spans="1:2" x14ac:dyDescent="0.25">
      <c r="A13" t="s">
        <v>16</v>
      </c>
      <c r="B13">
        <v>28</v>
      </c>
    </row>
    <row r="14" spans="1:2" x14ac:dyDescent="0.25">
      <c r="A14" t="s">
        <v>17</v>
      </c>
      <c r="B14">
        <v>71</v>
      </c>
    </row>
    <row r="15" spans="1:2" x14ac:dyDescent="0.25">
      <c r="A15" t="s">
        <v>18</v>
      </c>
      <c r="B15">
        <v>50</v>
      </c>
    </row>
    <row r="16" spans="1:2" x14ac:dyDescent="0.25">
      <c r="A16" t="s">
        <v>19</v>
      </c>
      <c r="B16">
        <v>38</v>
      </c>
    </row>
    <row r="17" spans="1:3" x14ac:dyDescent="0.25">
      <c r="A17" t="s">
        <v>20</v>
      </c>
      <c r="B17">
        <v>61</v>
      </c>
    </row>
    <row r="18" spans="1:3" x14ac:dyDescent="0.25">
      <c r="A18" t="s">
        <v>21</v>
      </c>
      <c r="B18">
        <v>47</v>
      </c>
    </row>
    <row r="19" spans="1:3" x14ac:dyDescent="0.25">
      <c r="A19" t="s">
        <v>22</v>
      </c>
      <c r="B19">
        <v>53</v>
      </c>
    </row>
    <row r="20" spans="1:3" x14ac:dyDescent="0.25">
      <c r="A20" t="s">
        <v>23</v>
      </c>
      <c r="B20">
        <v>67</v>
      </c>
    </row>
    <row r="21" spans="1:3" x14ac:dyDescent="0.25">
      <c r="A21" t="s">
        <v>24</v>
      </c>
      <c r="B21">
        <v>47</v>
      </c>
    </row>
    <row r="22" spans="1:3" x14ac:dyDescent="0.25">
      <c r="A22" t="s">
        <v>25</v>
      </c>
      <c r="B22">
        <v>72</v>
      </c>
    </row>
    <row r="23" spans="1:3" x14ac:dyDescent="0.25">
      <c r="A23" t="s">
        <v>26</v>
      </c>
      <c r="B23">
        <v>-1</v>
      </c>
      <c r="C23">
        <v>2</v>
      </c>
    </row>
    <row r="24" spans="1:3" x14ac:dyDescent="0.25">
      <c r="A24" t="s">
        <v>27</v>
      </c>
      <c r="B24">
        <v>75</v>
      </c>
    </row>
    <row r="25" spans="1:3" x14ac:dyDescent="0.25">
      <c r="A25" t="s">
        <v>28</v>
      </c>
      <c r="B25">
        <v>58</v>
      </c>
    </row>
    <row r="26" spans="1:3" x14ac:dyDescent="0.25">
      <c r="A26" t="s">
        <v>29</v>
      </c>
      <c r="B26">
        <v>58</v>
      </c>
    </row>
    <row r="27" spans="1:3" x14ac:dyDescent="0.25">
      <c r="A27" t="s">
        <v>30</v>
      </c>
      <c r="B27">
        <v>69</v>
      </c>
    </row>
    <row r="28" spans="1:3" x14ac:dyDescent="0.25">
      <c r="A28" t="s">
        <v>31</v>
      </c>
      <c r="B28">
        <v>69</v>
      </c>
    </row>
    <row r="29" spans="1:3" x14ac:dyDescent="0.25">
      <c r="A29" t="s">
        <v>32</v>
      </c>
      <c r="B29">
        <v>60</v>
      </c>
    </row>
    <row r="30" spans="1:3" x14ac:dyDescent="0.25">
      <c r="A30" t="s">
        <v>33</v>
      </c>
      <c r="B30">
        <v>67</v>
      </c>
    </row>
    <row r="31" spans="1:3" x14ac:dyDescent="0.25">
      <c r="A31" t="s">
        <v>34</v>
      </c>
      <c r="B31">
        <v>78</v>
      </c>
    </row>
    <row r="32" spans="1:3" x14ac:dyDescent="0.25">
      <c r="A32" t="s">
        <v>35</v>
      </c>
      <c r="B32">
        <v>56</v>
      </c>
    </row>
    <row r="33" spans="1:2" x14ac:dyDescent="0.25">
      <c r="A33" t="s">
        <v>36</v>
      </c>
      <c r="B33">
        <v>73</v>
      </c>
    </row>
    <row r="34" spans="1:2" x14ac:dyDescent="0.25">
      <c r="A34" t="s">
        <v>37</v>
      </c>
      <c r="B34">
        <v>66</v>
      </c>
    </row>
    <row r="35" spans="1:2" x14ac:dyDescent="0.25">
      <c r="A35" t="s">
        <v>38</v>
      </c>
      <c r="B35">
        <v>66</v>
      </c>
    </row>
    <row r="36" spans="1:2" x14ac:dyDescent="0.25">
      <c r="A36" t="s">
        <v>39</v>
      </c>
      <c r="B36">
        <v>54</v>
      </c>
    </row>
    <row r="37" spans="1:2" x14ac:dyDescent="0.25">
      <c r="A37" t="s">
        <v>40</v>
      </c>
      <c r="B37">
        <v>65</v>
      </c>
    </row>
    <row r="38" spans="1:2" x14ac:dyDescent="0.25">
      <c r="A38" t="s">
        <v>41</v>
      </c>
      <c r="B38">
        <v>56</v>
      </c>
    </row>
    <row r="39" spans="1:2" x14ac:dyDescent="0.25">
      <c r="A39" t="s">
        <v>42</v>
      </c>
      <c r="B39">
        <v>50</v>
      </c>
    </row>
    <row r="40" spans="1:2" x14ac:dyDescent="0.25">
      <c r="A40" t="s">
        <v>43</v>
      </c>
      <c r="B40">
        <v>72</v>
      </c>
    </row>
    <row r="41" spans="1:2" x14ac:dyDescent="0.25">
      <c r="A41" t="s">
        <v>44</v>
      </c>
      <c r="B41">
        <v>74</v>
      </c>
    </row>
    <row r="42" spans="1:2" x14ac:dyDescent="0.25">
      <c r="A42" t="s">
        <v>45</v>
      </c>
      <c r="B42">
        <v>76</v>
      </c>
    </row>
    <row r="43" spans="1:2" x14ac:dyDescent="0.25">
      <c r="A43" t="s">
        <v>46</v>
      </c>
      <c r="B43">
        <v>70</v>
      </c>
    </row>
    <row r="44" spans="1:2" x14ac:dyDescent="0.25">
      <c r="A44" t="s">
        <v>47</v>
      </c>
      <c r="B44">
        <v>50</v>
      </c>
    </row>
    <row r="45" spans="1:2" x14ac:dyDescent="0.25">
      <c r="A45" t="s">
        <v>48</v>
      </c>
      <c r="B45">
        <v>58</v>
      </c>
    </row>
    <row r="46" spans="1:2" x14ac:dyDescent="0.25">
      <c r="A46" t="s">
        <v>49</v>
      </c>
      <c r="B46">
        <v>74</v>
      </c>
    </row>
    <row r="47" spans="1:2" x14ac:dyDescent="0.25">
      <c r="A47" t="s">
        <v>50</v>
      </c>
      <c r="B47">
        <v>46</v>
      </c>
    </row>
    <row r="48" spans="1:2" x14ac:dyDescent="0.25">
      <c r="A48" t="s">
        <v>51</v>
      </c>
      <c r="B48">
        <v>58</v>
      </c>
    </row>
    <row r="49" spans="1:2" x14ac:dyDescent="0.25">
      <c r="A49" t="s">
        <v>52</v>
      </c>
      <c r="B49">
        <v>66</v>
      </c>
    </row>
    <row r="50" spans="1:2" x14ac:dyDescent="0.25">
      <c r="A50" t="s">
        <v>53</v>
      </c>
      <c r="B50">
        <v>30</v>
      </c>
    </row>
    <row r="51" spans="1:2" x14ac:dyDescent="0.25">
      <c r="A51" t="s">
        <v>54</v>
      </c>
      <c r="B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markah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Marini</dc:creator>
  <cp:lastModifiedBy>Marini</cp:lastModifiedBy>
  <dcterms:created xsi:type="dcterms:W3CDTF">2017-06-16T13:28:46Z</dcterms:created>
  <dcterms:modified xsi:type="dcterms:W3CDTF">2017-06-16T13:28:46Z</dcterms:modified>
</cp:coreProperties>
</file>