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Desktop\"/>
    </mc:Choice>
  </mc:AlternateContent>
  <bookViews>
    <workbookView xWindow="0" yWindow="0" windowWidth="19200" windowHeight="6950"/>
  </bookViews>
  <sheets>
    <sheet name="markah" sheetId="1" r:id="rId1"/>
  </sheets>
  <calcPr calcId="0"/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A3" i="1"/>
  <c r="B3" i="1"/>
  <c r="C3" i="1"/>
  <c r="D3" i="1"/>
  <c r="E3" i="1"/>
  <c r="F3" i="1"/>
  <c r="G3" i="1"/>
  <c r="H3" i="1"/>
  <c r="I3" i="1"/>
  <c r="J3" i="1"/>
  <c r="K3" i="1"/>
  <c r="A4" i="1"/>
  <c r="B4" i="1"/>
  <c r="C4" i="1"/>
  <c r="D4" i="1"/>
  <c r="E4" i="1"/>
  <c r="F4" i="1"/>
  <c r="G4" i="1"/>
  <c r="H4" i="1"/>
  <c r="I4" i="1"/>
  <c r="J4" i="1"/>
  <c r="K4" i="1"/>
  <c r="A5" i="1"/>
  <c r="B5" i="1"/>
  <c r="C5" i="1"/>
  <c r="D5" i="1"/>
  <c r="E5" i="1"/>
  <c r="F5" i="1"/>
  <c r="G5" i="1"/>
  <c r="H5" i="1"/>
  <c r="I5" i="1"/>
  <c r="J5" i="1"/>
  <c r="K5" i="1"/>
  <c r="A6" i="1"/>
  <c r="B6" i="1"/>
  <c r="C6" i="1"/>
  <c r="D6" i="1"/>
  <c r="E6" i="1"/>
  <c r="F6" i="1"/>
  <c r="G6" i="1"/>
  <c r="H6" i="1"/>
  <c r="I6" i="1"/>
  <c r="J6" i="1"/>
  <c r="K6" i="1"/>
  <c r="A7" i="1"/>
  <c r="B7" i="1"/>
  <c r="C7" i="1"/>
  <c r="D7" i="1"/>
  <c r="E7" i="1"/>
  <c r="F7" i="1"/>
  <c r="G7" i="1"/>
  <c r="H7" i="1"/>
  <c r="I7" i="1"/>
  <c r="J7" i="1"/>
  <c r="K7" i="1"/>
  <c r="A8" i="1"/>
  <c r="B8" i="1"/>
  <c r="C8" i="1"/>
  <c r="D8" i="1"/>
  <c r="E8" i="1"/>
  <c r="F8" i="1"/>
  <c r="G8" i="1"/>
  <c r="H8" i="1"/>
  <c r="I8" i="1"/>
  <c r="J8" i="1"/>
  <c r="K8" i="1"/>
  <c r="A9" i="1"/>
  <c r="B9" i="1"/>
  <c r="C9" i="1"/>
  <c r="D9" i="1"/>
  <c r="E9" i="1"/>
  <c r="F9" i="1"/>
  <c r="G9" i="1"/>
  <c r="H9" i="1"/>
  <c r="I9" i="1"/>
  <c r="J9" i="1"/>
  <c r="K9" i="1"/>
  <c r="A10" i="1"/>
  <c r="B10" i="1"/>
  <c r="C10" i="1"/>
  <c r="D10" i="1"/>
  <c r="E10" i="1"/>
  <c r="F10" i="1"/>
  <c r="G10" i="1"/>
  <c r="H10" i="1"/>
  <c r="I10" i="1"/>
  <c r="J10" i="1"/>
  <c r="K10" i="1"/>
  <c r="A11" i="1"/>
  <c r="B11" i="1"/>
  <c r="C11" i="1"/>
  <c r="D11" i="1"/>
  <c r="E11" i="1"/>
  <c r="F11" i="1"/>
  <c r="G11" i="1"/>
  <c r="H11" i="1"/>
  <c r="I11" i="1"/>
  <c r="J11" i="1"/>
  <c r="K11" i="1"/>
  <c r="A12" i="1"/>
  <c r="B12" i="1"/>
  <c r="C12" i="1"/>
  <c r="D12" i="1"/>
  <c r="E12" i="1"/>
  <c r="F12" i="1"/>
  <c r="G12" i="1"/>
  <c r="H12" i="1"/>
  <c r="I12" i="1"/>
  <c r="J12" i="1"/>
  <c r="K12" i="1"/>
  <c r="A13" i="1"/>
  <c r="B13" i="1"/>
  <c r="C13" i="1"/>
  <c r="D13" i="1"/>
  <c r="E13" i="1"/>
  <c r="F13" i="1"/>
  <c r="G13" i="1"/>
  <c r="H13" i="1"/>
  <c r="I13" i="1"/>
  <c r="J13" i="1"/>
  <c r="K13" i="1"/>
  <c r="A14" i="1"/>
  <c r="B14" i="1"/>
  <c r="C14" i="1"/>
  <c r="D14" i="1"/>
  <c r="E14" i="1"/>
  <c r="F14" i="1"/>
  <c r="G14" i="1"/>
  <c r="H14" i="1"/>
  <c r="I14" i="1"/>
  <c r="J14" i="1"/>
  <c r="K14" i="1"/>
  <c r="A15" i="1"/>
  <c r="B15" i="1"/>
  <c r="C15" i="1"/>
  <c r="D15" i="1"/>
  <c r="E15" i="1"/>
  <c r="F15" i="1"/>
  <c r="G15" i="1"/>
  <c r="H15" i="1"/>
  <c r="I15" i="1"/>
  <c r="J15" i="1"/>
  <c r="K15" i="1"/>
  <c r="A16" i="1"/>
  <c r="B16" i="1"/>
  <c r="C16" i="1"/>
  <c r="D16" i="1"/>
  <c r="E16" i="1"/>
  <c r="F16" i="1"/>
  <c r="G16" i="1"/>
  <c r="H16" i="1"/>
  <c r="I16" i="1"/>
  <c r="J16" i="1"/>
  <c r="K16" i="1"/>
  <c r="A17" i="1"/>
  <c r="B17" i="1"/>
  <c r="C17" i="1"/>
  <c r="D17" i="1"/>
  <c r="E17" i="1"/>
  <c r="F17" i="1"/>
  <c r="G17" i="1"/>
  <c r="H17" i="1"/>
  <c r="I17" i="1"/>
  <c r="J17" i="1"/>
  <c r="K17" i="1"/>
  <c r="A18" i="1"/>
  <c r="B18" i="1"/>
  <c r="C18" i="1"/>
  <c r="D18" i="1"/>
  <c r="E18" i="1"/>
  <c r="F18" i="1"/>
  <c r="G18" i="1"/>
  <c r="H18" i="1"/>
  <c r="I18" i="1"/>
  <c r="J18" i="1"/>
  <c r="K18" i="1"/>
  <c r="A19" i="1"/>
  <c r="B19" i="1"/>
  <c r="C19" i="1"/>
  <c r="D19" i="1"/>
  <c r="E19" i="1"/>
  <c r="F19" i="1"/>
  <c r="G19" i="1"/>
  <c r="H19" i="1"/>
  <c r="I19" i="1"/>
  <c r="J19" i="1"/>
  <c r="K19" i="1"/>
  <c r="A20" i="1"/>
  <c r="B20" i="1"/>
  <c r="C20" i="1"/>
  <c r="D20" i="1"/>
  <c r="E20" i="1"/>
  <c r="F20" i="1"/>
  <c r="G20" i="1"/>
  <c r="H20" i="1"/>
  <c r="I20" i="1"/>
  <c r="J20" i="1"/>
  <c r="K20" i="1"/>
  <c r="A21" i="1"/>
  <c r="B21" i="1"/>
  <c r="C21" i="1"/>
  <c r="D21" i="1"/>
  <c r="E21" i="1"/>
  <c r="F21" i="1"/>
  <c r="G21" i="1"/>
  <c r="H21" i="1"/>
  <c r="I21" i="1"/>
  <c r="J21" i="1"/>
  <c r="K21" i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C23" i="1"/>
  <c r="D23" i="1"/>
  <c r="E23" i="1"/>
  <c r="F23" i="1"/>
  <c r="G23" i="1"/>
  <c r="H23" i="1"/>
  <c r="I23" i="1"/>
  <c r="J23" i="1"/>
  <c r="K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D26" i="1"/>
  <c r="E26" i="1"/>
  <c r="F26" i="1"/>
  <c r="G26" i="1"/>
  <c r="H26" i="1"/>
  <c r="I26" i="1"/>
  <c r="J26" i="1"/>
  <c r="K26" i="1"/>
  <c r="A27" i="1"/>
  <c r="B27" i="1"/>
  <c r="C27" i="1"/>
  <c r="D27" i="1"/>
  <c r="E27" i="1"/>
  <c r="F27" i="1"/>
  <c r="G27" i="1"/>
  <c r="H27" i="1"/>
  <c r="I27" i="1"/>
  <c r="J27" i="1"/>
  <c r="K27" i="1"/>
  <c r="A28" i="1"/>
  <c r="B28" i="1"/>
  <c r="C28" i="1"/>
  <c r="D28" i="1"/>
  <c r="E28" i="1"/>
  <c r="F28" i="1"/>
  <c r="G28" i="1"/>
  <c r="H28" i="1"/>
  <c r="I28" i="1"/>
  <c r="J28" i="1"/>
  <c r="K28" i="1"/>
  <c r="A29" i="1"/>
  <c r="B29" i="1"/>
  <c r="C29" i="1"/>
  <c r="D29" i="1"/>
  <c r="E29" i="1"/>
  <c r="F29" i="1"/>
  <c r="G29" i="1"/>
  <c r="H29" i="1"/>
  <c r="I29" i="1"/>
  <c r="J29" i="1"/>
  <c r="K29" i="1"/>
  <c r="A30" i="1"/>
  <c r="B30" i="1"/>
  <c r="C30" i="1"/>
  <c r="D30" i="1"/>
  <c r="E30" i="1"/>
  <c r="F30" i="1"/>
  <c r="G30" i="1"/>
  <c r="H30" i="1"/>
  <c r="I30" i="1"/>
  <c r="J30" i="1"/>
  <c r="K30" i="1"/>
  <c r="A31" i="1"/>
  <c r="B31" i="1"/>
  <c r="C31" i="1"/>
  <c r="D31" i="1"/>
  <c r="E31" i="1"/>
  <c r="F31" i="1"/>
  <c r="G31" i="1"/>
  <c r="H31" i="1"/>
  <c r="I31" i="1"/>
  <c r="J31" i="1"/>
  <c r="K31" i="1"/>
</calcChain>
</file>

<file path=xl/sharedStrings.xml><?xml version="1.0" encoding="utf-8"?>
<sst xmlns="http://schemas.openxmlformats.org/spreadsheetml/2006/main" count="11" uniqueCount="11">
  <si>
    <t>Nama</t>
  </si>
  <si>
    <t>AngkaGiliran</t>
  </si>
  <si>
    <t>MYKAD</t>
  </si>
  <si>
    <t>KodProgram</t>
  </si>
  <si>
    <t>BahasaMelayu</t>
  </si>
  <si>
    <t>BahasaInggeris</t>
  </si>
  <si>
    <t>Matematik</t>
  </si>
  <si>
    <t>Sains</t>
  </si>
  <si>
    <t>Sejarah</t>
  </si>
  <si>
    <t>PendidikanIslam</t>
  </si>
  <si>
    <t>PendidikanMoral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</si>
</sst>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5" sqref="D15"/>
    </sheetView>
  </sheetViews>
  <sheetFormatPr defaultRowHeight="14.5" x14ac:dyDescent="0.35"/>
  <cols>
    <col min="11" max="11" width="15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tr">
        <f>"ABDUL WAFFIE BIN ABDUL GAHNI"</f>
        <v>ABDUL WAFFIE BIN ABDUL GAHNI</v>
      </c>
      <c r="B2" t="str">
        <f>"K871FETE001"</f>
        <v>K871FETE001</v>
      </c>
      <c r="C2" t="str">
        <f>"010105130709"</f>
        <v>010105130709</v>
      </c>
      <c r="D2" t="str">
        <f t="shared" ref="D2:D31" si="0">"ETE"</f>
        <v>ETE</v>
      </c>
      <c r="E2" t="str">
        <f>"82.7433333333333"</f>
        <v>82.7433333333333</v>
      </c>
      <c r="F2" t="str">
        <f>"95"</f>
        <v>95</v>
      </c>
      <c r="G2" t="str">
        <f>"98.25"</f>
        <v>98.25</v>
      </c>
      <c r="H2" t="str">
        <f>"83.6"</f>
        <v>83.6</v>
      </c>
      <c r="I2" t="str">
        <f>"91.9"</f>
        <v>91.9</v>
      </c>
      <c r="J2" t="str">
        <f>"86.6"</f>
        <v>86.6</v>
      </c>
      <c r="K2" t="str">
        <f>"0"</f>
        <v>0</v>
      </c>
    </row>
    <row r="3" spans="1:11" x14ac:dyDescent="0.35">
      <c r="A3" t="str">
        <f>"AEILVIN NOEL KANYAN ANAK JABANG"</f>
        <v>AEILVIN NOEL KANYAN ANAK JABANG</v>
      </c>
      <c r="B3" t="str">
        <f>"K871FETE002"</f>
        <v>K871FETE002</v>
      </c>
      <c r="C3" t="str">
        <f>"011024130357"</f>
        <v>011024130357</v>
      </c>
      <c r="D3" t="str">
        <f t="shared" si="0"/>
        <v>ETE</v>
      </c>
      <c r="E3" t="str">
        <f>"89.6833333333333"</f>
        <v>89.6833333333333</v>
      </c>
      <c r="F3" t="str">
        <f>"79.1666666666667"</f>
        <v>79.1666666666667</v>
      </c>
      <c r="G3" t="str">
        <f>"96.75"</f>
        <v>96.75</v>
      </c>
      <c r="H3" t="str">
        <f>"84.1"</f>
        <v>84.1</v>
      </c>
      <c r="I3" t="str">
        <f>"91.9"</f>
        <v>91.9</v>
      </c>
      <c r="J3" t="str">
        <f>"0"</f>
        <v>0</v>
      </c>
      <c r="K3" t="str">
        <f>"86.1"</f>
        <v>86.1</v>
      </c>
    </row>
    <row r="4" spans="1:11" x14ac:dyDescent="0.35">
      <c r="A4" t="str">
        <f>"AIMAN NAIM BIN RAMJEE"</f>
        <v>AIMAN NAIM BIN RAMJEE</v>
      </c>
      <c r="B4" t="str">
        <f>"K871FETE003"</f>
        <v>K871FETE003</v>
      </c>
      <c r="C4" t="str">
        <f>"010412130565"</f>
        <v>010412130565</v>
      </c>
      <c r="D4" t="str">
        <f t="shared" si="0"/>
        <v>ETE</v>
      </c>
      <c r="E4" t="str">
        <f>"85.49"</f>
        <v>85.49</v>
      </c>
      <c r="F4" t="str">
        <f>"88.3333333333333"</f>
        <v>88.3333333333333</v>
      </c>
      <c r="G4" t="str">
        <f>"96.75"</f>
        <v>96.75</v>
      </c>
      <c r="H4" t="str">
        <f>"87.4"</f>
        <v>87.4</v>
      </c>
      <c r="I4" t="str">
        <f>"94.15"</f>
        <v>94.15</v>
      </c>
      <c r="J4" t="str">
        <f>"83.9"</f>
        <v>83.9</v>
      </c>
      <c r="K4" t="str">
        <f>"0"</f>
        <v>0</v>
      </c>
    </row>
    <row r="5" spans="1:11" x14ac:dyDescent="0.35">
      <c r="A5" t="str">
        <f>"ALISTAIR SONOW ANAK ALBERT"</f>
        <v>ALISTAIR SONOW ANAK ALBERT</v>
      </c>
      <c r="B5" t="str">
        <f>"K871FETE004"</f>
        <v>K871FETE004</v>
      </c>
      <c r="C5" t="str">
        <f>"011118130665"</f>
        <v>011118130665</v>
      </c>
      <c r="D5" t="str">
        <f t="shared" si="0"/>
        <v>ETE</v>
      </c>
      <c r="E5" t="str">
        <f>"88.3"</f>
        <v>88.3</v>
      </c>
      <c r="F5" t="str">
        <f>"80.8333333333333"</f>
        <v>80.8333333333333</v>
      </c>
      <c r="G5" t="str">
        <f>"98.25"</f>
        <v>98.25</v>
      </c>
      <c r="H5" t="str">
        <f>"88.65"</f>
        <v>88.65</v>
      </c>
      <c r="I5" t="str">
        <f>"87.25"</f>
        <v>87.25</v>
      </c>
      <c r="J5" t="str">
        <f>"0"</f>
        <v>0</v>
      </c>
      <c r="K5" t="str">
        <f>"84.95"</f>
        <v>84.95</v>
      </c>
    </row>
    <row r="6" spans="1:11" x14ac:dyDescent="0.35">
      <c r="A6" t="str">
        <f>"ALVIN KUSAIRI ANAK SABRI KUNDAI"</f>
        <v>ALVIN KUSAIRI ANAK SABRI KUNDAI</v>
      </c>
      <c r="B6" t="str">
        <f>"K871FETE005"</f>
        <v>K871FETE005</v>
      </c>
      <c r="C6" t="str">
        <f>"010504130829"</f>
        <v>010504130829</v>
      </c>
      <c r="D6" t="str">
        <f t="shared" si="0"/>
        <v>ETE</v>
      </c>
      <c r="E6" t="str">
        <f>"94.4444444444444"</f>
        <v>94.4444444444444</v>
      </c>
      <c r="F6" t="str">
        <f>"79.1666666666667"</f>
        <v>79.1666666666667</v>
      </c>
      <c r="G6" t="str">
        <f>"98.25"</f>
        <v>98.25</v>
      </c>
      <c r="H6" t="str">
        <f>"89.15"</f>
        <v>89.15</v>
      </c>
      <c r="I6" t="str">
        <f>"90.25"</f>
        <v>90.25</v>
      </c>
      <c r="J6" t="str">
        <f>"0"</f>
        <v>0</v>
      </c>
      <c r="K6" t="str">
        <f>"84.9"</f>
        <v>84.9</v>
      </c>
    </row>
    <row r="7" spans="1:11" x14ac:dyDescent="0.35">
      <c r="A7" t="str">
        <f>"CASSANO KNIGHT ANAK ANDREW"</f>
        <v>CASSANO KNIGHT ANAK ANDREW</v>
      </c>
      <c r="B7" t="str">
        <f>"K871FETE006"</f>
        <v>K871FETE006</v>
      </c>
      <c r="C7" t="str">
        <f>"010327130317"</f>
        <v>010327130317</v>
      </c>
      <c r="D7" t="str">
        <f t="shared" si="0"/>
        <v>ETE</v>
      </c>
      <c r="E7" t="str">
        <f>"79.0866666666667"</f>
        <v>79.0866666666667</v>
      </c>
      <c r="F7" t="str">
        <f>"90"</f>
        <v>90</v>
      </c>
      <c r="G7" t="str">
        <f>"96.5"</f>
        <v>96.5</v>
      </c>
      <c r="H7" t="str">
        <f>"81"</f>
        <v>81</v>
      </c>
      <c r="I7" t="str">
        <f>"75.05"</f>
        <v>75.05</v>
      </c>
      <c r="J7" t="str">
        <f>"0"</f>
        <v>0</v>
      </c>
      <c r="K7" t="str">
        <f>"84.05"</f>
        <v>84.05</v>
      </c>
    </row>
    <row r="8" spans="1:11" x14ac:dyDescent="0.35">
      <c r="A8" t="str">
        <f>"ESTHER SIGANG DAVID"</f>
        <v>ESTHER SIGANG DAVID</v>
      </c>
      <c r="B8" t="str">
        <f>"K871FETE007"</f>
        <v>K871FETE007</v>
      </c>
      <c r="C8" t="str">
        <f>"011126130534"</f>
        <v>011126130534</v>
      </c>
      <c r="D8" t="str">
        <f t="shared" si="0"/>
        <v>ETE</v>
      </c>
      <c r="E8" t="str">
        <f>"80.7722222222222"</f>
        <v>80.7722222222222</v>
      </c>
      <c r="F8" t="str">
        <f>"90.8333333333333"</f>
        <v>90.8333333333333</v>
      </c>
      <c r="G8" t="str">
        <f>"98.25"</f>
        <v>98.25</v>
      </c>
      <c r="H8" t="str">
        <f>"88.6"</f>
        <v>88.6</v>
      </c>
      <c r="I8" t="str">
        <f>"94"</f>
        <v>94</v>
      </c>
      <c r="J8" t="str">
        <f>"0"</f>
        <v>0</v>
      </c>
      <c r="K8" t="str">
        <f>"89.05"</f>
        <v>89.05</v>
      </c>
    </row>
    <row r="9" spans="1:11" x14ac:dyDescent="0.35">
      <c r="A9" t="str">
        <f>"EZEKIEL ISAAC STEPHEN"</f>
        <v>EZEKIEL ISAAC STEPHEN</v>
      </c>
      <c r="B9" t="str">
        <f>"K871FETE008"</f>
        <v>K871FETE008</v>
      </c>
      <c r="C9" t="str">
        <f>"011225101827"</f>
        <v>011225101827</v>
      </c>
      <c r="D9" t="str">
        <f t="shared" si="0"/>
        <v>ETE</v>
      </c>
      <c r="E9" t="str">
        <f>"82.7322222222222"</f>
        <v>82.7322222222222</v>
      </c>
      <c r="F9" t="str">
        <f>"90.8333333333333"</f>
        <v>90.8333333333333</v>
      </c>
      <c r="G9" t="str">
        <f>"98.25"</f>
        <v>98.25</v>
      </c>
      <c r="H9" t="str">
        <f>"89.5"</f>
        <v>89.5</v>
      </c>
      <c r="I9" t="str">
        <f>"89.2"</f>
        <v>89.2</v>
      </c>
      <c r="J9" t="str">
        <f>"0"</f>
        <v>0</v>
      </c>
      <c r="K9" t="str">
        <f>"82"</f>
        <v>82</v>
      </c>
    </row>
    <row r="10" spans="1:11" x14ac:dyDescent="0.35">
      <c r="A10" t="str">
        <f>"FARAH AFIEQAH BINTI MERENI"</f>
        <v>FARAH AFIEQAH BINTI MERENI</v>
      </c>
      <c r="B10" t="str">
        <f>"K871FETE009"</f>
        <v>K871FETE009</v>
      </c>
      <c r="C10" t="str">
        <f>"010508130148"</f>
        <v>010508130148</v>
      </c>
      <c r="D10" t="str">
        <f t="shared" si="0"/>
        <v>ETE</v>
      </c>
      <c r="E10" t="str">
        <f>"91.3733333333333"</f>
        <v>91.3733333333333</v>
      </c>
      <c r="F10" t="str">
        <f>"91.6666666666667"</f>
        <v>91.6666666666667</v>
      </c>
      <c r="G10" t="str">
        <f>"98.25"</f>
        <v>98.25</v>
      </c>
      <c r="H10" t="str">
        <f>"89.85"</f>
        <v>89.85</v>
      </c>
      <c r="I10" t="str">
        <f>"90.85"</f>
        <v>90.85</v>
      </c>
      <c r="J10" t="str">
        <f>"89.4"</f>
        <v>89.4</v>
      </c>
      <c r="K10" t="str">
        <f>"0"</f>
        <v>0</v>
      </c>
    </row>
    <row r="11" spans="1:11" x14ac:dyDescent="0.35">
      <c r="A11" t="str">
        <f>"FRANKLYN NYARING ANAK ALONG"</f>
        <v>FRANKLYN NYARING ANAK ALONG</v>
      </c>
      <c r="B11" t="str">
        <f>"K871FETE010"</f>
        <v>K871FETE010</v>
      </c>
      <c r="C11" t="str">
        <f>"010605130377"</f>
        <v>010605130377</v>
      </c>
      <c r="D11" t="str">
        <f t="shared" si="0"/>
        <v>ETE</v>
      </c>
      <c r="E11" t="str">
        <f>"83.5966666666667"</f>
        <v>83.5966666666667</v>
      </c>
      <c r="F11" t="str">
        <f>"92.5"</f>
        <v>92.5</v>
      </c>
      <c r="G11" t="str">
        <f>"96.75"</f>
        <v>96.75</v>
      </c>
      <c r="H11" t="str">
        <f>"88.9"</f>
        <v>88.9</v>
      </c>
      <c r="I11" t="str">
        <f>"83.3"</f>
        <v>83.3</v>
      </c>
      <c r="J11" t="str">
        <f t="shared" ref="J11:J16" si="1">"0"</f>
        <v>0</v>
      </c>
      <c r="K11" t="str">
        <f>"87"</f>
        <v>87</v>
      </c>
    </row>
    <row r="12" spans="1:11" x14ac:dyDescent="0.35">
      <c r="A12" t="str">
        <f>"GABRIEL BARTISTUTA ESOT ANAK GALAU"</f>
        <v>GABRIEL BARTISTUTA ESOT ANAK GALAU</v>
      </c>
      <c r="B12" t="str">
        <f>"K871FETE011"</f>
        <v>K871FETE011</v>
      </c>
      <c r="C12" t="str">
        <f>"010814130779"</f>
        <v>010814130779</v>
      </c>
      <c r="D12" t="str">
        <f t="shared" si="0"/>
        <v>ETE</v>
      </c>
      <c r="E12" t="str">
        <f>"79.3466666666667"</f>
        <v>79.3466666666667</v>
      </c>
      <c r="F12" t="str">
        <f>"78.3333333333333"</f>
        <v>78.3333333333333</v>
      </c>
      <c r="G12" t="str">
        <f>"96.625"</f>
        <v>96.625</v>
      </c>
      <c r="H12" t="str">
        <f>"82"</f>
        <v>82</v>
      </c>
      <c r="I12" t="str">
        <f>"85.25"</f>
        <v>85.25</v>
      </c>
      <c r="J12" t="str">
        <f t="shared" si="1"/>
        <v>0</v>
      </c>
      <c r="K12" t="str">
        <f>"83"</f>
        <v>83</v>
      </c>
    </row>
    <row r="13" spans="1:11" x14ac:dyDescent="0.35">
      <c r="A13" t="str">
        <f>"JACKSON AJENG BIN RAHMAT"</f>
        <v>JACKSON AJENG BIN RAHMAT</v>
      </c>
      <c r="B13" t="str">
        <f>"K871FETE012"</f>
        <v>K871FETE012</v>
      </c>
      <c r="C13" t="str">
        <f>"010206131073"</f>
        <v>010206131073</v>
      </c>
      <c r="D13" t="str">
        <f t="shared" si="0"/>
        <v>ETE</v>
      </c>
      <c r="E13" t="str">
        <f>"97.7766666666667"</f>
        <v>97.7766666666667</v>
      </c>
      <c r="F13" t="str">
        <f>"84.1666666666667"</f>
        <v>84.1666666666667</v>
      </c>
      <c r="G13" t="str">
        <f>"95.75"</f>
        <v>95.75</v>
      </c>
      <c r="H13" t="str">
        <f>"91.15"</f>
        <v>91.15</v>
      </c>
      <c r="I13" t="str">
        <f>"93.25"</f>
        <v>93.25</v>
      </c>
      <c r="J13" t="str">
        <f t="shared" si="1"/>
        <v>0</v>
      </c>
      <c r="K13" t="str">
        <f>"86.9"</f>
        <v>86.9</v>
      </c>
    </row>
    <row r="14" spans="1:11" x14ac:dyDescent="0.35">
      <c r="A14" t="str">
        <f>"JAMESON FOUSHA ANAK JAWAK"</f>
        <v>JAMESON FOUSHA ANAK JAWAK</v>
      </c>
      <c r="B14" t="str">
        <f>"K871FETE013"</f>
        <v>K871FETE013</v>
      </c>
      <c r="C14" t="str">
        <f>"011213131105"</f>
        <v>011213131105</v>
      </c>
      <c r="D14" t="str">
        <f t="shared" si="0"/>
        <v>ETE</v>
      </c>
      <c r="E14" t="str">
        <f>"88.0411111111111"</f>
        <v>88.0411111111111</v>
      </c>
      <c r="F14" t="str">
        <f>"93.3333333333333"</f>
        <v>93.3333333333333</v>
      </c>
      <c r="G14" t="str">
        <f>"96.75"</f>
        <v>96.75</v>
      </c>
      <c r="H14" t="str">
        <f>"87.9"</f>
        <v>87.9</v>
      </c>
      <c r="I14" t="str">
        <f>"91"</f>
        <v>91</v>
      </c>
      <c r="J14" t="str">
        <f t="shared" si="1"/>
        <v>0</v>
      </c>
      <c r="K14" t="str">
        <f>"83.95"</f>
        <v>83.95</v>
      </c>
    </row>
    <row r="15" spans="1:11" x14ac:dyDescent="0.35">
      <c r="A15" t="str">
        <f>"KELVIN TONG CHONG LIN"</f>
        <v>KELVIN TONG CHONG LIN</v>
      </c>
      <c r="B15" t="str">
        <f>"K871FETE014"</f>
        <v>K871FETE014</v>
      </c>
      <c r="C15" t="str">
        <f>"010924131203"</f>
        <v>010924131203</v>
      </c>
      <c r="D15" t="str">
        <f t="shared" si="0"/>
        <v>ETE</v>
      </c>
      <c r="E15" t="str">
        <f>"89.4133333333333"</f>
        <v>89.4133333333333</v>
      </c>
      <c r="F15" t="str">
        <f>"89.1666666666667"</f>
        <v>89.1666666666667</v>
      </c>
      <c r="G15" t="str">
        <f>"100"</f>
        <v>100</v>
      </c>
      <c r="H15" t="str">
        <f>"90.1"</f>
        <v>90.1</v>
      </c>
      <c r="I15" t="str">
        <f>"97"</f>
        <v>97</v>
      </c>
      <c r="J15" t="str">
        <f t="shared" si="1"/>
        <v>0</v>
      </c>
      <c r="K15" t="str">
        <f>"89.9"</f>
        <v>89.9</v>
      </c>
    </row>
    <row r="16" spans="1:11" x14ac:dyDescent="0.35">
      <c r="A16" t="str">
        <f>"LUNAS LAING IMANG"</f>
        <v>LUNAS LAING IMANG</v>
      </c>
      <c r="B16" t="str">
        <f>"K871FETE015"</f>
        <v>K871FETE015</v>
      </c>
      <c r="C16" t="str">
        <f>"010919131487"</f>
        <v>010919131487</v>
      </c>
      <c r="D16" t="str">
        <f t="shared" si="0"/>
        <v>ETE</v>
      </c>
      <c r="E16" t="str">
        <f>"84.0733333333333"</f>
        <v>84.0733333333333</v>
      </c>
      <c r="F16" t="str">
        <f>"82.5"</f>
        <v>82.5</v>
      </c>
      <c r="G16" t="str">
        <f>"100"</f>
        <v>100</v>
      </c>
      <c r="H16" t="str">
        <f>"86.35"</f>
        <v>86.35</v>
      </c>
      <c r="I16" t="str">
        <f>"75.05"</f>
        <v>75.05</v>
      </c>
      <c r="J16" t="str">
        <f t="shared" si="1"/>
        <v>0</v>
      </c>
      <c r="K16" t="str">
        <f>"82.9"</f>
        <v>82.9</v>
      </c>
    </row>
    <row r="17" spans="1:11" x14ac:dyDescent="0.35">
      <c r="A17" t="str">
        <f>"MOHAMAD QAWIEM HAZIQ BIN RADZALI"</f>
        <v>MOHAMAD QAWIEM HAZIQ BIN RADZALI</v>
      </c>
      <c r="B17" t="str">
        <f>"K871FETE016"</f>
        <v>K871FETE016</v>
      </c>
      <c r="C17" t="str">
        <f>"011117130399"</f>
        <v>011117130399</v>
      </c>
      <c r="D17" t="str">
        <f t="shared" si="0"/>
        <v>ETE</v>
      </c>
      <c r="E17" t="str">
        <f>"77.1766666666667"</f>
        <v>77.1766666666667</v>
      </c>
      <c r="F17" t="str">
        <f>"79.1666666666667"</f>
        <v>79.1666666666667</v>
      </c>
      <c r="G17" t="str">
        <f>"95.5"</f>
        <v>95.5</v>
      </c>
      <c r="H17" t="str">
        <f>"80.9"</f>
        <v>80.9</v>
      </c>
      <c r="I17" t="str">
        <f>"82.6625"</f>
        <v>82.6625</v>
      </c>
      <c r="J17" t="str">
        <f>"81.1"</f>
        <v>81.1</v>
      </c>
      <c r="K17" t="str">
        <f t="shared" ref="K17:K24" si="2">"0"</f>
        <v>0</v>
      </c>
    </row>
    <row r="18" spans="1:11" x14ac:dyDescent="0.35">
      <c r="A18" t="str">
        <f>"MOHAMMAD NUR ZAHIRE BIN ZAINAL"</f>
        <v>MOHAMMAD NUR ZAHIRE BIN ZAINAL</v>
      </c>
      <c r="B18" t="str">
        <f>"K871FETE017"</f>
        <v>K871FETE017</v>
      </c>
      <c r="C18" t="str">
        <f>"010126131065"</f>
        <v>010126131065</v>
      </c>
      <c r="D18" t="str">
        <f t="shared" si="0"/>
        <v>ETE</v>
      </c>
      <c r="E18" t="str">
        <f>"81.2966666666667"</f>
        <v>81.2966666666667</v>
      </c>
      <c r="F18" t="str">
        <f>"80.8333333333333"</f>
        <v>80.8333333333333</v>
      </c>
      <c r="G18" t="str">
        <f>"58"</f>
        <v>58</v>
      </c>
      <c r="H18" t="str">
        <f>"26"</f>
        <v>26</v>
      </c>
      <c r="I18" t="str">
        <f>"55.5"</f>
        <v>55.5</v>
      </c>
      <c r="J18" t="str">
        <f>"63.5"</f>
        <v>63.5</v>
      </c>
      <c r="K18" t="str">
        <f t="shared" si="2"/>
        <v>0</v>
      </c>
    </row>
    <row r="19" spans="1:11" x14ac:dyDescent="0.35">
      <c r="A19" t="str">
        <f>"MUHAMMAD HAUZAN AZHAD BIN MUHAMMAD SAHARI"</f>
        <v>MUHAMMAD HAUZAN AZHAD BIN MUHAMMAD SAHARI</v>
      </c>
      <c r="B19" t="str">
        <f>"K871FETE018"</f>
        <v>K871FETE018</v>
      </c>
      <c r="C19" t="str">
        <f>"011112131077"</f>
        <v>011112131077</v>
      </c>
      <c r="D19" t="str">
        <f t="shared" si="0"/>
        <v>ETE</v>
      </c>
      <c r="E19" t="str">
        <f>"87.1911111111111"</f>
        <v>87.1911111111111</v>
      </c>
      <c r="F19" t="str">
        <f>"77.5"</f>
        <v>77.5</v>
      </c>
      <c r="G19" t="str">
        <f>"96.5"</f>
        <v>96.5</v>
      </c>
      <c r="H19" t="str">
        <f>"81.4"</f>
        <v>81.4</v>
      </c>
      <c r="I19" t="str">
        <f>"71.75"</f>
        <v>71.75</v>
      </c>
      <c r="J19" t="str">
        <f>"82"</f>
        <v>82</v>
      </c>
      <c r="K19" t="str">
        <f t="shared" si="2"/>
        <v>0</v>
      </c>
    </row>
    <row r="20" spans="1:11" x14ac:dyDescent="0.35">
      <c r="A20" t="str">
        <f>"MUHD SAIFUL BIN ABDULLAH"</f>
        <v>MUHD SAIFUL BIN ABDULLAH</v>
      </c>
      <c r="B20" t="str">
        <f>"K871FETE019"</f>
        <v>K871FETE019</v>
      </c>
      <c r="C20" t="str">
        <f>"010618131133"</f>
        <v>010618131133</v>
      </c>
      <c r="D20" t="str">
        <f t="shared" si="0"/>
        <v>ETE</v>
      </c>
      <c r="E20" t="str">
        <f>"84.63"</f>
        <v>84.63</v>
      </c>
      <c r="F20" t="str">
        <f>"89.1666666666667"</f>
        <v>89.1666666666667</v>
      </c>
      <c r="G20" t="str">
        <f>"93.5"</f>
        <v>93.5</v>
      </c>
      <c r="H20" t="str">
        <f>"82.15"</f>
        <v>82.15</v>
      </c>
      <c r="I20" t="str">
        <f>"71.75"</f>
        <v>71.75</v>
      </c>
      <c r="J20" t="str">
        <f>"83.5"</f>
        <v>83.5</v>
      </c>
      <c r="K20" t="str">
        <f t="shared" si="2"/>
        <v>0</v>
      </c>
    </row>
    <row r="21" spans="1:11" x14ac:dyDescent="0.35">
      <c r="A21" t="str">
        <f>"NAIL AS'AD BIN NADZAR"</f>
        <v>NAIL AS'AD BIN NADZAR</v>
      </c>
      <c r="B21" t="str">
        <f>"K871FETE020"</f>
        <v>K871FETE020</v>
      </c>
      <c r="C21" t="str">
        <f>"010710130993"</f>
        <v>010710130993</v>
      </c>
      <c r="D21" t="str">
        <f t="shared" si="0"/>
        <v>ETE</v>
      </c>
      <c r="E21" t="str">
        <f>"75.4933333333333"</f>
        <v>75.4933333333333</v>
      </c>
      <c r="F21" t="str">
        <f>"79.1666666666667"</f>
        <v>79.1666666666667</v>
      </c>
      <c r="G21" t="str">
        <f>"95"</f>
        <v>95</v>
      </c>
      <c r="H21" t="str">
        <f>"82.725"</f>
        <v>82.725</v>
      </c>
      <c r="I21" t="str">
        <f>"74.9"</f>
        <v>74.9</v>
      </c>
      <c r="J21" t="str">
        <f>"77.9"</f>
        <v>77.9</v>
      </c>
      <c r="K21" t="str">
        <f t="shared" si="2"/>
        <v>0</v>
      </c>
    </row>
    <row r="22" spans="1:11" x14ac:dyDescent="0.35">
      <c r="A22" t="str">
        <f>"NUR BATRISHA JASMEEN BINTI OTHMANSHAH"</f>
        <v>NUR BATRISHA JASMEEN BINTI OTHMANSHAH</v>
      </c>
      <c r="B22" t="str">
        <f>"K871FETE021"</f>
        <v>K871FETE021</v>
      </c>
      <c r="C22" t="str">
        <f>"011122130422"</f>
        <v>011122130422</v>
      </c>
      <c r="D22" t="str">
        <f t="shared" si="0"/>
        <v>ETE</v>
      </c>
      <c r="E22" t="str">
        <f>"87.45"</f>
        <v>87.45</v>
      </c>
      <c r="F22" t="str">
        <f>"91.6666666666667"</f>
        <v>91.6666666666667</v>
      </c>
      <c r="G22" t="str">
        <f>"95.125"</f>
        <v>95.125</v>
      </c>
      <c r="H22" t="str">
        <f>"89.1"</f>
        <v>89.1</v>
      </c>
      <c r="I22" t="str">
        <f>"91.75"</f>
        <v>91.75</v>
      </c>
      <c r="J22" t="str">
        <f>"85.1"</f>
        <v>85.1</v>
      </c>
      <c r="K22" t="str">
        <f t="shared" si="2"/>
        <v>0</v>
      </c>
    </row>
    <row r="23" spans="1:11" x14ac:dyDescent="0.35">
      <c r="A23" t="str">
        <f>"NUR BATRISYIA BINTI MASFAIZAN"</f>
        <v>NUR BATRISYIA BINTI MASFAIZAN</v>
      </c>
      <c r="B23" t="str">
        <f>"K871FETE022"</f>
        <v>K871FETE022</v>
      </c>
      <c r="C23" t="str">
        <f>"010708130556"</f>
        <v>010708130556</v>
      </c>
      <c r="D23" t="str">
        <f t="shared" si="0"/>
        <v>ETE</v>
      </c>
      <c r="E23" t="str">
        <f>"88.3"</f>
        <v>88.3</v>
      </c>
      <c r="F23" t="str">
        <f>"90.8333333333333"</f>
        <v>90.8333333333333</v>
      </c>
      <c r="G23" t="str">
        <f>"96.75"</f>
        <v>96.75</v>
      </c>
      <c r="H23" t="str">
        <f>"87.6"</f>
        <v>87.6</v>
      </c>
      <c r="I23" t="str">
        <f>"94"</f>
        <v>94</v>
      </c>
      <c r="J23" t="str">
        <f>"83.5"</f>
        <v>83.5</v>
      </c>
      <c r="K23" t="str">
        <f t="shared" si="2"/>
        <v>0</v>
      </c>
    </row>
    <row r="24" spans="1:11" x14ac:dyDescent="0.35">
      <c r="A24" t="str">
        <f>"NURUL SYAFIQAH BINTI ISMAIL"</f>
        <v>NURUL SYAFIQAH BINTI ISMAIL</v>
      </c>
      <c r="B24" t="str">
        <f>"K871FETE023"</f>
        <v>K871FETE023</v>
      </c>
      <c r="C24" t="str">
        <f>"011027130264"</f>
        <v>011027130264</v>
      </c>
      <c r="D24" t="str">
        <f t="shared" si="0"/>
        <v>ETE</v>
      </c>
      <c r="E24" t="str">
        <f>"84.7066666666667"</f>
        <v>84.7066666666667</v>
      </c>
      <c r="F24" t="str">
        <f>"95.8333333333333"</f>
        <v>95.8333333333333</v>
      </c>
      <c r="G24" t="str">
        <f>"96.75"</f>
        <v>96.75</v>
      </c>
      <c r="H24" t="str">
        <f>"89.85"</f>
        <v>89.85</v>
      </c>
      <c r="I24" t="str">
        <f>"89.8"</f>
        <v>89.8</v>
      </c>
      <c r="J24" t="str">
        <f>"81.9"</f>
        <v>81.9</v>
      </c>
      <c r="K24" t="str">
        <f t="shared" si="2"/>
        <v>0</v>
      </c>
    </row>
    <row r="25" spans="1:11" x14ac:dyDescent="0.35">
      <c r="A25" t="str">
        <f>"PATRICK AGAN SUMWEL"</f>
        <v>PATRICK AGAN SUMWEL</v>
      </c>
      <c r="B25" t="str">
        <f>"K871FETE024"</f>
        <v>K871FETE024</v>
      </c>
      <c r="C25" t="str">
        <f>"011219130509"</f>
        <v>011219130509</v>
      </c>
      <c r="D25" t="str">
        <f t="shared" si="0"/>
        <v>ETE</v>
      </c>
      <c r="E25" t="str">
        <f>"87.7133333333333"</f>
        <v>87.7133333333333</v>
      </c>
      <c r="F25" t="str">
        <f>"86.6666666666667"</f>
        <v>86.6666666666667</v>
      </c>
      <c r="G25" t="str">
        <f>"100"</f>
        <v>100</v>
      </c>
      <c r="H25" t="str">
        <f>"85.25"</f>
        <v>85.25</v>
      </c>
      <c r="I25" t="str">
        <f>"91.15"</f>
        <v>91.15</v>
      </c>
      <c r="J25" t="str">
        <f t="shared" ref="J25:J30" si="3">"0"</f>
        <v>0</v>
      </c>
      <c r="K25" t="str">
        <f>"84.95"</f>
        <v>84.95</v>
      </c>
    </row>
    <row r="26" spans="1:11" x14ac:dyDescent="0.35">
      <c r="A26" t="str">
        <f>"PATRICK NICKSON ANAK SURING"</f>
        <v>PATRICK NICKSON ANAK SURING</v>
      </c>
      <c r="B26" t="str">
        <f>"K871FETE025"</f>
        <v>K871FETE025</v>
      </c>
      <c r="C26" t="str">
        <f>"010701130529"</f>
        <v>010701130529</v>
      </c>
      <c r="D26" t="str">
        <f t="shared" si="0"/>
        <v>ETE</v>
      </c>
      <c r="E26" t="str">
        <f>"82.4188888888889"</f>
        <v>82.4188888888889</v>
      </c>
      <c r="F26" t="str">
        <f>"79.1666666666667"</f>
        <v>79.1666666666667</v>
      </c>
      <c r="G26" t="str">
        <f>"98.25"</f>
        <v>98.25</v>
      </c>
      <c r="H26" t="str">
        <f>"89.4"</f>
        <v>89.4</v>
      </c>
      <c r="I26" t="str">
        <f>"90.25"</f>
        <v>90.25</v>
      </c>
      <c r="J26" t="str">
        <f t="shared" si="3"/>
        <v>0</v>
      </c>
      <c r="K26" t="str">
        <f>"86.05"</f>
        <v>86.05</v>
      </c>
    </row>
    <row r="27" spans="1:11" x14ac:dyDescent="0.35">
      <c r="A27" t="str">
        <f>"RALPH SEYMOUR ANAK PATRICK"</f>
        <v>RALPH SEYMOUR ANAK PATRICK</v>
      </c>
      <c r="B27" t="str">
        <f>"K871FETE026"</f>
        <v>K871FETE026</v>
      </c>
      <c r="C27" t="str">
        <f>"010829130755"</f>
        <v>010829130755</v>
      </c>
      <c r="D27" t="str">
        <f t="shared" si="0"/>
        <v>ETE</v>
      </c>
      <c r="E27" t="str">
        <f>"83.53"</f>
        <v>83.53</v>
      </c>
      <c r="F27" t="str">
        <f>"77.5"</f>
        <v>77.5</v>
      </c>
      <c r="G27" t="str">
        <f>"95"</f>
        <v>95</v>
      </c>
      <c r="H27" t="str">
        <f>"83.1"</f>
        <v>83.1</v>
      </c>
      <c r="I27" t="str">
        <f>"93.85"</f>
        <v>93.85</v>
      </c>
      <c r="J27" t="str">
        <f t="shared" si="3"/>
        <v>0</v>
      </c>
      <c r="K27" t="str">
        <f>"87.9"</f>
        <v>87.9</v>
      </c>
    </row>
    <row r="28" spans="1:11" x14ac:dyDescent="0.35">
      <c r="A28" t="str">
        <f>"ROLAND SERAN ANAK LENG"</f>
        <v>ROLAND SERAN ANAK LENG</v>
      </c>
      <c r="B28" t="str">
        <f>"K871FETE027"</f>
        <v>K871FETE027</v>
      </c>
      <c r="C28" t="str">
        <f>"011029130129"</f>
        <v>011029130129</v>
      </c>
      <c r="D28" t="str">
        <f t="shared" si="0"/>
        <v>ETE</v>
      </c>
      <c r="E28" t="str">
        <f>"92.2222222222222"</f>
        <v>92.2222222222222</v>
      </c>
      <c r="F28" t="str">
        <f>"95.8333333333333"</f>
        <v>95.8333333333333</v>
      </c>
      <c r="G28" t="str">
        <f>"96.75"</f>
        <v>96.75</v>
      </c>
      <c r="H28" t="str">
        <f>"87.9"</f>
        <v>87.9</v>
      </c>
      <c r="I28" t="str">
        <f>"93.1"</f>
        <v>93.1</v>
      </c>
      <c r="J28" t="str">
        <f t="shared" si="3"/>
        <v>0</v>
      </c>
      <c r="K28" t="str">
        <f>"90.95"</f>
        <v>90.95</v>
      </c>
    </row>
    <row r="29" spans="1:11" x14ac:dyDescent="0.35">
      <c r="A29" t="str">
        <f>"SOLOMON ANAK LIBEN"</f>
        <v>SOLOMON ANAK LIBEN</v>
      </c>
      <c r="B29" t="str">
        <f>"K871FETE028"</f>
        <v>K871FETE028</v>
      </c>
      <c r="C29" t="str">
        <f>"010820130361"</f>
        <v>010820130361</v>
      </c>
      <c r="D29" t="str">
        <f t="shared" si="0"/>
        <v>ETE</v>
      </c>
      <c r="E29" t="str">
        <f>"86.3277777777778"</f>
        <v>86.3277777777778</v>
      </c>
      <c r="F29" t="str">
        <f>"95.8333333333333"</f>
        <v>95.8333333333333</v>
      </c>
      <c r="G29" t="str">
        <f>"100"</f>
        <v>100</v>
      </c>
      <c r="H29" t="str">
        <f>"90.65"</f>
        <v>90.65</v>
      </c>
      <c r="I29" t="str">
        <f>"94.15"</f>
        <v>94.15</v>
      </c>
      <c r="J29" t="str">
        <f t="shared" si="3"/>
        <v>0</v>
      </c>
      <c r="K29" t="str">
        <f>"87.05"</f>
        <v>87.05</v>
      </c>
    </row>
    <row r="30" spans="1:11" x14ac:dyDescent="0.35">
      <c r="A30" t="str">
        <f>"STEPHANIE JOHN"</f>
        <v>STEPHANIE JOHN</v>
      </c>
      <c r="B30" t="str">
        <f>"K871FETE029"</f>
        <v>K871FETE029</v>
      </c>
      <c r="C30" t="str">
        <f>"010414130462"</f>
        <v>010414130462</v>
      </c>
      <c r="D30" t="str">
        <f t="shared" si="0"/>
        <v>ETE</v>
      </c>
      <c r="E30" t="str">
        <f>"88.2911111111111"</f>
        <v>88.2911111111111</v>
      </c>
      <c r="F30" t="str">
        <f>"90"</f>
        <v>90</v>
      </c>
      <c r="G30" t="str">
        <f>"98.25"</f>
        <v>98.25</v>
      </c>
      <c r="H30" t="str">
        <f>"90.35"</f>
        <v>90.35</v>
      </c>
      <c r="I30" t="str">
        <f>"94"</f>
        <v>94</v>
      </c>
      <c r="J30" t="str">
        <f t="shared" si="3"/>
        <v>0</v>
      </c>
      <c r="K30" t="str">
        <f>"89.95"</f>
        <v>89.95</v>
      </c>
    </row>
    <row r="31" spans="1:11" x14ac:dyDescent="0.35">
      <c r="A31" t="str">
        <f>"ZHAIRUL ZULHAZMI BIN ZAIDEL"</f>
        <v>ZHAIRUL ZULHAZMI BIN ZAIDEL</v>
      </c>
      <c r="B31" t="str">
        <f>"K871FETE030"</f>
        <v>K871FETE030</v>
      </c>
      <c r="C31" t="str">
        <f>"011004130421"</f>
        <v>011004130421</v>
      </c>
      <c r="D31" t="str">
        <f t="shared" si="0"/>
        <v>ETE</v>
      </c>
      <c r="E31" t="str">
        <f>"84.63"</f>
        <v>84.63</v>
      </c>
      <c r="F31" t="str">
        <f>"95.8333333333333"</f>
        <v>95.8333333333333</v>
      </c>
      <c r="G31" t="str">
        <f>"96.75"</f>
        <v>96.75</v>
      </c>
      <c r="H31" t="str">
        <f>"90.1"</f>
        <v>90.1</v>
      </c>
      <c r="I31" t="str">
        <f>"90.25"</f>
        <v>90.25</v>
      </c>
      <c r="J31" t="str">
        <f>"85.6"</f>
        <v>85.6</v>
      </c>
      <c r="K31" t="str">
        <f>"0"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nurul</cp:lastModifiedBy>
  <dcterms:created xsi:type="dcterms:W3CDTF">2017-12-07T09:15:42Z</dcterms:created>
  <dcterms:modified xsi:type="dcterms:W3CDTF">2017-12-07T09:16:02Z</dcterms:modified>
</cp:coreProperties>
</file>