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研究B4\山口さん\"/>
    </mc:Choice>
  </mc:AlternateContent>
  <bookViews>
    <workbookView xWindow="0" yWindow="0" windowWidth="20490" windowHeight="7365" activeTab="3"/>
  </bookViews>
  <sheets>
    <sheet name="JENDL4.0" sheetId="1" r:id="rId1"/>
    <sheet name="ENDF8" sheetId="2" r:id="rId2"/>
    <sheet name="JEFF3.3" sheetId="3" r:id="rId3"/>
    <sheet name="解析と実験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3" l="1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I9" i="3"/>
  <c r="I10" i="3"/>
  <c r="I11" i="3"/>
  <c r="I12" i="3"/>
  <c r="I13" i="3"/>
  <c r="I14" i="3"/>
  <c r="I8" i="3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J8" i="2"/>
  <c r="K8" i="2"/>
  <c r="L8" i="2"/>
  <c r="M8" i="2"/>
  <c r="I8" i="2"/>
  <c r="F13" i="1"/>
  <c r="N8" i="1"/>
  <c r="N9" i="1"/>
  <c r="N10" i="1"/>
  <c r="N11" i="1"/>
  <c r="N12" i="1"/>
  <c r="N14" i="1"/>
  <c r="N15" i="1"/>
  <c r="J9" i="1"/>
  <c r="K9" i="1"/>
  <c r="J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K8" i="1"/>
  <c r="L8" i="1"/>
  <c r="M8" i="1"/>
  <c r="J8" i="1"/>
  <c r="E15" i="3" l="1"/>
  <c r="D15" i="3"/>
  <c r="C15" i="3"/>
  <c r="B15" i="3"/>
  <c r="F15" i="3" s="1"/>
  <c r="F14" i="3"/>
  <c r="F13" i="3"/>
  <c r="F12" i="3"/>
  <c r="F11" i="3"/>
  <c r="F10" i="3"/>
  <c r="F9" i="3"/>
  <c r="F8" i="3"/>
  <c r="E15" i="2"/>
  <c r="D15" i="2"/>
  <c r="C15" i="2"/>
  <c r="B15" i="2"/>
  <c r="F14" i="2"/>
  <c r="F13" i="2"/>
  <c r="F12" i="2"/>
  <c r="F11" i="2"/>
  <c r="F10" i="2"/>
  <c r="F9" i="2"/>
  <c r="F8" i="2"/>
  <c r="F9" i="1"/>
  <c r="F10" i="1"/>
  <c r="F11" i="1"/>
  <c r="F12" i="1"/>
  <c r="F14" i="1"/>
  <c r="F8" i="1"/>
  <c r="C15" i="1"/>
  <c r="K15" i="1" s="1"/>
  <c r="D15" i="1"/>
  <c r="L15" i="1" s="1"/>
  <c r="E15" i="1"/>
  <c r="M15" i="1" s="1"/>
  <c r="B15" i="1"/>
  <c r="J15" i="1" s="1"/>
  <c r="J2" i="1"/>
  <c r="K3" i="3"/>
  <c r="L3" i="3"/>
  <c r="M3" i="3"/>
  <c r="N3" i="3"/>
  <c r="O3" i="3"/>
  <c r="P3" i="3"/>
  <c r="K4" i="3"/>
  <c r="L4" i="3"/>
  <c r="M4" i="3"/>
  <c r="N4" i="3"/>
  <c r="O4" i="3"/>
  <c r="P4" i="3"/>
  <c r="K5" i="3"/>
  <c r="L5" i="3"/>
  <c r="M5" i="3"/>
  <c r="N5" i="3"/>
  <c r="O5" i="3"/>
  <c r="P5" i="3"/>
  <c r="J3" i="3"/>
  <c r="J4" i="3"/>
  <c r="J5" i="3"/>
  <c r="P2" i="3"/>
  <c r="O2" i="3"/>
  <c r="N2" i="3"/>
  <c r="M2" i="3"/>
  <c r="L2" i="3"/>
  <c r="K2" i="3"/>
  <c r="J2" i="3"/>
  <c r="J2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P2" i="2"/>
  <c r="O2" i="2"/>
  <c r="N2" i="2"/>
  <c r="M2" i="2"/>
  <c r="L2" i="2"/>
  <c r="K2" i="2"/>
  <c r="K3" i="1"/>
  <c r="K4" i="1"/>
  <c r="J3" i="1"/>
  <c r="L3" i="1"/>
  <c r="M3" i="1"/>
  <c r="N3" i="1"/>
  <c r="O3" i="1"/>
  <c r="P3" i="1"/>
  <c r="J4" i="1"/>
  <c r="L4" i="1"/>
  <c r="M4" i="1"/>
  <c r="N4" i="1"/>
  <c r="O4" i="1"/>
  <c r="P4" i="1"/>
  <c r="J5" i="1"/>
  <c r="K5" i="1"/>
  <c r="L5" i="1"/>
  <c r="M5" i="1"/>
  <c r="N5" i="1"/>
  <c r="O5" i="1"/>
  <c r="P5" i="1"/>
  <c r="P2" i="1"/>
  <c r="O2" i="1"/>
  <c r="N2" i="1"/>
  <c r="M2" i="1"/>
  <c r="L2" i="1"/>
  <c r="K2" i="1"/>
  <c r="F15" i="1" l="1"/>
  <c r="F15" i="2"/>
</calcChain>
</file>

<file path=xl/sharedStrings.xml><?xml version="1.0" encoding="utf-8"?>
<sst xmlns="http://schemas.openxmlformats.org/spreadsheetml/2006/main" count="147" uniqueCount="29">
  <si>
    <t>ALL</t>
    <phoneticPr fontId="1"/>
  </si>
  <si>
    <t>cell1</t>
    <phoneticPr fontId="1"/>
  </si>
  <si>
    <t>cell6</t>
    <phoneticPr fontId="1"/>
  </si>
  <si>
    <t>cell2</t>
    <phoneticPr fontId="1"/>
  </si>
  <si>
    <t>cell12</t>
    <phoneticPr fontId="1"/>
  </si>
  <si>
    <t>cell26</t>
    <phoneticPr fontId="1"/>
  </si>
  <si>
    <t>cell16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</si>
  <si>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</si>
  <si>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</si>
  <si>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</si>
  <si>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</si>
  <si>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</si>
  <si>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</si>
  <si>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</si>
  <si>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S1TC</t>
    <phoneticPr fontId="1"/>
  </si>
  <si>
    <t>S2TC</t>
    <phoneticPr fontId="1"/>
  </si>
  <si>
    <t>S1C</t>
    <phoneticPr fontId="1"/>
  </si>
  <si>
    <t>S2C</t>
    <phoneticPr fontId="1"/>
  </si>
  <si>
    <t>JENDL4.0</t>
    <phoneticPr fontId="1"/>
  </si>
  <si>
    <t>S1C</t>
    <phoneticPr fontId="1"/>
  </si>
  <si>
    <t>S2C</t>
    <phoneticPr fontId="1"/>
  </si>
  <si>
    <t>合計反応率</t>
    <rPh sb="0" eb="2">
      <t>ゴウケイ</t>
    </rPh>
    <rPh sb="2" eb="4">
      <t>ハンノウ</t>
    </rPh>
    <rPh sb="4" eb="5">
      <t>リツ</t>
    </rPh>
    <phoneticPr fontId="1"/>
  </si>
  <si>
    <t>S1TC-S2TC-(S1C-S2C)</t>
    <phoneticPr fontId="1"/>
  </si>
  <si>
    <t>ENDF8</t>
    <phoneticPr fontId="1"/>
  </si>
  <si>
    <t>JEFF3.3</t>
    <phoneticPr fontId="1"/>
  </si>
  <si>
    <t>実験値</t>
    <rPh sb="0" eb="2">
      <t>ジッケン</t>
    </rPh>
    <rPh sb="2" eb="3">
      <t>チ</t>
    </rPh>
    <phoneticPr fontId="1"/>
  </si>
  <si>
    <t>JENDL-4.0</t>
  </si>
  <si>
    <t>ENDF/B-VIII</t>
  </si>
  <si>
    <t>JEFF-3.3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</si>
</sst>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14" sqref="B14:E14"/>
    </sheetView>
  </sheetViews>
  <sheetFormatPr defaultRowHeight="18.75" x14ac:dyDescent="0.4"/>
  <cols>
    <col min="1" max="1" width="11" bestFit="1" customWidth="1"/>
    <col min="2" max="2" width="12.375" bestFit="1" customWidth="1"/>
    <col min="3" max="5" width="13.375" bestFit="1" customWidth="1"/>
    <col min="6" max="6" width="22.75" bestFit="1" customWidth="1"/>
    <col min="9" max="9" width="11" bestFit="1" customWidth="1"/>
    <col min="10" max="13" width="15" bestFit="1" customWidth="1"/>
    <col min="14" max="14" width="22.875" bestFit="1" customWidth="1"/>
  </cols>
  <sheetData>
    <row r="1" spans="1:1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4">
      <c r="A2" t="s">
        <v>14</v>
      </c>
      <c r="B2" s="1">
        <v>7.0001000000000003E-9</v>
      </c>
      <c r="C2" s="1">
        <v>1.1562899999999999E-9</v>
      </c>
      <c r="D2" s="1">
        <v>2.8434200000000001E-9</v>
      </c>
      <c r="E2" s="1">
        <v>5.2184299999999997E-9</v>
      </c>
      <c r="F2" s="1">
        <v>6.2497E-9</v>
      </c>
      <c r="G2" s="1">
        <v>6.9848600000000002E-9</v>
      </c>
      <c r="H2" s="1">
        <v>2.9647100000000002E-9</v>
      </c>
      <c r="J2" s="1">
        <f>B2-G2</f>
        <v>1.5240000000000042E-11</v>
      </c>
      <c r="K2" s="1">
        <f>G2+H2-D2-B2</f>
        <v>1.0604999999999965E-10</v>
      </c>
      <c r="L2" s="1">
        <f>B2-H2</f>
        <v>4.0353899999999996E-9</v>
      </c>
      <c r="M2" s="1">
        <f>G2+F2-E2-B2</f>
        <v>1.0160300000000019E-9</v>
      </c>
      <c r="N2" s="1">
        <f>H2+F2-C2-B2</f>
        <v>1.05802E-9</v>
      </c>
      <c r="O2" s="1">
        <f>B2-F2</f>
        <v>7.5040000000000022E-10</v>
      </c>
      <c r="P2" s="1">
        <f>B2+C2+D2+E2-F2-G2-H2</f>
        <v>1.8969999999999987E-11</v>
      </c>
    </row>
    <row r="3" spans="1:16" x14ac:dyDescent="0.4">
      <c r="A3" t="s">
        <v>15</v>
      </c>
      <c r="B3" s="1">
        <v>1.97988E-9</v>
      </c>
      <c r="C3" s="1">
        <v>6.9765299999999999E-10</v>
      </c>
      <c r="D3" s="1">
        <v>1.86135E-9</v>
      </c>
      <c r="E3" s="1">
        <v>1.07202E-9</v>
      </c>
      <c r="F3" s="1">
        <v>1.7458499999999999E-9</v>
      </c>
      <c r="G3" s="1">
        <v>1.86215E-9</v>
      </c>
      <c r="H3" s="1">
        <v>1.97988E-9</v>
      </c>
      <c r="J3" s="1">
        <f t="shared" ref="J3:J5" si="0">B3-G3</f>
        <v>1.1772999999999996E-10</v>
      </c>
      <c r="K3" s="1">
        <f>G3+H3-D3-B3</f>
        <v>8.0000000000024539E-13</v>
      </c>
      <c r="L3" s="1">
        <f t="shared" ref="L3:L5" si="1">B3-H3</f>
        <v>0</v>
      </c>
      <c r="M3" s="1">
        <f t="shared" ref="M3:M5" si="2">G3+F3-E3-B3</f>
        <v>5.5609999999999977E-10</v>
      </c>
      <c r="N3" s="1">
        <f t="shared" ref="N3:N5" si="3">H3+F3-C3-B3</f>
        <v>1.0481969999999996E-9</v>
      </c>
      <c r="O3" s="1">
        <f t="shared" ref="O3:O5" si="4">B3-F3</f>
        <v>2.3403000000000007E-10</v>
      </c>
      <c r="P3" s="1">
        <f t="shared" ref="P3:P5" si="5">B3+C3+D3+E3-F3-G3-H3</f>
        <v>2.3023000000000325E-11</v>
      </c>
    </row>
    <row r="4" spans="1:16" x14ac:dyDescent="0.4">
      <c r="A4" t="s">
        <v>16</v>
      </c>
      <c r="B4" s="1">
        <v>4.8410399999999997E-9</v>
      </c>
      <c r="C4" s="1">
        <v>1.0547999999999999E-9</v>
      </c>
      <c r="D4" s="1">
        <v>4.8257999999999996E-9</v>
      </c>
      <c r="E4" s="1">
        <v>3.0593799999999998E-9</v>
      </c>
      <c r="F4" s="1">
        <v>4.0906500000000001E-9</v>
      </c>
      <c r="G4" s="1">
        <v>4.8257999999999996E-9</v>
      </c>
      <c r="H4" s="1">
        <v>4.8410399999999997E-9</v>
      </c>
      <c r="J4" s="1">
        <f t="shared" si="0"/>
        <v>1.5240000000000042E-11</v>
      </c>
      <c r="K4" s="1">
        <f>G4+H4-D4-B4</f>
        <v>0</v>
      </c>
      <c r="L4" s="1">
        <f t="shared" si="1"/>
        <v>0</v>
      </c>
      <c r="M4" s="1">
        <f t="shared" si="2"/>
        <v>1.0160300000000003E-9</v>
      </c>
      <c r="N4" s="1">
        <f t="shared" si="3"/>
        <v>3.0358500000000017E-9</v>
      </c>
      <c r="O4" s="1">
        <f t="shared" si="4"/>
        <v>7.5038999999999951E-10</v>
      </c>
      <c r="P4" s="1">
        <f t="shared" si="5"/>
        <v>2.3529999999998987E-11</v>
      </c>
    </row>
    <row r="5" spans="1:16" x14ac:dyDescent="0.4">
      <c r="A5" t="s">
        <v>17</v>
      </c>
      <c r="B5" s="1">
        <v>3.9318899999999997E-9</v>
      </c>
      <c r="C5" s="1">
        <v>7.2804699999999996E-10</v>
      </c>
      <c r="D5" s="1">
        <v>3.8141699999999999E-9</v>
      </c>
      <c r="E5" s="1">
        <v>3.0240399999999998E-9</v>
      </c>
      <c r="F5" s="1">
        <v>3.6978700000000002E-9</v>
      </c>
      <c r="G5" s="1">
        <v>3.8141699999999999E-9</v>
      </c>
      <c r="H5" s="1">
        <v>3.9318899999999997E-9</v>
      </c>
      <c r="J5" s="1">
        <f t="shared" si="0"/>
        <v>1.1771999999999988E-10</v>
      </c>
      <c r="K5" s="1">
        <f t="shared" ref="K5" si="6">G5+H5-D5-B5</f>
        <v>0</v>
      </c>
      <c r="L5" s="1">
        <f t="shared" si="1"/>
        <v>0</v>
      </c>
      <c r="M5" s="1">
        <f t="shared" si="2"/>
        <v>5.561100000000013E-10</v>
      </c>
      <c r="N5" s="1">
        <f t="shared" si="3"/>
        <v>2.9698229999999993E-9</v>
      </c>
      <c r="O5" s="1">
        <f t="shared" si="4"/>
        <v>2.3401999999999957E-10</v>
      </c>
      <c r="P5" s="1">
        <f t="shared" si="5"/>
        <v>5.4216999999999711E-11</v>
      </c>
    </row>
    <row r="7" spans="1:16" x14ac:dyDescent="0.4">
      <c r="A7" t="s">
        <v>18</v>
      </c>
      <c r="B7" t="s">
        <v>14</v>
      </c>
      <c r="C7" t="s">
        <v>15</v>
      </c>
      <c r="D7" t="s">
        <v>19</v>
      </c>
      <c r="E7" t="s">
        <v>20</v>
      </c>
      <c r="F7" t="s">
        <v>22</v>
      </c>
      <c r="I7" t="s">
        <v>18</v>
      </c>
      <c r="J7" t="s">
        <v>14</v>
      </c>
      <c r="K7" t="s">
        <v>15</v>
      </c>
      <c r="L7" t="s">
        <v>16</v>
      </c>
      <c r="M7" t="s">
        <v>17</v>
      </c>
      <c r="N7" t="s">
        <v>22</v>
      </c>
    </row>
    <row r="8" spans="1:16" x14ac:dyDescent="0.4">
      <c r="A8" t="s">
        <v>7</v>
      </c>
      <c r="B8" s="1">
        <v>1.5240000000000042E-11</v>
      </c>
      <c r="C8" s="1">
        <v>1.1772999999999996E-10</v>
      </c>
      <c r="D8" s="1">
        <v>1.5240000000000042E-11</v>
      </c>
      <c r="E8" s="1">
        <v>1.1771999999999988E-10</v>
      </c>
      <c r="F8" s="1">
        <f>B8-C8-D8+E8</f>
        <v>-1.0000000000085785E-14</v>
      </c>
      <c r="I8" t="s">
        <v>7</v>
      </c>
      <c r="J8" s="4">
        <f>B8*10^9</f>
        <v>1.5240000000000042E-2</v>
      </c>
      <c r="K8" s="4">
        <f t="shared" ref="K8:L8" si="7">C8*10^9</f>
        <v>0.11772999999999996</v>
      </c>
      <c r="L8" s="4">
        <f t="shared" si="7"/>
        <v>1.5240000000000042E-2</v>
      </c>
      <c r="M8" s="4">
        <f>E8*10^9</f>
        <v>0.11771999999999988</v>
      </c>
      <c r="N8" s="4">
        <f>F8*10^9</f>
        <v>-1.0000000000085785E-5</v>
      </c>
    </row>
    <row r="9" spans="1:16" x14ac:dyDescent="0.4">
      <c r="A9" t="s">
        <v>8</v>
      </c>
      <c r="B9" s="1">
        <v>1.0604999999999965E-10</v>
      </c>
      <c r="C9" s="1">
        <v>8.0000000000024539E-13</v>
      </c>
      <c r="D9" s="1">
        <v>0</v>
      </c>
      <c r="E9" s="1">
        <v>0</v>
      </c>
      <c r="F9" s="1">
        <f t="shared" ref="F9:F15" si="8">B9-C9-D9+E9</f>
        <v>1.052499999999994E-10</v>
      </c>
      <c r="I9" t="s">
        <v>8</v>
      </c>
      <c r="J9" s="4">
        <f t="shared" ref="J9:J15" si="9">B9*10^9</f>
        <v>0.10604999999999964</v>
      </c>
      <c r="K9" s="4">
        <f t="shared" ref="K9:K15" si="10">C9*10^9</f>
        <v>8.0000000000024539E-4</v>
      </c>
      <c r="L9" s="3">
        <v>0</v>
      </c>
      <c r="M9" s="3">
        <v>0</v>
      </c>
      <c r="N9" s="4">
        <f>F9*10^9</f>
        <v>0.1052499999999994</v>
      </c>
    </row>
    <row r="10" spans="1:16" x14ac:dyDescent="0.4">
      <c r="A10" t="s">
        <v>9</v>
      </c>
      <c r="B10" s="2">
        <v>4.0353899999999996E-9</v>
      </c>
      <c r="C10" s="1">
        <v>0</v>
      </c>
      <c r="D10" s="1">
        <v>0</v>
      </c>
      <c r="E10" s="1">
        <v>0</v>
      </c>
      <c r="F10" s="1">
        <f t="shared" si="8"/>
        <v>4.0353899999999996E-9</v>
      </c>
      <c r="I10" t="s">
        <v>9</v>
      </c>
      <c r="J10" s="4">
        <f t="shared" si="9"/>
        <v>4.0353899999999996</v>
      </c>
      <c r="K10" s="3">
        <v>0</v>
      </c>
      <c r="L10" s="3">
        <v>0</v>
      </c>
      <c r="M10" s="3">
        <v>0</v>
      </c>
      <c r="N10" s="4">
        <f>F10*10^9</f>
        <v>4.0353899999999996</v>
      </c>
    </row>
    <row r="11" spans="1:16" x14ac:dyDescent="0.4">
      <c r="A11" t="s">
        <v>10</v>
      </c>
      <c r="B11" s="1">
        <v>1.0160300000000019E-9</v>
      </c>
      <c r="C11" s="1">
        <v>5.5609999999999977E-10</v>
      </c>
      <c r="D11" s="1">
        <v>1.0160300000000003E-9</v>
      </c>
      <c r="E11" s="1">
        <v>5.561100000000013E-10</v>
      </c>
      <c r="F11" s="1">
        <f t="shared" si="8"/>
        <v>1.0000000003187713E-14</v>
      </c>
      <c r="I11" t="s">
        <v>10</v>
      </c>
      <c r="J11" s="4">
        <f t="shared" si="9"/>
        <v>1.016030000000002</v>
      </c>
      <c r="K11" s="4">
        <f t="shared" si="10"/>
        <v>0.55609999999999982</v>
      </c>
      <c r="L11" s="4">
        <f t="shared" ref="L11:L15" si="11">D11*10^9</f>
        <v>1.0160300000000002</v>
      </c>
      <c r="M11" s="4">
        <f>E11*10^9</f>
        <v>0.55611000000000133</v>
      </c>
      <c r="N11" s="4">
        <f>F11*10^9</f>
        <v>1.0000000003187713E-5</v>
      </c>
    </row>
    <row r="12" spans="1:16" x14ac:dyDescent="0.4">
      <c r="A12" t="s">
        <v>11</v>
      </c>
      <c r="B12" s="1">
        <v>1.05802E-9</v>
      </c>
      <c r="C12" s="1">
        <v>1.0481969999999996E-9</v>
      </c>
      <c r="D12" s="1">
        <v>3.0358500000000017E-9</v>
      </c>
      <c r="E12" s="1">
        <v>2.9698229999999993E-9</v>
      </c>
      <c r="F12" s="1">
        <f t="shared" si="8"/>
        <v>-5.620400000000197E-11</v>
      </c>
      <c r="I12" t="s">
        <v>11</v>
      </c>
      <c r="J12" s="4">
        <f t="shared" si="9"/>
        <v>1.05802</v>
      </c>
      <c r="K12" s="4">
        <f t="shared" si="10"/>
        <v>1.0481969999999996</v>
      </c>
      <c r="L12" s="4">
        <f t="shared" si="11"/>
        <v>3.0358500000000017</v>
      </c>
      <c r="M12" s="4">
        <f>E12*10^9</f>
        <v>2.9698229999999994</v>
      </c>
      <c r="N12" s="4">
        <f>F12*10^9</f>
        <v>-5.6204000000001968E-2</v>
      </c>
    </row>
    <row r="13" spans="1:16" x14ac:dyDescent="0.4">
      <c r="A13" t="s">
        <v>12</v>
      </c>
      <c r="B13" s="1">
        <v>7.5040000000000022E-10</v>
      </c>
      <c r="C13" s="1">
        <v>2.3403000000000007E-10</v>
      </c>
      <c r="D13" s="1">
        <v>7.5038999999999951E-10</v>
      </c>
      <c r="E13" s="1">
        <v>2.3401999999999957E-10</v>
      </c>
      <c r="F13" s="1">
        <f>B13-C13-D13+E13</f>
        <v>0</v>
      </c>
      <c r="I13" t="s">
        <v>12</v>
      </c>
      <c r="J13" s="4">
        <f t="shared" si="9"/>
        <v>0.75040000000000018</v>
      </c>
      <c r="K13" s="4">
        <f t="shared" si="10"/>
        <v>0.23403000000000007</v>
      </c>
      <c r="L13" s="4">
        <f t="shared" si="11"/>
        <v>0.75038999999999956</v>
      </c>
      <c r="M13" s="4">
        <f>E13*10^9</f>
        <v>0.23401999999999956</v>
      </c>
      <c r="N13" s="5">
        <v>0</v>
      </c>
    </row>
    <row r="14" spans="1:16" x14ac:dyDescent="0.4">
      <c r="A14" t="s">
        <v>13</v>
      </c>
      <c r="B14" s="1">
        <v>1.8969999999999987E-11</v>
      </c>
      <c r="C14" s="1">
        <v>2.3023000000000325E-11</v>
      </c>
      <c r="D14" s="1">
        <v>2.3529999999998987E-11</v>
      </c>
      <c r="E14" s="1">
        <v>5.4216999999999711E-11</v>
      </c>
      <c r="F14" s="1">
        <f t="shared" si="8"/>
        <v>2.6634000000000386E-11</v>
      </c>
      <c r="I14" t="s">
        <v>13</v>
      </c>
      <c r="J14" s="4">
        <f t="shared" si="9"/>
        <v>1.8969999999999987E-2</v>
      </c>
      <c r="K14" s="4">
        <f t="shared" si="10"/>
        <v>2.3023000000000324E-2</v>
      </c>
      <c r="L14" s="4">
        <f t="shared" si="11"/>
        <v>2.3529999999998986E-2</v>
      </c>
      <c r="M14" s="4">
        <f>E14*10^9</f>
        <v>5.421699999999971E-2</v>
      </c>
      <c r="N14" s="4">
        <f>F14*10^9</f>
        <v>2.6634000000000387E-2</v>
      </c>
    </row>
    <row r="15" spans="1:16" x14ac:dyDescent="0.4">
      <c r="A15" t="s">
        <v>21</v>
      </c>
      <c r="B15" s="1">
        <f>SUM(B8:B14)</f>
        <v>7.0001000000000019E-9</v>
      </c>
      <c r="C15" s="1">
        <f t="shared" ref="C15:E15" si="12">SUM(C8:C14)</f>
        <v>1.97988E-9</v>
      </c>
      <c r="D15" s="1">
        <f t="shared" si="12"/>
        <v>4.8410400000000005E-9</v>
      </c>
      <c r="E15" s="1">
        <f t="shared" si="12"/>
        <v>3.9318899999999997E-9</v>
      </c>
      <c r="F15" s="2">
        <f t="shared" si="8"/>
        <v>4.1110700000000012E-9</v>
      </c>
      <c r="I15" t="s">
        <v>21</v>
      </c>
      <c r="J15" s="4">
        <f t="shared" si="9"/>
        <v>7.0001000000000015</v>
      </c>
      <c r="K15" s="4">
        <f t="shared" si="10"/>
        <v>1.9798800000000001</v>
      </c>
      <c r="L15" s="4">
        <f t="shared" si="11"/>
        <v>4.8410400000000005</v>
      </c>
      <c r="M15" s="4">
        <f>E15*10^9</f>
        <v>3.9318899999999997</v>
      </c>
      <c r="N15" s="4">
        <f>F15*10^9</f>
        <v>4.1110700000000016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E1" workbookViewId="0">
      <selection activeCell="I15" sqref="I15:M15"/>
    </sheetView>
  </sheetViews>
  <sheetFormatPr defaultRowHeight="18.75" x14ac:dyDescent="0.4"/>
  <cols>
    <col min="1" max="1" width="11" bestFit="1" customWidth="1"/>
    <col min="6" max="6" width="22.625" bestFit="1" customWidth="1"/>
  </cols>
  <sheetData>
    <row r="1" spans="1:1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4">
      <c r="A2" t="s">
        <v>14</v>
      </c>
      <c r="B2" s="1">
        <v>7.9358199999999996E-9</v>
      </c>
      <c r="C2" s="1">
        <v>1.1574699999999999E-9</v>
      </c>
      <c r="D2" s="1">
        <v>2.8107999999999998E-9</v>
      </c>
      <c r="E2" s="1">
        <v>6.18442E-9</v>
      </c>
      <c r="F2" s="1">
        <v>7.19241E-9</v>
      </c>
      <c r="G2" s="1">
        <v>7.9235399999999993E-9</v>
      </c>
      <c r="H2" s="1">
        <v>2.9533300000000002E-9</v>
      </c>
      <c r="J2" s="1">
        <f>B2-G2</f>
        <v>1.2280000000000293E-11</v>
      </c>
      <c r="K2" s="1">
        <f>G2+H2-D2-B2</f>
        <v>1.3025000000000045E-10</v>
      </c>
      <c r="L2" s="1">
        <f>B2-H2</f>
        <v>4.9824899999999994E-9</v>
      </c>
      <c r="M2" s="1">
        <f>G2+F2-E2-B2</f>
        <v>9.9570999999999966E-10</v>
      </c>
      <c r="N2" s="1">
        <f>H2+F2-C2-B2</f>
        <v>1.0524500000000013E-9</v>
      </c>
      <c r="O2" s="1">
        <f>B2-F2</f>
        <v>7.4340999999999961E-10</v>
      </c>
      <c r="P2" s="1">
        <f>B2+C2+D2+E2-F2-G2-H2</f>
        <v>1.9229999999999736E-11</v>
      </c>
    </row>
    <row r="3" spans="1:16" x14ac:dyDescent="0.4">
      <c r="A3" t="s">
        <v>15</v>
      </c>
      <c r="B3" s="1">
        <v>2.01597E-9</v>
      </c>
      <c r="C3" s="1">
        <v>7.3661400000000004E-10</v>
      </c>
      <c r="D3" s="1">
        <v>1.9187200000000002E-9</v>
      </c>
      <c r="E3" s="1">
        <v>1.1008699999999999E-9</v>
      </c>
      <c r="F3" s="1">
        <v>1.78195E-9</v>
      </c>
      <c r="G3" s="1">
        <v>1.9196100000000002E-9</v>
      </c>
      <c r="H3" s="1">
        <v>2.01597E-9</v>
      </c>
      <c r="J3" s="1">
        <f t="shared" ref="J3:J5" si="0">B3-G3</f>
        <v>9.6359999999999862E-11</v>
      </c>
      <c r="K3" s="1">
        <f>G3+H3-D3-B3</f>
        <v>8.8999999999956989E-13</v>
      </c>
      <c r="L3" s="1">
        <f t="shared" ref="L3:L5" si="1">B3-H3</f>
        <v>0</v>
      </c>
      <c r="M3" s="1">
        <f t="shared" ref="M3:M5" si="2">G3+F3-E3-B3</f>
        <v>5.8472000000000002E-10</v>
      </c>
      <c r="N3" s="1">
        <f t="shared" ref="N3:N5" si="3">H3+F3-C3-B3</f>
        <v>1.0453359999999996E-9</v>
      </c>
      <c r="O3" s="1">
        <f t="shared" ref="O3:O5" si="4">B3-F3</f>
        <v>2.3401999999999998E-10</v>
      </c>
      <c r="P3" s="1">
        <f t="shared" ref="P3:P5" si="5">B3+C3+D3+E3-F3-G3-H3</f>
        <v>5.4643999999999755E-11</v>
      </c>
    </row>
    <row r="4" spans="1:16" x14ac:dyDescent="0.4">
      <c r="A4" t="s">
        <v>16</v>
      </c>
      <c r="B4" s="1">
        <v>4.7916099999999998E-9</v>
      </c>
      <c r="C4" s="1">
        <v>1.0320699999999999E-9</v>
      </c>
      <c r="D4" s="1">
        <v>4.7793300000000003E-9</v>
      </c>
      <c r="E4" s="1">
        <v>3.0402100000000002E-9</v>
      </c>
      <c r="F4" s="1">
        <v>4.0482000000000001E-9</v>
      </c>
      <c r="G4" s="1">
        <v>4.7793300000000003E-9</v>
      </c>
      <c r="H4" s="1">
        <v>4.7916099999999998E-9</v>
      </c>
      <c r="J4" s="1">
        <f t="shared" si="0"/>
        <v>1.2279999999999465E-11</v>
      </c>
      <c r="K4" s="1">
        <f>G4+H4-D4-B4</f>
        <v>0</v>
      </c>
      <c r="L4" s="1">
        <f t="shared" si="1"/>
        <v>0</v>
      </c>
      <c r="M4" s="1">
        <f t="shared" si="2"/>
        <v>9.9571000000000048E-10</v>
      </c>
      <c r="N4" s="1">
        <f t="shared" si="3"/>
        <v>3.0161300000000012E-9</v>
      </c>
      <c r="O4" s="1">
        <f t="shared" si="4"/>
        <v>7.4340999999999961E-10</v>
      </c>
      <c r="P4" s="1">
        <f t="shared" si="5"/>
        <v>2.4079999999998949E-11</v>
      </c>
    </row>
    <row r="5" spans="1:16" x14ac:dyDescent="0.4">
      <c r="A5" t="s">
        <v>17</v>
      </c>
      <c r="B5" s="1">
        <v>3.9337399999999997E-9</v>
      </c>
      <c r="C5" s="1">
        <v>7.4955399999999999E-10</v>
      </c>
      <c r="D5" s="1">
        <v>3.8373700000000004E-9</v>
      </c>
      <c r="E5" s="1">
        <v>3.0186399999999998E-9</v>
      </c>
      <c r="F5" s="1">
        <v>3.6997099999999998E-9</v>
      </c>
      <c r="G5" s="1">
        <v>3.8373700000000004E-9</v>
      </c>
      <c r="H5" s="1">
        <v>3.9337399999999997E-9</v>
      </c>
      <c r="J5" s="1">
        <f t="shared" si="0"/>
        <v>9.6369999999999327E-11</v>
      </c>
      <c r="K5" s="1">
        <f t="shared" ref="K5" si="6">G5+H5-D5-B5</f>
        <v>0</v>
      </c>
      <c r="L5" s="1">
        <f t="shared" si="1"/>
        <v>0</v>
      </c>
      <c r="M5" s="1">
        <f t="shared" si="2"/>
        <v>5.8470000000000109E-10</v>
      </c>
      <c r="N5" s="1">
        <f t="shared" si="3"/>
        <v>2.9501559999999992E-9</v>
      </c>
      <c r="O5" s="1">
        <f t="shared" si="4"/>
        <v>2.3402999999999986E-10</v>
      </c>
      <c r="P5" s="1">
        <f t="shared" si="5"/>
        <v>6.8483999999998954E-11</v>
      </c>
    </row>
    <row r="7" spans="1:16" x14ac:dyDescent="0.4">
      <c r="A7" t="s">
        <v>23</v>
      </c>
      <c r="B7" t="s">
        <v>14</v>
      </c>
      <c r="C7" t="s">
        <v>15</v>
      </c>
      <c r="D7" t="s">
        <v>19</v>
      </c>
      <c r="E7" t="s">
        <v>20</v>
      </c>
      <c r="F7" t="s">
        <v>22</v>
      </c>
      <c r="H7" t="s">
        <v>23</v>
      </c>
      <c r="I7" t="s">
        <v>14</v>
      </c>
      <c r="J7" t="s">
        <v>15</v>
      </c>
      <c r="K7" t="s">
        <v>16</v>
      </c>
      <c r="L7" t="s">
        <v>17</v>
      </c>
      <c r="M7" t="s">
        <v>22</v>
      </c>
    </row>
    <row r="8" spans="1:16" x14ac:dyDescent="0.4">
      <c r="A8" t="s">
        <v>7</v>
      </c>
      <c r="B8" s="1">
        <v>1.2280000000000293E-11</v>
      </c>
      <c r="C8" s="1">
        <v>9.6359999999999862E-11</v>
      </c>
      <c r="D8" s="1">
        <v>1.2279999999999465E-11</v>
      </c>
      <c r="E8" s="1">
        <v>9.6369999999999327E-11</v>
      </c>
      <c r="F8" s="1">
        <f>B8-C8-D8+E8</f>
        <v>1.0000000000292581E-14</v>
      </c>
      <c r="H8" t="s">
        <v>7</v>
      </c>
      <c r="I8" s="6">
        <f>B8*10^9</f>
        <v>1.2280000000000292E-2</v>
      </c>
      <c r="J8" s="6">
        <f t="shared" ref="J8:M8" si="7">C8*10^9</f>
        <v>9.6359999999999862E-2</v>
      </c>
      <c r="K8" s="6">
        <f t="shared" si="7"/>
        <v>1.2279999999999465E-2</v>
      </c>
      <c r="L8" s="6">
        <f t="shared" si="7"/>
        <v>9.6369999999999331E-2</v>
      </c>
      <c r="M8" s="6">
        <f t="shared" si="7"/>
        <v>1.0000000000292581E-5</v>
      </c>
    </row>
    <row r="9" spans="1:16" x14ac:dyDescent="0.4">
      <c r="A9" t="s">
        <v>8</v>
      </c>
      <c r="B9" s="1">
        <v>1.3025000000000045E-10</v>
      </c>
      <c r="C9" s="1">
        <v>8.8999999999956989E-13</v>
      </c>
      <c r="D9" s="1">
        <v>0</v>
      </c>
      <c r="E9" s="1">
        <v>0</v>
      </c>
      <c r="F9" s="1">
        <f t="shared" ref="F9:F15" si="8">B9-C9-D9+E9</f>
        <v>1.2936000000000089E-10</v>
      </c>
      <c r="H9" t="s">
        <v>8</v>
      </c>
      <c r="I9" s="6">
        <f t="shared" ref="I9:I15" si="9">B9*10^9</f>
        <v>0.13025000000000045</v>
      </c>
      <c r="J9" s="6">
        <f t="shared" ref="J9:J15" si="10">C9*10^9</f>
        <v>8.8999999999956985E-4</v>
      </c>
      <c r="K9" s="6">
        <f t="shared" ref="K9:K15" si="11">D9*10^9</f>
        <v>0</v>
      </c>
      <c r="L9" s="6">
        <f t="shared" ref="L9:L15" si="12">E9*10^9</f>
        <v>0</v>
      </c>
      <c r="M9" s="6">
        <f t="shared" ref="M9:M15" si="13">F9*10^9</f>
        <v>0.12936000000000089</v>
      </c>
    </row>
    <row r="10" spans="1:16" x14ac:dyDescent="0.4">
      <c r="A10" t="s">
        <v>9</v>
      </c>
      <c r="B10" s="2">
        <v>4.9824899999999994E-9</v>
      </c>
      <c r="C10" s="1">
        <v>0</v>
      </c>
      <c r="D10" s="1">
        <v>0</v>
      </c>
      <c r="E10" s="1">
        <v>0</v>
      </c>
      <c r="F10" s="1">
        <f t="shared" si="8"/>
        <v>4.9824899999999994E-9</v>
      </c>
      <c r="H10" t="s">
        <v>9</v>
      </c>
      <c r="I10" s="6">
        <f t="shared" si="9"/>
        <v>4.9824899999999994</v>
      </c>
      <c r="J10" s="6">
        <f t="shared" si="10"/>
        <v>0</v>
      </c>
      <c r="K10" s="6">
        <f t="shared" si="11"/>
        <v>0</v>
      </c>
      <c r="L10" s="6">
        <f t="shared" si="12"/>
        <v>0</v>
      </c>
      <c r="M10" s="6">
        <f t="shared" si="13"/>
        <v>4.9824899999999994</v>
      </c>
    </row>
    <row r="11" spans="1:16" x14ac:dyDescent="0.4">
      <c r="A11" t="s">
        <v>10</v>
      </c>
      <c r="B11" s="1">
        <v>9.9570999999999966E-10</v>
      </c>
      <c r="C11" s="1">
        <v>5.8472000000000002E-10</v>
      </c>
      <c r="D11" s="1">
        <v>9.9571000000000048E-10</v>
      </c>
      <c r="E11" s="1">
        <v>5.8470000000000109E-10</v>
      </c>
      <c r="F11" s="1">
        <f t="shared" si="8"/>
        <v>-1.9999999999757981E-14</v>
      </c>
      <c r="H11" t="s">
        <v>10</v>
      </c>
      <c r="I11" s="6">
        <f t="shared" si="9"/>
        <v>0.99570999999999965</v>
      </c>
      <c r="J11" s="6">
        <f t="shared" si="10"/>
        <v>0.58472000000000002</v>
      </c>
      <c r="K11" s="6">
        <f t="shared" si="11"/>
        <v>0.99571000000000043</v>
      </c>
      <c r="L11" s="6">
        <f t="shared" si="12"/>
        <v>0.58470000000000111</v>
      </c>
      <c r="M11" s="6">
        <f t="shared" si="13"/>
        <v>-1.9999999999757981E-5</v>
      </c>
    </row>
    <row r="12" spans="1:16" x14ac:dyDescent="0.4">
      <c r="A12" t="s">
        <v>11</v>
      </c>
      <c r="B12" s="1">
        <v>1.0524500000000013E-9</v>
      </c>
      <c r="C12" s="1">
        <v>1.0453359999999996E-9</v>
      </c>
      <c r="D12" s="1">
        <v>3.0161300000000012E-9</v>
      </c>
      <c r="E12" s="1">
        <v>2.9501559999999992E-9</v>
      </c>
      <c r="F12" s="1">
        <f t="shared" si="8"/>
        <v>-5.8860000000000353E-11</v>
      </c>
      <c r="H12" t="s">
        <v>11</v>
      </c>
      <c r="I12" s="6">
        <f t="shared" si="9"/>
        <v>1.0524500000000012</v>
      </c>
      <c r="J12" s="6">
        <f t="shared" si="10"/>
        <v>1.0453359999999996</v>
      </c>
      <c r="K12" s="6">
        <f t="shared" si="11"/>
        <v>3.0161300000000013</v>
      </c>
      <c r="L12" s="6">
        <f t="shared" si="12"/>
        <v>2.9501559999999993</v>
      </c>
      <c r="M12" s="6">
        <f t="shared" si="13"/>
        <v>-5.8860000000000356E-2</v>
      </c>
    </row>
    <row r="13" spans="1:16" x14ac:dyDescent="0.4">
      <c r="A13" t="s">
        <v>12</v>
      </c>
      <c r="B13" s="1">
        <v>7.4340999999999961E-10</v>
      </c>
      <c r="C13" s="1">
        <v>2.3401999999999998E-10</v>
      </c>
      <c r="D13" s="1">
        <v>7.4340999999999961E-10</v>
      </c>
      <c r="E13" s="1">
        <v>2.3402999999999986E-10</v>
      </c>
      <c r="F13" s="1">
        <f t="shared" si="8"/>
        <v>9.9999999998789903E-15</v>
      </c>
      <c r="H13" t="s">
        <v>12</v>
      </c>
      <c r="I13" s="6">
        <f t="shared" si="9"/>
        <v>0.74340999999999957</v>
      </c>
      <c r="J13" s="6">
        <f t="shared" si="10"/>
        <v>0.23401999999999998</v>
      </c>
      <c r="K13" s="6">
        <f t="shared" si="11"/>
        <v>0.74340999999999957</v>
      </c>
      <c r="L13" s="6">
        <f t="shared" si="12"/>
        <v>0.23402999999999985</v>
      </c>
      <c r="M13" s="6">
        <f t="shared" si="13"/>
        <v>9.9999999998789903E-6</v>
      </c>
    </row>
    <row r="14" spans="1:16" x14ac:dyDescent="0.4">
      <c r="A14" t="s">
        <v>13</v>
      </c>
      <c r="B14" s="1">
        <v>1.9229999999999736E-11</v>
      </c>
      <c r="C14" s="1">
        <v>5.4643999999999755E-11</v>
      </c>
      <c r="D14" s="1">
        <v>2.4079999999998949E-11</v>
      </c>
      <c r="E14" s="1">
        <v>6.8483999999998954E-11</v>
      </c>
      <c r="F14" s="1">
        <f t="shared" si="8"/>
        <v>8.9899999999999865E-12</v>
      </c>
      <c r="H14" t="s">
        <v>13</v>
      </c>
      <c r="I14" s="6">
        <f t="shared" si="9"/>
        <v>1.9229999999999737E-2</v>
      </c>
      <c r="J14" s="6">
        <f t="shared" si="10"/>
        <v>5.4643999999999755E-2</v>
      </c>
      <c r="K14" s="6">
        <f t="shared" si="11"/>
        <v>2.4079999999998949E-2</v>
      </c>
      <c r="L14" s="6">
        <f t="shared" si="12"/>
        <v>6.8483999999998948E-2</v>
      </c>
      <c r="M14" s="6">
        <f t="shared" si="13"/>
        <v>8.9899999999999858E-3</v>
      </c>
    </row>
    <row r="15" spans="1:16" x14ac:dyDescent="0.4">
      <c r="A15" t="s">
        <v>21</v>
      </c>
      <c r="B15" s="1">
        <f>SUM(B8:B14)</f>
        <v>7.9358200000000012E-9</v>
      </c>
      <c r="C15" s="1">
        <f t="shared" ref="C15:E15" si="14">SUM(C8:C14)</f>
        <v>2.0159699999999988E-9</v>
      </c>
      <c r="D15" s="1">
        <f t="shared" si="14"/>
        <v>4.7916099999999998E-9</v>
      </c>
      <c r="E15" s="1">
        <f t="shared" si="14"/>
        <v>3.933739999999998E-9</v>
      </c>
      <c r="F15" s="2">
        <f t="shared" si="8"/>
        <v>5.0619800000000012E-9</v>
      </c>
      <c r="H15" t="s">
        <v>21</v>
      </c>
      <c r="I15" s="6">
        <f t="shared" si="9"/>
        <v>7.9358200000000014</v>
      </c>
      <c r="J15" s="6">
        <f t="shared" si="10"/>
        <v>2.0159699999999989</v>
      </c>
      <c r="K15" s="6">
        <f t="shared" si="11"/>
        <v>4.7916099999999995</v>
      </c>
      <c r="L15" s="6">
        <f t="shared" si="12"/>
        <v>3.933739999999998</v>
      </c>
      <c r="M15" s="6">
        <f t="shared" si="13"/>
        <v>5.061980000000001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I15" sqref="I15:M15"/>
    </sheetView>
  </sheetViews>
  <sheetFormatPr defaultRowHeight="18.75" x14ac:dyDescent="0.4"/>
  <cols>
    <col min="1" max="1" width="11" bestFit="1" customWidth="1"/>
    <col min="6" max="6" width="22.625" bestFit="1" customWidth="1"/>
  </cols>
  <sheetData>
    <row r="1" spans="1:1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4">
      <c r="A2" t="s">
        <v>14</v>
      </c>
      <c r="B2" s="1">
        <v>6.8503099999999997E-9</v>
      </c>
      <c r="C2" s="1">
        <v>1.15642E-9</v>
      </c>
      <c r="D2" s="1">
        <v>2.8782400000000002E-9</v>
      </c>
      <c r="E2" s="1">
        <v>5.0699499999999998E-9</v>
      </c>
      <c r="F2" s="1">
        <v>6.1077399999999998E-9</v>
      </c>
      <c r="G2" s="1">
        <v>6.8372599999999996E-9</v>
      </c>
      <c r="H2" s="1">
        <v>2.9892E-9</v>
      </c>
      <c r="J2" s="1">
        <f>B2-G2</f>
        <v>1.3050000000000074E-11</v>
      </c>
      <c r="K2" s="1">
        <f>G2+H2-D2-B2</f>
        <v>9.7909999999999717E-11</v>
      </c>
      <c r="L2" s="1">
        <f>B2-H2</f>
        <v>3.8611099999999993E-9</v>
      </c>
      <c r="M2" s="1">
        <f>G2+F2-E2-B2</f>
        <v>1.0247399999999991E-9</v>
      </c>
      <c r="N2" s="1">
        <f>H2+F2-C2-B2</f>
        <v>1.0902099999999993E-9</v>
      </c>
      <c r="O2" s="1">
        <f>B2-F2</f>
        <v>7.4256999999999985E-10</v>
      </c>
      <c r="P2" s="1">
        <f>B2+C2+D2+E2-F2-G2-H2</f>
        <v>2.0720000000000317E-11</v>
      </c>
    </row>
    <row r="3" spans="1:16" x14ac:dyDescent="0.4">
      <c r="A3" t="s">
        <v>15</v>
      </c>
      <c r="B3" s="1">
        <v>2.0804E-9</v>
      </c>
      <c r="C3" s="1">
        <v>7.6485599999999995E-10</v>
      </c>
      <c r="D3" s="1">
        <v>1.9804500000000001E-9</v>
      </c>
      <c r="E3" s="1">
        <v>1.1239E-9</v>
      </c>
      <c r="F3" s="1">
        <v>1.84638E-9</v>
      </c>
      <c r="G3" s="1">
        <v>1.9814800000000001E-9</v>
      </c>
      <c r="H3" s="1">
        <v>2.0804E-9</v>
      </c>
      <c r="J3" s="1">
        <f t="shared" ref="J3:J5" si="0">B3-G3</f>
        <v>9.8919999999999902E-11</v>
      </c>
      <c r="K3" s="1">
        <f t="shared" ref="K3:K5" si="1">G3+H3-D3-B3</f>
        <v>1.0299999999999437E-12</v>
      </c>
      <c r="L3" s="1">
        <f t="shared" ref="L3:L5" si="2">B3-H3</f>
        <v>0</v>
      </c>
      <c r="M3" s="1">
        <f t="shared" ref="M3:M5" si="3">G3+F3-E3-B3</f>
        <v>6.2355999999999945E-10</v>
      </c>
      <c r="N3" s="1">
        <f t="shared" ref="N3:N5" si="4">H3+F3-C3-B3</f>
        <v>1.0815240000000002E-9</v>
      </c>
      <c r="O3" s="1">
        <f t="shared" ref="O3:O5" si="5">B3-F3</f>
        <v>2.3401999999999998E-10</v>
      </c>
      <c r="P3" s="1">
        <f t="shared" ref="P3:P5" si="6">B3+C3+D3+E3-F3-G3-H3</f>
        <v>4.1346000000000448E-11</v>
      </c>
    </row>
    <row r="4" spans="1:16" x14ac:dyDescent="0.4">
      <c r="A4" t="s">
        <v>16</v>
      </c>
      <c r="B4" s="1">
        <v>4.8239999999999999E-9</v>
      </c>
      <c r="C4" s="1">
        <v>1.06113E-9</v>
      </c>
      <c r="D4" s="1">
        <v>4.8109399999999999E-9</v>
      </c>
      <c r="E4" s="1">
        <v>3.04364E-9</v>
      </c>
      <c r="F4" s="1">
        <v>4.08143E-9</v>
      </c>
      <c r="G4" s="1">
        <v>4.8109399999999999E-9</v>
      </c>
      <c r="H4" s="1">
        <v>4.8239999999999999E-9</v>
      </c>
      <c r="J4" s="1">
        <f t="shared" si="0"/>
        <v>1.3059999999999953E-11</v>
      </c>
      <c r="K4" s="1">
        <f t="shared" si="1"/>
        <v>0</v>
      </c>
      <c r="L4" s="1">
        <f t="shared" si="2"/>
        <v>0</v>
      </c>
      <c r="M4" s="1">
        <f t="shared" si="3"/>
        <v>1.02473E-9</v>
      </c>
      <c r="N4" s="1">
        <f t="shared" si="4"/>
        <v>3.0203000000000004E-9</v>
      </c>
      <c r="O4" s="1">
        <f t="shared" si="5"/>
        <v>7.4256999999999985E-10</v>
      </c>
      <c r="P4" s="1">
        <f t="shared" si="6"/>
        <v>2.3339999999999632E-11</v>
      </c>
    </row>
    <row r="5" spans="1:16" x14ac:dyDescent="0.4">
      <c r="A5" t="s">
        <v>17</v>
      </c>
      <c r="B5" s="1">
        <v>3.9756000000000002E-9</v>
      </c>
      <c r="C5" s="1">
        <v>7.8752300000000001E-10</v>
      </c>
      <c r="D5" s="1">
        <v>3.8766699999999996E-9</v>
      </c>
      <c r="E5" s="1">
        <v>3.0191E-9</v>
      </c>
      <c r="F5" s="1">
        <v>3.7415799999999998E-9</v>
      </c>
      <c r="G5" s="1">
        <v>3.8766699999999996E-9</v>
      </c>
      <c r="H5" s="1">
        <v>3.9756000000000002E-9</v>
      </c>
      <c r="J5" s="1">
        <f t="shared" si="0"/>
        <v>9.8930000000000609E-11</v>
      </c>
      <c r="K5" s="1">
        <f t="shared" si="1"/>
        <v>0</v>
      </c>
      <c r="L5" s="1">
        <f t="shared" si="2"/>
        <v>0</v>
      </c>
      <c r="M5" s="1">
        <f t="shared" si="3"/>
        <v>6.2354999999999915E-10</v>
      </c>
      <c r="N5" s="1">
        <f t="shared" si="4"/>
        <v>2.9540569999999995E-9</v>
      </c>
      <c r="O5" s="1">
        <f t="shared" si="5"/>
        <v>2.340200000000004E-10</v>
      </c>
      <c r="P5" s="1">
        <f t="shared" si="6"/>
        <v>6.5043000000001385E-11</v>
      </c>
    </row>
    <row r="7" spans="1:16" x14ac:dyDescent="0.4">
      <c r="A7" t="s">
        <v>24</v>
      </c>
      <c r="B7" t="s">
        <v>14</v>
      </c>
      <c r="C7" t="s">
        <v>15</v>
      </c>
      <c r="D7" t="s">
        <v>19</v>
      </c>
      <c r="E7" t="s">
        <v>20</v>
      </c>
      <c r="F7" t="s">
        <v>22</v>
      </c>
      <c r="H7" t="s">
        <v>24</v>
      </c>
      <c r="I7" t="s">
        <v>14</v>
      </c>
      <c r="J7" t="s">
        <v>15</v>
      </c>
      <c r="K7" t="s">
        <v>16</v>
      </c>
      <c r="L7" t="s">
        <v>17</v>
      </c>
      <c r="M7" t="s">
        <v>22</v>
      </c>
    </row>
    <row r="8" spans="1:16" x14ac:dyDescent="0.4">
      <c r="A8" t="s">
        <v>7</v>
      </c>
      <c r="B8" s="1">
        <v>1.3050000000000074E-11</v>
      </c>
      <c r="C8" s="1">
        <v>9.8919999999999902E-11</v>
      </c>
      <c r="D8" s="1">
        <v>1.3059999999999953E-11</v>
      </c>
      <c r="E8" s="1">
        <v>9.8930000000000609E-11</v>
      </c>
      <c r="F8" s="1">
        <f>B8-C8-D8+E8</f>
        <v>8.2718061255302767E-25</v>
      </c>
      <c r="H8" t="s">
        <v>7</v>
      </c>
      <c r="I8" s="6">
        <f>B8*10^9</f>
        <v>1.3050000000000074E-2</v>
      </c>
      <c r="J8" s="6">
        <f t="shared" ref="J8:M15" si="7">C8*10^9</f>
        <v>9.8919999999999897E-2</v>
      </c>
      <c r="K8" s="6">
        <f t="shared" si="7"/>
        <v>1.3059999999999954E-2</v>
      </c>
      <c r="L8" s="6">
        <f t="shared" si="7"/>
        <v>9.8930000000000615E-2</v>
      </c>
      <c r="M8" s="6">
        <f t="shared" si="7"/>
        <v>8.2718061255302767E-16</v>
      </c>
    </row>
    <row r="9" spans="1:16" x14ac:dyDescent="0.4">
      <c r="A9" t="s">
        <v>8</v>
      </c>
      <c r="B9" s="1">
        <v>9.7909999999999717E-11</v>
      </c>
      <c r="C9" s="1">
        <v>1.0299999999999437E-12</v>
      </c>
      <c r="D9" s="1">
        <v>0</v>
      </c>
      <c r="E9" s="1">
        <v>0</v>
      </c>
      <c r="F9" s="1">
        <f t="shared" ref="F9:F15" si="8">B9-C9-D9+E9</f>
        <v>9.6879999999999773E-11</v>
      </c>
      <c r="H9" t="s">
        <v>8</v>
      </c>
      <c r="I9" s="6">
        <f t="shared" ref="I9:I14" si="9">B9*10^9</f>
        <v>9.7909999999999719E-2</v>
      </c>
      <c r="J9" s="6">
        <f t="shared" si="7"/>
        <v>1.0299999999999437E-3</v>
      </c>
      <c r="K9" s="6">
        <f t="shared" si="7"/>
        <v>0</v>
      </c>
      <c r="L9" s="6">
        <f t="shared" si="7"/>
        <v>0</v>
      </c>
      <c r="M9" s="6">
        <f t="shared" si="7"/>
        <v>9.6879999999999772E-2</v>
      </c>
    </row>
    <row r="10" spans="1:16" x14ac:dyDescent="0.4">
      <c r="A10" t="s">
        <v>9</v>
      </c>
      <c r="B10" s="2">
        <v>3.8611099999999993E-9</v>
      </c>
      <c r="C10" s="1">
        <v>0</v>
      </c>
      <c r="D10" s="1">
        <v>0</v>
      </c>
      <c r="E10" s="1">
        <v>0</v>
      </c>
      <c r="F10" s="1">
        <f t="shared" si="8"/>
        <v>3.8611099999999993E-9</v>
      </c>
      <c r="H10" t="s">
        <v>9</v>
      </c>
      <c r="I10" s="6">
        <f t="shared" si="9"/>
        <v>3.8611099999999992</v>
      </c>
      <c r="J10" s="6">
        <f t="shared" si="7"/>
        <v>0</v>
      </c>
      <c r="K10" s="6">
        <f t="shared" si="7"/>
        <v>0</v>
      </c>
      <c r="L10" s="6">
        <f t="shared" si="7"/>
        <v>0</v>
      </c>
      <c r="M10" s="6">
        <f t="shared" si="7"/>
        <v>3.8611099999999992</v>
      </c>
    </row>
    <row r="11" spans="1:16" x14ac:dyDescent="0.4">
      <c r="A11" t="s">
        <v>10</v>
      </c>
      <c r="B11" s="1">
        <v>1.0247399999999991E-9</v>
      </c>
      <c r="C11" s="1">
        <v>6.2355999999999945E-10</v>
      </c>
      <c r="D11" s="1">
        <v>1.02473E-9</v>
      </c>
      <c r="E11" s="1">
        <v>6.2354999999999915E-10</v>
      </c>
      <c r="F11" s="1">
        <f t="shared" si="8"/>
        <v>-1.2407709188295415E-24</v>
      </c>
      <c r="H11" t="s">
        <v>10</v>
      </c>
      <c r="I11" s="6">
        <f t="shared" si="9"/>
        <v>1.0247399999999991</v>
      </c>
      <c r="J11" s="6">
        <f t="shared" si="7"/>
        <v>0.62355999999999945</v>
      </c>
      <c r="K11" s="6">
        <f t="shared" si="7"/>
        <v>1.0247300000000001</v>
      </c>
      <c r="L11" s="6">
        <f t="shared" si="7"/>
        <v>0.62354999999999916</v>
      </c>
      <c r="M11" s="6">
        <f t="shared" si="7"/>
        <v>-1.2407709188295415E-15</v>
      </c>
    </row>
    <row r="12" spans="1:16" x14ac:dyDescent="0.4">
      <c r="A12" t="s">
        <v>11</v>
      </c>
      <c r="B12" s="1">
        <v>1.0902099999999993E-9</v>
      </c>
      <c r="C12" s="1">
        <v>1.0815240000000002E-9</v>
      </c>
      <c r="D12" s="1">
        <v>3.0203000000000004E-9</v>
      </c>
      <c r="E12" s="1">
        <v>2.9540569999999995E-9</v>
      </c>
      <c r="F12" s="1">
        <f t="shared" si="8"/>
        <v>-5.7557000000001893E-11</v>
      </c>
      <c r="H12" t="s">
        <v>11</v>
      </c>
      <c r="I12" s="6">
        <f t="shared" si="9"/>
        <v>1.0902099999999992</v>
      </c>
      <c r="J12" s="6">
        <f t="shared" si="7"/>
        <v>1.0815240000000002</v>
      </c>
      <c r="K12" s="6">
        <f t="shared" si="7"/>
        <v>3.0203000000000002</v>
      </c>
      <c r="L12" s="6">
        <f t="shared" si="7"/>
        <v>2.9540569999999997</v>
      </c>
      <c r="M12" s="6">
        <f t="shared" si="7"/>
        <v>-5.7557000000001891E-2</v>
      </c>
    </row>
    <row r="13" spans="1:16" x14ac:dyDescent="0.4">
      <c r="A13" t="s">
        <v>12</v>
      </c>
      <c r="B13" s="1">
        <v>7.4256999999999985E-10</v>
      </c>
      <c r="C13" s="1">
        <v>2.3401999999999998E-10</v>
      </c>
      <c r="D13" s="1">
        <v>7.4256999999999985E-10</v>
      </c>
      <c r="E13" s="1">
        <v>2.340200000000004E-10</v>
      </c>
      <c r="F13" s="1">
        <f t="shared" si="8"/>
        <v>4.1359030627651384E-25</v>
      </c>
      <c r="H13" t="s">
        <v>12</v>
      </c>
      <c r="I13" s="6">
        <f t="shared" si="9"/>
        <v>0.74256999999999984</v>
      </c>
      <c r="J13" s="6">
        <f t="shared" si="7"/>
        <v>0.23401999999999998</v>
      </c>
      <c r="K13" s="6">
        <f t="shared" si="7"/>
        <v>0.74256999999999984</v>
      </c>
      <c r="L13" s="6">
        <f t="shared" si="7"/>
        <v>0.23402000000000039</v>
      </c>
      <c r="M13" s="6">
        <f t="shared" si="7"/>
        <v>4.1359030627651384E-16</v>
      </c>
    </row>
    <row r="14" spans="1:16" x14ac:dyDescent="0.4">
      <c r="A14" t="s">
        <v>13</v>
      </c>
      <c r="B14" s="1">
        <v>2.0720000000000317E-11</v>
      </c>
      <c r="C14" s="1">
        <v>4.1346000000000448E-11</v>
      </c>
      <c r="D14" s="1">
        <v>2.3339999999999632E-11</v>
      </c>
      <c r="E14" s="1">
        <v>6.5043000000001385E-11</v>
      </c>
      <c r="F14" s="1">
        <f t="shared" si="8"/>
        <v>2.1077000000001622E-11</v>
      </c>
      <c r="H14" t="s">
        <v>13</v>
      </c>
      <c r="I14" s="6">
        <f t="shared" si="9"/>
        <v>2.0720000000000318E-2</v>
      </c>
      <c r="J14" s="6">
        <f t="shared" si="7"/>
        <v>4.1346000000000452E-2</v>
      </c>
      <c r="K14" s="6">
        <f t="shared" si="7"/>
        <v>2.3339999999999632E-2</v>
      </c>
      <c r="L14" s="6">
        <f t="shared" si="7"/>
        <v>6.5043000000001391E-2</v>
      </c>
      <c r="M14" s="6">
        <f t="shared" si="7"/>
        <v>2.1077000000001622E-2</v>
      </c>
    </row>
    <row r="15" spans="1:16" x14ac:dyDescent="0.4">
      <c r="A15" t="s">
        <v>21</v>
      </c>
      <c r="B15" s="1">
        <f>SUM(B8:B14)</f>
        <v>6.850309999999998E-9</v>
      </c>
      <c r="C15" s="1">
        <f t="shared" ref="C15:E15" si="10">SUM(C8:C14)</f>
        <v>2.0804E-9</v>
      </c>
      <c r="D15" s="1">
        <f t="shared" si="10"/>
        <v>4.8239999999999999E-9</v>
      </c>
      <c r="E15" s="1">
        <f t="shared" si="10"/>
        <v>3.975600000000001E-9</v>
      </c>
      <c r="F15" s="2">
        <f t="shared" si="8"/>
        <v>3.9215099999999996E-9</v>
      </c>
      <c r="H15" t="s">
        <v>21</v>
      </c>
      <c r="I15" s="6">
        <f>B15*10^9</f>
        <v>6.8503099999999977</v>
      </c>
      <c r="J15" s="6">
        <f t="shared" si="7"/>
        <v>2.0804</v>
      </c>
      <c r="K15" s="6">
        <f t="shared" si="7"/>
        <v>4.8239999999999998</v>
      </c>
      <c r="L15" s="6">
        <f t="shared" si="7"/>
        <v>3.9756000000000009</v>
      </c>
      <c r="M15" s="6">
        <f t="shared" si="7"/>
        <v>3.9215099999999996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4" sqref="B4"/>
    </sheetView>
  </sheetViews>
  <sheetFormatPr defaultRowHeight="18.75" x14ac:dyDescent="0.4"/>
  <cols>
    <col min="1" max="1" width="12.5" bestFit="1" customWidth="1"/>
    <col min="6" max="6" width="22.625" bestFit="1" customWidth="1"/>
  </cols>
  <sheetData>
    <row r="1" spans="1:6" x14ac:dyDescent="0.4">
      <c r="A1" s="7"/>
      <c r="B1" s="8" t="s">
        <v>14</v>
      </c>
      <c r="C1" s="8" t="s">
        <v>15</v>
      </c>
      <c r="D1" s="8" t="s">
        <v>16</v>
      </c>
      <c r="E1" s="8" t="s">
        <v>17</v>
      </c>
      <c r="F1" s="8" t="s">
        <v>22</v>
      </c>
    </row>
    <row r="2" spans="1:6" x14ac:dyDescent="0.4">
      <c r="A2" s="9" t="s">
        <v>25</v>
      </c>
      <c r="B2" s="10">
        <v>8.31</v>
      </c>
      <c r="C2" s="10">
        <v>1.68</v>
      </c>
      <c r="D2" s="10">
        <v>5.01</v>
      </c>
      <c r="E2" s="10">
        <v>3.83</v>
      </c>
      <c r="F2" s="10">
        <v>5.45</v>
      </c>
    </row>
    <row r="3" spans="1:6" x14ac:dyDescent="0.4">
      <c r="A3" s="9" t="s">
        <v>26</v>
      </c>
      <c r="B3" s="10">
        <v>7.0001000000000015</v>
      </c>
      <c r="C3" s="10">
        <v>1.9798800000000001</v>
      </c>
      <c r="D3" s="10">
        <v>4.8410400000000005</v>
      </c>
      <c r="E3" s="10">
        <v>3.9318899999999997</v>
      </c>
      <c r="F3" s="10">
        <v>4.1110700000000016</v>
      </c>
    </row>
    <row r="4" spans="1:6" x14ac:dyDescent="0.4">
      <c r="A4" s="9" t="s">
        <v>27</v>
      </c>
      <c r="B4" s="10">
        <v>7.9358200000000014</v>
      </c>
      <c r="C4" s="10">
        <v>2.0159699999999989</v>
      </c>
      <c r="D4" s="10">
        <v>4.7916099999999995</v>
      </c>
      <c r="E4" s="10">
        <v>3.933739999999998</v>
      </c>
      <c r="F4" s="10">
        <v>5.061980000000001</v>
      </c>
    </row>
    <row r="5" spans="1:6" x14ac:dyDescent="0.4">
      <c r="A5" s="9" t="s">
        <v>28</v>
      </c>
      <c r="B5" s="10">
        <v>6.8503099999999977</v>
      </c>
      <c r="C5" s="10">
        <v>2.0804</v>
      </c>
      <c r="D5" s="10">
        <v>4.8239999999999998</v>
      </c>
      <c r="E5" s="10">
        <v>3.9756000000000009</v>
      </c>
      <c r="F5" s="10">
        <v>3.9215099999999996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JENDL4.0</vt:lpstr>
      <vt:lpstr>ENDF8</vt:lpstr>
      <vt:lpstr>JEFF3.3</vt:lpstr>
      <vt:lpstr>解析と実験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福井和輝</dc:creator>
  <cp:lastModifiedBy>福井和輝</cp:lastModifiedBy>
  <dcterms:created xsi:type="dcterms:W3CDTF">2020-01-13T13:06:52Z</dcterms:created>
  <dcterms:modified xsi:type="dcterms:W3CDTF">2020-11-24T11:27:22Z</dcterms:modified>
</cp:coreProperties>
</file>