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84" windowHeight="9144" tabRatio="816" firstSheet="1" activeTab="8"/>
  </bookViews>
  <sheets>
    <sheet name="##表格规范说明" sheetId="12" r:id="rId1"/>
    <sheet name="tables" sheetId="4" r:id="rId2"/>
    <sheet name="beans" sheetId="2" r:id="rId3"/>
    <sheet name="enums" sheetId="3" r:id="rId4"/>
    <sheet name="audio" sheetId="1" r:id="rId5"/>
    <sheet name="loc_ui" sheetId="5" r:id="rId6"/>
    <sheet name="loc_game" sheetId="6" r:id="rId7"/>
    <sheet name="cyclopedia" sheetId="9" r:id="rId8"/>
    <sheet name="partner" sheetId="8" r:id="rId9"/>
    <sheet name="bestiary" sheetId="10" r:id="rId10"/>
    <sheet name="equipment" sheetId="11" r:id="rId11"/>
    <sheet name="ChaClas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<sst xmlns="http://schemas.openxmlformats.org/spreadsheetml/2006/main" count="642" uniqueCount="379">
  <si>
    <t>id</t>
  </si>
  <si>
    <t>id由三个部分组成共9位，类似124|999|0001，124是版本号，1不变，占位，2是大版本，4是小版本，124就是2.4版本的数值；999为表格id，对应表格；0001为表格中单对象的id；
如1010010001就是0.1版本cyclopedia表的0001号词条</t>
  </si>
  <si>
    <t>表格id索引及说明</t>
  </si>
  <si>
    <t>sheetName</t>
  </si>
  <si>
    <t>表</t>
  </si>
  <si>
    <t>表id</t>
  </si>
  <si>
    <t>说明</t>
  </si>
  <si>
    <t>cyclopedia</t>
  </si>
  <si>
    <t>百科表</t>
  </si>
  <si>
    <t>character</t>
  </si>
  <si>
    <t>角色表</t>
  </si>
  <si>
    <t>bestiary</t>
  </si>
  <si>
    <t>怪物表</t>
  </si>
  <si>
    <t>equipment</t>
  </si>
  <si>
    <t>装备表</t>
  </si>
  <si>
    <t>职业天赋</t>
  </si>
  <si>
    <t>角色天赋</t>
  </si>
  <si>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</si>
  <si>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</si>
  <si>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</si>
  <si>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</si>
  <si>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</si>
  <si>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</si>
  <si>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</si>
  <si>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</si>
  <si>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</si>
  <si>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</si>
  <si>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</si>
  <si>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</si>
  <si>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</si>
  <si>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</si>
  <si>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</si>
  <si>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</si>
  <si>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</si>
  <si>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</si>
  <si>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</si>
  <si>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</si>
  <si>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</si>
  <si>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</si>
  <si>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</si>
  <si>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</si>
  <si>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</si>
  <si>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</si>
  <si>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</si>
  <si>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TbAudio</t>
  </si>
  <si>
    <t>Audio</t>
  </si>
  <si>
    <t>audio@TableConfig.xlsx</t>
  </si>
  <si>
    <t>one</t>
  </si>
  <si>
    <t>TbLocUi</t>
  </si>
  <si>
    <t>LocUi</t>
  </si>
  <si>
    <t>loc_ui@TableConfig.xlsx</t>
  </si>
  <si>
    <t>l10n_key</t>
  </si>
  <si>
    <t>TbLocGame</t>
  </si>
  <si>
    <t>LocGame</t>
  </si>
  <si>
    <t>loc_game@TableConfig.xlsx</t>
  </si>
  <si>
    <t>TbCyclopedia</t>
  </si>
  <si>
    <t>Cyclopedia</t>
  </si>
  <si>
    <t>cyclopedia@TableConfig.xlsx</t>
  </si>
  <si>
    <t>TbPartner</t>
  </si>
  <si>
    <t>Partner</t>
  </si>
  <si>
    <t>partner@TableConfig.xlsx</t>
  </si>
  <si>
    <t>TbBestiary</t>
  </si>
  <si>
    <t>Bestiary</t>
  </si>
  <si>
    <t>bestiary@TableConfig.xlsx</t>
  </si>
  <si>
    <t>TbEquipment</t>
  </si>
  <si>
    <t>Equipment</t>
  </si>
  <si>
    <t>equipment@TableConfig.xlsx</t>
  </si>
  <si>
    <t>TbChaClass</t>
  </si>
  <si>
    <t>ChaClass</t>
  </si>
  <si>
    <t>ChaClass@TableConfig.xlsx</t>
  </si>
  <si>
    <t>parent</t>
  </si>
  <si>
    <t>valueType</t>
  </si>
  <si>
    <t>sep</t>
  </si>
  <si>
    <t>alias</t>
  </si>
  <si>
    <t>*fields</t>
  </si>
  <si>
    <t>name</t>
  </si>
  <si>
    <t>type</t>
  </si>
  <si>
    <t>variants</t>
  </si>
  <si>
    <t>全名</t>
  </si>
  <si>
    <t>分割符</t>
  </si>
  <si>
    <t>别名</t>
  </si>
  <si>
    <t>字段名</t>
  </si>
  <si>
    <t>类型</t>
  </si>
  <si>
    <t>ChaCoreAttributes</t>
  </si>
  <si>
    <t>角色核心属性</t>
  </si>
  <si>
    <t>Might</t>
  </si>
  <si>
    <t>力量</t>
  </si>
  <si>
    <t>int</t>
  </si>
  <si>
    <t>Dexterity</t>
  </si>
  <si>
    <t>敏捷</t>
  </si>
  <si>
    <t>Intellect</t>
  </si>
  <si>
    <t>智慧</t>
  </si>
  <si>
    <t>Faith</t>
  </si>
  <si>
    <t>信仰</t>
  </si>
  <si>
    <t>Constitution</t>
  </si>
  <si>
    <t>体质</t>
  </si>
  <si>
    <t>Wisdom</t>
  </si>
  <si>
    <t>感知</t>
  </si>
  <si>
    <t>Strength</t>
  </si>
  <si>
    <t>力气</t>
  </si>
  <si>
    <t>ChaPanelAttributes</t>
  </si>
  <si>
    <t>角色面板属性</t>
  </si>
  <si>
    <t>health</t>
  </si>
  <si>
    <t>生命</t>
  </si>
  <si>
    <t>endurance</t>
  </si>
  <si>
    <t>耐力</t>
  </si>
  <si>
    <t>attack</t>
  </si>
  <si>
    <t>攻击</t>
  </si>
  <si>
    <t>speed</t>
  </si>
  <si>
    <t>速度</t>
  </si>
  <si>
    <t>armour</t>
  </si>
  <si>
    <t>护甲</t>
  </si>
  <si>
    <t>reflection</t>
  </si>
  <si>
    <t>反应</t>
  </si>
  <si>
    <t>accuracy</t>
  </si>
  <si>
    <t>命中</t>
  </si>
  <si>
    <t>magicAccuracy</t>
  </si>
  <si>
    <t>魔法命中</t>
  </si>
  <si>
    <t>miracleAccuracy</t>
  </si>
  <si>
    <t>奇迹命中</t>
  </si>
  <si>
    <t>apRecover</t>
  </si>
  <si>
    <t>ap回复</t>
  </si>
  <si>
    <t>apLimit</t>
  </si>
  <si>
    <t>ap上限</t>
  </si>
  <si>
    <t>extraAction</t>
  </si>
  <si>
    <t>额外行动</t>
  </si>
  <si>
    <t>resistance</t>
  </si>
  <si>
    <t>抗性</t>
  </si>
  <si>
    <t>map, ElementType,int</t>
  </si>
  <si>
    <t>ResPack</t>
  </si>
  <si>
    <t>资源包</t>
  </si>
  <si>
    <t>prefabName</t>
  </si>
  <si>
    <t>预制体名</t>
  </si>
  <si>
    <t>string</t>
  </si>
  <si>
    <t>flags</t>
  </si>
  <si>
    <t>unique</t>
  </si>
  <si>
    <t>*items</t>
  </si>
  <si>
    <t>value</t>
  </si>
  <si>
    <t>是否为位标记枚举</t>
  </si>
  <si>
    <t>枚举项是否唯一</t>
  </si>
  <si>
    <t>枚举名</t>
  </si>
  <si>
    <t>值</t>
  </si>
  <si>
    <t>ElementType</t>
  </si>
  <si>
    <t>伤害属性</t>
  </si>
  <si>
    <t>Water</t>
  </si>
  <si>
    <t>水属性</t>
  </si>
  <si>
    <t>Fire</t>
  </si>
  <si>
    <t>火属性</t>
  </si>
  <si>
    <t>Wind</t>
  </si>
  <si>
    <t>风属性</t>
  </si>
  <si>
    <t>Earth</t>
  </si>
  <si>
    <t>土属性</t>
  </si>
  <si>
    <t>Sacredness</t>
  </si>
  <si>
    <t>圣属性</t>
  </si>
  <si>
    <t>Darkness</t>
  </si>
  <si>
    <t>暗属性</t>
  </si>
  <si>
    <t>EquipmentType</t>
  </si>
  <si>
    <t>装备类型</t>
  </si>
  <si>
    <t>Head</t>
  </si>
  <si>
    <t>头部</t>
  </si>
  <si>
    <t>Body</t>
  </si>
  <si>
    <t>身体</t>
  </si>
  <si>
    <t>Leg</t>
  </si>
  <si>
    <t>腿部</t>
  </si>
  <si>
    <t>Treasure</t>
  </si>
  <si>
    <t>宝物</t>
  </si>
  <si>
    <t>SingleHanded</t>
  </si>
  <si>
    <t>单手武器</t>
  </si>
  <si>
    <t>TwoHanded</t>
  </si>
  <si>
    <t>双手武器</t>
  </si>
  <si>
    <t>ChaClassType</t>
  </si>
  <si>
    <t>角色职业</t>
  </si>
  <si>
    <t>Warrior</t>
  </si>
  <si>
    <t>战士</t>
  </si>
  <si>
    <t>Paladin</t>
  </si>
  <si>
    <t>圣骑士</t>
  </si>
  <si>
    <t>Cleric</t>
  </si>
  <si>
    <t>牧师</t>
  </si>
  <si>
    <t>Wizard</t>
  </si>
  <si>
    <t>法师</t>
  </si>
  <si>
    <t>Hunter</t>
  </si>
  <si>
    <t>猎人</t>
  </si>
  <si>
    <t>Rogue</t>
  </si>
  <si>
    <t>游荡者</t>
  </si>
  <si>
    <t>Sorcerer</t>
  </si>
  <si>
    <t>巫师</t>
  </si>
  <si>
    <t>ChaFormation</t>
  </si>
  <si>
    <t>阵型站位</t>
  </si>
  <si>
    <t>melee</t>
  </si>
  <si>
    <t>近战</t>
  </si>
  <si>
    <t>range</t>
  </si>
  <si>
    <t>远程</t>
  </si>
  <si>
    <t>melee_range</t>
  </si>
  <si>
    <t>全能</t>
  </si>
  <si>
    <t>##column##var</t>
  </si>
  <si>
    <t>##type</t>
  </si>
  <si>
    <t>描述</t>
  </si>
  <si>
    <t>资源名</t>
  </si>
  <si>
    <t>enter_btn</t>
  </si>
  <si>
    <t>按钮_悬停</t>
  </si>
  <si>
    <t>sfx_button_enter</t>
  </si>
  <si>
    <t>click_btn</t>
  </si>
  <si>
    <t>按钮_点击</t>
  </si>
  <si>
    <t>sfx_button_click</t>
  </si>
  <si>
    <t>enter_tgl</t>
  </si>
  <si>
    <t>切换_悬停</t>
  </si>
  <si>
    <t>click_tgl</t>
  </si>
  <si>
    <t>切换_点击</t>
  </si>
  <si>
    <t>drag_bar_music</t>
  </si>
  <si>
    <t>进度条_拖拽_测试音乐</t>
  </si>
  <si>
    <t>music_main_menu</t>
  </si>
  <si>
    <t>drag_bar_sfx</t>
  </si>
  <si>
    <t>进度条_拖拽_测试音效</t>
  </si>
  <si>
    <t>main_menu_bgm</t>
  </si>
  <si>
    <t>主菜单_背景乐</t>
  </si>
  <si>
    <t>game_bgm</t>
  </si>
  <si>
    <t>游戏_背景乐</t>
  </si>
  <si>
    <t>music_game</t>
  </si>
  <si>
    <t>pop_out</t>
  </si>
  <si>
    <t>弹窗_弹出</t>
  </si>
  <si>
    <t>sfx_pop_out</t>
  </si>
  <si>
    <t>pop_move</t>
  </si>
  <si>
    <t>弹窗_移动</t>
  </si>
  <si>
    <t>sfx_pop_move</t>
  </si>
  <si>
    <t>pop_hide</t>
  </si>
  <si>
    <t>弹窗_隐藏</t>
  </si>
  <si>
    <t>sfx_pop_hide</t>
  </si>
  <si>
    <t>##序列号</t>
  </si>
  <si>
    <t>cn</t>
  </si>
  <si>
    <t>en</t>
  </si>
  <si>
    <t>语言key</t>
  </si>
  <si>
    <t>中文</t>
  </si>
  <si>
    <t>英文</t>
  </si>
  <si>
    <t>game_title</t>
  </si>
  <si>
    <t>德米斯尔冒险传</t>
  </si>
  <si>
    <t xml:space="preserve">Adventure Of Theardemi </t>
  </si>
  <si>
    <t>common_yes</t>
  </si>
  <si>
    <t>是</t>
  </si>
  <si>
    <t>Yes</t>
  </si>
  <si>
    <t>common_no</t>
  </si>
  <si>
    <t>否</t>
  </si>
  <si>
    <t>No</t>
  </si>
  <si>
    <t>common_help</t>
  </si>
  <si>
    <t>帮助</t>
  </si>
  <si>
    <t>Help</t>
  </si>
  <si>
    <t>main_play</t>
  </si>
  <si>
    <t>开始游戏</t>
  </si>
  <si>
    <t>Play</t>
  </si>
  <si>
    <t>main_new_game</t>
  </si>
  <si>
    <t>新游戏</t>
  </si>
  <si>
    <t>New Game</t>
  </si>
  <si>
    <t>main_continue</t>
  </si>
  <si>
    <t>继续游戏</t>
  </si>
  <si>
    <t>Continue</t>
  </si>
  <si>
    <t>main_load</t>
  </si>
  <si>
    <t>加载游戏</t>
  </si>
  <si>
    <t>Load</t>
  </si>
  <si>
    <t>main_options</t>
  </si>
  <si>
    <t>设置</t>
  </si>
  <si>
    <t>Options</t>
  </si>
  <si>
    <t>main_exit</t>
  </si>
  <si>
    <t>退出游戏</t>
  </si>
  <si>
    <t>Exit</t>
  </si>
  <si>
    <t>options_display</t>
  </si>
  <si>
    <t>显示</t>
  </si>
  <si>
    <t>Display</t>
  </si>
  <si>
    <t>options_windowed</t>
  </si>
  <si>
    <t>窗口化</t>
  </si>
  <si>
    <t>Windowed</t>
  </si>
  <si>
    <t>options_full_screen</t>
  </si>
  <si>
    <t>全屏</t>
  </si>
  <si>
    <t>Full Screen</t>
  </si>
  <si>
    <t>options_language</t>
  </si>
  <si>
    <t>语言</t>
  </si>
  <si>
    <t>Language</t>
  </si>
  <si>
    <t>options_Chinese</t>
  </si>
  <si>
    <t>options_English</t>
  </si>
  <si>
    <t>English</t>
  </si>
  <si>
    <t>options_sound</t>
  </si>
  <si>
    <t>声音</t>
  </si>
  <si>
    <t>Sound</t>
  </si>
  <si>
    <t>options_music_vol</t>
  </si>
  <si>
    <t>音乐</t>
  </si>
  <si>
    <t>Music</t>
  </si>
  <si>
    <t>options_sfx_vol</t>
  </si>
  <si>
    <t>音效</t>
  </si>
  <si>
    <t>Sfx</t>
  </si>
  <si>
    <t>Adventure Of Theardemi</t>
  </si>
  <si>
    <t>bes_name_2</t>
  </si>
  <si>
    <t>bes_name_3</t>
  </si>
  <si>
    <t>bes_name_4</t>
  </si>
  <si>
    <t>bes_name_5</t>
  </si>
  <si>
    <t>bes_name_6</t>
  </si>
  <si>
    <t>bes_name_7</t>
  </si>
  <si>
    <t>bes_name_8</t>
  </si>
  <si>
    <t>##名称</t>
  </si>
  <si>
    <t>唯一id</t>
  </si>
  <si>
    <t>名称</t>
  </si>
  <si>
    <t>name_loc_key</t>
  </si>
  <si>
    <t>##cn</t>
  </si>
  <si>
    <t>cha_class</t>
  </si>
  <si>
    <t>core_attri</t>
  </si>
  <si>
    <t>##属性和</t>
  </si>
  <si>
    <t>res_prefab</t>
  </si>
  <si>
    <t>string#ref=TbLocGame</t>
  </si>
  <si>
    <t>ChaClassType#ref=TbChaClass</t>
  </si>
  <si>
    <t>职业</t>
  </si>
  <si>
    <t>par_name_1</t>
  </si>
  <si>
    <t>法师学徒</t>
  </si>
  <si>
    <t>cha_partner_1</t>
  </si>
  <si>
    <t>par_name_2</t>
  </si>
  <si>
    <t>教会牧师</t>
  </si>
  <si>
    <t>cha_partner_2</t>
  </si>
  <si>
    <t>par_name_3</t>
  </si>
  <si>
    <t>教会骑士</t>
  </si>
  <si>
    <t>cha_partner_3</t>
  </si>
  <si>
    <t>par_name_4</t>
  </si>
  <si>
    <t>驻军弓箭手</t>
  </si>
  <si>
    <t>cha_partner_4</t>
  </si>
  <si>
    <t>par_name_5</t>
  </si>
  <si>
    <t>铁匠</t>
  </si>
  <si>
    <t>cha_partner_5</t>
  </si>
  <si>
    <t>par_name_6</t>
  </si>
  <si>
    <t>学院导师</t>
  </si>
  <si>
    <t>cha_partner_6</t>
  </si>
  <si>
    <t>par_name_7</t>
  </si>
  <si>
    <t>侠盗</t>
  </si>
  <si>
    <t>cha_partner_7</t>
  </si>
  <si>
    <t>par_name_8</t>
  </si>
  <si>
    <t>女巫</t>
  </si>
  <si>
    <t>cha_partner_8</t>
  </si>
  <si>
    <t>par_name_9</t>
  </si>
  <si>
    <t>侠客</t>
  </si>
  <si>
    <t>cha_partner_9</t>
  </si>
  <si>
    <t>##name</t>
  </si>
  <si>
    <t>预制体资源名</t>
  </si>
  <si>
    <t>bes_name_1</t>
  </si>
  <si>
    <t>骷髅剑士</t>
  </si>
  <si>
    <t>cha_bestiary_1</t>
  </si>
  <si>
    <t>骷髅弓箭手</t>
  </si>
  <si>
    <t>cha_bestiary_2</t>
  </si>
  <si>
    <t>骷髅法师</t>
  </si>
  <si>
    <t>cha_bestiary_3</t>
  </si>
  <si>
    <t>骷髅巫师</t>
  </si>
  <si>
    <t>cha_bestiary_4</t>
  </si>
  <si>
    <t>骷髅战士</t>
  </si>
  <si>
    <t>cha_bestiary_5</t>
  </si>
  <si>
    <t>黑精灵杀手</t>
  </si>
  <si>
    <t>cha_bestiary_6</t>
  </si>
  <si>
    <t>黑精灵法师</t>
  </si>
  <si>
    <t>cha_bestiary_7</t>
  </si>
  <si>
    <t>黑精灵弓箭手</t>
  </si>
  <si>
    <t>cha_bestiary_8</t>
  </si>
  <si>
    <t>weight</t>
  </si>
  <si>
    <t>panel_attri_addtion</t>
  </si>
  <si>
    <t>重量</t>
  </si>
  <si>
    <t>结实头盔</t>
  </si>
  <si>
    <t>结实铠甲</t>
  </si>
  <si>
    <t>结实裤腿</t>
  </si>
  <si>
    <t>结实板甲</t>
  </si>
  <si>
    <t>结实头巾</t>
  </si>
  <si>
    <t>结实护盾</t>
  </si>
  <si>
    <t>侍从直剑</t>
  </si>
  <si>
    <t>学徒布袍</t>
  </si>
  <si>
    <t>学徒绑腿</t>
  </si>
  <si>
    <t>学徒法杖</t>
  </si>
  <si>
    <t>学徒魔杖</t>
  </si>
  <si>
    <t>学徒魔典</t>
  </si>
  <si>
    <t>黑衣</t>
  </si>
  <si>
    <t>破兜帽</t>
  </si>
  <si>
    <t>破裤腿</t>
  </si>
  <si>
    <t>灵巧匕首</t>
  </si>
  <si>
    <t>长弓</t>
  </si>
  <si>
    <t>短弓</t>
  </si>
  <si>
    <t>新人皮甲</t>
  </si>
  <si>
    <t>新人皮裤</t>
  </si>
  <si>
    <t>class_type</t>
  </si>
  <si>
    <t>formation</t>
  </si>
  <si>
    <t>站位类型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</si>
</sst>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等线"/>
      <charset val="134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9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45066682943"/>
      </left>
      <right style="thin">
        <color theme="4" tint="0.399945066682943"/>
      </right>
      <top style="thin">
        <color theme="4" tint="0.399945066682943"/>
      </top>
      <bottom style="thin">
        <color theme="4" tint="0.399945066682943"/>
      </bottom>
      <diagonal/>
    </border>
    <border>
      <left style="thin">
        <color theme="4" tint="0.599963377788629"/>
      </left>
      <right style="thin">
        <color theme="4" tint="0.599963377788629"/>
      </right>
      <top style="thin">
        <color theme="4" tint="0.599963377788629"/>
      </top>
      <bottom style="thin">
        <color theme="4" tint="0.599963377788629"/>
      </bottom>
      <diagonal/>
    </border>
    <border>
      <left style="thin">
        <color theme="8" tint="0.4"/>
      </left>
      <right style="thin">
        <color theme="8" tint="0.4"/>
      </right>
      <top style="thin">
        <color theme="8" tint="0.4"/>
      </top>
      <bottom style="thin">
        <color theme="8" tint="0.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5" borderId="11" applyNumberFormat="0" applyAlignment="0" applyProtection="0">
      <alignment vertical="center"/>
    </xf>
    <xf numFmtId="0" fontId="15" fillId="26" borderId="12" applyNumberFormat="0" applyAlignment="0" applyProtection="0">
      <alignment vertical="center"/>
    </xf>
    <xf numFmtId="0" fontId="16" fillId="26" borderId="11" applyNumberFormat="0" applyAlignment="0" applyProtection="0">
      <alignment vertical="center"/>
    </xf>
    <xf numFmtId="0" fontId="17" fillId="27" borderId="13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0" fillId="21" borderId="1">
      <alignment vertical="center"/>
    </xf>
    <xf numFmtId="0" fontId="0" fillId="13" borderId="3">
      <alignment horizontal="center"/>
    </xf>
  </cellStyleXfs>
  <cellXfs count="88">
    <xf numFmtId="0" fontId="0" fillId="0" borderId="0" xfId="0"/>
    <xf numFmtId="0" fontId="0" fillId="0" borderId="1" xfId="49" applyFill="1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8" borderId="2" xfId="0" applyFill="1" applyBorder="1"/>
    <xf numFmtId="0" fontId="0" fillId="9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3" borderId="3" xfId="50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Font="1"/>
    <xf numFmtId="0" fontId="1" fillId="8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49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/>
    <xf numFmtId="0" fontId="0" fillId="14" borderId="4" xfId="0" applyFill="1" applyBorder="1"/>
    <xf numFmtId="0" fontId="2" fillId="14" borderId="5" xfId="0" applyFont="1" applyFill="1" applyBorder="1" applyAlignment="1">
      <alignment vertical="center"/>
    </xf>
    <xf numFmtId="0" fontId="0" fillId="15" borderId="4" xfId="0" applyFill="1" applyBorder="1"/>
    <xf numFmtId="0" fontId="0" fillId="14" borderId="6" xfId="0" applyFill="1" applyBorder="1" applyAlignment="1">
      <alignment vertical="center"/>
    </xf>
    <xf numFmtId="0" fontId="0" fillId="16" borderId="4" xfId="0" applyFill="1" applyBorder="1"/>
    <xf numFmtId="0" fontId="0" fillId="14" borderId="7" xfId="0" applyFill="1" applyBorder="1" applyAlignment="1">
      <alignment vertical="center"/>
    </xf>
    <xf numFmtId="0" fontId="0" fillId="17" borderId="4" xfId="0" applyFill="1" applyBorder="1"/>
    <xf numFmtId="0" fontId="0" fillId="18" borderId="4" xfId="0" applyFill="1" applyBorder="1"/>
    <xf numFmtId="0" fontId="0" fillId="0" borderId="4" xfId="0" applyBorder="1"/>
    <xf numFmtId="0" fontId="2" fillId="18" borderId="4" xfId="0" applyFont="1" applyFill="1" applyBorder="1"/>
    <xf numFmtId="0" fontId="2" fillId="17" borderId="4" xfId="0" applyFont="1" applyFill="1" applyBorder="1"/>
    <xf numFmtId="0" fontId="3" fillId="19" borderId="0" xfId="22" applyAlignment="1"/>
    <xf numFmtId="0" fontId="4" fillId="20" borderId="0" xfId="23" applyAlignment="1"/>
    <xf numFmtId="0" fontId="0" fillId="14" borderId="4" xfId="0" applyFill="1" applyBorder="1" applyAlignment="1">
      <alignment horizontal="left"/>
    </xf>
    <xf numFmtId="0" fontId="0" fillId="15" borderId="4" xfId="0" applyFill="1" applyBorder="1" applyAlignment="1">
      <alignment horizontal="left"/>
    </xf>
    <xf numFmtId="0" fontId="0" fillId="21" borderId="4" xfId="0" applyFill="1" applyBorder="1" applyAlignment="1">
      <alignment horizontal="left"/>
    </xf>
    <xf numFmtId="0" fontId="0" fillId="16" borderId="4" xfId="0" applyFill="1" applyBorder="1" applyAlignment="1">
      <alignment horizontal="left"/>
    </xf>
    <xf numFmtId="0" fontId="0" fillId="21" borderId="4" xfId="0" applyFill="1" applyBorder="1" applyAlignment="1">
      <alignment horizontal="left" vertical="center"/>
    </xf>
    <xf numFmtId="0" fontId="2" fillId="16" borderId="4" xfId="0" applyFont="1" applyFill="1" applyBorder="1" applyAlignment="1">
      <alignment horizontal="left"/>
    </xf>
    <xf numFmtId="0" fontId="2" fillId="14" borderId="4" xfId="0" applyFont="1" applyFill="1" applyBorder="1" applyAlignment="1">
      <alignment horizontal="left"/>
    </xf>
    <xf numFmtId="0" fontId="2" fillId="21" borderId="4" xfId="0" applyFont="1" applyFill="1" applyBorder="1" applyAlignment="1">
      <alignment horizontal="left"/>
    </xf>
    <xf numFmtId="0" fontId="0" fillId="15" borderId="4" xfId="0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/>
    </xf>
    <xf numFmtId="0" fontId="3" fillId="0" borderId="0" xfId="22" applyFill="1" applyBorder="1" applyAlignment="1"/>
    <xf numFmtId="0" fontId="3" fillId="0" borderId="0" xfId="22" applyFill="1" applyAlignment="1"/>
    <xf numFmtId="0" fontId="4" fillId="0" borderId="0" xfId="23" applyFill="1" applyBorder="1" applyAlignment="1"/>
    <xf numFmtId="0" fontId="4" fillId="0" borderId="0" xfId="23" applyFill="1" applyAlignment="1"/>
    <xf numFmtId="49" fontId="0" fillId="0" borderId="0" xfId="0" applyNumberFormat="1"/>
    <xf numFmtId="0" fontId="5" fillId="0" borderId="0" xfId="0" applyFont="1" applyAlignment="1">
      <alignment vertical="center"/>
    </xf>
    <xf numFmtId="0" fontId="0" fillId="22" borderId="4" xfId="0" applyFill="1" applyBorder="1" applyAlignment="1">
      <alignment vertical="center"/>
    </xf>
    <xf numFmtId="0" fontId="0" fillId="22" borderId="4" xfId="0" applyFill="1" applyBorder="1" applyAlignment="1">
      <alignment horizontal="center" vertical="center"/>
    </xf>
    <xf numFmtId="0" fontId="0" fillId="22" borderId="4" xfId="0" applyFill="1" applyBorder="1" applyAlignment="1">
      <alignment vertical="center" wrapText="1"/>
    </xf>
    <xf numFmtId="0" fontId="0" fillId="22" borderId="4" xfId="0" applyFill="1" applyBorder="1" applyAlignment="1">
      <alignment horizontal="center" vertical="center" wrapText="1"/>
    </xf>
    <xf numFmtId="0" fontId="0" fillId="21" borderId="1" xfId="49">
      <alignment vertical="center"/>
    </xf>
    <xf numFmtId="0" fontId="0" fillId="0" borderId="0" xfId="23" applyFont="1" applyFill="1" applyAlignment="1">
      <alignment vertical="center"/>
    </xf>
    <xf numFmtId="0" fontId="0" fillId="0" borderId="0" xfId="0" applyAlignment="1">
      <alignment vertical="center"/>
    </xf>
    <xf numFmtId="0" fontId="0" fillId="21" borderId="1" xfId="49" applyFont="1">
      <alignment vertical="center"/>
    </xf>
    <xf numFmtId="0" fontId="3" fillId="19" borderId="0" xfId="22" applyAlignment="1">
      <alignment horizontal="center" vertical="center"/>
    </xf>
    <xf numFmtId="0" fontId="0" fillId="0" borderId="0" xfId="0" applyFill="1"/>
    <xf numFmtId="0" fontId="0" fillId="0" borderId="1" xfId="49" applyFill="1">
      <alignment vertical="center"/>
    </xf>
    <xf numFmtId="0" fontId="3" fillId="0" borderId="0" xfId="22" applyFill="1" applyAlignment="1">
      <alignment horizontal="left" vertical="center"/>
    </xf>
    <xf numFmtId="0" fontId="3" fillId="0" borderId="0" xfId="22" applyFill="1" applyAlignment="1">
      <alignment horizontal="left" vertical="center" wrapText="1"/>
    </xf>
    <xf numFmtId="0" fontId="3" fillId="0" borderId="0" xfId="22" applyFill="1" applyBorder="1" applyAlignment="1">
      <alignment horizontal="left" vertical="center"/>
    </xf>
    <xf numFmtId="0" fontId="3" fillId="0" borderId="0" xfId="22" applyFill="1" applyBorder="1" applyAlignment="1">
      <alignment horizontal="center" vertical="center"/>
    </xf>
    <xf numFmtId="0" fontId="3" fillId="0" borderId="0" xfId="22" applyFill="1" applyAlignment="1">
      <alignment horizontal="center" vertical="center"/>
    </xf>
    <xf numFmtId="0" fontId="3" fillId="0" borderId="0" xfId="22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23" borderId="0" xfId="0" applyFill="1" applyAlignment="1">
      <alignment horizontal="center" vertical="center"/>
    </xf>
    <xf numFmtId="0" fontId="0" fillId="23" borderId="0" xfId="0" applyFill="1" applyAlignment="1">
      <alignment horizontal="left" vertical="top" wrapText="1"/>
    </xf>
    <xf numFmtId="49" fontId="0" fillId="23" borderId="0" xfId="0" applyNumberFormat="1" applyFill="1" applyAlignment="1">
      <alignment horizontal="left" vertical="top" wrapText="1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horizontal="center" vertical="center"/>
    </xf>
    <xf numFmtId="0" fontId="0" fillId="23" borderId="0" xfId="0" applyFill="1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类表头" xfId="49"/>
    <cellStyle name="多级表头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customXml" Target="../customXml/item2.xml"/><Relationship Id="rId13" Type="http://schemas.openxmlformats.org/officeDocument/2006/relationships/customXml" Target="../customXml/item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S12"/>
  <sheetViews>
    <sheetView workbookViewId="0">
      <selection activeCell="Q13" sqref="Q13"/>
    </sheetView>
  </sheetViews>
  <sheetFormatPr defaultColWidth="8.88888888888889" defaultRowHeight="13.8"/>
  <cols>
    <col min="1" max="1" width="10.6666666666667" customWidth="1"/>
    <col min="2" max="2" width="9.66666666666667" customWidth="1"/>
    <col min="3" max="3" width="8.88888888888889" style="58"/>
  </cols>
  <sheetData>
    <row r="1" spans="1:10">
      <c r="A1" s="2" t="s">
        <v>0</v>
      </c>
      <c r="B1" s="79" t="s">
        <v>1</v>
      </c>
      <c r="C1" s="80"/>
      <c r="D1" s="79"/>
      <c r="E1" s="79"/>
      <c r="F1" s="79"/>
      <c r="G1" s="79"/>
      <c r="H1" s="79"/>
      <c r="I1" s="79"/>
      <c r="J1" s="79"/>
    </row>
    <row r="2" spans="1:10">
      <c r="A2" s="2"/>
      <c r="B2" s="79"/>
      <c r="C2" s="80"/>
      <c r="D2" s="79"/>
      <c r="E2" s="79"/>
      <c r="F2" s="79"/>
      <c r="G2" s="79"/>
      <c r="H2" s="79"/>
      <c r="I2" s="79"/>
      <c r="J2" s="79"/>
    </row>
    <row r="3" spans="1:10">
      <c r="A3" s="2"/>
      <c r="B3" s="79"/>
      <c r="C3" s="80"/>
      <c r="D3" s="79"/>
      <c r="E3" s="79"/>
      <c r="F3" s="79"/>
      <c r="G3" s="79"/>
      <c r="H3" s="79"/>
      <c r="I3" s="79"/>
      <c r="J3" s="79"/>
    </row>
    <row r="4" spans="1:17">
      <c r="A4" s="81"/>
      <c r="B4" s="82"/>
      <c r="C4" s="83"/>
      <c r="D4" s="82"/>
      <c r="E4" s="82"/>
      <c r="F4" s="82"/>
      <c r="G4" s="82"/>
      <c r="H4" s="82"/>
      <c r="I4" s="82"/>
      <c r="J4" s="82"/>
      <c r="K4" s="87"/>
      <c r="L4" s="87"/>
      <c r="M4" s="87"/>
      <c r="N4" s="87"/>
      <c r="O4" s="87"/>
      <c r="P4" s="87"/>
      <c r="Q4" s="87"/>
    </row>
    <row r="5" spans="1:10">
      <c r="A5" s="2" t="s">
        <v>2</v>
      </c>
      <c r="B5" s="2"/>
      <c r="C5" s="84"/>
      <c r="D5" s="85"/>
      <c r="E5" s="85"/>
      <c r="F5" s="85"/>
      <c r="G5" s="85"/>
      <c r="H5" s="85"/>
      <c r="I5" s="85"/>
      <c r="J5" s="85"/>
    </row>
    <row r="6" spans="1:19">
      <c r="A6" t="s">
        <v>3</v>
      </c>
      <c r="B6" t="s">
        <v>4</v>
      </c>
      <c r="C6" s="58" t="s">
        <v>5</v>
      </c>
      <c r="D6" s="24" t="s">
        <v>6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</row>
    <row r="7" spans="1:19">
      <c r="A7" t="s">
        <v>7</v>
      </c>
      <c r="B7" t="s">
        <v>8</v>
      </c>
      <c r="C7" s="86">
        <v>101001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</row>
    <row r="8" spans="1:19">
      <c r="A8" t="s">
        <v>9</v>
      </c>
      <c r="B8" t="s">
        <v>10</v>
      </c>
      <c r="C8" s="86">
        <v>101002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</row>
    <row r="9" spans="1:19">
      <c r="A9" t="s">
        <v>11</v>
      </c>
      <c r="B9" t="s">
        <v>12</v>
      </c>
      <c r="C9" s="86">
        <v>101003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</row>
    <row r="10" spans="1:19">
      <c r="A10" t="s">
        <v>13</v>
      </c>
      <c r="B10" t="s">
        <v>14</v>
      </c>
      <c r="C10" s="86">
        <v>101004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</row>
    <row r="11" spans="2:19">
      <c r="B11" t="s">
        <v>15</v>
      </c>
      <c r="C11" s="86">
        <v>101005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</row>
    <row r="12" spans="2:19">
      <c r="B12" t="s">
        <v>16</v>
      </c>
      <c r="C12" s="86">
        <v>101006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</row>
  </sheetData>
  <mergeCells count="10">
    <mergeCell ref="A5:B5"/>
    <mergeCell ref="D6:S6"/>
    <mergeCell ref="D7:S7"/>
    <mergeCell ref="D8:S8"/>
    <mergeCell ref="D9:S9"/>
    <mergeCell ref="D10:S10"/>
    <mergeCell ref="D11:S11"/>
    <mergeCell ref="D12:S12"/>
    <mergeCell ref="A1:A3"/>
    <mergeCell ref="B1:J3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N12"/>
  <sheetViews>
    <sheetView workbookViewId="0">
      <selection activeCell="N1" sqref="N1:N3"/>
    </sheetView>
  </sheetViews>
  <sheetFormatPr defaultColWidth="8.88888888888889" defaultRowHeight="13.8"/>
  <cols>
    <col min="2" max="2" width="11.6666666666667" customWidth="1"/>
    <col min="3" max="3" width="21" customWidth="1"/>
    <col min="4" max="4" width="14.1111111111111" customWidth="1"/>
    <col min="5" max="5" width="29.8888888888889" customWidth="1"/>
    <col min="6" max="6" width="6.77777777777778" customWidth="1"/>
    <col min="10" max="10" width="12.4444444444444" customWidth="1"/>
    <col min="13" max="13" width="9.77777777777778" customWidth="1"/>
    <col min="14" max="14" width="13" customWidth="1"/>
  </cols>
  <sheetData>
    <row r="1" spans="1:14">
      <c r="A1" t="s">
        <v>17</v>
      </c>
      <c r="B1" s="18" t="s">
        <v>0</v>
      </c>
      <c r="C1" t="s">
        <v>298</v>
      </c>
      <c r="D1" s="2" t="s">
        <v>334</v>
      </c>
      <c r="E1" s="22" t="s">
        <v>300</v>
      </c>
      <c r="F1" s="23" t="s">
        <v>301</v>
      </c>
      <c r="G1" s="24"/>
      <c r="H1" s="24"/>
      <c r="I1" s="24"/>
      <c r="J1" s="24"/>
      <c r="K1" s="24"/>
      <c r="L1" s="24"/>
      <c r="M1" s="2" t="s">
        <v>302</v>
      </c>
      <c r="N1" s="19" t="s">
        <v>303</v>
      </c>
    </row>
    <row r="2" spans="1:14">
      <c r="A2" t="s">
        <v>195</v>
      </c>
      <c r="B2" s="18" t="s">
        <v>87</v>
      </c>
      <c r="C2" t="s">
        <v>304</v>
      </c>
      <c r="D2" s="2"/>
      <c r="E2" s="2" t="s">
        <v>305</v>
      </c>
      <c r="F2" s="23" t="s">
        <v>83</v>
      </c>
      <c r="G2" s="24"/>
      <c r="H2" s="24"/>
      <c r="I2" s="24"/>
      <c r="J2" s="24"/>
      <c r="K2" s="24"/>
      <c r="L2" s="24"/>
      <c r="M2" s="2"/>
      <c r="N2" s="19" t="s">
        <v>129</v>
      </c>
    </row>
    <row r="3" spans="1:14">
      <c r="A3" t="s">
        <v>195</v>
      </c>
      <c r="B3" s="18"/>
      <c r="D3" s="2"/>
      <c r="E3" s="2"/>
      <c r="F3" s="25" t="s">
        <v>85</v>
      </c>
      <c r="G3" s="24" t="s">
        <v>88</v>
      </c>
      <c r="H3" s="24" t="s">
        <v>90</v>
      </c>
      <c r="I3" s="24" t="s">
        <v>92</v>
      </c>
      <c r="J3" s="24" t="s">
        <v>94</v>
      </c>
      <c r="K3" s="24" t="s">
        <v>96</v>
      </c>
      <c r="L3" s="24" t="s">
        <v>98</v>
      </c>
      <c r="M3" s="2"/>
      <c r="N3" t="s">
        <v>131</v>
      </c>
    </row>
    <row r="4" spans="1:14">
      <c r="A4" t="s">
        <v>28</v>
      </c>
      <c r="B4" s="18" t="s">
        <v>296</v>
      </c>
      <c r="C4" t="s">
        <v>297</v>
      </c>
      <c r="D4" s="2"/>
      <c r="E4" s="2" t="s">
        <v>306</v>
      </c>
      <c r="F4" s="24"/>
      <c r="G4" s="24"/>
      <c r="H4" s="24"/>
      <c r="I4" s="24"/>
      <c r="J4" s="24"/>
      <c r="K4" s="24"/>
      <c r="L4" s="24"/>
      <c r="M4" s="2"/>
      <c r="N4" t="s">
        <v>335</v>
      </c>
    </row>
    <row r="5" spans="2:14">
      <c r="B5" s="18">
        <f>'##表格规范说明'!$C$9*10000+ROW(B5)-4</f>
        <v>1010030001</v>
      </c>
      <c r="C5" t="s">
        <v>336</v>
      </c>
      <c r="D5" t="s">
        <v>337</v>
      </c>
      <c r="E5" t="s">
        <v>173</v>
      </c>
      <c r="F5" s="24">
        <v>10</v>
      </c>
      <c r="G5" s="24">
        <v>12</v>
      </c>
      <c r="H5" s="24">
        <v>22</v>
      </c>
      <c r="I5" s="24">
        <v>18</v>
      </c>
      <c r="J5" s="24">
        <v>20</v>
      </c>
      <c r="K5" s="24">
        <v>14</v>
      </c>
      <c r="L5" s="24">
        <v>8</v>
      </c>
      <c r="M5" s="24">
        <f t="shared" ref="M5:M12" si="0">SUM(F5:L5)</f>
        <v>104</v>
      </c>
      <c r="N5" s="19" t="s">
        <v>338</v>
      </c>
    </row>
    <row r="6" spans="2:14">
      <c r="B6" s="18">
        <f>'##表格规范说明'!$C$9*10000+ROW(B6)-4</f>
        <v>1010030002</v>
      </c>
      <c r="C6" t="s">
        <v>288</v>
      </c>
      <c r="D6" t="s">
        <v>339</v>
      </c>
      <c r="E6" t="s">
        <v>181</v>
      </c>
      <c r="F6" s="24">
        <v>14</v>
      </c>
      <c r="G6" s="24">
        <v>16</v>
      </c>
      <c r="H6" s="24">
        <v>14</v>
      </c>
      <c r="I6" s="24">
        <v>10</v>
      </c>
      <c r="J6" s="24">
        <v>14</v>
      </c>
      <c r="K6" s="24">
        <v>15</v>
      </c>
      <c r="L6" s="24">
        <v>16</v>
      </c>
      <c r="M6" s="24">
        <f t="shared" si="0"/>
        <v>99</v>
      </c>
      <c r="N6" s="19" t="s">
        <v>340</v>
      </c>
    </row>
    <row r="7" spans="2:14">
      <c r="B7" s="18">
        <f>'##表格规范说明'!$C$9*10000+ROW(B7)-4</f>
        <v>1010030003</v>
      </c>
      <c r="C7" t="s">
        <v>289</v>
      </c>
      <c r="D7" t="s">
        <v>341</v>
      </c>
      <c r="E7" t="s">
        <v>179</v>
      </c>
      <c r="F7" s="24">
        <v>12</v>
      </c>
      <c r="G7" s="24">
        <v>18</v>
      </c>
      <c r="H7" s="24">
        <v>10</v>
      </c>
      <c r="I7" s="24">
        <v>18</v>
      </c>
      <c r="J7" s="24">
        <v>12</v>
      </c>
      <c r="K7" s="24">
        <v>18</v>
      </c>
      <c r="L7" s="24">
        <v>10</v>
      </c>
      <c r="M7" s="24">
        <f t="shared" si="0"/>
        <v>98</v>
      </c>
      <c r="N7" s="19" t="s">
        <v>342</v>
      </c>
    </row>
    <row r="8" spans="2:14">
      <c r="B8" s="18">
        <f>'##表格规范说明'!$C$9*10000+ROW(B8)-4</f>
        <v>1010030004</v>
      </c>
      <c r="C8" t="s">
        <v>290</v>
      </c>
      <c r="D8" t="s">
        <v>343</v>
      </c>
      <c r="E8" t="s">
        <v>185</v>
      </c>
      <c r="F8" s="24">
        <v>12</v>
      </c>
      <c r="G8" s="24">
        <v>14</v>
      </c>
      <c r="H8" s="24">
        <v>14</v>
      </c>
      <c r="I8" s="24">
        <v>17</v>
      </c>
      <c r="J8" s="24">
        <v>12</v>
      </c>
      <c r="K8" s="24">
        <v>12</v>
      </c>
      <c r="L8" s="24">
        <v>19</v>
      </c>
      <c r="M8" s="24">
        <f t="shared" si="0"/>
        <v>100</v>
      </c>
      <c r="N8" s="19" t="s">
        <v>344</v>
      </c>
    </row>
    <row r="9" spans="2:14">
      <c r="B9" s="18">
        <f>'##表格规范说明'!$C$9*10000+ROW(B9)-4</f>
        <v>1010030005</v>
      </c>
      <c r="C9" t="s">
        <v>291</v>
      </c>
      <c r="D9" t="s">
        <v>345</v>
      </c>
      <c r="E9" t="s">
        <v>173</v>
      </c>
      <c r="F9" s="24">
        <v>14</v>
      </c>
      <c r="G9" s="24">
        <v>10</v>
      </c>
      <c r="H9" s="24">
        <v>20</v>
      </c>
      <c r="I9" s="24">
        <v>14</v>
      </c>
      <c r="J9" s="24">
        <v>10</v>
      </c>
      <c r="K9" s="24">
        <v>14</v>
      </c>
      <c r="L9" s="24">
        <v>12</v>
      </c>
      <c r="M9" s="24">
        <f t="shared" si="0"/>
        <v>94</v>
      </c>
      <c r="N9" s="19" t="s">
        <v>346</v>
      </c>
    </row>
    <row r="10" spans="2:14">
      <c r="B10" s="18">
        <f>'##表格规范说明'!$C$9*10000+ROW(B10)-4</f>
        <v>1010030006</v>
      </c>
      <c r="C10" t="s">
        <v>292</v>
      </c>
      <c r="D10" s="19" t="s">
        <v>347</v>
      </c>
      <c r="E10" s="19" t="s">
        <v>183</v>
      </c>
      <c r="F10" s="24">
        <v>12</v>
      </c>
      <c r="G10" s="24">
        <v>20</v>
      </c>
      <c r="H10" s="24">
        <v>9</v>
      </c>
      <c r="I10" s="24">
        <v>12</v>
      </c>
      <c r="J10" s="24">
        <v>14</v>
      </c>
      <c r="K10" s="24">
        <v>20</v>
      </c>
      <c r="L10" s="24">
        <v>14</v>
      </c>
      <c r="M10" s="24">
        <f t="shared" si="0"/>
        <v>101</v>
      </c>
      <c r="N10" s="19" t="s">
        <v>348</v>
      </c>
    </row>
    <row r="11" spans="2:14">
      <c r="B11" s="18">
        <f>'##表格规范说明'!$C$9*10000+ROW(B11)-4</f>
        <v>1010030007</v>
      </c>
      <c r="C11" t="s">
        <v>293</v>
      </c>
      <c r="D11" t="s">
        <v>349</v>
      </c>
      <c r="E11" s="19" t="s">
        <v>179</v>
      </c>
      <c r="F11" s="24">
        <v>14</v>
      </c>
      <c r="G11" s="24">
        <v>12</v>
      </c>
      <c r="H11" s="24">
        <v>17</v>
      </c>
      <c r="I11" s="24">
        <v>10</v>
      </c>
      <c r="J11" s="24">
        <v>18</v>
      </c>
      <c r="K11" s="24">
        <v>12</v>
      </c>
      <c r="L11" s="24">
        <v>16</v>
      </c>
      <c r="M11" s="24">
        <f t="shared" si="0"/>
        <v>99</v>
      </c>
      <c r="N11" s="19" t="s">
        <v>350</v>
      </c>
    </row>
    <row r="12" spans="2:14">
      <c r="B12" s="18">
        <f>'##表格规范说明'!$C$9*10000+ROW(B12)-4</f>
        <v>1010030008</v>
      </c>
      <c r="C12" t="s">
        <v>294</v>
      </c>
      <c r="D12" t="s">
        <v>351</v>
      </c>
      <c r="E12" s="19" t="s">
        <v>181</v>
      </c>
      <c r="F12" s="24">
        <v>14</v>
      </c>
      <c r="G12" s="24">
        <v>17</v>
      </c>
      <c r="H12" s="24">
        <v>10</v>
      </c>
      <c r="I12" s="24">
        <v>8</v>
      </c>
      <c r="J12" s="24">
        <v>12</v>
      </c>
      <c r="K12" s="24">
        <v>20</v>
      </c>
      <c r="L12" s="24">
        <v>18</v>
      </c>
      <c r="M12" s="24">
        <f t="shared" si="0"/>
        <v>99</v>
      </c>
      <c r="N12" s="19" t="s">
        <v>352</v>
      </c>
    </row>
  </sheetData>
  <mergeCells count="4">
    <mergeCell ref="F1:L1"/>
    <mergeCell ref="F2:L2"/>
    <mergeCell ref="D1:D4"/>
    <mergeCell ref="M1:M4"/>
  </mergeCells>
  <dataValidations count="1">
    <dataValidation type="list" allowBlank="1" showInputMessage="1" showErrorMessage="1" sqref="E5:E12">
      <formula1>enums!$I$16:$I$22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Q24"/>
  <sheetViews>
    <sheetView workbookViewId="0">
      <selection activeCell="A1" sqref="A1:B4"/>
    </sheetView>
  </sheetViews>
  <sheetFormatPr defaultColWidth="8.88888888888889" defaultRowHeight="13.8"/>
  <cols>
    <col min="2" max="2" width="11.7777777777778"/>
    <col min="3" max="3" width="12.8888888888889" customWidth="1"/>
    <col min="4" max="4" width="15.2222222222222" customWidth="1"/>
    <col min="5" max="5" width="7.44444444444444" style="2" customWidth="1"/>
    <col min="6" max="6" width="7.22222222222222" style="3" customWidth="1"/>
    <col min="7" max="7" width="11.2222222222222" style="4" customWidth="1"/>
    <col min="8" max="8" width="7.22222222222222" style="5" customWidth="1"/>
    <col min="9" max="9" width="7.22222222222222" style="6" customWidth="1"/>
    <col min="10" max="10" width="8.33333333333333" style="7" customWidth="1"/>
    <col min="11" max="11" width="10" style="8" customWidth="1"/>
    <col min="12" max="12" width="9.55555555555556" style="9" customWidth="1"/>
    <col min="13" max="13" width="15.7777777777778" style="3" customWidth="1"/>
    <col min="14" max="14" width="16.8888888888889" style="10" customWidth="1"/>
    <col min="15" max="15" width="11.3333333333333" style="11" customWidth="1"/>
    <col min="16" max="16" width="8.33333333333333" style="12" customWidth="1"/>
    <col min="17" max="17" width="12.2222222222222" style="13" customWidth="1"/>
  </cols>
  <sheetData>
    <row r="1" spans="1:17">
      <c r="A1" t="s">
        <v>17</v>
      </c>
      <c r="B1" t="s">
        <v>0</v>
      </c>
      <c r="C1" t="s">
        <v>75</v>
      </c>
      <c r="D1" t="s">
        <v>76</v>
      </c>
      <c r="E1" s="2" t="s">
        <v>353</v>
      </c>
      <c r="F1" s="14" t="s">
        <v>354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>
      <c r="A2" t="s">
        <v>195</v>
      </c>
      <c r="B2" t="s">
        <v>87</v>
      </c>
      <c r="C2" s="15" t="s">
        <v>133</v>
      </c>
      <c r="D2" s="16" t="s">
        <v>156</v>
      </c>
      <c r="E2" s="2" t="s">
        <v>87</v>
      </c>
      <c r="F2" s="14" t="s">
        <v>100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>
      <c r="A3" t="s">
        <v>195</v>
      </c>
      <c r="C3" s="17"/>
      <c r="D3" s="17"/>
      <c r="F3" s="14" t="s">
        <v>102</v>
      </c>
      <c r="G3" s="14" t="s">
        <v>104</v>
      </c>
      <c r="H3" s="14" t="s">
        <v>106</v>
      </c>
      <c r="I3" s="14" t="s">
        <v>108</v>
      </c>
      <c r="J3" s="14" t="s">
        <v>110</v>
      </c>
      <c r="K3" s="14" t="s">
        <v>112</v>
      </c>
      <c r="L3" s="14" t="s">
        <v>114</v>
      </c>
      <c r="M3" s="14" t="s">
        <v>116</v>
      </c>
      <c r="N3" s="14" t="s">
        <v>118</v>
      </c>
      <c r="O3" s="14" t="s">
        <v>120</v>
      </c>
      <c r="P3" s="14" t="s">
        <v>122</v>
      </c>
      <c r="Q3" s="14" t="s">
        <v>124</v>
      </c>
    </row>
    <row r="4" spans="1:17">
      <c r="A4" t="s">
        <v>28</v>
      </c>
      <c r="B4" t="s">
        <v>296</v>
      </c>
      <c r="C4" t="s">
        <v>297</v>
      </c>
      <c r="D4" t="s">
        <v>157</v>
      </c>
      <c r="E4" s="2" t="s">
        <v>355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1:12">
      <c r="A5" t="s">
        <v>28</v>
      </c>
      <c r="B5" s="18">
        <f>'##表格规范说明'!$C$10*10000+ROW(B5)-4</f>
        <v>1010040001</v>
      </c>
      <c r="C5" t="s">
        <v>356</v>
      </c>
      <c r="D5" t="s">
        <v>159</v>
      </c>
      <c r="E5" s="2">
        <v>1</v>
      </c>
      <c r="F5" s="3">
        <v>40</v>
      </c>
      <c r="G5" s="4">
        <v>40</v>
      </c>
      <c r="I5" s="6">
        <v>-1</v>
      </c>
      <c r="L5" s="20"/>
    </row>
    <row r="6" spans="1:12">
      <c r="A6" t="s">
        <v>28</v>
      </c>
      <c r="B6" s="18">
        <f>'##表格规范说明'!$C$10*10000+ROW(B6)-4</f>
        <v>1010040002</v>
      </c>
      <c r="C6" t="s">
        <v>357</v>
      </c>
      <c r="D6" t="s">
        <v>161</v>
      </c>
      <c r="E6" s="2">
        <v>1</v>
      </c>
      <c r="F6" s="3">
        <v>80</v>
      </c>
      <c r="G6" s="4">
        <v>80</v>
      </c>
      <c r="I6" s="6">
        <v>-5</v>
      </c>
      <c r="J6" s="7">
        <v>10</v>
      </c>
      <c r="L6" s="20"/>
    </row>
    <row r="7" spans="1:12">
      <c r="A7" t="s">
        <v>28</v>
      </c>
      <c r="B7" s="18">
        <f>'##表格规范说明'!$C$10*10000+ROW(B7)-4</f>
        <v>1010040003</v>
      </c>
      <c r="C7" t="s">
        <v>358</v>
      </c>
      <c r="D7" t="s">
        <v>163</v>
      </c>
      <c r="E7" s="2">
        <v>1</v>
      </c>
      <c r="F7" s="3">
        <v>40</v>
      </c>
      <c r="G7" s="4">
        <v>10</v>
      </c>
      <c r="J7" s="7">
        <v>10</v>
      </c>
      <c r="L7" s="20"/>
    </row>
    <row r="8" spans="1:12">
      <c r="A8" t="s">
        <v>28</v>
      </c>
      <c r="B8" s="18">
        <f>'##表格规范说明'!$C$10*10000+ROW(B8)-4</f>
        <v>1010040004</v>
      </c>
      <c r="C8" t="s">
        <v>359</v>
      </c>
      <c r="D8" t="s">
        <v>161</v>
      </c>
      <c r="E8" s="2">
        <v>1</v>
      </c>
      <c r="F8" s="3">
        <v>80</v>
      </c>
      <c r="G8" s="4">
        <v>20</v>
      </c>
      <c r="I8" s="6">
        <v>-8</v>
      </c>
      <c r="L8" s="20"/>
    </row>
    <row r="9" spans="1:12">
      <c r="A9" t="s">
        <v>28</v>
      </c>
      <c r="B9" s="18">
        <f>'##表格规范说明'!$C$10*10000+ROW(B9)-4</f>
        <v>1010040005</v>
      </c>
      <c r="C9" t="s">
        <v>360</v>
      </c>
      <c r="D9" t="s">
        <v>159</v>
      </c>
      <c r="E9" s="2">
        <v>1</v>
      </c>
      <c r="F9" s="3">
        <v>20</v>
      </c>
      <c r="G9" s="4">
        <v>5</v>
      </c>
      <c r="L9" s="20"/>
    </row>
    <row r="10" spans="1:12">
      <c r="A10" t="s">
        <v>28</v>
      </c>
      <c r="B10" s="18">
        <f>'##表格规范说明'!$C$10*10000+ROW(B10)-4</f>
        <v>1010040006</v>
      </c>
      <c r="C10" t="s">
        <v>361</v>
      </c>
      <c r="D10" t="s">
        <v>167</v>
      </c>
      <c r="E10" s="2">
        <v>1</v>
      </c>
      <c r="H10" s="5">
        <v>4</v>
      </c>
      <c r="J10" s="7">
        <v>20</v>
      </c>
      <c r="L10" s="20">
        <v>-5</v>
      </c>
    </row>
    <row r="11" spans="1:12">
      <c r="A11" t="s">
        <v>28</v>
      </c>
      <c r="B11" s="18">
        <f>'##表格规范说明'!$C$10*10000+ROW(B11)-4</f>
        <v>1010040007</v>
      </c>
      <c r="C11" t="s">
        <v>362</v>
      </c>
      <c r="D11" t="s">
        <v>167</v>
      </c>
      <c r="E11" s="2">
        <v>1</v>
      </c>
      <c r="H11" s="5">
        <v>12</v>
      </c>
      <c r="L11" s="20">
        <v>6</v>
      </c>
    </row>
    <row r="12" spans="1:12">
      <c r="A12" t="s">
        <v>28</v>
      </c>
      <c r="B12" s="18">
        <f>'##表格规范说明'!$C$10*10000+ROW(B12)-4</f>
        <v>1010040008</v>
      </c>
      <c r="C12" t="s">
        <v>363</v>
      </c>
      <c r="D12" t="s">
        <v>161</v>
      </c>
      <c r="E12" s="2">
        <v>1</v>
      </c>
      <c r="F12" s="3">
        <v>20</v>
      </c>
      <c r="G12" s="4">
        <v>10</v>
      </c>
      <c r="L12" s="20"/>
    </row>
    <row r="13" spans="1:13">
      <c r="A13" t="s">
        <v>28</v>
      </c>
      <c r="B13" s="18">
        <f>'##表格规范说明'!$C$10*10000+ROW(B13)-4</f>
        <v>1010040009</v>
      </c>
      <c r="C13" t="s">
        <v>364</v>
      </c>
      <c r="D13" t="s">
        <v>163</v>
      </c>
      <c r="E13" s="2">
        <v>1</v>
      </c>
      <c r="F13" s="3">
        <v>20</v>
      </c>
      <c r="G13" s="4">
        <v>8</v>
      </c>
      <c r="L13" s="20"/>
      <c r="M13" s="3">
        <v>6</v>
      </c>
    </row>
    <row r="14" spans="1:13">
      <c r="A14" t="s">
        <v>28</v>
      </c>
      <c r="B14" s="18">
        <f>'##表格规范说明'!$C$10*10000+ROW(B14)-4</f>
        <v>1010040010</v>
      </c>
      <c r="C14" t="s">
        <v>365</v>
      </c>
      <c r="D14" t="s">
        <v>169</v>
      </c>
      <c r="E14" s="2">
        <v>1</v>
      </c>
      <c r="H14" s="5">
        <v>8</v>
      </c>
      <c r="L14" s="20"/>
      <c r="M14" s="3">
        <v>6</v>
      </c>
    </row>
    <row r="15" spans="1:16">
      <c r="A15" t="s">
        <v>28</v>
      </c>
      <c r="B15" s="18">
        <f>'##表格规范说明'!$C$10*10000+ROW(B15)-4</f>
        <v>1010040011</v>
      </c>
      <c r="C15" t="s">
        <v>366</v>
      </c>
      <c r="D15" t="s">
        <v>167</v>
      </c>
      <c r="E15" s="2">
        <v>1</v>
      </c>
      <c r="H15" s="5">
        <v>3</v>
      </c>
      <c r="L15" s="20"/>
      <c r="P15" s="21"/>
    </row>
    <row r="16" spans="1:14">
      <c r="A16" t="s">
        <v>28</v>
      </c>
      <c r="B16" s="18">
        <f>'##表格规范说明'!$C$10*10000+ROW(B16)-4</f>
        <v>1010040012</v>
      </c>
      <c r="C16" t="s">
        <v>367</v>
      </c>
      <c r="D16" t="s">
        <v>169</v>
      </c>
      <c r="E16" s="2">
        <v>1</v>
      </c>
      <c r="G16" s="4">
        <v>4</v>
      </c>
      <c r="H16" s="5">
        <v>2</v>
      </c>
      <c r="L16" s="20"/>
      <c r="N16" s="10">
        <v>10</v>
      </c>
    </row>
    <row r="17" spans="1:12">
      <c r="A17" t="s">
        <v>28</v>
      </c>
      <c r="B17" s="18">
        <f>'##表格规范说明'!$C$10*10000+ROW(B17)-4</f>
        <v>1010040013</v>
      </c>
      <c r="C17" t="s">
        <v>368</v>
      </c>
      <c r="D17" s="19" t="s">
        <v>161</v>
      </c>
      <c r="E17" s="2">
        <v>1</v>
      </c>
      <c r="F17" s="3">
        <v>10</v>
      </c>
      <c r="G17" s="4">
        <v>10</v>
      </c>
      <c r="L17" s="20"/>
    </row>
    <row r="18" spans="1:12">
      <c r="A18" t="s">
        <v>28</v>
      </c>
      <c r="B18" s="18">
        <f>'##表格规范说明'!$C$10*10000+ROW(B18)-4</f>
        <v>1010040014</v>
      </c>
      <c r="C18" t="s">
        <v>369</v>
      </c>
      <c r="D18" t="s">
        <v>159</v>
      </c>
      <c r="E18" s="2">
        <v>1</v>
      </c>
      <c r="F18" s="3">
        <v>5</v>
      </c>
      <c r="G18" s="4">
        <v>6</v>
      </c>
      <c r="L18" s="20"/>
    </row>
    <row r="19" spans="1:12">
      <c r="A19" t="s">
        <v>28</v>
      </c>
      <c r="B19" s="18">
        <f>'##表格规范说明'!$C$10*10000+ROW(B19)-4</f>
        <v>1010040015</v>
      </c>
      <c r="C19" t="s">
        <v>370</v>
      </c>
      <c r="D19" t="s">
        <v>163</v>
      </c>
      <c r="E19" s="2">
        <v>1</v>
      </c>
      <c r="F19" s="3">
        <v>5</v>
      </c>
      <c r="G19" s="4">
        <v>5</v>
      </c>
      <c r="J19" s="7">
        <v>5</v>
      </c>
      <c r="L19" s="20"/>
    </row>
    <row r="20" spans="1:12">
      <c r="A20" t="s">
        <v>28</v>
      </c>
      <c r="B20" s="18">
        <f>'##表格规范说明'!$C$10*10000+ROW(B20)-4</f>
        <v>1010040016</v>
      </c>
      <c r="C20" t="s">
        <v>371</v>
      </c>
      <c r="D20" t="s">
        <v>167</v>
      </c>
      <c r="E20" s="2">
        <v>1</v>
      </c>
      <c r="G20" s="4">
        <v>1</v>
      </c>
      <c r="H20" s="5">
        <v>5</v>
      </c>
      <c r="I20" s="6">
        <v>10</v>
      </c>
      <c r="J20" s="7">
        <v>5</v>
      </c>
      <c r="K20" s="8">
        <v>20</v>
      </c>
      <c r="L20" s="20">
        <v>10</v>
      </c>
    </row>
    <row r="21" spans="1:12">
      <c r="A21" t="s">
        <v>28</v>
      </c>
      <c r="B21" s="18">
        <f>'##表格规范说明'!$C$10*10000+ROW(B21)-4</f>
        <v>1010040017</v>
      </c>
      <c r="C21" t="s">
        <v>372</v>
      </c>
      <c r="D21" t="s">
        <v>169</v>
      </c>
      <c r="E21" s="2">
        <v>1</v>
      </c>
      <c r="H21" s="5">
        <v>6</v>
      </c>
      <c r="I21" s="6">
        <v>5</v>
      </c>
      <c r="K21" s="8">
        <v>5</v>
      </c>
      <c r="L21" s="20"/>
    </row>
    <row r="22" spans="1:12">
      <c r="A22" t="s">
        <v>28</v>
      </c>
      <c r="B22" s="18">
        <f>'##表格规范说明'!$C$10*10000+ROW(B22)-4</f>
        <v>1010040018</v>
      </c>
      <c r="C22" t="s">
        <v>373</v>
      </c>
      <c r="D22" t="s">
        <v>167</v>
      </c>
      <c r="E22" s="2">
        <v>1</v>
      </c>
      <c r="H22" s="5">
        <v>6</v>
      </c>
      <c r="I22" s="6">
        <v>8</v>
      </c>
      <c r="K22" s="8">
        <v>5</v>
      </c>
      <c r="L22" s="20"/>
    </row>
    <row r="23" spans="1:12">
      <c r="A23" t="s">
        <v>28</v>
      </c>
      <c r="B23" s="18">
        <f>'##表格规范说明'!$C$10*10000+ROW(B23)-4</f>
        <v>1010040019</v>
      </c>
      <c r="C23" t="s">
        <v>374</v>
      </c>
      <c r="D23" t="s">
        <v>161</v>
      </c>
      <c r="E23" s="2">
        <v>1</v>
      </c>
      <c r="F23" s="3">
        <v>5</v>
      </c>
      <c r="G23" s="4">
        <v>6</v>
      </c>
      <c r="I23" s="6">
        <v>10</v>
      </c>
      <c r="L23" s="20"/>
    </row>
    <row r="24" spans="1:12">
      <c r="A24" t="s">
        <v>28</v>
      </c>
      <c r="B24" s="18">
        <f>'##表格规范说明'!$C$10*10000+ROW(B24)-4</f>
        <v>1010040020</v>
      </c>
      <c r="C24" t="s">
        <v>375</v>
      </c>
      <c r="D24" t="s">
        <v>163</v>
      </c>
      <c r="E24" s="2">
        <v>1</v>
      </c>
      <c r="F24" s="3">
        <v>5</v>
      </c>
      <c r="G24" s="4">
        <v>6</v>
      </c>
      <c r="I24" s="6">
        <v>10</v>
      </c>
      <c r="L24" s="20"/>
    </row>
  </sheetData>
  <mergeCells count="2">
    <mergeCell ref="F1:Q1"/>
    <mergeCell ref="F2:Q2"/>
  </mergeCells>
  <dataValidations count="3">
    <dataValidation allowBlank="1" showInputMessage="1" showErrorMessage="1" sqref="C3:C19 E5:E39"/>
    <dataValidation type="list" allowBlank="1" showInputMessage="1" showErrorMessage="1" sqref="D5:D24">
      <formula1>enums!$I$10:$I$16</formula1>
    </dataValidation>
    <dataValidation type="list" allowBlank="1" showInputMessage="1" showErrorMessage="1" sqref="D25:D39">
      <formula1>enums!$I$10:$I$15</formula1>
    </dataValidation>
  </dataValidation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17" sqref="C17"/>
    </sheetView>
  </sheetViews>
  <sheetFormatPr defaultColWidth="8.88888888888889" defaultRowHeight="13.8" outlineLevelCol="2"/>
  <cols>
    <col min="2" max="2" width="13.6666666666667" customWidth="1"/>
    <col min="3" max="3" width="14.2222222222222" customWidth="1"/>
  </cols>
  <sheetData>
    <row r="1" spans="1:3">
      <c r="A1" t="s">
        <v>17</v>
      </c>
      <c r="B1" t="s">
        <v>376</v>
      </c>
      <c r="C1" t="s">
        <v>377</v>
      </c>
    </row>
    <row r="2" spans="1:3">
      <c r="A2" t="s">
        <v>195</v>
      </c>
      <c r="B2" t="s">
        <v>170</v>
      </c>
      <c r="C2" t="s">
        <v>186</v>
      </c>
    </row>
    <row r="3" spans="1:1">
      <c r="A3" t="s">
        <v>195</v>
      </c>
    </row>
    <row r="4" spans="1:3">
      <c r="A4" t="s">
        <v>28</v>
      </c>
      <c r="B4" t="s">
        <v>296</v>
      </c>
      <c r="C4" t="s">
        <v>378</v>
      </c>
    </row>
    <row r="5" spans="2:3">
      <c r="B5" s="1" t="s">
        <v>173</v>
      </c>
      <c r="C5" t="s">
        <v>189</v>
      </c>
    </row>
    <row r="6" spans="2:3">
      <c r="B6" t="s">
        <v>175</v>
      </c>
      <c r="C6" t="s">
        <v>189</v>
      </c>
    </row>
    <row r="7" spans="2:3">
      <c r="B7" t="s">
        <v>177</v>
      </c>
      <c r="C7" t="s">
        <v>193</v>
      </c>
    </row>
    <row r="8" spans="2:3">
      <c r="B8" t="s">
        <v>179</v>
      </c>
      <c r="C8" t="s">
        <v>191</v>
      </c>
    </row>
    <row r="9" spans="2:3">
      <c r="B9" t="s">
        <v>181</v>
      </c>
      <c r="C9" t="s">
        <v>191</v>
      </c>
    </row>
    <row r="10" spans="2:3">
      <c r="B10" t="s">
        <v>183</v>
      </c>
      <c r="C10" t="s">
        <v>189</v>
      </c>
    </row>
    <row r="11" spans="2:3">
      <c r="B11" t="s">
        <v>185</v>
      </c>
      <c r="C11" t="s">
        <v>191</v>
      </c>
    </row>
  </sheetData>
  <dataValidations count="1">
    <dataValidation type="list" allowBlank="1" showInputMessage="1" showErrorMessage="1" sqref="C5:C11">
      <formula1>enums!$I$23:$I$25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K11"/>
  <sheetViews>
    <sheetView workbookViewId="0">
      <selection activeCell="D15" sqref="D15"/>
    </sheetView>
  </sheetViews>
  <sheetFormatPr defaultColWidth="8.88888888888889" defaultRowHeight="13.8"/>
  <cols>
    <col min="1" max="1" width="8.88888888888889" style="2"/>
    <col min="2" max="2" width="22.1111111111111" style="2" customWidth="1"/>
    <col min="3" max="3" width="14.6666666666667" style="2" customWidth="1"/>
    <col min="4" max="4" width="22" style="2" customWidth="1"/>
    <col min="5" max="5" width="28.2222222222222" style="26" customWidth="1"/>
    <col min="6" max="6" width="35.1111111111111" style="2" customWidth="1"/>
    <col min="7" max="7" width="18.1111111111111" style="2" customWidth="1"/>
    <col min="8" max="8" width="24.3333333333333" style="2" customWidth="1"/>
    <col min="10" max="10" width="5.22222222222222" customWidth="1"/>
    <col min="11" max="11" width="13.6666666666667" customWidth="1"/>
  </cols>
  <sheetData>
    <row r="1" s="18" customFormat="1" spans="1:11">
      <c r="A1" s="73" t="s">
        <v>17</v>
      </c>
      <c r="B1" s="73" t="s">
        <v>18</v>
      </c>
      <c r="C1" s="74" t="s">
        <v>19</v>
      </c>
      <c r="D1" s="73" t="s">
        <v>20</v>
      </c>
      <c r="E1" s="73" t="s">
        <v>21</v>
      </c>
      <c r="F1" s="73" t="s">
        <v>22</v>
      </c>
      <c r="G1" s="73" t="s">
        <v>23</v>
      </c>
      <c r="H1" s="73" t="s">
        <v>24</v>
      </c>
      <c r="I1" s="73" t="s">
        <v>25</v>
      </c>
      <c r="J1" s="73" t="s">
        <v>26</v>
      </c>
      <c r="K1" s="73" t="s">
        <v>27</v>
      </c>
    </row>
    <row r="2" s="71" customFormat="1" spans="1:11">
      <c r="A2" s="71" t="s">
        <v>28</v>
      </c>
      <c r="B2" s="71" t="s">
        <v>29</v>
      </c>
      <c r="C2" s="75" t="s">
        <v>30</v>
      </c>
      <c r="D2" s="71" t="s">
        <v>31</v>
      </c>
      <c r="E2" s="71" t="s">
        <v>32</v>
      </c>
      <c r="F2" s="71" t="s">
        <v>33</v>
      </c>
      <c r="G2" s="71" t="s">
        <v>34</v>
      </c>
      <c r="H2" s="71" t="s">
        <v>35</v>
      </c>
      <c r="I2" s="71" t="s">
        <v>36</v>
      </c>
      <c r="K2" s="71" t="s">
        <v>37</v>
      </c>
    </row>
    <row r="3" s="72" customFormat="1" ht="41.4" spans="1:11">
      <c r="A3" s="72" t="s">
        <v>28</v>
      </c>
      <c r="C3" s="76"/>
      <c r="D3" s="72" t="s">
        <v>38</v>
      </c>
      <c r="E3" s="72" t="s">
        <v>39</v>
      </c>
      <c r="F3" s="72" t="s">
        <v>40</v>
      </c>
      <c r="G3" s="72" t="s">
        <v>41</v>
      </c>
      <c r="H3" s="72" t="s">
        <v>42</v>
      </c>
      <c r="K3" s="72" t="s">
        <v>43</v>
      </c>
    </row>
    <row r="4" spans="2:11">
      <c r="B4" s="2" t="s">
        <v>44</v>
      </c>
      <c r="C4" s="2" t="s">
        <v>45</v>
      </c>
      <c r="D4" s="2">
        <v>1</v>
      </c>
      <c r="E4" t="s">
        <v>46</v>
      </c>
      <c r="G4" s="77" t="s">
        <v>47</v>
      </c>
      <c r="I4" s="66"/>
      <c r="J4" s="66"/>
      <c r="K4" s="66"/>
    </row>
    <row r="5" spans="2:6">
      <c r="B5" s="2" t="s">
        <v>48</v>
      </c>
      <c r="C5" s="2" t="s">
        <v>49</v>
      </c>
      <c r="D5" s="2">
        <v>1</v>
      </c>
      <c r="E5" t="s">
        <v>50</v>
      </c>
      <c r="F5" s="77" t="s">
        <v>51</v>
      </c>
    </row>
    <row r="6" spans="2:6">
      <c r="B6" s="2" t="s">
        <v>52</v>
      </c>
      <c r="C6" s="2" t="s">
        <v>53</v>
      </c>
      <c r="D6" s="2">
        <v>1</v>
      </c>
      <c r="E6" t="s">
        <v>54</v>
      </c>
      <c r="F6" s="77" t="s">
        <v>51</v>
      </c>
    </row>
    <row r="7" spans="2:5">
      <c r="B7" s="77" t="s">
        <v>55</v>
      </c>
      <c r="C7" s="78" t="s">
        <v>56</v>
      </c>
      <c r="D7" s="2">
        <v>1</v>
      </c>
      <c r="E7" s="26" t="s">
        <v>57</v>
      </c>
    </row>
    <row r="8" spans="2:5">
      <c r="B8" s="77" t="s">
        <v>58</v>
      </c>
      <c r="C8" s="78" t="s">
        <v>59</v>
      </c>
      <c r="D8" s="2">
        <v>1</v>
      </c>
      <c r="E8" t="s">
        <v>60</v>
      </c>
    </row>
    <row r="9" spans="2:5">
      <c r="B9" s="77" t="s">
        <v>61</v>
      </c>
      <c r="C9" s="78" t="s">
        <v>62</v>
      </c>
      <c r="D9" s="2">
        <v>1</v>
      </c>
      <c r="E9" s="26" t="s">
        <v>63</v>
      </c>
    </row>
    <row r="10" spans="2:5">
      <c r="B10" s="77" t="s">
        <v>64</v>
      </c>
      <c r="C10" s="78" t="s">
        <v>65</v>
      </c>
      <c r="D10" s="2">
        <v>1</v>
      </c>
      <c r="E10" t="s">
        <v>66</v>
      </c>
    </row>
    <row r="11" spans="2:5">
      <c r="B11" s="2" t="s">
        <v>67</v>
      </c>
      <c r="C11" s="2" t="s">
        <v>68</v>
      </c>
      <c r="D11" s="2">
        <v>1</v>
      </c>
      <c r="E11" t="s">
        <v>69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P24"/>
  <sheetViews>
    <sheetView workbookViewId="0">
      <selection activeCell="L30" sqref="L30"/>
    </sheetView>
  </sheetViews>
  <sheetFormatPr defaultColWidth="8.88888888888889" defaultRowHeight="13.8"/>
  <cols>
    <col min="2" max="2" width="18.2222222222222" customWidth="1"/>
    <col min="4" max="4" width="10.1111111111111" customWidth="1"/>
    <col min="6" max="7" width="14.1111111111111" customWidth="1"/>
    <col min="10" max="10" width="16" customWidth="1"/>
    <col min="11" max="11" width="9.66666666666667" customWidth="1"/>
    <col min="12" max="12" width="21.2222222222222" customWidth="1"/>
    <col min="13" max="13" width="8.22222222222222" customWidth="1"/>
    <col min="15" max="15" width="12.5555555555556" customWidth="1"/>
  </cols>
  <sheetData>
    <row r="1" spans="1:16">
      <c r="A1" s="65" t="s">
        <v>17</v>
      </c>
      <c r="B1" s="66" t="s">
        <v>18</v>
      </c>
      <c r="C1" s="66" t="s">
        <v>70</v>
      </c>
      <c r="D1" s="66" t="s">
        <v>71</v>
      </c>
      <c r="E1" s="66" t="s">
        <v>72</v>
      </c>
      <c r="F1" s="66" t="s">
        <v>73</v>
      </c>
      <c r="G1" s="66" t="s">
        <v>25</v>
      </c>
      <c r="H1" s="66" t="s">
        <v>24</v>
      </c>
      <c r="I1" s="66" t="s">
        <v>26</v>
      </c>
      <c r="J1" s="68" t="s">
        <v>74</v>
      </c>
      <c r="K1" s="68"/>
      <c r="L1" s="68"/>
      <c r="M1" s="68"/>
      <c r="N1" s="68"/>
      <c r="O1" s="68"/>
      <c r="P1" s="68"/>
    </row>
    <row r="2" spans="1:16">
      <c r="A2" s="65" t="s">
        <v>17</v>
      </c>
      <c r="B2" s="66"/>
      <c r="C2" s="66"/>
      <c r="D2" s="66"/>
      <c r="E2" s="66"/>
      <c r="F2" s="66"/>
      <c r="G2" s="66"/>
      <c r="H2" s="66"/>
      <c r="I2" s="66"/>
      <c r="J2" s="66" t="s">
        <v>75</v>
      </c>
      <c r="K2" s="66" t="s">
        <v>73</v>
      </c>
      <c r="L2" s="66" t="s">
        <v>76</v>
      </c>
      <c r="M2" t="s">
        <v>77</v>
      </c>
      <c r="N2" s="66" t="s">
        <v>24</v>
      </c>
      <c r="O2" s="66" t="s">
        <v>25</v>
      </c>
      <c r="P2" s="66" t="s">
        <v>26</v>
      </c>
    </row>
    <row r="3" spans="1:16">
      <c r="A3" s="66" t="s">
        <v>28</v>
      </c>
      <c r="B3" s="66" t="s">
        <v>78</v>
      </c>
      <c r="C3" s="66"/>
      <c r="D3" s="66"/>
      <c r="E3" s="66" t="s">
        <v>79</v>
      </c>
      <c r="F3" s="66" t="s">
        <v>80</v>
      </c>
      <c r="G3" s="66" t="s">
        <v>36</v>
      </c>
      <c r="H3" s="66"/>
      <c r="I3" s="66"/>
      <c r="J3" s="66" t="s">
        <v>81</v>
      </c>
      <c r="K3" s="66" t="s">
        <v>80</v>
      </c>
      <c r="L3" s="66" t="s">
        <v>82</v>
      </c>
      <c r="N3" s="66" t="s">
        <v>35</v>
      </c>
      <c r="O3" s="66" t="s">
        <v>36</v>
      </c>
      <c r="P3" s="66"/>
    </row>
    <row r="4" spans="1:16">
      <c r="A4" s="64"/>
      <c r="B4" s="67" t="s">
        <v>83</v>
      </c>
      <c r="C4" s="64"/>
      <c r="D4" s="64"/>
      <c r="E4" s="64"/>
      <c r="F4" s="64" t="s">
        <v>84</v>
      </c>
      <c r="G4" s="64" t="str">
        <f>F4</f>
        <v>角色核心属性</v>
      </c>
      <c r="H4" s="64"/>
      <c r="I4" s="64"/>
      <c r="J4" s="64" t="s">
        <v>85</v>
      </c>
      <c r="K4" s="64" t="s">
        <v>86</v>
      </c>
      <c r="L4" s="64" t="s">
        <v>87</v>
      </c>
      <c r="M4" s="64"/>
      <c r="N4" s="64"/>
      <c r="O4" s="64" t="str">
        <f t="shared" ref="O4:O23" si="0">K4</f>
        <v>力量</v>
      </c>
      <c r="P4" s="64"/>
    </row>
    <row r="5" spans="1:15">
      <c r="A5" s="66"/>
      <c r="J5" t="s">
        <v>88</v>
      </c>
      <c r="K5" t="s">
        <v>89</v>
      </c>
      <c r="L5" t="s">
        <v>87</v>
      </c>
      <c r="O5" t="str">
        <f t="shared" si="0"/>
        <v>敏捷</v>
      </c>
    </row>
    <row r="6" spans="1:15">
      <c r="A6" s="66"/>
      <c r="J6" t="s">
        <v>90</v>
      </c>
      <c r="K6" t="s">
        <v>91</v>
      </c>
      <c r="L6" t="s">
        <v>87</v>
      </c>
      <c r="O6" t="str">
        <f t="shared" si="0"/>
        <v>智慧</v>
      </c>
    </row>
    <row r="7" spans="1:15">
      <c r="A7" s="66"/>
      <c r="J7" t="s">
        <v>92</v>
      </c>
      <c r="K7" t="s">
        <v>93</v>
      </c>
      <c r="L7" t="s">
        <v>87</v>
      </c>
      <c r="O7" t="str">
        <f t="shared" si="0"/>
        <v>信仰</v>
      </c>
    </row>
    <row r="8" spans="1:15">
      <c r="A8" s="66"/>
      <c r="J8" t="s">
        <v>94</v>
      </c>
      <c r="K8" t="s">
        <v>95</v>
      </c>
      <c r="L8" t="s">
        <v>87</v>
      </c>
      <c r="O8" t="str">
        <f t="shared" si="0"/>
        <v>体质</v>
      </c>
    </row>
    <row r="9" spans="1:15">
      <c r="A9" s="66"/>
      <c r="J9" t="s">
        <v>96</v>
      </c>
      <c r="K9" t="s">
        <v>97</v>
      </c>
      <c r="L9" t="s">
        <v>87</v>
      </c>
      <c r="O9" t="str">
        <f t="shared" si="0"/>
        <v>感知</v>
      </c>
    </row>
    <row r="10" spans="10:15">
      <c r="J10" t="s">
        <v>98</v>
      </c>
      <c r="K10" t="s">
        <v>99</v>
      </c>
      <c r="L10" t="s">
        <v>87</v>
      </c>
      <c r="O10" t="str">
        <f t="shared" si="0"/>
        <v>力气</v>
      </c>
    </row>
    <row r="11" spans="1:16">
      <c r="A11" s="64"/>
      <c r="B11" s="67" t="s">
        <v>100</v>
      </c>
      <c r="C11" s="64"/>
      <c r="D11" s="64"/>
      <c r="E11" s="64"/>
      <c r="F11" s="64" t="s">
        <v>101</v>
      </c>
      <c r="G11" s="64" t="str">
        <f>F11</f>
        <v>角色面板属性</v>
      </c>
      <c r="H11" s="64"/>
      <c r="I11" s="64"/>
      <c r="J11" s="64" t="s">
        <v>102</v>
      </c>
      <c r="K11" s="64" t="s">
        <v>103</v>
      </c>
      <c r="L11" s="64" t="s">
        <v>87</v>
      </c>
      <c r="M11" s="64"/>
      <c r="N11" s="64"/>
      <c r="O11" s="64" t="str">
        <f t="shared" si="0"/>
        <v>生命</v>
      </c>
      <c r="P11" s="64"/>
    </row>
    <row r="12" spans="10:15">
      <c r="J12" t="s">
        <v>104</v>
      </c>
      <c r="K12" t="s">
        <v>105</v>
      </c>
      <c r="L12" t="s">
        <v>87</v>
      </c>
      <c r="M12" s="69"/>
      <c r="O12" t="str">
        <f t="shared" si="0"/>
        <v>耐力</v>
      </c>
    </row>
    <row r="13" ht="13.05" customHeight="1" spans="10:15">
      <c r="J13" t="s">
        <v>106</v>
      </c>
      <c r="K13" t="s">
        <v>107</v>
      </c>
      <c r="L13" t="s">
        <v>87</v>
      </c>
      <c r="M13" s="70"/>
      <c r="O13" t="str">
        <f t="shared" si="0"/>
        <v>攻击</v>
      </c>
    </row>
    <row r="14" spans="10:15">
      <c r="J14" t="s">
        <v>108</v>
      </c>
      <c r="K14" t="s">
        <v>109</v>
      </c>
      <c r="L14" t="s">
        <v>87</v>
      </c>
      <c r="M14" s="69"/>
      <c r="O14" t="str">
        <f t="shared" si="0"/>
        <v>速度</v>
      </c>
    </row>
    <row r="15" spans="10:15">
      <c r="J15" t="s">
        <v>110</v>
      </c>
      <c r="K15" t="s">
        <v>111</v>
      </c>
      <c r="L15" t="s">
        <v>87</v>
      </c>
      <c r="M15" s="70"/>
      <c r="O15" t="str">
        <f t="shared" si="0"/>
        <v>护甲</v>
      </c>
    </row>
    <row r="16" ht="13.05" customHeight="1" spans="10:15">
      <c r="J16" t="s">
        <v>112</v>
      </c>
      <c r="K16" t="s">
        <v>113</v>
      </c>
      <c r="L16" t="s">
        <v>87</v>
      </c>
      <c r="M16" s="69"/>
      <c r="O16" t="str">
        <f t="shared" si="0"/>
        <v>反应</v>
      </c>
    </row>
    <row r="17" spans="10:15">
      <c r="J17" t="s">
        <v>114</v>
      </c>
      <c r="K17" t="s">
        <v>115</v>
      </c>
      <c r="L17" t="s">
        <v>87</v>
      </c>
      <c r="M17" s="70"/>
      <c r="O17" t="str">
        <f t="shared" si="0"/>
        <v>命中</v>
      </c>
    </row>
    <row r="18" spans="10:15">
      <c r="J18" t="s">
        <v>116</v>
      </c>
      <c r="K18" t="s">
        <v>117</v>
      </c>
      <c r="L18" t="s">
        <v>87</v>
      </c>
      <c r="M18" s="69"/>
      <c r="O18" t="str">
        <f t="shared" si="0"/>
        <v>魔法命中</v>
      </c>
    </row>
    <row r="19" spans="10:15">
      <c r="J19" t="s">
        <v>118</v>
      </c>
      <c r="K19" t="s">
        <v>119</v>
      </c>
      <c r="L19" t="s">
        <v>87</v>
      </c>
      <c r="M19" s="70"/>
      <c r="O19" t="str">
        <f t="shared" si="0"/>
        <v>奇迹命中</v>
      </c>
    </row>
    <row r="20" spans="10:15">
      <c r="J20" t="s">
        <v>120</v>
      </c>
      <c r="K20" t="s">
        <v>121</v>
      </c>
      <c r="L20" t="s">
        <v>87</v>
      </c>
      <c r="M20" s="69"/>
      <c r="O20" t="str">
        <f t="shared" si="0"/>
        <v>ap回复</v>
      </c>
    </row>
    <row r="21" spans="10:15">
      <c r="J21" t="s">
        <v>122</v>
      </c>
      <c r="K21" t="s">
        <v>123</v>
      </c>
      <c r="L21" t="s">
        <v>87</v>
      </c>
      <c r="M21" s="70"/>
      <c r="O21" t="str">
        <f t="shared" si="0"/>
        <v>ap上限</v>
      </c>
    </row>
    <row r="22" spans="10:15">
      <c r="J22" t="s">
        <v>124</v>
      </c>
      <c r="K22" t="s">
        <v>125</v>
      </c>
      <c r="L22" t="s">
        <v>87</v>
      </c>
      <c r="M22" s="69"/>
      <c r="O22" t="str">
        <f t="shared" si="0"/>
        <v>额外行动</v>
      </c>
    </row>
    <row r="23" spans="10:15">
      <c r="J23" t="s">
        <v>126</v>
      </c>
      <c r="K23" t="s">
        <v>127</v>
      </c>
      <c r="L23" t="s">
        <v>128</v>
      </c>
      <c r="M23" s="69"/>
      <c r="O23" t="str">
        <f t="shared" si="0"/>
        <v>抗性</v>
      </c>
    </row>
    <row r="24" spans="1:15">
      <c r="A24" s="64"/>
      <c r="B24" s="64" t="s">
        <v>129</v>
      </c>
      <c r="C24" s="64"/>
      <c r="D24" s="64"/>
      <c r="E24" s="64"/>
      <c r="F24" s="64" t="s">
        <v>130</v>
      </c>
      <c r="G24" s="64" t="s">
        <v>130</v>
      </c>
      <c r="H24" s="64"/>
      <c r="I24" s="64"/>
      <c r="J24" s="64" t="s">
        <v>131</v>
      </c>
      <c r="K24" s="64" t="s">
        <v>132</v>
      </c>
      <c r="L24" s="64" t="s">
        <v>133</v>
      </c>
      <c r="M24" s="64"/>
      <c r="N24" s="64"/>
      <c r="O24" s="64" t="str">
        <f>J24</f>
        <v>prefabName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J1:P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L25"/>
  <sheetViews>
    <sheetView workbookViewId="0">
      <selection activeCell="B16" sqref="B16"/>
    </sheetView>
  </sheetViews>
  <sheetFormatPr defaultColWidth="8.88888888888889" defaultRowHeight="13.8"/>
  <cols>
    <col min="2" max="2" width="15.5555555555556" customWidth="1"/>
    <col min="3" max="3" width="16.7777777777778" style="24" customWidth="1"/>
    <col min="4" max="4" width="16.4444444444444" style="24" customWidth="1"/>
    <col min="8" max="8" width="13.8888888888889" customWidth="1"/>
  </cols>
  <sheetData>
    <row r="1" spans="1:12">
      <c r="A1" s="60" t="s">
        <v>17</v>
      </c>
      <c r="B1" s="60" t="s">
        <v>18</v>
      </c>
      <c r="C1" s="61" t="s">
        <v>134</v>
      </c>
      <c r="D1" s="61" t="s">
        <v>135</v>
      </c>
      <c r="E1" s="60" t="s">
        <v>24</v>
      </c>
      <c r="F1" s="60" t="s">
        <v>25</v>
      </c>
      <c r="G1" s="60" t="s">
        <v>26</v>
      </c>
      <c r="H1" s="61" t="s">
        <v>136</v>
      </c>
      <c r="I1" s="61"/>
      <c r="J1" s="61"/>
      <c r="K1" s="61"/>
      <c r="L1" s="61"/>
    </row>
    <row r="2" spans="1:12">
      <c r="A2" s="60" t="s">
        <v>17</v>
      </c>
      <c r="B2" s="60"/>
      <c r="C2" s="61"/>
      <c r="D2" s="61"/>
      <c r="E2" s="60"/>
      <c r="F2" s="60"/>
      <c r="G2" s="60"/>
      <c r="H2" s="60" t="s">
        <v>75</v>
      </c>
      <c r="I2" s="60" t="s">
        <v>73</v>
      </c>
      <c r="J2" s="60" t="s">
        <v>137</v>
      </c>
      <c r="K2" s="60" t="s">
        <v>25</v>
      </c>
      <c r="L2" s="60" t="s">
        <v>26</v>
      </c>
    </row>
    <row r="3" spans="1:12">
      <c r="A3" s="60" t="s">
        <v>28</v>
      </c>
      <c r="B3" s="62" t="s">
        <v>78</v>
      </c>
      <c r="C3" s="63" t="s">
        <v>138</v>
      </c>
      <c r="D3" s="61" t="s">
        <v>139</v>
      </c>
      <c r="E3" s="60"/>
      <c r="F3" s="60"/>
      <c r="G3" s="60"/>
      <c r="H3" s="60" t="s">
        <v>140</v>
      </c>
      <c r="I3" s="60" t="s">
        <v>80</v>
      </c>
      <c r="J3" s="60" t="s">
        <v>141</v>
      </c>
      <c r="K3" s="60" t="s">
        <v>36</v>
      </c>
      <c r="L3" s="60"/>
    </row>
    <row r="4" spans="1:12">
      <c r="A4" s="64"/>
      <c r="B4" s="64" t="s">
        <v>142</v>
      </c>
      <c r="C4" s="64">
        <v>0</v>
      </c>
      <c r="D4" s="64">
        <v>1</v>
      </c>
      <c r="E4" s="64"/>
      <c r="F4" s="64" t="s">
        <v>143</v>
      </c>
      <c r="G4" s="64"/>
      <c r="H4" s="64" t="s">
        <v>144</v>
      </c>
      <c r="I4" s="64" t="s">
        <v>145</v>
      </c>
      <c r="J4" s="64">
        <v>1</v>
      </c>
      <c r="K4" s="64" t="str">
        <f t="shared" ref="K4:K22" si="0">I4</f>
        <v>水属性</v>
      </c>
      <c r="L4" s="64"/>
    </row>
    <row r="5" spans="8:11">
      <c r="H5" t="s">
        <v>146</v>
      </c>
      <c r="I5" t="s">
        <v>147</v>
      </c>
      <c r="J5">
        <v>2</v>
      </c>
      <c r="K5" t="str">
        <f t="shared" si="0"/>
        <v>火属性</v>
      </c>
    </row>
    <row r="6" spans="8:11">
      <c r="H6" t="s">
        <v>148</v>
      </c>
      <c r="I6" t="s">
        <v>149</v>
      </c>
      <c r="J6">
        <v>3</v>
      </c>
      <c r="K6" t="str">
        <f t="shared" si="0"/>
        <v>风属性</v>
      </c>
    </row>
    <row r="7" spans="8:11">
      <c r="H7" t="s">
        <v>150</v>
      </c>
      <c r="I7" t="s">
        <v>151</v>
      </c>
      <c r="J7">
        <v>4</v>
      </c>
      <c r="K7" t="str">
        <f t="shared" si="0"/>
        <v>土属性</v>
      </c>
    </row>
    <row r="8" spans="8:11">
      <c r="H8" t="s">
        <v>152</v>
      </c>
      <c r="I8" t="s">
        <v>153</v>
      </c>
      <c r="J8">
        <v>5</v>
      </c>
      <c r="K8" t="str">
        <f t="shared" si="0"/>
        <v>圣属性</v>
      </c>
    </row>
    <row r="9" spans="8:11">
      <c r="H9" t="s">
        <v>154</v>
      </c>
      <c r="I9" t="s">
        <v>155</v>
      </c>
      <c r="J9">
        <v>6</v>
      </c>
      <c r="K9" t="str">
        <f t="shared" si="0"/>
        <v>暗属性</v>
      </c>
    </row>
    <row r="10" spans="1:12">
      <c r="A10" s="64"/>
      <c r="B10" s="64" t="s">
        <v>156</v>
      </c>
      <c r="C10" s="64">
        <v>0</v>
      </c>
      <c r="D10" s="64">
        <v>1</v>
      </c>
      <c r="E10" s="64"/>
      <c r="F10" s="64" t="s">
        <v>157</v>
      </c>
      <c r="G10" s="64"/>
      <c r="H10" s="64" t="s">
        <v>158</v>
      </c>
      <c r="I10" s="64" t="s">
        <v>159</v>
      </c>
      <c r="J10" s="64">
        <v>1</v>
      </c>
      <c r="K10" s="64" t="str">
        <f t="shared" si="0"/>
        <v>头部</v>
      </c>
      <c r="L10" s="64"/>
    </row>
    <row r="11" spans="8:11">
      <c r="H11" t="s">
        <v>160</v>
      </c>
      <c r="I11" t="s">
        <v>161</v>
      </c>
      <c r="J11">
        <v>2</v>
      </c>
      <c r="K11" t="str">
        <f t="shared" si="0"/>
        <v>身体</v>
      </c>
    </row>
    <row r="12" spans="8:11">
      <c r="H12" t="s">
        <v>162</v>
      </c>
      <c r="I12" t="s">
        <v>163</v>
      </c>
      <c r="J12">
        <v>3</v>
      </c>
      <c r="K12" t="str">
        <f t="shared" si="0"/>
        <v>腿部</v>
      </c>
    </row>
    <row r="13" spans="8:11">
      <c r="H13" t="s">
        <v>164</v>
      </c>
      <c r="I13" t="s">
        <v>165</v>
      </c>
      <c r="J13">
        <v>4</v>
      </c>
      <c r="K13" t="str">
        <f t="shared" si="0"/>
        <v>宝物</v>
      </c>
    </row>
    <row r="14" spans="8:11">
      <c r="H14" t="s">
        <v>166</v>
      </c>
      <c r="I14" t="s">
        <v>167</v>
      </c>
      <c r="J14">
        <v>5</v>
      </c>
      <c r="K14" t="str">
        <f t="shared" si="0"/>
        <v>单手武器</v>
      </c>
    </row>
    <row r="15" spans="8:11">
      <c r="H15" t="s">
        <v>168</v>
      </c>
      <c r="I15" t="s">
        <v>169</v>
      </c>
      <c r="J15">
        <v>6</v>
      </c>
      <c r="K15" t="str">
        <f t="shared" si="0"/>
        <v>双手武器</v>
      </c>
    </row>
    <row r="16" spans="1:12">
      <c r="A16" s="64"/>
      <c r="B16" s="64" t="s">
        <v>170</v>
      </c>
      <c r="C16" s="64">
        <v>0</v>
      </c>
      <c r="D16" s="64">
        <v>1</v>
      </c>
      <c r="E16" s="64"/>
      <c r="F16" s="64" t="s">
        <v>171</v>
      </c>
      <c r="G16" s="64"/>
      <c r="H16" s="64" t="s">
        <v>172</v>
      </c>
      <c r="I16" s="64" t="s">
        <v>173</v>
      </c>
      <c r="J16" s="64">
        <v>1</v>
      </c>
      <c r="K16" s="64" t="str">
        <f t="shared" si="0"/>
        <v>战士</v>
      </c>
      <c r="L16" s="64"/>
    </row>
    <row r="17" spans="8:11">
      <c r="H17" t="s">
        <v>174</v>
      </c>
      <c r="I17" t="s">
        <v>175</v>
      </c>
      <c r="J17">
        <v>2</v>
      </c>
      <c r="K17" t="str">
        <f t="shared" si="0"/>
        <v>圣骑士</v>
      </c>
    </row>
    <row r="18" spans="8:11">
      <c r="H18" t="s">
        <v>176</v>
      </c>
      <c r="I18" t="s">
        <v>177</v>
      </c>
      <c r="J18">
        <v>3</v>
      </c>
      <c r="K18" t="str">
        <f t="shared" si="0"/>
        <v>牧师</v>
      </c>
    </row>
    <row r="19" spans="8:11">
      <c r="H19" t="s">
        <v>178</v>
      </c>
      <c r="I19" t="s">
        <v>179</v>
      </c>
      <c r="J19">
        <v>4</v>
      </c>
      <c r="K19" t="str">
        <f t="shared" si="0"/>
        <v>法师</v>
      </c>
    </row>
    <row r="20" spans="8:11">
      <c r="H20" t="s">
        <v>180</v>
      </c>
      <c r="I20" t="s">
        <v>181</v>
      </c>
      <c r="J20">
        <v>5</v>
      </c>
      <c r="K20" t="str">
        <f t="shared" si="0"/>
        <v>猎人</v>
      </c>
    </row>
    <row r="21" spans="8:11">
      <c r="H21" t="s">
        <v>182</v>
      </c>
      <c r="I21" t="s">
        <v>183</v>
      </c>
      <c r="J21">
        <v>6</v>
      </c>
      <c r="K21" t="str">
        <f t="shared" si="0"/>
        <v>游荡者</v>
      </c>
    </row>
    <row r="22" spans="8:11">
      <c r="H22" t="s">
        <v>184</v>
      </c>
      <c r="I22" t="s">
        <v>185</v>
      </c>
      <c r="J22">
        <v>7</v>
      </c>
      <c r="K22" t="str">
        <f t="shared" si="0"/>
        <v>巫师</v>
      </c>
    </row>
    <row r="23" spans="1:12">
      <c r="A23" s="64"/>
      <c r="B23" s="64" t="s">
        <v>186</v>
      </c>
      <c r="C23" s="64">
        <v>1</v>
      </c>
      <c r="D23" s="64">
        <v>1</v>
      </c>
      <c r="E23" s="64"/>
      <c r="F23" s="64" t="s">
        <v>187</v>
      </c>
      <c r="G23" s="64" t="s">
        <v>187</v>
      </c>
      <c r="H23" s="64" t="s">
        <v>188</v>
      </c>
      <c r="I23" s="64" t="s">
        <v>189</v>
      </c>
      <c r="J23" s="64">
        <v>1</v>
      </c>
      <c r="K23" s="64" t="str">
        <f>I23</f>
        <v>近战</v>
      </c>
      <c r="L23" s="64"/>
    </row>
    <row r="24" spans="3:11">
      <c r="C24"/>
      <c r="D24"/>
      <c r="H24" t="s">
        <v>190</v>
      </c>
      <c r="I24" t="s">
        <v>191</v>
      </c>
      <c r="J24">
        <v>2</v>
      </c>
      <c r="K24" t="str">
        <f>I24</f>
        <v>远程</v>
      </c>
    </row>
    <row r="25" spans="8:11">
      <c r="H25" t="s">
        <v>192</v>
      </c>
      <c r="I25" t="s">
        <v>193</v>
      </c>
      <c r="J25">
        <v>3</v>
      </c>
      <c r="K25" t="s">
        <v>193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H1:L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L28"/>
  <sheetViews>
    <sheetView workbookViewId="0">
      <selection activeCell="E10" sqref="E10"/>
    </sheetView>
  </sheetViews>
  <sheetFormatPr defaultColWidth="9" defaultRowHeight="13.8"/>
  <cols>
    <col min="1" max="1" width="16.1111111111111" style="44" customWidth="1"/>
    <col min="2" max="2" width="13" style="45" customWidth="1"/>
    <col min="3" max="3" width="22.6666666666667" style="46" customWidth="1"/>
    <col min="4" max="4" width="42.2222222222222" style="47" customWidth="1"/>
    <col min="5" max="6" width="25.6666666666667" customWidth="1"/>
    <col min="7" max="7" width="12.4444444444444" customWidth="1"/>
    <col min="8" max="8" width="11.8888888888889" customWidth="1"/>
    <col min="9" max="11" width="14.7777777777778" customWidth="1"/>
    <col min="12" max="12" width="11.3333333333333" customWidth="1"/>
    <col min="13" max="13" width="19.3333333333333" customWidth="1"/>
    <col min="14" max="14" width="34.6666666666667" customWidth="1"/>
    <col min="15" max="15" width="29.2222222222222" customWidth="1"/>
    <col min="16" max="16" width="35.4444444444444" customWidth="1"/>
    <col min="17" max="17" width="37" customWidth="1"/>
  </cols>
  <sheetData>
    <row r="1" s="42" customFormat="1" spans="1:38">
      <c r="A1" s="44" t="s">
        <v>194</v>
      </c>
      <c r="B1" s="45" t="s">
        <v>195</v>
      </c>
      <c r="C1" s="46" t="s">
        <v>28</v>
      </c>
      <c r="D1" s="47"/>
      <c r="E1"/>
      <c r="F1"/>
      <c r="G1"/>
      <c r="H1"/>
      <c r="I1"/>
      <c r="J1"/>
      <c r="K1" s="54"/>
      <c r="L1" s="55"/>
      <c r="M1" s="55"/>
      <c r="N1" s="55"/>
      <c r="O1" s="55"/>
      <c r="P1" s="55"/>
      <c r="Q1" s="55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 s="55"/>
    </row>
    <row r="2" s="43" customFormat="1" ht="13.95" customHeight="1" spans="1:38">
      <c r="A2" s="44"/>
      <c r="B2" s="45"/>
      <c r="C2" s="48" t="s">
        <v>196</v>
      </c>
      <c r="D2" s="47" t="s">
        <v>197</v>
      </c>
      <c r="E2"/>
      <c r="F2" s="2"/>
      <c r="G2"/>
      <c r="H2"/>
      <c r="I2"/>
      <c r="J2"/>
      <c r="K2" s="56"/>
      <c r="L2" s="57"/>
      <c r="M2" s="57"/>
      <c r="N2" s="57"/>
      <c r="O2" s="57"/>
      <c r="P2" s="57"/>
      <c r="Q2" s="57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 s="57"/>
    </row>
    <row r="3" spans="1:15">
      <c r="A3" s="44" t="s">
        <v>198</v>
      </c>
      <c r="B3" s="45" t="s">
        <v>133</v>
      </c>
      <c r="C3" s="46" t="s">
        <v>199</v>
      </c>
      <c r="D3" s="49" t="s">
        <v>200</v>
      </c>
      <c r="O3" s="24"/>
    </row>
    <row r="4" spans="1:15">
      <c r="A4" s="44" t="s">
        <v>201</v>
      </c>
      <c r="B4" s="45" t="s">
        <v>133</v>
      </c>
      <c r="C4" s="46" t="s">
        <v>202</v>
      </c>
      <c r="D4" s="49" t="s">
        <v>203</v>
      </c>
      <c r="O4" s="24"/>
    </row>
    <row r="5" spans="1:15">
      <c r="A5" s="50" t="s">
        <v>204</v>
      </c>
      <c r="B5" s="45" t="s">
        <v>133</v>
      </c>
      <c r="C5" s="51" t="s">
        <v>205</v>
      </c>
      <c r="D5" s="49" t="s">
        <v>200</v>
      </c>
      <c r="O5" s="24"/>
    </row>
    <row r="6" spans="1:15">
      <c r="A6" s="44" t="s">
        <v>206</v>
      </c>
      <c r="B6" s="45" t="s">
        <v>133</v>
      </c>
      <c r="C6" s="46" t="s">
        <v>207</v>
      </c>
      <c r="D6" s="49" t="s">
        <v>203</v>
      </c>
      <c r="O6" s="24"/>
    </row>
    <row r="7" spans="1:15">
      <c r="A7" s="44" t="s">
        <v>208</v>
      </c>
      <c r="B7" s="45" t="s">
        <v>133</v>
      </c>
      <c r="C7" s="46" t="s">
        <v>209</v>
      </c>
      <c r="D7" s="49" t="s">
        <v>210</v>
      </c>
      <c r="O7" s="24"/>
    </row>
    <row r="8" spans="1:15">
      <c r="A8" s="44" t="s">
        <v>211</v>
      </c>
      <c r="B8" s="45" t="s">
        <v>133</v>
      </c>
      <c r="C8" s="46" t="s">
        <v>212</v>
      </c>
      <c r="D8" s="49" t="s">
        <v>200</v>
      </c>
      <c r="O8" s="24"/>
    </row>
    <row r="9" spans="1:15">
      <c r="A9" s="44" t="s">
        <v>213</v>
      </c>
      <c r="B9" s="45" t="s">
        <v>133</v>
      </c>
      <c r="C9" s="46" t="s">
        <v>214</v>
      </c>
      <c r="D9" s="49" t="s">
        <v>210</v>
      </c>
      <c r="O9" s="24"/>
    </row>
    <row r="10" spans="1:15">
      <c r="A10" s="44" t="s">
        <v>215</v>
      </c>
      <c r="B10" s="52" t="s">
        <v>133</v>
      </c>
      <c r="C10" s="46" t="s">
        <v>216</v>
      </c>
      <c r="D10" s="49" t="s">
        <v>217</v>
      </c>
      <c r="O10" s="24"/>
    </row>
    <row r="11" spans="1:17">
      <c r="A11" s="44" t="s">
        <v>218</v>
      </c>
      <c r="B11" s="52" t="s">
        <v>133</v>
      </c>
      <c r="C11" s="46" t="s">
        <v>219</v>
      </c>
      <c r="D11" s="47" t="s">
        <v>220</v>
      </c>
      <c r="M11" s="24"/>
      <c r="O11" s="24"/>
      <c r="Q11" s="24"/>
    </row>
    <row r="12" spans="1:17">
      <c r="A12" s="44" t="s">
        <v>221</v>
      </c>
      <c r="B12" s="52" t="s">
        <v>133</v>
      </c>
      <c r="C12" s="46" t="s">
        <v>222</v>
      </c>
      <c r="D12" s="47" t="s">
        <v>223</v>
      </c>
      <c r="M12" s="24"/>
      <c r="O12" s="24"/>
      <c r="Q12" s="24"/>
    </row>
    <row r="13" spans="1:17">
      <c r="A13" s="44" t="s">
        <v>224</v>
      </c>
      <c r="B13" s="52" t="s">
        <v>133</v>
      </c>
      <c r="C13" s="46" t="s">
        <v>225</v>
      </c>
      <c r="D13" s="49" t="s">
        <v>226</v>
      </c>
      <c r="M13" s="24"/>
      <c r="O13" s="24"/>
      <c r="Q13" s="24"/>
    </row>
    <row r="14" spans="2:17">
      <c r="B14" s="52"/>
      <c r="G14" s="2"/>
      <c r="M14" s="24"/>
      <c r="O14" s="24"/>
      <c r="Q14" s="24"/>
    </row>
    <row r="15" spans="1:17">
      <c r="A15" s="50"/>
      <c r="B15" s="53"/>
      <c r="C15" s="51"/>
      <c r="M15" s="24"/>
      <c r="O15" s="24"/>
      <c r="Q15" s="24"/>
    </row>
    <row r="16" spans="2:17">
      <c r="B16" s="52"/>
      <c r="K16" s="58"/>
      <c r="M16" s="24"/>
      <c r="O16" s="24"/>
      <c r="Q16" s="24"/>
    </row>
    <row r="17" spans="2:17">
      <c r="B17" s="52"/>
      <c r="K17" s="58"/>
      <c r="M17" s="24"/>
      <c r="O17" s="24"/>
      <c r="Q17" s="24"/>
    </row>
    <row r="18" ht="16.95" customHeight="1" spans="2:17">
      <c r="B18" s="52"/>
      <c r="K18" s="58"/>
      <c r="M18" s="24"/>
      <c r="O18" s="24"/>
      <c r="Q18" s="24"/>
    </row>
    <row r="19" spans="2:17">
      <c r="B19" s="52"/>
      <c r="K19" s="58"/>
      <c r="M19" s="24"/>
      <c r="O19" s="24"/>
      <c r="Q19" s="24"/>
    </row>
    <row r="20" ht="21" customHeight="1" spans="2:17">
      <c r="B20" s="52"/>
      <c r="K20" s="58"/>
      <c r="M20" s="24"/>
      <c r="O20" s="24"/>
      <c r="Q20" s="24"/>
    </row>
    <row r="21" spans="2:17">
      <c r="B21" s="52"/>
      <c r="K21" s="58"/>
      <c r="M21" s="24"/>
      <c r="O21" s="24"/>
      <c r="Q21" s="24"/>
    </row>
    <row r="22" spans="2:17">
      <c r="B22" s="52"/>
      <c r="K22" s="58"/>
      <c r="M22" s="24"/>
      <c r="O22" s="24"/>
      <c r="Q22" s="24"/>
    </row>
    <row r="23" spans="2:17">
      <c r="B23" s="52"/>
      <c r="K23" s="58"/>
      <c r="M23" s="24"/>
      <c r="O23" s="24"/>
      <c r="Q23" s="24"/>
    </row>
    <row r="24" spans="2:17">
      <c r="B24" s="52"/>
      <c r="K24" s="58"/>
      <c r="M24" s="24"/>
      <c r="O24" s="24"/>
      <c r="Q24" s="24"/>
    </row>
    <row r="25" spans="2:17">
      <c r="B25" s="52"/>
      <c r="K25" s="58"/>
      <c r="M25" s="24"/>
      <c r="O25" s="24"/>
      <c r="Q25" s="24"/>
    </row>
    <row r="26" spans="13:17">
      <c r="M26" s="24"/>
      <c r="O26" s="24"/>
      <c r="Q26" s="24"/>
    </row>
    <row r="27" spans="13:17">
      <c r="M27" s="24"/>
      <c r="O27" s="24"/>
      <c r="Q27" s="24"/>
    </row>
    <row r="28" spans="14:14">
      <c r="N28" s="59"/>
    </row>
  </sheetData>
  <sheetProtection formatCells="0" formatColumns="0" formatRows="0" insertRows="0" insertColumns="0" insertHyperlinks="0" deleteColumns="0" deleteRows="0" sort="0" autoFilter="0" pivotTables="0"/>
  <sortState ref="C12:S22">
    <sortCondition ref="G12:G22"/>
  </sortState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22"/>
  <sheetViews>
    <sheetView topLeftCell="A2" workbookViewId="0">
      <selection activeCell="F29" sqref="F29"/>
    </sheetView>
  </sheetViews>
  <sheetFormatPr defaultColWidth="8.88888888888889" defaultRowHeight="13.8" outlineLevelCol="4"/>
  <cols>
    <col min="3" max="3" width="23.4444444444444" customWidth="1"/>
    <col min="4" max="4" width="16.4444444444444" customWidth="1"/>
    <col min="5" max="5" width="23.1111111111111" customWidth="1"/>
  </cols>
  <sheetData>
    <row r="1" spans="1:5">
      <c r="A1" s="31" t="s">
        <v>17</v>
      </c>
      <c r="B1" s="32" t="s">
        <v>227</v>
      </c>
      <c r="C1" s="31" t="s">
        <v>51</v>
      </c>
      <c r="D1" s="31" t="s">
        <v>228</v>
      </c>
      <c r="E1" s="31" t="s">
        <v>229</v>
      </c>
    </row>
    <row r="2" spans="1:5">
      <c r="A2" s="33" t="s">
        <v>195</v>
      </c>
      <c r="B2" s="34"/>
      <c r="C2" s="33" t="s">
        <v>133</v>
      </c>
      <c r="D2" s="33" t="s">
        <v>133</v>
      </c>
      <c r="E2" s="33" t="s">
        <v>133</v>
      </c>
    </row>
    <row r="3" spans="1:5">
      <c r="A3" s="35" t="s">
        <v>28</v>
      </c>
      <c r="B3" s="36"/>
      <c r="C3" s="35" t="s">
        <v>230</v>
      </c>
      <c r="D3" s="35" t="s">
        <v>231</v>
      </c>
      <c r="E3" s="35" t="s">
        <v>232</v>
      </c>
    </row>
    <row r="4" spans="2:5">
      <c r="B4" s="36">
        <f>ROW(A4)-3</f>
        <v>1</v>
      </c>
      <c r="C4" s="37" t="s">
        <v>233</v>
      </c>
      <c r="D4" s="38" t="s">
        <v>234</v>
      </c>
      <c r="E4" s="37" t="s">
        <v>235</v>
      </c>
    </row>
    <row r="5" spans="1:5">
      <c r="A5" s="39"/>
      <c r="B5" s="36">
        <f t="shared" ref="B5:B22" si="0">ROW(A5)-3</f>
        <v>2</v>
      </c>
      <c r="C5" s="37" t="s">
        <v>236</v>
      </c>
      <c r="D5" s="38" t="s">
        <v>237</v>
      </c>
      <c r="E5" s="37" t="s">
        <v>238</v>
      </c>
    </row>
    <row r="6" spans="1:5">
      <c r="A6" s="39"/>
      <c r="B6" s="36">
        <f t="shared" si="0"/>
        <v>3</v>
      </c>
      <c r="C6" s="37" t="s">
        <v>239</v>
      </c>
      <c r="D6" s="38" t="s">
        <v>240</v>
      </c>
      <c r="E6" s="37" t="s">
        <v>241</v>
      </c>
    </row>
    <row r="7" spans="1:5">
      <c r="A7" s="39"/>
      <c r="B7" s="36">
        <f t="shared" si="0"/>
        <v>4</v>
      </c>
      <c r="C7" s="37" t="s">
        <v>242</v>
      </c>
      <c r="D7" s="38" t="s">
        <v>243</v>
      </c>
      <c r="E7" s="37" t="s">
        <v>244</v>
      </c>
    </row>
    <row r="8" spans="1:5">
      <c r="A8" s="39"/>
      <c r="B8" s="36">
        <f t="shared" si="0"/>
        <v>5</v>
      </c>
      <c r="C8" s="37" t="s">
        <v>245</v>
      </c>
      <c r="D8" s="40" t="s">
        <v>246</v>
      </c>
      <c r="E8" s="37" t="s">
        <v>247</v>
      </c>
    </row>
    <row r="9" spans="1:5">
      <c r="A9" s="39"/>
      <c r="B9" s="36">
        <f t="shared" si="0"/>
        <v>6</v>
      </c>
      <c r="C9" s="41" t="s">
        <v>248</v>
      </c>
      <c r="D9" s="40" t="s">
        <v>249</v>
      </c>
      <c r="E9" s="41" t="s">
        <v>250</v>
      </c>
    </row>
    <row r="10" spans="1:5">
      <c r="A10" s="39"/>
      <c r="B10" s="36">
        <f t="shared" si="0"/>
        <v>7</v>
      </c>
      <c r="C10" s="41" t="s">
        <v>251</v>
      </c>
      <c r="D10" s="40" t="s">
        <v>252</v>
      </c>
      <c r="E10" s="41" t="s">
        <v>253</v>
      </c>
    </row>
    <row r="11" spans="1:5">
      <c r="A11" s="39"/>
      <c r="B11" s="36">
        <f t="shared" si="0"/>
        <v>8</v>
      </c>
      <c r="C11" s="41" t="s">
        <v>254</v>
      </c>
      <c r="D11" s="40" t="s">
        <v>255</v>
      </c>
      <c r="E11" s="41" t="s">
        <v>256</v>
      </c>
    </row>
    <row r="12" spans="1:5">
      <c r="A12" s="39"/>
      <c r="B12" s="36">
        <f t="shared" si="0"/>
        <v>9</v>
      </c>
      <c r="C12" s="37" t="s">
        <v>257</v>
      </c>
      <c r="D12" s="38" t="s">
        <v>258</v>
      </c>
      <c r="E12" s="37" t="s">
        <v>259</v>
      </c>
    </row>
    <row r="13" spans="1:5">
      <c r="A13" s="39"/>
      <c r="B13" s="36">
        <f t="shared" si="0"/>
        <v>10</v>
      </c>
      <c r="C13" s="37" t="s">
        <v>260</v>
      </c>
      <c r="D13" s="38" t="s">
        <v>261</v>
      </c>
      <c r="E13" s="37" t="s">
        <v>262</v>
      </c>
    </row>
    <row r="14" spans="1:5">
      <c r="A14" s="39"/>
      <c r="B14" s="36">
        <f t="shared" si="0"/>
        <v>11</v>
      </c>
      <c r="C14" s="37" t="s">
        <v>263</v>
      </c>
      <c r="D14" s="38" t="s">
        <v>264</v>
      </c>
      <c r="E14" s="37" t="s">
        <v>265</v>
      </c>
    </row>
    <row r="15" spans="1:5">
      <c r="A15" s="39"/>
      <c r="B15" s="36">
        <f t="shared" si="0"/>
        <v>12</v>
      </c>
      <c r="C15" s="37" t="s">
        <v>266</v>
      </c>
      <c r="D15" s="38" t="s">
        <v>267</v>
      </c>
      <c r="E15" s="37" t="s">
        <v>268</v>
      </c>
    </row>
    <row r="16" spans="1:5">
      <c r="A16" s="39"/>
      <c r="B16" s="36">
        <f t="shared" si="0"/>
        <v>13</v>
      </c>
      <c r="C16" s="37" t="s">
        <v>269</v>
      </c>
      <c r="D16" s="38" t="s">
        <v>270</v>
      </c>
      <c r="E16" s="37" t="s">
        <v>271</v>
      </c>
    </row>
    <row r="17" spans="1:5">
      <c r="A17" s="39"/>
      <c r="B17" s="36">
        <f t="shared" si="0"/>
        <v>14</v>
      </c>
      <c r="C17" s="37" t="s">
        <v>272</v>
      </c>
      <c r="D17" s="38" t="s">
        <v>273</v>
      </c>
      <c r="E17" s="37" t="s">
        <v>274</v>
      </c>
    </row>
    <row r="18" spans="1:5">
      <c r="A18" s="39"/>
      <c r="B18" s="36">
        <f t="shared" si="0"/>
        <v>15</v>
      </c>
      <c r="C18" s="37" t="s">
        <v>275</v>
      </c>
      <c r="D18" s="38" t="s">
        <v>231</v>
      </c>
      <c r="E18" s="37" t="s">
        <v>231</v>
      </c>
    </row>
    <row r="19" spans="1:5">
      <c r="A19" s="39"/>
      <c r="B19" s="36">
        <f t="shared" si="0"/>
        <v>16</v>
      </c>
      <c r="C19" s="37" t="s">
        <v>276</v>
      </c>
      <c r="D19" s="38" t="s">
        <v>277</v>
      </c>
      <c r="E19" s="37" t="s">
        <v>277</v>
      </c>
    </row>
    <row r="20" spans="1:5">
      <c r="A20" s="39"/>
      <c r="B20" s="36">
        <f t="shared" si="0"/>
        <v>17</v>
      </c>
      <c r="C20" s="37" t="s">
        <v>278</v>
      </c>
      <c r="D20" s="38" t="s">
        <v>279</v>
      </c>
      <c r="E20" s="37" t="s">
        <v>280</v>
      </c>
    </row>
    <row r="21" spans="1:5">
      <c r="A21" s="39"/>
      <c r="B21" s="36">
        <f t="shared" si="0"/>
        <v>18</v>
      </c>
      <c r="C21" s="37" t="s">
        <v>281</v>
      </c>
      <c r="D21" s="38" t="s">
        <v>282</v>
      </c>
      <c r="E21" s="37" t="s">
        <v>283</v>
      </c>
    </row>
    <row r="22" spans="1:5">
      <c r="A22" s="39"/>
      <c r="B22" s="36">
        <f t="shared" si="0"/>
        <v>19</v>
      </c>
      <c r="C22" s="37" t="s">
        <v>284</v>
      </c>
      <c r="D22" s="38" t="s">
        <v>285</v>
      </c>
      <c r="E22" s="37" t="s">
        <v>286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B1:B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21"/>
  <sheetViews>
    <sheetView workbookViewId="0">
      <selection activeCell="E19" sqref="E19"/>
    </sheetView>
  </sheetViews>
  <sheetFormatPr defaultColWidth="8.88888888888889" defaultRowHeight="13.8" outlineLevelCol="4"/>
  <cols>
    <col min="2" max="2" width="8.88888888888889" style="17"/>
    <col min="3" max="3" width="22.6666666666667" customWidth="1"/>
    <col min="4" max="4" width="36.6666666666667" customWidth="1"/>
    <col min="5" max="5" width="30.2222222222222" customWidth="1"/>
  </cols>
  <sheetData>
    <row r="1" spans="1:5">
      <c r="A1" s="27" t="s">
        <v>17</v>
      </c>
      <c r="B1" s="28" t="s">
        <v>227</v>
      </c>
      <c r="C1" s="27" t="s">
        <v>51</v>
      </c>
      <c r="D1" s="27" t="s">
        <v>228</v>
      </c>
      <c r="E1" s="27" t="s">
        <v>229</v>
      </c>
    </row>
    <row r="2" spans="1:5">
      <c r="A2" s="27" t="s">
        <v>195</v>
      </c>
      <c r="B2" s="29"/>
      <c r="C2" s="27" t="s">
        <v>133</v>
      </c>
      <c r="D2" s="27" t="s">
        <v>133</v>
      </c>
      <c r="E2" s="27" t="s">
        <v>133</v>
      </c>
    </row>
    <row r="3" spans="1:5">
      <c r="A3" s="27" t="s">
        <v>28</v>
      </c>
      <c r="B3" s="29"/>
      <c r="C3" s="27" t="s">
        <v>230</v>
      </c>
      <c r="D3" s="27" t="s">
        <v>231</v>
      </c>
      <c r="E3" s="27" t="s">
        <v>232</v>
      </c>
    </row>
    <row r="4" spans="1:5">
      <c r="A4" s="27"/>
      <c r="B4" s="27">
        <f>ROW(A4)-3</f>
        <v>1</v>
      </c>
      <c r="C4" s="30" t="s">
        <v>233</v>
      </c>
      <c r="D4" s="27" t="s">
        <v>234</v>
      </c>
      <c r="E4" s="27" t="s">
        <v>287</v>
      </c>
    </row>
    <row r="5" spans="2:4">
      <c r="B5" s="27">
        <f t="shared" ref="B5:B14" si="0">ROW(A5)-3</f>
        <v>2</v>
      </c>
      <c r="C5" t="str">
        <f>partner!C5</f>
        <v>par_name_1</v>
      </c>
      <c r="D5" t="str">
        <f>partner!D5</f>
        <v>法师学徒</v>
      </c>
    </row>
    <row r="6" spans="2:4">
      <c r="B6" s="27">
        <f t="shared" si="0"/>
        <v>3</v>
      </c>
      <c r="C6" t="str">
        <f>partner!C6</f>
        <v>par_name_2</v>
      </c>
      <c r="D6" t="str">
        <f>partner!D6</f>
        <v>教会牧师</v>
      </c>
    </row>
    <row r="7" spans="2:4">
      <c r="B7" s="27">
        <f t="shared" si="0"/>
        <v>4</v>
      </c>
      <c r="C7" t="str">
        <f>partner!C7</f>
        <v>par_name_3</v>
      </c>
      <c r="D7" t="str">
        <f>partner!D7</f>
        <v>教会骑士</v>
      </c>
    </row>
    <row r="8" spans="2:4">
      <c r="B8" s="27">
        <f t="shared" si="0"/>
        <v>5</v>
      </c>
      <c r="C8" t="str">
        <f>partner!C8</f>
        <v>par_name_4</v>
      </c>
      <c r="D8" t="str">
        <f>partner!D8</f>
        <v>驻军弓箭手</v>
      </c>
    </row>
    <row r="9" spans="2:4">
      <c r="B9" s="27">
        <f t="shared" si="0"/>
        <v>6</v>
      </c>
      <c r="C9" t="str">
        <f>partner!C9</f>
        <v>par_name_5</v>
      </c>
      <c r="D9" t="str">
        <f>partner!D9</f>
        <v>铁匠</v>
      </c>
    </row>
    <row r="10" spans="2:4">
      <c r="B10" s="27">
        <f t="shared" si="0"/>
        <v>7</v>
      </c>
      <c r="C10" t="str">
        <f>partner!C10</f>
        <v>par_name_6</v>
      </c>
      <c r="D10" t="str">
        <f>partner!D10</f>
        <v>学院导师</v>
      </c>
    </row>
    <row r="11" spans="2:4">
      <c r="B11" s="27">
        <f t="shared" si="0"/>
        <v>8</v>
      </c>
      <c r="C11" t="str">
        <f>partner!C11</f>
        <v>par_name_7</v>
      </c>
      <c r="D11" t="str">
        <f>partner!D11</f>
        <v>侠盗</v>
      </c>
    </row>
    <row r="12" spans="2:4">
      <c r="B12" s="27">
        <f t="shared" si="0"/>
        <v>9</v>
      </c>
      <c r="C12" t="str">
        <f>partner!C12</f>
        <v>par_name_8</v>
      </c>
      <c r="D12" t="str">
        <f>partner!D12</f>
        <v>女巫</v>
      </c>
    </row>
    <row r="13" spans="2:4">
      <c r="B13" s="27">
        <f t="shared" si="0"/>
        <v>10</v>
      </c>
      <c r="C13" t="str">
        <f>partner!C13</f>
        <v>par_name_9</v>
      </c>
      <c r="D13" t="str">
        <f>partner!D13</f>
        <v>侠客</v>
      </c>
    </row>
    <row r="14" spans="2:4">
      <c r="B14" s="27">
        <f t="shared" si="0"/>
        <v>11</v>
      </c>
      <c r="C14" t="str">
        <f>bestiary!C5</f>
        <v>bes_name_1</v>
      </c>
      <c r="D14" t="str">
        <f>bestiary!D5</f>
        <v>骷髅剑士</v>
      </c>
    </row>
    <row r="15" spans="2:4">
      <c r="B15" s="27">
        <f t="shared" ref="B15:B21" si="1">ROW(A15)-3</f>
        <v>12</v>
      </c>
      <c r="C15" t="s">
        <v>288</v>
      </c>
      <c r="D15" t="str">
        <f>bestiary!D6</f>
        <v>骷髅弓箭手</v>
      </c>
    </row>
    <row r="16" spans="2:4">
      <c r="B16" s="27">
        <f t="shared" si="1"/>
        <v>13</v>
      </c>
      <c r="C16" t="s">
        <v>289</v>
      </c>
      <c r="D16" t="str">
        <f>bestiary!D7</f>
        <v>骷髅法师</v>
      </c>
    </row>
    <row r="17" spans="2:4">
      <c r="B17" s="27">
        <f t="shared" si="1"/>
        <v>14</v>
      </c>
      <c r="C17" t="s">
        <v>290</v>
      </c>
      <c r="D17" t="str">
        <f>bestiary!D8</f>
        <v>骷髅巫师</v>
      </c>
    </row>
    <row r="18" spans="2:4">
      <c r="B18" s="27">
        <f t="shared" si="1"/>
        <v>15</v>
      </c>
      <c r="C18" t="s">
        <v>291</v>
      </c>
      <c r="D18" t="str">
        <f>bestiary!D9</f>
        <v>骷髅战士</v>
      </c>
    </row>
    <row r="19" spans="2:4">
      <c r="B19" s="27">
        <f t="shared" si="1"/>
        <v>16</v>
      </c>
      <c r="C19" t="s">
        <v>292</v>
      </c>
      <c r="D19" t="str">
        <f>bestiary!D10</f>
        <v>黑精灵杀手</v>
      </c>
    </row>
    <row r="20" spans="2:4">
      <c r="B20" s="27">
        <f t="shared" si="1"/>
        <v>17</v>
      </c>
      <c r="C20" t="s">
        <v>293</v>
      </c>
      <c r="D20" t="str">
        <f>bestiary!D11</f>
        <v>黑精灵法师</v>
      </c>
    </row>
    <row r="21" spans="2:4">
      <c r="B21" s="27">
        <f t="shared" si="1"/>
        <v>18</v>
      </c>
      <c r="C21" t="s">
        <v>294</v>
      </c>
      <c r="D21" t="str">
        <f>bestiary!D12</f>
        <v>黑精灵弓箭手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B1:B3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D10"/>
  <sheetViews>
    <sheetView workbookViewId="0">
      <selection activeCell="E11" sqref="E11"/>
    </sheetView>
  </sheetViews>
  <sheetFormatPr defaultColWidth="8.88888888888889" defaultRowHeight="13.8" outlineLevelCol="3"/>
  <cols>
    <col min="2" max="2" width="11.7777777777778" style="26"/>
  </cols>
  <sheetData>
    <row r="1" spans="1:4">
      <c r="A1" t="s">
        <v>17</v>
      </c>
      <c r="B1" s="26" t="s">
        <v>0</v>
      </c>
      <c r="C1" t="s">
        <v>75</v>
      </c>
      <c r="D1" s="2" t="s">
        <v>295</v>
      </c>
    </row>
    <row r="2" spans="1:4">
      <c r="A2" t="s">
        <v>195</v>
      </c>
      <c r="B2" s="26" t="s">
        <v>87</v>
      </c>
      <c r="C2" t="s">
        <v>133</v>
      </c>
      <c r="D2" s="2"/>
    </row>
    <row r="3" spans="1:4">
      <c r="A3" t="s">
        <v>195</v>
      </c>
      <c r="B3" s="26" t="s">
        <v>296</v>
      </c>
      <c r="C3" t="s">
        <v>297</v>
      </c>
      <c r="D3" s="2"/>
    </row>
    <row r="4" spans="1:1">
      <c r="A4" t="s">
        <v>28</v>
      </c>
    </row>
    <row r="5" spans="1:2">
      <c r="A5" t="s">
        <v>28</v>
      </c>
      <c r="B5" s="26">
        <f>'##表格规范说明'!$C$7*10000+ROW(B5)-4</f>
        <v>1010010001</v>
      </c>
    </row>
    <row r="6" spans="1:2">
      <c r="A6" t="s">
        <v>28</v>
      </c>
      <c r="B6" s="26">
        <f>'##表格规范说明'!$C$7*10000+ROW(B6)-4</f>
        <v>1010010002</v>
      </c>
    </row>
    <row r="7" spans="1:2">
      <c r="A7" t="s">
        <v>28</v>
      </c>
      <c r="B7" s="26">
        <f>'##表格规范说明'!$C$7*10000+ROW(B7)-4</f>
        <v>1010010003</v>
      </c>
    </row>
    <row r="8" spans="1:2">
      <c r="A8" t="s">
        <v>28</v>
      </c>
      <c r="B8" s="26">
        <f>'##表格规范说明'!$C$7*10000+ROW(B8)-4</f>
        <v>1010010004</v>
      </c>
    </row>
    <row r="9" spans="1:2">
      <c r="A9" t="s">
        <v>28</v>
      </c>
      <c r="B9" s="26">
        <f>'##表格规范说明'!$C$7*10000+ROW(B9)-4</f>
        <v>1010010005</v>
      </c>
    </row>
    <row r="10" spans="1:2">
      <c r="A10" t="s">
        <v>28</v>
      </c>
      <c r="B10" s="26">
        <f>'##表格规范说明'!$C$7*10000+ROW(B10)-4</f>
        <v>1010010006</v>
      </c>
    </row>
  </sheetData>
  <mergeCells count="1">
    <mergeCell ref="D1:D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N13"/>
  <sheetViews>
    <sheetView tabSelected="1" workbookViewId="0">
      <selection activeCell="E17" sqref="E17"/>
    </sheetView>
  </sheetViews>
  <sheetFormatPr defaultColWidth="8.88888888888889" defaultRowHeight="13.8"/>
  <cols>
    <col min="2" max="2" width="11.7777777777778" style="18"/>
    <col min="3" max="3" width="20.5555555555556" customWidth="1"/>
    <col min="4" max="4" width="11.8888888888889" customWidth="1"/>
    <col min="5" max="5" width="29.8888888888889" customWidth="1"/>
    <col min="6" max="9" width="8.88888888888889" style="24"/>
    <col min="10" max="10" width="12.2222222222222" style="24" customWidth="1"/>
    <col min="11" max="12" width="8.88888888888889" style="24"/>
    <col min="13" max="13" width="10.1111111111111" style="24" customWidth="1"/>
    <col min="14" max="14" width="12.7777777777778" customWidth="1"/>
  </cols>
  <sheetData>
    <row r="1" spans="1:14">
      <c r="A1" t="s">
        <v>17</v>
      </c>
      <c r="B1" s="18" t="s">
        <v>0</v>
      </c>
      <c r="C1" t="s">
        <v>298</v>
      </c>
      <c r="D1" s="22" t="s">
        <v>299</v>
      </c>
      <c r="E1" s="22" t="s">
        <v>300</v>
      </c>
      <c r="F1" s="23" t="s">
        <v>301</v>
      </c>
      <c r="M1" s="2" t="s">
        <v>302</v>
      </c>
      <c r="N1" s="19" t="s">
        <v>303</v>
      </c>
    </row>
    <row r="2" spans="1:14">
      <c r="A2" t="s">
        <v>195</v>
      </c>
      <c r="B2" s="18" t="s">
        <v>87</v>
      </c>
      <c r="C2" t="s">
        <v>304</v>
      </c>
      <c r="D2" s="2"/>
      <c r="E2" s="2" t="s">
        <v>305</v>
      </c>
      <c r="F2" s="23" t="s">
        <v>83</v>
      </c>
      <c r="M2" s="2"/>
      <c r="N2" s="19" t="s">
        <v>129</v>
      </c>
    </row>
    <row r="3" spans="1:14">
      <c r="A3" t="s">
        <v>195</v>
      </c>
      <c r="D3" s="2"/>
      <c r="E3" s="2"/>
      <c r="F3" s="25" t="s">
        <v>85</v>
      </c>
      <c r="G3" s="24" t="s">
        <v>88</v>
      </c>
      <c r="H3" s="24" t="s">
        <v>90</v>
      </c>
      <c r="I3" s="24" t="s">
        <v>92</v>
      </c>
      <c r="J3" s="24" t="s">
        <v>94</v>
      </c>
      <c r="K3" s="24" t="s">
        <v>96</v>
      </c>
      <c r="L3" s="24" t="s">
        <v>98</v>
      </c>
      <c r="M3" s="2"/>
      <c r="N3" t="s">
        <v>131</v>
      </c>
    </row>
    <row r="4" spans="1:13">
      <c r="A4" t="s">
        <v>28</v>
      </c>
      <c r="B4" s="18" t="s">
        <v>296</v>
      </c>
      <c r="C4" t="s">
        <v>297</v>
      </c>
      <c r="D4" s="2"/>
      <c r="E4" s="2" t="s">
        <v>306</v>
      </c>
      <c r="M4" s="2"/>
    </row>
    <row r="5" spans="2:14">
      <c r="B5" s="18">
        <f>'##表格规范说明'!$C$8*10000+ROW(B5)-4</f>
        <v>1010020001</v>
      </c>
      <c r="C5" t="s">
        <v>307</v>
      </c>
      <c r="D5" t="s">
        <v>308</v>
      </c>
      <c r="E5" t="s">
        <v>179</v>
      </c>
      <c r="F5" s="24">
        <v>12</v>
      </c>
      <c r="G5" s="24">
        <v>12</v>
      </c>
      <c r="H5" s="24">
        <v>17</v>
      </c>
      <c r="I5" s="24">
        <v>12</v>
      </c>
      <c r="J5" s="24">
        <v>12</v>
      </c>
      <c r="K5" s="24">
        <v>15</v>
      </c>
      <c r="L5" s="24">
        <v>8</v>
      </c>
      <c r="M5" s="24">
        <f t="shared" ref="M5:M13" si="0">SUM(F5:L5)</f>
        <v>88</v>
      </c>
      <c r="N5" s="19" t="s">
        <v>309</v>
      </c>
    </row>
    <row r="6" spans="2:14">
      <c r="B6" s="18">
        <f>'##表格规范说明'!$C$8*10000+ROW(B6)-4</f>
        <v>1010020002</v>
      </c>
      <c r="C6" t="s">
        <v>310</v>
      </c>
      <c r="D6" t="s">
        <v>311</v>
      </c>
      <c r="E6" t="s">
        <v>177</v>
      </c>
      <c r="F6" s="24">
        <v>10</v>
      </c>
      <c r="G6" s="24">
        <v>10</v>
      </c>
      <c r="H6" s="24">
        <v>14</v>
      </c>
      <c r="I6" s="24">
        <v>18</v>
      </c>
      <c r="J6" s="24">
        <v>12</v>
      </c>
      <c r="K6" s="24">
        <v>10</v>
      </c>
      <c r="L6" s="24">
        <v>10</v>
      </c>
      <c r="M6" s="24">
        <f t="shared" si="0"/>
        <v>84</v>
      </c>
      <c r="N6" s="19" t="s">
        <v>312</v>
      </c>
    </row>
    <row r="7" spans="2:14">
      <c r="B7" s="18">
        <f>'##表格规范说明'!$C$8*10000+ROW(B7)-4</f>
        <v>1010020003</v>
      </c>
      <c r="C7" t="s">
        <v>313</v>
      </c>
      <c r="D7" t="s">
        <v>314</v>
      </c>
      <c r="E7" t="s">
        <v>175</v>
      </c>
      <c r="F7" s="24">
        <v>16</v>
      </c>
      <c r="G7" s="24">
        <v>12</v>
      </c>
      <c r="H7" s="24">
        <v>9</v>
      </c>
      <c r="I7" s="24">
        <v>17</v>
      </c>
      <c r="J7" s="24">
        <v>14</v>
      </c>
      <c r="K7" s="24">
        <v>8</v>
      </c>
      <c r="L7" s="24">
        <v>12</v>
      </c>
      <c r="M7" s="24">
        <f t="shared" si="0"/>
        <v>88</v>
      </c>
      <c r="N7" s="19" t="s">
        <v>315</v>
      </c>
    </row>
    <row r="8" spans="2:14">
      <c r="B8" s="18">
        <f>'##表格规范说明'!$C$8*10000+ROW(B8)-4</f>
        <v>1010020004</v>
      </c>
      <c r="C8" t="s">
        <v>316</v>
      </c>
      <c r="D8" t="s">
        <v>317</v>
      </c>
      <c r="E8" t="s">
        <v>181</v>
      </c>
      <c r="F8" s="24">
        <v>10</v>
      </c>
      <c r="G8" s="24">
        <v>17</v>
      </c>
      <c r="H8" s="24">
        <v>10</v>
      </c>
      <c r="I8" s="24">
        <v>12</v>
      </c>
      <c r="J8" s="24">
        <v>12</v>
      </c>
      <c r="K8" s="24">
        <v>14</v>
      </c>
      <c r="L8" s="24">
        <v>10</v>
      </c>
      <c r="M8" s="24">
        <f t="shared" si="0"/>
        <v>85</v>
      </c>
      <c r="N8" s="19" t="s">
        <v>318</v>
      </c>
    </row>
    <row r="9" spans="2:14">
      <c r="B9" s="18">
        <f>'##表格规范说明'!$C$8*10000+ROW(B9)-4</f>
        <v>1010020005</v>
      </c>
      <c r="C9" t="s">
        <v>319</v>
      </c>
      <c r="D9" t="s">
        <v>320</v>
      </c>
      <c r="E9" t="s">
        <v>173</v>
      </c>
      <c r="F9" s="24">
        <v>16</v>
      </c>
      <c r="G9" s="24">
        <v>11</v>
      </c>
      <c r="H9" s="24">
        <v>8</v>
      </c>
      <c r="I9" s="24">
        <v>8</v>
      </c>
      <c r="J9" s="24">
        <v>17</v>
      </c>
      <c r="K9" s="24">
        <v>8</v>
      </c>
      <c r="L9" s="24">
        <v>17</v>
      </c>
      <c r="M9" s="24">
        <f t="shared" si="0"/>
        <v>85</v>
      </c>
      <c r="N9" s="19" t="s">
        <v>321</v>
      </c>
    </row>
    <row r="10" spans="2:14">
      <c r="B10" s="18">
        <f>'##表格规范说明'!$C$8*10000+ROW(B10)-4</f>
        <v>1010020006</v>
      </c>
      <c r="C10" t="s">
        <v>322</v>
      </c>
      <c r="D10" t="s">
        <v>323</v>
      </c>
      <c r="E10" t="s">
        <v>179</v>
      </c>
      <c r="F10" s="24">
        <v>10</v>
      </c>
      <c r="G10" s="24">
        <v>15</v>
      </c>
      <c r="H10" s="24">
        <v>19</v>
      </c>
      <c r="I10" s="24">
        <v>12</v>
      </c>
      <c r="J10" s="24">
        <v>10</v>
      </c>
      <c r="K10" s="24">
        <v>8</v>
      </c>
      <c r="L10" s="24">
        <v>12</v>
      </c>
      <c r="M10" s="24">
        <f t="shared" si="0"/>
        <v>86</v>
      </c>
      <c r="N10" s="19" t="s">
        <v>324</v>
      </c>
    </row>
    <row r="11" spans="2:14">
      <c r="B11" s="18">
        <f>'##表格规范说明'!$C$8*10000+ROW(B11)-4</f>
        <v>1010020007</v>
      </c>
      <c r="C11" t="s">
        <v>325</v>
      </c>
      <c r="D11" s="19" t="s">
        <v>326</v>
      </c>
      <c r="E11" s="19" t="s">
        <v>183</v>
      </c>
      <c r="F11" s="24">
        <v>16</v>
      </c>
      <c r="G11" s="24">
        <v>16</v>
      </c>
      <c r="H11" s="24">
        <v>9</v>
      </c>
      <c r="I11" s="24">
        <v>12</v>
      </c>
      <c r="J11" s="24">
        <v>12</v>
      </c>
      <c r="K11" s="24">
        <v>17</v>
      </c>
      <c r="L11" s="24">
        <v>8</v>
      </c>
      <c r="M11" s="24">
        <f t="shared" si="0"/>
        <v>90</v>
      </c>
      <c r="N11" s="19" t="s">
        <v>327</v>
      </c>
    </row>
    <row r="12" spans="2:14">
      <c r="B12" s="18">
        <f>'##表格规范说明'!$C$8*10000+ROW(B12)-4</f>
        <v>1010020008</v>
      </c>
      <c r="C12" t="s">
        <v>328</v>
      </c>
      <c r="D12" t="s">
        <v>329</v>
      </c>
      <c r="E12" s="19" t="s">
        <v>185</v>
      </c>
      <c r="F12" s="24">
        <v>14</v>
      </c>
      <c r="G12" s="24">
        <v>10</v>
      </c>
      <c r="H12" s="24">
        <v>14</v>
      </c>
      <c r="I12" s="24">
        <v>17</v>
      </c>
      <c r="J12" s="24">
        <v>12</v>
      </c>
      <c r="K12" s="24">
        <v>10</v>
      </c>
      <c r="L12" s="24">
        <v>12</v>
      </c>
      <c r="M12" s="24">
        <f t="shared" si="0"/>
        <v>89</v>
      </c>
      <c r="N12" s="19" t="s">
        <v>330</v>
      </c>
    </row>
    <row r="13" spans="2:14">
      <c r="B13" s="18">
        <f>'##表格规范说明'!$C$8*10000+ROW(B13)-4</f>
        <v>1010020009</v>
      </c>
      <c r="C13" t="s">
        <v>331</v>
      </c>
      <c r="D13" t="s">
        <v>332</v>
      </c>
      <c r="E13" s="19" t="s">
        <v>173</v>
      </c>
      <c r="F13" s="24">
        <v>16</v>
      </c>
      <c r="G13" s="24">
        <v>16</v>
      </c>
      <c r="H13" s="24">
        <v>10</v>
      </c>
      <c r="I13" s="24">
        <v>12</v>
      </c>
      <c r="J13" s="24">
        <v>14</v>
      </c>
      <c r="K13" s="24">
        <v>8</v>
      </c>
      <c r="L13" s="24">
        <v>14</v>
      </c>
      <c r="M13" s="24">
        <f t="shared" si="0"/>
        <v>90</v>
      </c>
      <c r="N13" s="19" t="s">
        <v>333</v>
      </c>
    </row>
  </sheetData>
  <mergeCells count="4">
    <mergeCell ref="F1:L1"/>
    <mergeCell ref="F2:L2"/>
    <mergeCell ref="D1:D4"/>
    <mergeCell ref="M1:M4"/>
  </mergeCells>
  <dataValidations count="1">
    <dataValidation type="list" allowBlank="1" showInputMessage="1" showErrorMessage="1" sqref="E5:E13">
      <formula1>enums!$I$16:$I$22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4 " / > < p i x e l a t o r L i s t   s h e e t S t i d = " 2 " / > < p i x e l a t o r L i s t   s h e e t S t i d = " 3 " / > < p i x e l a t o r L i s t   s h e e t S t i d = " 1 " / > < p i x e l a t o r L i s t   s h e e t S t i d = " 5 " / > < p i x e l a t o r L i s t   s h e e t S t i d = " 6 " / > < p i x e l a t o r L i s t   s h e e t S t i d = " 7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##表格规范说明</vt:lpstr>
      <vt:lpstr>tables</vt:lpstr>
      <vt:lpstr>beans</vt:lpstr>
      <vt:lpstr>enums</vt:lpstr>
      <vt:lpstr>audio</vt:lpstr>
      <vt:lpstr>loc_ui</vt:lpstr>
      <vt:lpstr>loc_game</vt:lpstr>
      <vt:lpstr>cyclopedia</vt:lpstr>
      <vt:lpstr>partner</vt:lpstr>
      <vt:lpstr>bestiary</vt:lpstr>
      <vt:lpstr>equipment</vt:lpstr>
      <vt:lpstr>ChaClass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abc</cp:lastModifiedBy>
  <dcterms:created xsi:type="dcterms:W3CDTF">2015-06-07T18:19:00Z</dcterms:created>
  <dcterms:modified xsi:type="dcterms:W3CDTF">2024-12-11T15:25:01Z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500818AA25784D808261E39BACDDFF95_13</vt:lpwstr>
  </property>
  <property fmtid="{D5CDD505-2E9C-101B-9397-08002B2CF9AE}" pid="4" name="KSOReadingLayout">
    <vt:bool>true</vt:bool>
  </property>
</Properties>
</file>