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sa\OneDrive\Escritorio\ITESM\6to Semestre Negocios (LEM)\Analítica de datos y herramientas de inteligencia artificial II\Módulo 1\"/>
    </mc:Choice>
  </mc:AlternateContent>
  <xr:revisionPtr revIDLastSave="0" documentId="13_ncr:1_{695B52AF-11DE-4499-A719-91E3F439F24F}" xr6:coauthVersionLast="40" xr6:coauthVersionMax="40" xr10:uidLastSave="{00000000-0000-0000-0000-000000000000}"/>
  <bookViews>
    <workbookView xWindow="0" yWindow="0" windowWidth="23040" windowHeight="9048" xr2:uid="{8F245185-DAA0-41C8-8BE2-D6F759DF6F9D}"/>
  </bookViews>
  <sheets>
    <sheet name="Test 1" sheetId="5" r:id="rId1"/>
    <sheet name="Test 2" sheetId="3" r:id="rId2"/>
    <sheet name="Test 3" sheetId="4" r:id="rId3"/>
    <sheet name="Test 4" sheetId="1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4" i="1" s="1"/>
  <c r="C13" i="1"/>
  <c r="C14" i="1" s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E13" i="1" s="1"/>
  <c r="D13" i="4"/>
  <c r="D14" i="4" s="1"/>
  <c r="C13" i="4"/>
  <c r="C14" i="4" s="1"/>
  <c r="G12" i="4"/>
  <c r="F12" i="4"/>
  <c r="E12" i="4"/>
  <c r="G11" i="4"/>
  <c r="F11" i="4"/>
  <c r="E11" i="4"/>
  <c r="G10" i="4"/>
  <c r="F10" i="4"/>
  <c r="E10" i="4"/>
  <c r="G9" i="4"/>
  <c r="F9" i="4"/>
  <c r="E9" i="4"/>
  <c r="G8" i="4"/>
  <c r="F8" i="4"/>
  <c r="E8" i="4"/>
  <c r="G7" i="4"/>
  <c r="F7" i="4"/>
  <c r="E7" i="4"/>
  <c r="G6" i="4"/>
  <c r="F6" i="4"/>
  <c r="E6" i="4"/>
  <c r="G5" i="4"/>
  <c r="F5" i="4"/>
  <c r="E5" i="4"/>
  <c r="G4" i="4"/>
  <c r="F4" i="4"/>
  <c r="E4" i="4"/>
  <c r="G3" i="4"/>
  <c r="F3" i="4"/>
  <c r="E3" i="4"/>
  <c r="F23" i="3"/>
  <c r="F17" i="3"/>
  <c r="G18" i="3"/>
  <c r="F18" i="3"/>
  <c r="E18" i="3"/>
  <c r="C20" i="3"/>
  <c r="C17" i="3"/>
  <c r="F6" i="3"/>
  <c r="F3" i="3"/>
  <c r="E3" i="3"/>
  <c r="G13" i="3"/>
  <c r="F13" i="3"/>
  <c r="E13" i="3"/>
  <c r="D13" i="3"/>
  <c r="C14" i="3"/>
  <c r="D14" i="3"/>
  <c r="C13" i="3"/>
  <c r="G12" i="3"/>
  <c r="F12" i="3"/>
  <c r="E12" i="3"/>
  <c r="G11" i="3"/>
  <c r="F11" i="3"/>
  <c r="E11" i="3"/>
  <c r="G10" i="3"/>
  <c r="F10" i="3"/>
  <c r="E10" i="3"/>
  <c r="G9" i="3"/>
  <c r="F9" i="3"/>
  <c r="E9" i="3"/>
  <c r="G8" i="3"/>
  <c r="F8" i="3"/>
  <c r="E8" i="3"/>
  <c r="G7" i="3"/>
  <c r="F7" i="3"/>
  <c r="E7" i="3"/>
  <c r="G6" i="3"/>
  <c r="E6" i="3"/>
  <c r="G5" i="3"/>
  <c r="F5" i="3"/>
  <c r="E5" i="3"/>
  <c r="G4" i="3"/>
  <c r="F4" i="3"/>
  <c r="E4" i="3"/>
  <c r="G3" i="3"/>
  <c r="D13" i="5"/>
  <c r="D14" i="5" s="1"/>
  <c r="C13" i="5"/>
  <c r="C14" i="5" s="1"/>
  <c r="G12" i="5"/>
  <c r="F12" i="5"/>
  <c r="E12" i="5"/>
  <c r="G11" i="5"/>
  <c r="F11" i="5"/>
  <c r="E11" i="5"/>
  <c r="G10" i="5"/>
  <c r="F10" i="5"/>
  <c r="E10" i="5"/>
  <c r="G9" i="5"/>
  <c r="F9" i="5"/>
  <c r="E9" i="5"/>
  <c r="G8" i="5"/>
  <c r="F8" i="5"/>
  <c r="E8" i="5"/>
  <c r="G7" i="5"/>
  <c r="F7" i="5"/>
  <c r="E7" i="5"/>
  <c r="G6" i="5"/>
  <c r="F6" i="5"/>
  <c r="E6" i="5"/>
  <c r="G5" i="5"/>
  <c r="F5" i="5"/>
  <c r="E5" i="5"/>
  <c r="G4" i="5"/>
  <c r="F4" i="5"/>
  <c r="E4" i="5"/>
  <c r="G3" i="5"/>
  <c r="F3" i="5"/>
  <c r="E3" i="5"/>
  <c r="G13" i="1" l="1"/>
  <c r="F18" i="1" s="1"/>
  <c r="G18" i="1" s="1"/>
  <c r="F13" i="1"/>
  <c r="C20" i="1"/>
  <c r="E18" i="1"/>
  <c r="C17" i="1"/>
  <c r="F23" i="1" s="1"/>
  <c r="G13" i="4"/>
  <c r="F13" i="4"/>
  <c r="E18" i="4" s="1"/>
  <c r="E13" i="4"/>
  <c r="G13" i="5"/>
  <c r="E13" i="5"/>
  <c r="F18" i="5" s="1"/>
  <c r="G18" i="5" s="1"/>
  <c r="F13" i="5"/>
  <c r="E18" i="5" s="1"/>
  <c r="F17" i="1" l="1"/>
  <c r="F20" i="1" s="1"/>
  <c r="F18" i="4"/>
  <c r="G18" i="4" s="1"/>
  <c r="F17" i="4"/>
  <c r="F20" i="4" s="1"/>
  <c r="C20" i="4"/>
  <c r="C17" i="4" s="1"/>
  <c r="F23" i="4" s="1"/>
  <c r="F20" i="3"/>
  <c r="F17" i="5"/>
  <c r="F20" i="5" s="1"/>
  <c r="C20" i="5"/>
  <c r="C17" i="5" s="1"/>
  <c r="F23" i="5" s="1"/>
</calcChain>
</file>

<file path=xl/sharedStrings.xml><?xml version="1.0" encoding="utf-8"?>
<sst xmlns="http://schemas.openxmlformats.org/spreadsheetml/2006/main" count="60" uniqueCount="17">
  <si>
    <t>x * x</t>
  </si>
  <si>
    <t>x * y</t>
  </si>
  <si>
    <t>y * y</t>
  </si>
  <si>
    <t>sum</t>
  </si>
  <si>
    <t>avg</t>
  </si>
  <si>
    <t>b1</t>
  </si>
  <si>
    <t>Raiz</t>
  </si>
  <si>
    <t>b0</t>
  </si>
  <si>
    <t>r^2</t>
  </si>
  <si>
    <t>yk</t>
  </si>
  <si>
    <t>rxy</t>
  </si>
  <si>
    <t>Estimated Proxy Size (x)</t>
  </si>
  <si>
    <t>Actual Added and Modified Size (y)</t>
  </si>
  <si>
    <t>Program Number</t>
  </si>
  <si>
    <t>xk</t>
  </si>
  <si>
    <t>Actual Development Hours (y)</t>
  </si>
  <si>
    <t>Plan Added and Modified Size 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</si>
</sst>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i/>
      <sz val="13"/>
      <color theme="1"/>
      <name val="Calibri"/>
      <family val="2"/>
      <scheme val="minor"/>
    </font>
    <font>
      <b/>
      <sz val="13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3" fillId="0" borderId="0" xfId="0" applyFont="1" applyFill="1"/>
    <xf numFmtId="0" fontId="4" fillId="3" borderId="0" xfId="0" applyFont="1" applyFill="1"/>
    <xf numFmtId="0" fontId="5" fillId="0" borderId="0" xfId="0" applyFont="1"/>
    <xf numFmtId="0" fontId="4" fillId="4" borderId="0" xfId="0" applyFont="1" applyFill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5" borderId="0" xfId="0" applyFont="1" applyFill="1"/>
    <xf numFmtId="0" fontId="7" fillId="0" borderId="0" xfId="0" applyFont="1"/>
    <xf numFmtId="0" fontId="6" fillId="6" borderId="0" xfId="0" applyFont="1" applyFill="1"/>
    <xf numFmtId="0" fontId="8" fillId="0" borderId="0" xfId="0" applyFont="1" applyAlignment="1">
      <alignment horizontal="center"/>
    </xf>
    <xf numFmtId="0" fontId="6" fillId="7" borderId="0" xfId="0" applyFont="1" applyFill="1"/>
    <xf numFmtId="0" fontId="6" fillId="7" borderId="0" xfId="0" applyFont="1" applyFill="1" applyAlignment="1">
      <alignment horizontal="left"/>
    </xf>
    <xf numFmtId="0" fontId="9" fillId="7" borderId="0" xfId="0" applyFont="1" applyFill="1"/>
    <xf numFmtId="0" fontId="0" fillId="0" borderId="0" xfId="0" applyFont="1" applyBorder="1"/>
    <xf numFmtId="0" fontId="10" fillId="0" borderId="0" xfId="0" applyFont="1" applyBorder="1" applyAlignment="1">
      <alignment horizontal="right" vertical="center" wrapText="1"/>
    </xf>
    <xf numFmtId="0" fontId="1" fillId="2" borderId="0" xfId="0" applyFont="1" applyFill="1" applyBorder="1"/>
    <xf numFmtId="0" fontId="11" fillId="0" borderId="0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25</xdr:row>
      <xdr:rowOff>0</xdr:rowOff>
    </xdr:from>
    <xdr:to>
      <xdr:col>3</xdr:col>
      <xdr:colOff>250310</xdr:colOff>
      <xdr:row>34</xdr:row>
      <xdr:rowOff>167640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212E762-4BB3-49B5-A1E8-9B01811A444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4154" t="47208" r="51253" b="32866"/>
        <a:stretch/>
      </xdr:blipFill>
      <xdr:spPr>
        <a:xfrm>
          <a:off x="792480" y="4876800"/>
          <a:ext cx="2361050" cy="18135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3</xdr:col>
      <xdr:colOff>458582</xdr:colOff>
      <xdr:row>39</xdr:row>
      <xdr:rowOff>101074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64D6185-9611-4F8C-B878-EAFDFB07DC8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1979" t="35901" r="56936" b="59117"/>
        <a:stretch/>
      </xdr:blipFill>
      <xdr:spPr>
        <a:xfrm>
          <a:off x="792480" y="6888480"/>
          <a:ext cx="2569322" cy="649714"/>
        </a:xfrm>
        <a:prstGeom prst="rect">
          <a:avLst/>
        </a:prstGeom>
      </xdr:spPr>
    </xdr:pic>
    <xdr:clientData/>
  </xdr:twoCellAnchor>
  <xdr:twoCellAnchor editAs="oneCell">
    <xdr:from>
      <xdr:col>0</xdr:col>
      <xdr:colOff>784860</xdr:colOff>
      <xdr:row>40</xdr:row>
      <xdr:rowOff>7620</xdr:rowOff>
    </xdr:from>
    <xdr:to>
      <xdr:col>5</xdr:col>
      <xdr:colOff>309487</xdr:colOff>
      <xdr:row>49</xdr:row>
      <xdr:rowOff>175259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BD23F7D5-64A0-48B8-A945-63EE5764073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4994" t="49426" r="40615" b="34138"/>
        <a:stretch/>
      </xdr:blipFill>
      <xdr:spPr>
        <a:xfrm>
          <a:off x="784860" y="7627620"/>
          <a:ext cx="4812907" cy="1813559"/>
        </a:xfrm>
        <a:prstGeom prst="rect">
          <a:avLst/>
        </a:prstGeom>
      </xdr:spPr>
    </xdr:pic>
    <xdr:clientData/>
  </xdr:twoCellAnchor>
  <xdr:twoCellAnchor editAs="oneCell">
    <xdr:from>
      <xdr:col>0</xdr:col>
      <xdr:colOff>777240</xdr:colOff>
      <xdr:row>50</xdr:row>
      <xdr:rowOff>30480</xdr:rowOff>
    </xdr:from>
    <xdr:to>
      <xdr:col>6</xdr:col>
      <xdr:colOff>756838</xdr:colOff>
      <xdr:row>60</xdr:row>
      <xdr:rowOff>76200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D157EE17-CF0E-4114-831A-9AF7B0C45A4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24743" t="42930" r="28100" b="31960"/>
        <a:stretch/>
      </xdr:blipFill>
      <xdr:spPr>
        <a:xfrm>
          <a:off x="777240" y="9479280"/>
          <a:ext cx="6258478" cy="18745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25</xdr:row>
      <xdr:rowOff>0</xdr:rowOff>
    </xdr:from>
    <xdr:to>
      <xdr:col>3</xdr:col>
      <xdr:colOff>242690</xdr:colOff>
      <xdr:row>34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A6BB1E1-3015-4B34-AC6E-97B0F8D83AA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4154" t="47208" r="51253" b="32866"/>
        <a:stretch/>
      </xdr:blipFill>
      <xdr:spPr>
        <a:xfrm>
          <a:off x="792480" y="5143500"/>
          <a:ext cx="2361050" cy="18135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3</xdr:col>
      <xdr:colOff>450962</xdr:colOff>
      <xdr:row>39</xdr:row>
      <xdr:rowOff>101074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F476F04-D5C1-43F9-8C42-3F499BE8B6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1979" t="35901" r="56936" b="59117"/>
        <a:stretch/>
      </xdr:blipFill>
      <xdr:spPr>
        <a:xfrm>
          <a:off x="792480" y="7155180"/>
          <a:ext cx="2569322" cy="649714"/>
        </a:xfrm>
        <a:prstGeom prst="rect">
          <a:avLst/>
        </a:prstGeom>
      </xdr:spPr>
    </xdr:pic>
    <xdr:clientData/>
  </xdr:twoCellAnchor>
  <xdr:twoCellAnchor editAs="oneCell">
    <xdr:from>
      <xdr:col>0</xdr:col>
      <xdr:colOff>784860</xdr:colOff>
      <xdr:row>40</xdr:row>
      <xdr:rowOff>7620</xdr:rowOff>
    </xdr:from>
    <xdr:to>
      <xdr:col>5</xdr:col>
      <xdr:colOff>149467</xdr:colOff>
      <xdr:row>49</xdr:row>
      <xdr:rowOff>175259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31DD281-E0F7-4A36-B8B7-C10BF0B3D8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4994" t="49426" r="40615" b="34138"/>
        <a:stretch/>
      </xdr:blipFill>
      <xdr:spPr>
        <a:xfrm>
          <a:off x="784860" y="7894320"/>
          <a:ext cx="4812907" cy="1813559"/>
        </a:xfrm>
        <a:prstGeom prst="rect">
          <a:avLst/>
        </a:prstGeom>
      </xdr:spPr>
    </xdr:pic>
    <xdr:clientData/>
  </xdr:twoCellAnchor>
  <xdr:twoCellAnchor editAs="oneCell">
    <xdr:from>
      <xdr:col>0</xdr:col>
      <xdr:colOff>777240</xdr:colOff>
      <xdr:row>50</xdr:row>
      <xdr:rowOff>30480</xdr:rowOff>
    </xdr:from>
    <xdr:to>
      <xdr:col>6</xdr:col>
      <xdr:colOff>596818</xdr:colOff>
      <xdr:row>60</xdr:row>
      <xdr:rowOff>76200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2D3A587-5BD8-48E9-9D00-ADF5436EC72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24743" t="42930" r="28100" b="31960"/>
        <a:stretch/>
      </xdr:blipFill>
      <xdr:spPr>
        <a:xfrm>
          <a:off x="777240" y="9745980"/>
          <a:ext cx="6258478" cy="18745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25</xdr:row>
      <xdr:rowOff>0</xdr:rowOff>
    </xdr:from>
    <xdr:to>
      <xdr:col>3</xdr:col>
      <xdr:colOff>174110</xdr:colOff>
      <xdr:row>34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526FE75-D104-4A3E-BFC9-2FB93C7F091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4154" t="47208" r="51253" b="32866"/>
        <a:stretch/>
      </xdr:blipFill>
      <xdr:spPr>
        <a:xfrm>
          <a:off x="792480" y="5143500"/>
          <a:ext cx="2361050" cy="18135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3</xdr:col>
      <xdr:colOff>382382</xdr:colOff>
      <xdr:row>39</xdr:row>
      <xdr:rowOff>101074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A1A20B8-B369-4C5D-8B16-A42BFCB0C87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1979" t="35901" r="56936" b="59117"/>
        <a:stretch/>
      </xdr:blipFill>
      <xdr:spPr>
        <a:xfrm>
          <a:off x="792480" y="7155180"/>
          <a:ext cx="2569322" cy="649714"/>
        </a:xfrm>
        <a:prstGeom prst="rect">
          <a:avLst/>
        </a:prstGeom>
      </xdr:spPr>
    </xdr:pic>
    <xdr:clientData/>
  </xdr:twoCellAnchor>
  <xdr:twoCellAnchor editAs="oneCell">
    <xdr:from>
      <xdr:col>0</xdr:col>
      <xdr:colOff>784860</xdr:colOff>
      <xdr:row>40</xdr:row>
      <xdr:rowOff>7620</xdr:rowOff>
    </xdr:from>
    <xdr:to>
      <xdr:col>5</xdr:col>
      <xdr:colOff>149467</xdr:colOff>
      <xdr:row>49</xdr:row>
      <xdr:rowOff>175259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BFDBE04-DC99-4AD0-9305-C606244A66E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4994" t="49426" r="40615" b="34138"/>
        <a:stretch/>
      </xdr:blipFill>
      <xdr:spPr>
        <a:xfrm>
          <a:off x="784860" y="7894320"/>
          <a:ext cx="4812907" cy="1813559"/>
        </a:xfrm>
        <a:prstGeom prst="rect">
          <a:avLst/>
        </a:prstGeom>
      </xdr:spPr>
    </xdr:pic>
    <xdr:clientData/>
  </xdr:twoCellAnchor>
  <xdr:twoCellAnchor editAs="oneCell">
    <xdr:from>
      <xdr:col>0</xdr:col>
      <xdr:colOff>777240</xdr:colOff>
      <xdr:row>50</xdr:row>
      <xdr:rowOff>30480</xdr:rowOff>
    </xdr:from>
    <xdr:to>
      <xdr:col>7</xdr:col>
      <xdr:colOff>2458</xdr:colOff>
      <xdr:row>60</xdr:row>
      <xdr:rowOff>76200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55D5ADC-04AB-4E06-B79C-C4F6E2F1F7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24743" t="42930" r="28100" b="31960"/>
        <a:stretch/>
      </xdr:blipFill>
      <xdr:spPr>
        <a:xfrm>
          <a:off x="777240" y="9745980"/>
          <a:ext cx="6258478" cy="18745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25</xdr:row>
      <xdr:rowOff>0</xdr:rowOff>
    </xdr:from>
    <xdr:to>
      <xdr:col>3</xdr:col>
      <xdr:colOff>113150</xdr:colOff>
      <xdr:row>34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75AD382-4CFF-4467-A678-B18F0FCDF1B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4154" t="47208" r="51253" b="32866"/>
        <a:stretch/>
      </xdr:blipFill>
      <xdr:spPr>
        <a:xfrm>
          <a:off x="792480" y="5143500"/>
          <a:ext cx="2361050" cy="18135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3</xdr:col>
      <xdr:colOff>321422</xdr:colOff>
      <xdr:row>39</xdr:row>
      <xdr:rowOff>101074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2CEF25A-1EA0-439D-8A75-BDB6C0FB29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1979" t="35901" r="56936" b="59117"/>
        <a:stretch/>
      </xdr:blipFill>
      <xdr:spPr>
        <a:xfrm>
          <a:off x="792480" y="7155180"/>
          <a:ext cx="2569322" cy="649714"/>
        </a:xfrm>
        <a:prstGeom prst="rect">
          <a:avLst/>
        </a:prstGeom>
      </xdr:spPr>
    </xdr:pic>
    <xdr:clientData/>
  </xdr:twoCellAnchor>
  <xdr:twoCellAnchor editAs="oneCell">
    <xdr:from>
      <xdr:col>0</xdr:col>
      <xdr:colOff>784860</xdr:colOff>
      <xdr:row>40</xdr:row>
      <xdr:rowOff>7620</xdr:rowOff>
    </xdr:from>
    <xdr:to>
      <xdr:col>5</xdr:col>
      <xdr:colOff>187567</xdr:colOff>
      <xdr:row>49</xdr:row>
      <xdr:rowOff>175259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C023052-648E-48E1-9DF1-AD9D408097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4994" t="49426" r="40615" b="34138"/>
        <a:stretch/>
      </xdr:blipFill>
      <xdr:spPr>
        <a:xfrm>
          <a:off x="784860" y="7894320"/>
          <a:ext cx="4812907" cy="1813559"/>
        </a:xfrm>
        <a:prstGeom prst="rect">
          <a:avLst/>
        </a:prstGeom>
      </xdr:spPr>
    </xdr:pic>
    <xdr:clientData/>
  </xdr:twoCellAnchor>
  <xdr:twoCellAnchor editAs="oneCell">
    <xdr:from>
      <xdr:col>0</xdr:col>
      <xdr:colOff>777240</xdr:colOff>
      <xdr:row>50</xdr:row>
      <xdr:rowOff>30480</xdr:rowOff>
    </xdr:from>
    <xdr:to>
      <xdr:col>7</xdr:col>
      <xdr:colOff>40558</xdr:colOff>
      <xdr:row>60</xdr:row>
      <xdr:rowOff>76200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29ED1C7-FC1B-4F4B-9378-5C170D01BB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24743" t="42930" r="28100" b="31960"/>
        <a:stretch/>
      </xdr:blipFill>
      <xdr:spPr>
        <a:xfrm>
          <a:off x="777240" y="9745980"/>
          <a:ext cx="6258478" cy="187452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lase21_M1_RegresionLine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C2">
            <v>130</v>
          </cell>
          <cell r="D2">
            <v>186</v>
          </cell>
        </row>
        <row r="3">
          <cell r="C3">
            <v>650</v>
          </cell>
          <cell r="D3">
            <v>699</v>
          </cell>
        </row>
        <row r="4">
          <cell r="C4">
            <v>99</v>
          </cell>
          <cell r="D4">
            <v>132</v>
          </cell>
        </row>
        <row r="5">
          <cell r="C5">
            <v>150</v>
          </cell>
          <cell r="D5">
            <v>272</v>
          </cell>
        </row>
        <row r="6">
          <cell r="C6">
            <v>128</v>
          </cell>
          <cell r="D6">
            <v>291</v>
          </cell>
        </row>
        <row r="7">
          <cell r="C7">
            <v>302</v>
          </cell>
          <cell r="D7">
            <v>331</v>
          </cell>
        </row>
        <row r="8">
          <cell r="C8">
            <v>95</v>
          </cell>
          <cell r="D8">
            <v>199</v>
          </cell>
        </row>
        <row r="9">
          <cell r="C9">
            <v>945</v>
          </cell>
          <cell r="D9">
            <v>1890</v>
          </cell>
        </row>
        <row r="10">
          <cell r="C10">
            <v>368</v>
          </cell>
          <cell r="D10">
            <v>788</v>
          </cell>
        </row>
        <row r="11">
          <cell r="C11">
            <v>961</v>
          </cell>
          <cell r="D11">
            <v>1601</v>
          </cell>
        </row>
        <row r="28">
          <cell r="B28">
            <v>50</v>
          </cell>
        </row>
        <row r="29">
          <cell r="B29">
            <v>100</v>
          </cell>
        </row>
        <row r="30">
          <cell r="B30">
            <v>150</v>
          </cell>
        </row>
        <row r="31">
          <cell r="B31">
            <v>200</v>
          </cell>
        </row>
        <row r="32">
          <cell r="B32">
            <v>250</v>
          </cell>
        </row>
        <row r="33">
          <cell r="B33">
            <v>300</v>
          </cell>
        </row>
        <row r="34">
          <cell r="B34">
            <v>350</v>
          </cell>
        </row>
        <row r="35">
          <cell r="B35">
            <v>400</v>
          </cell>
        </row>
        <row r="36">
          <cell r="B36">
            <v>450</v>
          </cell>
        </row>
        <row r="37">
          <cell r="B37">
            <v>500</v>
          </cell>
        </row>
        <row r="38">
          <cell r="B38">
            <v>550</v>
          </cell>
        </row>
        <row r="39">
          <cell r="B39">
            <v>600</v>
          </cell>
        </row>
        <row r="40">
          <cell r="B40">
            <v>650</v>
          </cell>
        </row>
        <row r="41">
          <cell r="B41">
            <v>700</v>
          </cell>
        </row>
        <row r="42">
          <cell r="B42">
            <v>750</v>
          </cell>
        </row>
        <row r="43">
          <cell r="B43">
            <v>800</v>
          </cell>
        </row>
        <row r="44">
          <cell r="B44">
            <v>850</v>
          </cell>
        </row>
        <row r="45">
          <cell r="B45">
            <v>900</v>
          </cell>
        </row>
        <row r="46">
          <cell r="B46">
            <v>950</v>
          </cell>
        </row>
        <row r="47">
          <cell r="B47">
            <v>1000</v>
          </cell>
        </row>
        <row r="48">
          <cell r="B48">
            <v>1050</v>
          </cell>
        </row>
        <row r="49">
          <cell r="B49">
            <v>1100</v>
          </cell>
        </row>
        <row r="50">
          <cell r="B50">
            <v>1150</v>
          </cell>
        </row>
        <row r="51">
          <cell r="B51">
            <v>1200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251E9-8C50-43A5-8884-BBAF4C84A23E}">
  <dimension ref="B2:G23"/>
  <sheetViews>
    <sheetView tabSelected="1" workbookViewId="0"/>
  </sheetViews>
  <sheetFormatPr baseColWidth="10" defaultRowHeight="14.4" x14ac:dyDescent="0.3"/>
  <cols>
    <col min="3" max="3" width="19.21875" customWidth="1"/>
    <col min="4" max="4" width="23.109375" customWidth="1"/>
    <col min="5" max="5" width="11.6640625" bestFit="1" customWidth="1"/>
    <col min="6" max="6" width="14.44140625" bestFit="1" customWidth="1"/>
    <col min="7" max="7" width="11.6640625" bestFit="1" customWidth="1"/>
  </cols>
  <sheetData>
    <row r="2" spans="2:7" ht="36" x14ac:dyDescent="0.3">
      <c r="B2" s="6" t="s">
        <v>13</v>
      </c>
      <c r="C2" s="6" t="s">
        <v>11</v>
      </c>
      <c r="D2" s="6" t="s">
        <v>12</v>
      </c>
      <c r="E2" s="7" t="s">
        <v>0</v>
      </c>
      <c r="F2" s="7" t="s">
        <v>1</v>
      </c>
      <c r="G2" s="7" t="s">
        <v>2</v>
      </c>
    </row>
    <row r="3" spans="2:7" x14ac:dyDescent="0.3">
      <c r="B3">
        <v>1</v>
      </c>
      <c r="C3" s="15">
        <v>130</v>
      </c>
      <c r="D3" s="16">
        <v>186</v>
      </c>
      <c r="E3" s="15">
        <f>C3*C3</f>
        <v>16900</v>
      </c>
      <c r="F3" s="15">
        <f>C3*D3</f>
        <v>24180</v>
      </c>
      <c r="G3">
        <f>D3*D3</f>
        <v>34596</v>
      </c>
    </row>
    <row r="4" spans="2:7" x14ac:dyDescent="0.3">
      <c r="B4">
        <v>2</v>
      </c>
      <c r="C4" s="15">
        <v>650</v>
      </c>
      <c r="D4" s="16">
        <v>699</v>
      </c>
      <c r="E4" s="15">
        <f t="shared" ref="E4:E12" si="0">C4*C4</f>
        <v>422500</v>
      </c>
      <c r="F4" s="15">
        <f t="shared" ref="F4:F12" si="1">C4*D4</f>
        <v>454350</v>
      </c>
      <c r="G4">
        <f t="shared" ref="G4:G12" si="2">D4*D4</f>
        <v>488601</v>
      </c>
    </row>
    <row r="5" spans="2:7" x14ac:dyDescent="0.3">
      <c r="B5">
        <v>3</v>
      </c>
      <c r="C5" s="15">
        <v>99</v>
      </c>
      <c r="D5" s="16">
        <v>132</v>
      </c>
      <c r="E5" s="15">
        <f t="shared" si="0"/>
        <v>9801</v>
      </c>
      <c r="F5" s="15">
        <f t="shared" si="1"/>
        <v>13068</v>
      </c>
      <c r="G5">
        <f t="shared" si="2"/>
        <v>17424</v>
      </c>
    </row>
    <row r="6" spans="2:7" x14ac:dyDescent="0.3">
      <c r="B6">
        <v>4</v>
      </c>
      <c r="C6" s="15">
        <v>150</v>
      </c>
      <c r="D6" s="16">
        <v>272</v>
      </c>
      <c r="E6" s="15">
        <f t="shared" si="0"/>
        <v>22500</v>
      </c>
      <c r="F6" s="15">
        <f t="shared" si="1"/>
        <v>40800</v>
      </c>
      <c r="G6">
        <f t="shared" si="2"/>
        <v>73984</v>
      </c>
    </row>
    <row r="7" spans="2:7" x14ac:dyDescent="0.3">
      <c r="B7">
        <v>5</v>
      </c>
      <c r="C7" s="15">
        <v>128</v>
      </c>
      <c r="D7" s="16">
        <v>291</v>
      </c>
      <c r="E7" s="15">
        <f t="shared" si="0"/>
        <v>16384</v>
      </c>
      <c r="F7" s="15">
        <f t="shared" si="1"/>
        <v>37248</v>
      </c>
      <c r="G7">
        <f t="shared" si="2"/>
        <v>84681</v>
      </c>
    </row>
    <row r="8" spans="2:7" x14ac:dyDescent="0.3">
      <c r="B8">
        <v>6</v>
      </c>
      <c r="C8" s="15">
        <v>302</v>
      </c>
      <c r="D8" s="16">
        <v>331</v>
      </c>
      <c r="E8" s="15">
        <f t="shared" si="0"/>
        <v>91204</v>
      </c>
      <c r="F8" s="15">
        <f t="shared" si="1"/>
        <v>99962</v>
      </c>
      <c r="G8">
        <f t="shared" si="2"/>
        <v>109561</v>
      </c>
    </row>
    <row r="9" spans="2:7" x14ac:dyDescent="0.3">
      <c r="B9">
        <v>7</v>
      </c>
      <c r="C9" s="15">
        <v>95</v>
      </c>
      <c r="D9" s="16">
        <v>199</v>
      </c>
      <c r="E9" s="15">
        <f t="shared" si="0"/>
        <v>9025</v>
      </c>
      <c r="F9" s="15">
        <f t="shared" si="1"/>
        <v>18905</v>
      </c>
      <c r="G9">
        <f t="shared" si="2"/>
        <v>39601</v>
      </c>
    </row>
    <row r="10" spans="2:7" x14ac:dyDescent="0.3">
      <c r="B10">
        <v>8</v>
      </c>
      <c r="C10" s="15">
        <v>945</v>
      </c>
      <c r="D10" s="16">
        <v>1890</v>
      </c>
      <c r="E10" s="15">
        <f t="shared" si="0"/>
        <v>893025</v>
      </c>
      <c r="F10" s="15">
        <f t="shared" si="1"/>
        <v>1786050</v>
      </c>
      <c r="G10">
        <f t="shared" si="2"/>
        <v>3572100</v>
      </c>
    </row>
    <row r="11" spans="2:7" x14ac:dyDescent="0.3">
      <c r="B11">
        <v>9</v>
      </c>
      <c r="C11" s="15">
        <v>368</v>
      </c>
      <c r="D11" s="16">
        <v>788</v>
      </c>
      <c r="E11" s="15">
        <f t="shared" si="0"/>
        <v>135424</v>
      </c>
      <c r="F11" s="15">
        <f t="shared" si="1"/>
        <v>289984</v>
      </c>
      <c r="G11">
        <f t="shared" si="2"/>
        <v>620944</v>
      </c>
    </row>
    <row r="12" spans="2:7" x14ac:dyDescent="0.3">
      <c r="B12" s="1">
        <v>10</v>
      </c>
      <c r="C12" s="15">
        <v>961</v>
      </c>
      <c r="D12" s="16">
        <v>1601</v>
      </c>
      <c r="E12" s="15">
        <f t="shared" si="0"/>
        <v>923521</v>
      </c>
      <c r="F12" s="15">
        <f t="shared" si="1"/>
        <v>1538561</v>
      </c>
      <c r="G12">
        <f t="shared" si="2"/>
        <v>2563201</v>
      </c>
    </row>
    <row r="13" spans="2:7" ht="15.6" x14ac:dyDescent="0.3">
      <c r="B13" s="2" t="s">
        <v>3</v>
      </c>
      <c r="C13" s="3">
        <f>SUM(C3:C12)</f>
        <v>3828</v>
      </c>
      <c r="D13" s="3">
        <f t="shared" ref="D13:G13" si="3">SUM(D3:D12)</f>
        <v>6389</v>
      </c>
      <c r="E13" s="3">
        <f t="shared" si="3"/>
        <v>2540284</v>
      </c>
      <c r="F13" s="3">
        <f t="shared" si="3"/>
        <v>4303108</v>
      </c>
      <c r="G13" s="3">
        <f t="shared" si="3"/>
        <v>7604693</v>
      </c>
    </row>
    <row r="14" spans="2:7" ht="15.6" x14ac:dyDescent="0.3">
      <c r="B14" s="4" t="s">
        <v>4</v>
      </c>
      <c r="C14" s="5">
        <f>C13/$B$12</f>
        <v>382.8</v>
      </c>
      <c r="D14" s="5">
        <f>D13/$B$12</f>
        <v>638.9</v>
      </c>
    </row>
    <row r="17" spans="2:7" ht="17.399999999999999" x14ac:dyDescent="0.35">
      <c r="B17" s="8" t="s">
        <v>7</v>
      </c>
      <c r="C17" s="8">
        <f>D14-(C20*C14)</f>
        <v>-22.552532752034267</v>
      </c>
      <c r="D17" s="9"/>
      <c r="E17" s="10" t="s">
        <v>10</v>
      </c>
      <c r="F17" s="10">
        <f>E18/G18</f>
        <v>0.95449657410468258</v>
      </c>
      <c r="G17" s="11" t="s">
        <v>6</v>
      </c>
    </row>
    <row r="18" spans="2:7" ht="17.399999999999999" x14ac:dyDescent="0.35">
      <c r="B18" s="9"/>
      <c r="C18" s="9"/>
      <c r="D18" s="9"/>
      <c r="E18" s="9">
        <f>(B12*F13)-(C13*D13)</f>
        <v>18573988</v>
      </c>
      <c r="F18" s="9">
        <f>((B12*E13)-(C13^2))*((B12*G13)-(D13^2))</f>
        <v>378670587408904</v>
      </c>
      <c r="G18" s="9">
        <f>SQRT(F18)</f>
        <v>19459460.100652948</v>
      </c>
    </row>
    <row r="19" spans="2:7" ht="17.399999999999999" x14ac:dyDescent="0.35">
      <c r="B19" s="9"/>
      <c r="C19" s="9"/>
      <c r="D19" s="9"/>
      <c r="E19" s="9"/>
      <c r="F19" s="9"/>
      <c r="G19" s="9"/>
    </row>
    <row r="20" spans="2:7" ht="17.399999999999999" x14ac:dyDescent="0.35">
      <c r="B20" s="8" t="s">
        <v>5</v>
      </c>
      <c r="C20" s="8">
        <f>(F13-(B12*C14*D14))/(E13-(B12*(C14*C14)))</f>
        <v>1.7279324262069859</v>
      </c>
      <c r="D20" s="9"/>
      <c r="E20" s="10" t="s">
        <v>8</v>
      </c>
      <c r="F20" s="10">
        <f>F17*F17</f>
        <v>0.9110637099775758</v>
      </c>
      <c r="G20" s="9"/>
    </row>
    <row r="21" spans="2:7" ht="17.399999999999999" x14ac:dyDescent="0.35">
      <c r="B21" s="9"/>
      <c r="C21" s="9"/>
      <c r="D21" s="9"/>
      <c r="E21" s="9"/>
      <c r="F21" s="9"/>
      <c r="G21" s="9"/>
    </row>
    <row r="22" spans="2:7" ht="17.399999999999999" x14ac:dyDescent="0.35">
      <c r="B22" s="9"/>
      <c r="C22" s="9"/>
      <c r="D22" s="9"/>
      <c r="E22" s="9"/>
      <c r="F22" s="9"/>
      <c r="G22" s="9"/>
    </row>
    <row r="23" spans="2:7" ht="17.399999999999999" x14ac:dyDescent="0.35">
      <c r="B23" s="12" t="s">
        <v>14</v>
      </c>
      <c r="C23" s="12">
        <v>386</v>
      </c>
      <c r="D23" s="9"/>
      <c r="E23" s="13" t="s">
        <v>9</v>
      </c>
      <c r="F23" s="14">
        <f>C17+(C20*C23)</f>
        <v>644.42938376386235</v>
      </c>
      <c r="G23" s="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6B183-E8EB-4301-91AA-C262C14FBD18}">
  <dimension ref="B2:G23"/>
  <sheetViews>
    <sheetView workbookViewId="0"/>
  </sheetViews>
  <sheetFormatPr baseColWidth="10" defaultRowHeight="14.4" x14ac:dyDescent="0.3"/>
  <cols>
    <col min="2" max="2" width="10" bestFit="1" customWidth="1"/>
    <col min="3" max="3" width="20.88671875" customWidth="1"/>
    <col min="4" max="4" width="25" customWidth="1"/>
    <col min="5" max="5" width="12" bestFit="1" customWidth="1"/>
    <col min="6" max="6" width="14.44140625" bestFit="1" customWidth="1"/>
  </cols>
  <sheetData>
    <row r="2" spans="2:7" ht="36" x14ac:dyDescent="0.3">
      <c r="B2" s="6" t="s">
        <v>13</v>
      </c>
      <c r="C2" s="6" t="s">
        <v>11</v>
      </c>
      <c r="D2" s="6" t="s">
        <v>15</v>
      </c>
      <c r="E2" s="7" t="s">
        <v>0</v>
      </c>
      <c r="F2" s="7" t="s">
        <v>1</v>
      </c>
      <c r="G2" s="7" t="s">
        <v>2</v>
      </c>
    </row>
    <row r="3" spans="2:7" x14ac:dyDescent="0.3">
      <c r="B3">
        <v>1</v>
      </c>
      <c r="C3" s="15">
        <v>130</v>
      </c>
      <c r="D3" s="16">
        <v>15</v>
      </c>
      <c r="E3" s="15">
        <f>C3*C3</f>
        <v>16900</v>
      </c>
      <c r="F3" s="15">
        <f>C3*D3</f>
        <v>1950</v>
      </c>
      <c r="G3">
        <f>D3*D3</f>
        <v>225</v>
      </c>
    </row>
    <row r="4" spans="2:7" x14ac:dyDescent="0.3">
      <c r="B4">
        <v>2</v>
      </c>
      <c r="C4" s="15">
        <v>650</v>
      </c>
      <c r="D4" s="16">
        <v>69.900000000000006</v>
      </c>
      <c r="E4" s="15">
        <f t="shared" ref="E4:E12" si="0">C4*C4</f>
        <v>422500</v>
      </c>
      <c r="F4" s="15">
        <f t="shared" ref="F4:F12" si="1">C4*D4</f>
        <v>45435.000000000007</v>
      </c>
      <c r="G4">
        <f t="shared" ref="G4:G12" si="2">D4*D4</f>
        <v>4886.0100000000011</v>
      </c>
    </row>
    <row r="5" spans="2:7" x14ac:dyDescent="0.3">
      <c r="B5">
        <v>3</v>
      </c>
      <c r="C5" s="15">
        <v>99</v>
      </c>
      <c r="D5" s="16">
        <v>6.5</v>
      </c>
      <c r="E5" s="15">
        <f t="shared" si="0"/>
        <v>9801</v>
      </c>
      <c r="F5" s="15">
        <f t="shared" si="1"/>
        <v>643.5</v>
      </c>
      <c r="G5">
        <f t="shared" si="2"/>
        <v>42.25</v>
      </c>
    </row>
    <row r="6" spans="2:7" x14ac:dyDescent="0.3">
      <c r="B6">
        <v>4</v>
      </c>
      <c r="C6" s="15">
        <v>150</v>
      </c>
      <c r="D6" s="16">
        <v>22.4</v>
      </c>
      <c r="E6" s="15">
        <f t="shared" si="0"/>
        <v>22500</v>
      </c>
      <c r="F6" s="15">
        <f>C6*D6</f>
        <v>3360</v>
      </c>
      <c r="G6">
        <f t="shared" si="2"/>
        <v>501.75999999999993</v>
      </c>
    </row>
    <row r="7" spans="2:7" x14ac:dyDescent="0.3">
      <c r="B7">
        <v>5</v>
      </c>
      <c r="C7" s="15">
        <v>128</v>
      </c>
      <c r="D7" s="16">
        <v>28.4</v>
      </c>
      <c r="E7" s="15">
        <f t="shared" si="0"/>
        <v>16384</v>
      </c>
      <c r="F7" s="15">
        <f t="shared" si="1"/>
        <v>3635.2</v>
      </c>
      <c r="G7">
        <f t="shared" si="2"/>
        <v>806.56</v>
      </c>
    </row>
    <row r="8" spans="2:7" x14ac:dyDescent="0.3">
      <c r="B8">
        <v>6</v>
      </c>
      <c r="C8" s="15">
        <v>302</v>
      </c>
      <c r="D8" s="16">
        <v>65.900000000000006</v>
      </c>
      <c r="E8" s="15">
        <f t="shared" si="0"/>
        <v>91204</v>
      </c>
      <c r="F8" s="15">
        <f t="shared" si="1"/>
        <v>19901.800000000003</v>
      </c>
      <c r="G8">
        <f t="shared" si="2"/>
        <v>4342.8100000000004</v>
      </c>
    </row>
    <row r="9" spans="2:7" x14ac:dyDescent="0.3">
      <c r="B9">
        <v>7</v>
      </c>
      <c r="C9" s="15">
        <v>95</v>
      </c>
      <c r="D9" s="16">
        <v>19.399999999999999</v>
      </c>
      <c r="E9" s="15">
        <f t="shared" si="0"/>
        <v>9025</v>
      </c>
      <c r="F9" s="15">
        <f t="shared" si="1"/>
        <v>1842.9999999999998</v>
      </c>
      <c r="G9">
        <f t="shared" si="2"/>
        <v>376.35999999999996</v>
      </c>
    </row>
    <row r="10" spans="2:7" x14ac:dyDescent="0.3">
      <c r="B10">
        <v>8</v>
      </c>
      <c r="C10" s="15">
        <v>945</v>
      </c>
      <c r="D10" s="16">
        <v>198.7</v>
      </c>
      <c r="E10" s="15">
        <f t="shared" si="0"/>
        <v>893025</v>
      </c>
      <c r="F10" s="15">
        <f t="shared" si="1"/>
        <v>187771.5</v>
      </c>
      <c r="G10">
        <f t="shared" si="2"/>
        <v>39481.689999999995</v>
      </c>
    </row>
    <row r="11" spans="2:7" x14ac:dyDescent="0.3">
      <c r="B11">
        <v>9</v>
      </c>
      <c r="C11" s="15">
        <v>368</v>
      </c>
      <c r="D11" s="16">
        <v>38.799999999999997</v>
      </c>
      <c r="E11" s="15">
        <f t="shared" si="0"/>
        <v>135424</v>
      </c>
      <c r="F11" s="15">
        <f t="shared" si="1"/>
        <v>14278.4</v>
      </c>
      <c r="G11">
        <f t="shared" si="2"/>
        <v>1505.4399999999998</v>
      </c>
    </row>
    <row r="12" spans="2:7" x14ac:dyDescent="0.3">
      <c r="B12" s="1">
        <v>10</v>
      </c>
      <c r="C12" s="15">
        <v>961</v>
      </c>
      <c r="D12" s="16">
        <v>138.19999999999999</v>
      </c>
      <c r="E12" s="15">
        <f t="shared" si="0"/>
        <v>923521</v>
      </c>
      <c r="F12" s="15">
        <f t="shared" si="1"/>
        <v>132810.19999999998</v>
      </c>
      <c r="G12">
        <f t="shared" si="2"/>
        <v>19099.239999999998</v>
      </c>
    </row>
    <row r="13" spans="2:7" ht="15.6" x14ac:dyDescent="0.3">
      <c r="B13" s="2" t="s">
        <v>3</v>
      </c>
      <c r="C13" s="3">
        <f>SUM(C3:C12)</f>
        <v>3828</v>
      </c>
      <c r="D13" s="3">
        <f>SUM(D3:D12)</f>
        <v>603.20000000000005</v>
      </c>
      <c r="E13" s="3">
        <f>SUM(E3:E12)</f>
        <v>2540284</v>
      </c>
      <c r="F13" s="3">
        <f>SUM(F3:F12)</f>
        <v>411628.6</v>
      </c>
      <c r="G13" s="3">
        <f>SUM(G3:G12)</f>
        <v>71267.12</v>
      </c>
    </row>
    <row r="14" spans="2:7" ht="15.6" x14ac:dyDescent="0.3">
      <c r="B14" s="4" t="s">
        <v>4</v>
      </c>
      <c r="C14" s="5">
        <f>C13/$B$12</f>
        <v>382.8</v>
      </c>
      <c r="D14" s="5">
        <f>D13/$B$12</f>
        <v>60.320000000000007</v>
      </c>
    </row>
    <row r="17" spans="2:7" ht="17.399999999999999" x14ac:dyDescent="0.35">
      <c r="B17" s="8" t="s">
        <v>7</v>
      </c>
      <c r="C17" s="8">
        <f>D14-(C20*C14)</f>
        <v>-4.0388815746875508</v>
      </c>
      <c r="D17" s="9"/>
      <c r="E17" s="10" t="s">
        <v>10</v>
      </c>
      <c r="F17" s="10">
        <f>E18/G18</f>
        <v>0.93330689814055112</v>
      </c>
      <c r="G17" s="11" t="s">
        <v>6</v>
      </c>
    </row>
    <row r="18" spans="2:7" ht="17.399999999999999" x14ac:dyDescent="0.35">
      <c r="B18" s="9"/>
      <c r="C18" s="9"/>
      <c r="D18" s="9"/>
      <c r="E18" s="9">
        <f>(B12*F13)-(C13*D13)</f>
        <v>1807236.4</v>
      </c>
      <c r="F18" s="9">
        <f>((B12*E13)-(C13^2))*((B12*G13)-(D13^2))</f>
        <v>3749565797205.7588</v>
      </c>
      <c r="G18" s="9">
        <f>SQRT(F18)</f>
        <v>1936379.5591788711</v>
      </c>
    </row>
    <row r="19" spans="2:7" ht="17.399999999999999" x14ac:dyDescent="0.35">
      <c r="B19" s="9"/>
      <c r="C19" s="9"/>
      <c r="D19" s="9"/>
      <c r="E19" s="9"/>
      <c r="F19" s="9"/>
      <c r="G19" s="9"/>
    </row>
    <row r="20" spans="2:7" ht="17.399999999999999" x14ac:dyDescent="0.35">
      <c r="B20" s="8" t="s">
        <v>5</v>
      </c>
      <c r="C20" s="8">
        <f>(F13-(B12*C14*D14))/(E13-(B12*(C14*C14)))</f>
        <v>0.16812664988162895</v>
      </c>
      <c r="D20" s="9"/>
      <c r="E20" s="10" t="s">
        <v>8</v>
      </c>
      <c r="F20" s="10">
        <f>F17*F17</f>
        <v>0.87106176611673702</v>
      </c>
      <c r="G20" s="9"/>
    </row>
    <row r="21" spans="2:7" ht="17.399999999999999" x14ac:dyDescent="0.35">
      <c r="B21" s="9"/>
      <c r="C21" s="9"/>
      <c r="D21" s="9"/>
      <c r="E21" s="9"/>
      <c r="F21" s="9"/>
      <c r="G21" s="9"/>
    </row>
    <row r="22" spans="2:7" ht="17.399999999999999" x14ac:dyDescent="0.35">
      <c r="B22" s="9"/>
      <c r="C22" s="9"/>
      <c r="D22" s="9"/>
      <c r="E22" s="9"/>
      <c r="F22" s="9"/>
      <c r="G22" s="9"/>
    </row>
    <row r="23" spans="2:7" ht="17.399999999999999" x14ac:dyDescent="0.35">
      <c r="B23" s="12" t="s">
        <v>14</v>
      </c>
      <c r="C23" s="12">
        <v>386</v>
      </c>
      <c r="D23" s="9"/>
      <c r="E23" s="13" t="s">
        <v>9</v>
      </c>
      <c r="F23" s="14">
        <f>C17+(C20*C23)</f>
        <v>60.858005279621224</v>
      </c>
      <c r="G23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280A9-F927-41BD-AC2F-40906FB679AD}">
  <dimension ref="B2:G23"/>
  <sheetViews>
    <sheetView workbookViewId="0"/>
  </sheetViews>
  <sheetFormatPr baseColWidth="10" defaultRowHeight="14.4" x14ac:dyDescent="0.3"/>
  <cols>
    <col min="3" max="3" width="20.33203125" customWidth="1"/>
    <col min="4" max="4" width="24.44140625" customWidth="1"/>
  </cols>
  <sheetData>
    <row r="2" spans="2:7" ht="36" x14ac:dyDescent="0.3">
      <c r="B2" s="6" t="s">
        <v>13</v>
      </c>
      <c r="C2" s="6" t="s">
        <v>16</v>
      </c>
      <c r="D2" s="6" t="s">
        <v>12</v>
      </c>
      <c r="E2" s="7" t="s">
        <v>0</v>
      </c>
      <c r="F2" s="7" t="s">
        <v>1</v>
      </c>
      <c r="G2" s="7" t="s">
        <v>2</v>
      </c>
    </row>
    <row r="3" spans="2:7" x14ac:dyDescent="0.3">
      <c r="B3" s="15">
        <v>1</v>
      </c>
      <c r="C3" s="16">
        <v>163</v>
      </c>
      <c r="D3" s="16">
        <v>186</v>
      </c>
      <c r="E3" s="15">
        <f>C3*C3</f>
        <v>26569</v>
      </c>
      <c r="F3" s="15">
        <f>C3*D3</f>
        <v>30318</v>
      </c>
      <c r="G3">
        <f>D3*D3</f>
        <v>34596</v>
      </c>
    </row>
    <row r="4" spans="2:7" x14ac:dyDescent="0.3">
      <c r="B4" s="15">
        <v>2</v>
      </c>
      <c r="C4" s="16">
        <v>765</v>
      </c>
      <c r="D4" s="16">
        <v>699</v>
      </c>
      <c r="E4" s="15">
        <f t="shared" ref="E4:E12" si="0">C4*C4</f>
        <v>585225</v>
      </c>
      <c r="F4" s="15">
        <f t="shared" ref="F4:F12" si="1">C4*D4</f>
        <v>534735</v>
      </c>
      <c r="G4">
        <f t="shared" ref="G4:G12" si="2">D4*D4</f>
        <v>488601</v>
      </c>
    </row>
    <row r="5" spans="2:7" x14ac:dyDescent="0.3">
      <c r="B5" s="15">
        <v>3</v>
      </c>
      <c r="C5" s="16">
        <v>141</v>
      </c>
      <c r="D5" s="16">
        <v>132</v>
      </c>
      <c r="E5" s="15">
        <f t="shared" si="0"/>
        <v>19881</v>
      </c>
      <c r="F5" s="15">
        <f t="shared" si="1"/>
        <v>18612</v>
      </c>
      <c r="G5">
        <f t="shared" si="2"/>
        <v>17424</v>
      </c>
    </row>
    <row r="6" spans="2:7" x14ac:dyDescent="0.3">
      <c r="B6" s="15">
        <v>4</v>
      </c>
      <c r="C6" s="16">
        <v>166</v>
      </c>
      <c r="D6" s="16">
        <v>272</v>
      </c>
      <c r="E6" s="15">
        <f t="shared" si="0"/>
        <v>27556</v>
      </c>
      <c r="F6" s="15">
        <f>C6*D6</f>
        <v>45152</v>
      </c>
      <c r="G6">
        <f t="shared" si="2"/>
        <v>73984</v>
      </c>
    </row>
    <row r="7" spans="2:7" x14ac:dyDescent="0.3">
      <c r="B7" s="15">
        <v>5</v>
      </c>
      <c r="C7" s="16">
        <v>137</v>
      </c>
      <c r="D7" s="16">
        <v>291</v>
      </c>
      <c r="E7" s="15">
        <f t="shared" si="0"/>
        <v>18769</v>
      </c>
      <c r="F7" s="15">
        <f t="shared" si="1"/>
        <v>39867</v>
      </c>
      <c r="G7">
        <f t="shared" si="2"/>
        <v>84681</v>
      </c>
    </row>
    <row r="8" spans="2:7" x14ac:dyDescent="0.3">
      <c r="B8" s="15">
        <v>6</v>
      </c>
      <c r="C8" s="16">
        <v>355</v>
      </c>
      <c r="D8" s="16">
        <v>331</v>
      </c>
      <c r="E8" s="15">
        <f t="shared" si="0"/>
        <v>126025</v>
      </c>
      <c r="F8" s="15">
        <f t="shared" si="1"/>
        <v>117505</v>
      </c>
      <c r="G8">
        <f t="shared" si="2"/>
        <v>109561</v>
      </c>
    </row>
    <row r="9" spans="2:7" x14ac:dyDescent="0.3">
      <c r="B9" s="15">
        <v>7</v>
      </c>
      <c r="C9" s="16">
        <v>136</v>
      </c>
      <c r="D9" s="16">
        <v>199</v>
      </c>
      <c r="E9" s="15">
        <f t="shared" si="0"/>
        <v>18496</v>
      </c>
      <c r="F9" s="15">
        <f t="shared" si="1"/>
        <v>27064</v>
      </c>
      <c r="G9">
        <f t="shared" si="2"/>
        <v>39601</v>
      </c>
    </row>
    <row r="10" spans="2:7" x14ac:dyDescent="0.3">
      <c r="B10" s="15">
        <v>8</v>
      </c>
      <c r="C10" s="16">
        <v>1206</v>
      </c>
      <c r="D10" s="16">
        <v>1890</v>
      </c>
      <c r="E10" s="15">
        <f t="shared" si="0"/>
        <v>1454436</v>
      </c>
      <c r="F10" s="15">
        <f t="shared" si="1"/>
        <v>2279340</v>
      </c>
      <c r="G10">
        <f t="shared" si="2"/>
        <v>3572100</v>
      </c>
    </row>
    <row r="11" spans="2:7" x14ac:dyDescent="0.3">
      <c r="B11" s="15">
        <v>9</v>
      </c>
      <c r="C11" s="16">
        <v>433</v>
      </c>
      <c r="D11" s="16">
        <v>788</v>
      </c>
      <c r="E11" s="15">
        <f t="shared" si="0"/>
        <v>187489</v>
      </c>
      <c r="F11" s="15">
        <f t="shared" si="1"/>
        <v>341204</v>
      </c>
      <c r="G11">
        <f t="shared" si="2"/>
        <v>620944</v>
      </c>
    </row>
    <row r="12" spans="2:7" x14ac:dyDescent="0.3">
      <c r="B12" s="17">
        <v>10</v>
      </c>
      <c r="C12" s="16">
        <v>1130</v>
      </c>
      <c r="D12" s="16">
        <v>1601</v>
      </c>
      <c r="E12" s="15">
        <f t="shared" si="0"/>
        <v>1276900</v>
      </c>
      <c r="F12" s="15">
        <f t="shared" si="1"/>
        <v>1809130</v>
      </c>
      <c r="G12">
        <f t="shared" si="2"/>
        <v>2563201</v>
      </c>
    </row>
    <row r="13" spans="2:7" ht="15.6" x14ac:dyDescent="0.3">
      <c r="B13" s="2" t="s">
        <v>3</v>
      </c>
      <c r="C13" s="3">
        <f>SUM(C3:C12)</f>
        <v>4632</v>
      </c>
      <c r="D13" s="3">
        <f>SUM(D3:D12)</f>
        <v>6389</v>
      </c>
      <c r="E13" s="3">
        <f>SUM(E3:E12)</f>
        <v>3741346</v>
      </c>
      <c r="F13" s="3">
        <f>SUM(F3:F12)</f>
        <v>5242927</v>
      </c>
      <c r="G13" s="3">
        <f>SUM(G3:G12)</f>
        <v>7604693</v>
      </c>
    </row>
    <row r="14" spans="2:7" ht="15.6" x14ac:dyDescent="0.3">
      <c r="B14" s="4" t="s">
        <v>4</v>
      </c>
      <c r="C14" s="5">
        <f>C13/$B$12</f>
        <v>463.2</v>
      </c>
      <c r="D14" s="5">
        <f>D13/$B$12</f>
        <v>638.9</v>
      </c>
    </row>
    <row r="17" spans="2:7" ht="17.399999999999999" x14ac:dyDescent="0.35">
      <c r="B17" s="8" t="s">
        <v>7</v>
      </c>
      <c r="C17" s="8">
        <f>D14-(C20*C14)</f>
        <v>-23.92388825291539</v>
      </c>
      <c r="D17" s="9"/>
      <c r="E17" s="10" t="s">
        <v>10</v>
      </c>
      <c r="F17" s="10">
        <f>E18/G18</f>
        <v>0.96311409314905272</v>
      </c>
      <c r="G17" s="11" t="s">
        <v>6</v>
      </c>
    </row>
    <row r="18" spans="2:7" ht="17.399999999999999" x14ac:dyDescent="0.35">
      <c r="B18" s="9"/>
      <c r="C18" s="9"/>
      <c r="D18" s="9"/>
      <c r="E18" s="9">
        <f>(B12*F13)-(C13*D13)</f>
        <v>22835422</v>
      </c>
      <c r="F18" s="9">
        <f>((B12*E13)-(C13^2))*((B12*G13)-(D13^2))</f>
        <v>562163452615924</v>
      </c>
      <c r="G18" s="9">
        <f>SQRT(F18)</f>
        <v>23709986.347864565</v>
      </c>
    </row>
    <row r="19" spans="2:7" ht="17.399999999999999" x14ac:dyDescent="0.35">
      <c r="B19" s="9"/>
      <c r="C19" s="9"/>
      <c r="D19" s="9"/>
      <c r="E19" s="9"/>
      <c r="F19" s="9"/>
      <c r="G19" s="9"/>
    </row>
    <row r="20" spans="2:7" ht="17.399999999999999" x14ac:dyDescent="0.35">
      <c r="B20" s="8" t="s">
        <v>5</v>
      </c>
      <c r="C20" s="8">
        <f>(F13-(B12*C14*D14))/(E13-(B12*(C14*C14)))</f>
        <v>1.4309669435511989</v>
      </c>
      <c r="D20" s="9"/>
      <c r="E20" s="10" t="s">
        <v>8</v>
      </c>
      <c r="F20" s="10">
        <f>F17*F17</f>
        <v>0.92758875642232219</v>
      </c>
      <c r="G20" s="9"/>
    </row>
    <row r="21" spans="2:7" ht="17.399999999999999" x14ac:dyDescent="0.35">
      <c r="B21" s="9"/>
      <c r="C21" s="9"/>
      <c r="D21" s="9"/>
      <c r="E21" s="9"/>
      <c r="F21" s="9"/>
      <c r="G21" s="9"/>
    </row>
    <row r="22" spans="2:7" ht="17.399999999999999" x14ac:dyDescent="0.35">
      <c r="B22" s="9"/>
      <c r="C22" s="9"/>
      <c r="D22" s="9"/>
      <c r="E22" s="9"/>
      <c r="F22" s="9"/>
      <c r="G22" s="9"/>
    </row>
    <row r="23" spans="2:7" ht="17.399999999999999" x14ac:dyDescent="0.35">
      <c r="B23" s="12" t="s">
        <v>14</v>
      </c>
      <c r="C23" s="12">
        <v>386</v>
      </c>
      <c r="D23" s="9"/>
      <c r="E23" s="13" t="s">
        <v>9</v>
      </c>
      <c r="F23" s="14">
        <f>C17+(C20*C23)</f>
        <v>528.42935195784742</v>
      </c>
      <c r="G23" s="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E744A-0707-4A83-AB6A-F0EE2C4197B2}">
  <dimension ref="B2:G23"/>
  <sheetViews>
    <sheetView workbookViewId="0"/>
  </sheetViews>
  <sheetFormatPr baseColWidth="10" defaultRowHeight="14.4" x14ac:dyDescent="0.3"/>
  <cols>
    <col min="3" max="3" width="21.21875" customWidth="1"/>
    <col min="4" max="4" width="23" customWidth="1"/>
  </cols>
  <sheetData>
    <row r="2" spans="2:7" ht="54" x14ac:dyDescent="0.3">
      <c r="B2" s="6" t="s">
        <v>13</v>
      </c>
      <c r="C2" s="6" t="s">
        <v>16</v>
      </c>
      <c r="D2" s="6" t="s">
        <v>15</v>
      </c>
      <c r="E2" s="7" t="s">
        <v>0</v>
      </c>
      <c r="F2" s="7" t="s">
        <v>1</v>
      </c>
      <c r="G2" s="7" t="s">
        <v>2</v>
      </c>
    </row>
    <row r="3" spans="2:7" x14ac:dyDescent="0.3">
      <c r="B3" s="15">
        <v>1</v>
      </c>
      <c r="C3" s="18">
        <v>163</v>
      </c>
      <c r="D3" s="18">
        <v>15</v>
      </c>
      <c r="E3" s="15">
        <f>C3*C3</f>
        <v>26569</v>
      </c>
      <c r="F3" s="15">
        <f>C3*D3</f>
        <v>2445</v>
      </c>
      <c r="G3">
        <f>D3*D3</f>
        <v>225</v>
      </c>
    </row>
    <row r="4" spans="2:7" x14ac:dyDescent="0.3">
      <c r="B4" s="15">
        <v>2</v>
      </c>
      <c r="C4" s="18">
        <v>765</v>
      </c>
      <c r="D4" s="18">
        <v>69.900000000000006</v>
      </c>
      <c r="E4" s="15">
        <f t="shared" ref="E4:E12" si="0">C4*C4</f>
        <v>585225</v>
      </c>
      <c r="F4" s="15">
        <f t="shared" ref="F4:F12" si="1">C4*D4</f>
        <v>53473.500000000007</v>
      </c>
      <c r="G4">
        <f t="shared" ref="G4:G12" si="2">D4*D4</f>
        <v>4886.0100000000011</v>
      </c>
    </row>
    <row r="5" spans="2:7" x14ac:dyDescent="0.3">
      <c r="B5" s="15">
        <v>3</v>
      </c>
      <c r="C5" s="18">
        <v>141</v>
      </c>
      <c r="D5" s="18">
        <v>6.5</v>
      </c>
      <c r="E5" s="15">
        <f t="shared" si="0"/>
        <v>19881</v>
      </c>
      <c r="F5" s="15">
        <f t="shared" si="1"/>
        <v>916.5</v>
      </c>
      <c r="G5">
        <f t="shared" si="2"/>
        <v>42.25</v>
      </c>
    </row>
    <row r="6" spans="2:7" x14ac:dyDescent="0.3">
      <c r="B6" s="15">
        <v>4</v>
      </c>
      <c r="C6" s="18">
        <v>166</v>
      </c>
      <c r="D6" s="18">
        <v>22.4</v>
      </c>
      <c r="E6" s="15">
        <f t="shared" si="0"/>
        <v>27556</v>
      </c>
      <c r="F6" s="15">
        <f>C6*D6</f>
        <v>3718.3999999999996</v>
      </c>
      <c r="G6">
        <f t="shared" si="2"/>
        <v>501.75999999999993</v>
      </c>
    </row>
    <row r="7" spans="2:7" x14ac:dyDescent="0.3">
      <c r="B7" s="15">
        <v>5</v>
      </c>
      <c r="C7" s="18">
        <v>137</v>
      </c>
      <c r="D7" s="18">
        <v>28.4</v>
      </c>
      <c r="E7" s="15">
        <f t="shared" si="0"/>
        <v>18769</v>
      </c>
      <c r="F7" s="15">
        <f t="shared" si="1"/>
        <v>3890.7999999999997</v>
      </c>
      <c r="G7">
        <f t="shared" si="2"/>
        <v>806.56</v>
      </c>
    </row>
    <row r="8" spans="2:7" x14ac:dyDescent="0.3">
      <c r="B8" s="15">
        <v>6</v>
      </c>
      <c r="C8" s="18">
        <v>355</v>
      </c>
      <c r="D8" s="18">
        <v>65.900000000000006</v>
      </c>
      <c r="E8" s="15">
        <f t="shared" si="0"/>
        <v>126025</v>
      </c>
      <c r="F8" s="15">
        <f t="shared" si="1"/>
        <v>23394.500000000004</v>
      </c>
      <c r="G8">
        <f t="shared" si="2"/>
        <v>4342.8100000000004</v>
      </c>
    </row>
    <row r="9" spans="2:7" x14ac:dyDescent="0.3">
      <c r="B9" s="15">
        <v>7</v>
      </c>
      <c r="C9" s="18">
        <v>136</v>
      </c>
      <c r="D9" s="18">
        <v>19.399999999999999</v>
      </c>
      <c r="E9" s="15">
        <f t="shared" si="0"/>
        <v>18496</v>
      </c>
      <c r="F9" s="15">
        <f t="shared" si="1"/>
        <v>2638.3999999999996</v>
      </c>
      <c r="G9">
        <f t="shared" si="2"/>
        <v>376.35999999999996</v>
      </c>
    </row>
    <row r="10" spans="2:7" x14ac:dyDescent="0.3">
      <c r="B10" s="15">
        <v>8</v>
      </c>
      <c r="C10" s="18">
        <v>1206</v>
      </c>
      <c r="D10" s="18">
        <v>198.7</v>
      </c>
      <c r="E10" s="15">
        <f t="shared" si="0"/>
        <v>1454436</v>
      </c>
      <c r="F10" s="15">
        <f t="shared" si="1"/>
        <v>239632.19999999998</v>
      </c>
      <c r="G10">
        <f t="shared" si="2"/>
        <v>39481.689999999995</v>
      </c>
    </row>
    <row r="11" spans="2:7" x14ac:dyDescent="0.3">
      <c r="B11" s="15">
        <v>9</v>
      </c>
      <c r="C11" s="18">
        <v>433</v>
      </c>
      <c r="D11" s="18">
        <v>38.799999999999997</v>
      </c>
      <c r="E11" s="15">
        <f t="shared" si="0"/>
        <v>187489</v>
      </c>
      <c r="F11" s="15">
        <f t="shared" si="1"/>
        <v>16800.399999999998</v>
      </c>
      <c r="G11">
        <f t="shared" si="2"/>
        <v>1505.4399999999998</v>
      </c>
    </row>
    <row r="12" spans="2:7" x14ac:dyDescent="0.3">
      <c r="B12" s="17">
        <v>10</v>
      </c>
      <c r="C12" s="18">
        <v>1130</v>
      </c>
      <c r="D12" s="18">
        <v>138.19999999999999</v>
      </c>
      <c r="E12" s="15">
        <f t="shared" si="0"/>
        <v>1276900</v>
      </c>
      <c r="F12" s="15">
        <f t="shared" si="1"/>
        <v>156166</v>
      </c>
      <c r="G12">
        <f t="shared" si="2"/>
        <v>19099.239999999998</v>
      </c>
    </row>
    <row r="13" spans="2:7" ht="15.6" x14ac:dyDescent="0.3">
      <c r="B13" s="2" t="s">
        <v>3</v>
      </c>
      <c r="C13" s="3">
        <f>SUM(C3:C12)</f>
        <v>4632</v>
      </c>
      <c r="D13" s="3">
        <f>SUM(D3:D12)</f>
        <v>603.20000000000005</v>
      </c>
      <c r="E13" s="3">
        <f>SUM(E3:E12)</f>
        <v>3741346</v>
      </c>
      <c r="F13" s="3">
        <f>SUM(F3:F12)</f>
        <v>503075.7</v>
      </c>
      <c r="G13" s="3">
        <f>SUM(G3:G12)</f>
        <v>71267.12</v>
      </c>
    </row>
    <row r="14" spans="2:7" ht="15.6" x14ac:dyDescent="0.3">
      <c r="B14" s="4" t="s">
        <v>4</v>
      </c>
      <c r="C14" s="5">
        <f>C13/$B$12</f>
        <v>463.2</v>
      </c>
      <c r="D14" s="5">
        <f>D13/$B$12</f>
        <v>60.320000000000007</v>
      </c>
    </row>
    <row r="17" spans="2:7" ht="17.399999999999999" x14ac:dyDescent="0.35">
      <c r="B17" s="8" t="s">
        <v>7</v>
      </c>
      <c r="C17" s="8">
        <f>D14-(C20*C14)</f>
        <v>-4.6037454233089505</v>
      </c>
      <c r="D17" s="9"/>
      <c r="E17" s="10" t="s">
        <v>10</v>
      </c>
      <c r="F17" s="10">
        <f>E18/G18</f>
        <v>0.94803298743005071</v>
      </c>
      <c r="G17" s="11" t="s">
        <v>6</v>
      </c>
    </row>
    <row r="18" spans="2:7" ht="17.399999999999999" x14ac:dyDescent="0.35">
      <c r="B18" s="9"/>
      <c r="C18" s="9"/>
      <c r="D18" s="9"/>
      <c r="E18" s="9">
        <f>(B12*F13)-(C13*D13)</f>
        <v>2236734.5999999996</v>
      </c>
      <c r="F18" s="9">
        <f>((B12*E13)-(C13^2))*((B12*G13)-(D13^2))</f>
        <v>5566497437234.5586</v>
      </c>
      <c r="G18" s="9">
        <f>SQRT(F18)</f>
        <v>2359342.5858138022</v>
      </c>
    </row>
    <row r="19" spans="2:7" ht="17.399999999999999" x14ac:dyDescent="0.35">
      <c r="B19" s="9"/>
      <c r="C19" s="9"/>
      <c r="D19" s="9"/>
      <c r="E19" s="9"/>
      <c r="F19" s="9"/>
      <c r="G19" s="9"/>
    </row>
    <row r="20" spans="2:7" ht="17.399999999999999" x14ac:dyDescent="0.35">
      <c r="B20" s="8" t="s">
        <v>5</v>
      </c>
      <c r="C20" s="8">
        <f>(F13-(B12*C14*D14))/(E13-(B12*(C14*C14)))</f>
        <v>0.14016352638883628</v>
      </c>
      <c r="D20" s="9"/>
      <c r="E20" s="10" t="s">
        <v>8</v>
      </c>
      <c r="F20" s="10">
        <f>F17*F17</f>
        <v>0.89876654525554667</v>
      </c>
      <c r="G20" s="9"/>
    </row>
    <row r="21" spans="2:7" ht="17.399999999999999" x14ac:dyDescent="0.35">
      <c r="B21" s="9"/>
      <c r="C21" s="9"/>
      <c r="D21" s="9"/>
      <c r="E21" s="9"/>
      <c r="F21" s="9"/>
      <c r="G21" s="9"/>
    </row>
    <row r="22" spans="2:7" ht="17.399999999999999" x14ac:dyDescent="0.35">
      <c r="B22" s="9"/>
      <c r="C22" s="9"/>
      <c r="D22" s="9"/>
      <c r="E22" s="9"/>
      <c r="F22" s="9"/>
      <c r="G22" s="9"/>
    </row>
    <row r="23" spans="2:7" ht="17.399999999999999" x14ac:dyDescent="0.35">
      <c r="B23" s="12" t="s">
        <v>14</v>
      </c>
      <c r="C23" s="12">
        <v>386</v>
      </c>
      <c r="D23" s="9"/>
      <c r="E23" s="13" t="s">
        <v>9</v>
      </c>
      <c r="F23" s="14">
        <f>C17+(C20*C23)</f>
        <v>49.499375762781852</v>
      </c>
      <c r="G23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Test 1</vt:lpstr>
      <vt:lpstr>Test 2</vt:lpstr>
      <vt:lpstr>Test 3</vt:lpstr>
      <vt:lpstr>Test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Aranza Ramírez Mora</dc:creator>
  <cp:lastModifiedBy>Aranza Ramírez Mora</cp:lastModifiedBy>
  <dcterms:created xsi:type="dcterms:W3CDTF">2024-04-30T01:31:27Z</dcterms:created>
  <dcterms:modified xsi:type="dcterms:W3CDTF">2024-04-30T03:31:14Z</dcterms:modified>
</cp:coreProperties>
</file>