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28575" windowHeight="1146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41:B41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40:B40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42:B42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<x:sst xmlns:r="http://schemas.openxmlformats.org/officeDocument/2006/relationships" xmlns:c="http://schemas.openxmlformats.org/drawingml/2006/chart" xmlns:x="http://schemas.openxmlformats.org/spreadsheetml/2006/main" count="102771" uniqueCount="205">
  <x:si>
    <x:t>강혁</x:t>
  </x:si>
  <x:si>
    <x:t>홍상두</x:t>
  </x:si>
  <x:si>
    <x:t>2주차</x:t>
  </x:si>
  <x:si>
    <x:t>WBS</x:t>
  </x:si>
  <x:si>
    <x:t>5주차</x:t>
  </x:si>
  <x:si>
    <x:t>산출물</x:t>
  </x:si>
  <x:si>
    <x:t>-</x:t>
  </x:si>
  <x:si>
    <x:t>수익성</x:t>
  </x:si>
  <x:si>
    <x:t>기간</x:t>
  </x:si>
  <x:si>
    <x:t>End</x:t>
  </x:si>
  <x:si>
    <x:t>TFT</x:t>
  </x:si>
  <x:si>
    <x:t>상태</x:t>
  </x:si>
  <x:si>
    <x:t>회원기능 - 로그인(현/비)</x:t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</x:si>
  <x:si>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</x:si>
  <x:si>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t>테스트 및 이행(TI)</x:t>
  </x:si>
  <x:si>
    <x:t>개선 업무 절차 흐름도</x:t>
  </x:si>
  <x:si>
    <x:t>주요 기능 및 아이디어 정리</x:t>
  </x:si>
  <x:si>
    <x:t>데이터 수집 계획 수립</x:t>
  </x:si>
  <x:si>
    <x:t>장비설치계획서,장비설치결과서</x:t>
  </x:si>
  <x:si>
    <x:t>No.</x:t>
  </x:si>
  <x:si>
    <x:t>라마바</x:t>
  </x:si>
  <x:si>
    <x:t>홍길천</x:t>
  </x:si>
  <x:si>
    <x:t>MM</x:t>
  </x:si>
  <x:si>
    <x:t>1.5</x:t>
  </x:si>
  <x:si>
    <x:t/>
  </x:si>
  <x:si>
    <x:t>WID</x:t>
  </x:si>
  <x:si>
    <x:t>1.3</x:t>
  </x:si>
  <x:si>
    <x:t>돼지</x:t>
  </x:si>
  <x:si>
    <x:t>홍길남</x:t>
  </x:si>
  <x:si>
    <x:t>홍길순</x:t>
  </x:si>
  <x:si>
    <x:t>1주차</x:t>
  </x:si>
  <x:si>
    <x:t>6주차</x:t>
  </x:si>
  <x:si>
    <x:t>3주차</x:t>
  </x:si>
  <x:si>
    <x:t>홍길동</x:t>
  </x:si>
  <x:si>
    <x:t>사아자</x:t>
  </x:si>
  <x:si>
    <x:t>1.2</x:t>
  </x:si>
  <x:si>
    <x:t>호랑이</x:t>
  </x:si>
  <x:si>
    <x:t>개발</x:t>
  </x:si>
  <x:si>
    <x:t>가나다</x:t>
  </x:si>
  <x:si>
    <x:t>1.4</x:t>
  </x:si>
  <x:si>
    <x:t>4주차</x:t>
  </x:si>
  <x:si>
    <x:t>1.1</x:t>
  </x:si>
  <x:si>
    <x:t>태스크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</x:si>
  <x:si>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</x:si>
  <x:si>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</x:si>
  <x:si>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전체 프로젝트</x:t>
  </x:si>
  <x:si>
    <x:t>기술설계</x:t>
  </x:si>
  <x:si>
    <x:t>설계(TD)</x:t>
  </x:si>
  <x:si>
    <x:t>오리13</x:t>
  </x:si>
  <x:si>
    <x:t>1.4.1</x:t>
  </x:si>
  <x:si>
    <x:t>단위테스트</x:t>
  </x:si>
  <x:si>
    <x:t>예상 매출</x:t>
  </x:si>
  <x:si>
    <x:t>누락 MM</x:t>
  </x:si>
  <x:si>
    <x:t>소요 예산</x:t>
  </x:si>
  <x:si>
    <x:t>토끼19</x:t>
  </x:si>
  <x:si>
    <x:t>1.5.1</x:t>
  </x:si>
  <x:si>
    <x:t>1.3.4</x:t>
  </x:si>
  <x:si>
    <x:t>Start</x:t>
  </x:si>
  <x:si>
    <x:t>오리10</x:t>
  </x:si>
  <x:si>
    <x:t>프로젝트 발표</x:t>
  </x:si>
  <x:si>
    <x:t>1.4.3</x:t>
  </x:si>
  <x:si>
    <x:t>작업일정계획</x:t>
  </x:si>
  <x:si>
    <x:t>1.2.2</x:t>
  </x:si>
  <x:si>
    <x:t>오리14</x:t>
  </x:si>
  <x:si>
    <x:t>진행 중</x:t>
  </x:si>
  <x:si>
    <x:t>1.3.8</x:t>
  </x:si>
  <x:si>
    <x:t>확보MM</x:t>
  </x:si>
  <x:si>
    <x:t>1.3.9</x:t>
  </x:si>
  <x:si>
    <x:t>예산(만원)</x:t>
  </x:si>
  <x:si>
    <x:t>요구사항 정의</x:t>
  </x:si>
  <x:si>
    <x:t>PPT 최종안</x:t>
  </x:si>
  <x:si>
    <x:t>할당 인원</x:t>
  </x:si>
  <x:si>
    <x:t>토끼06</x:t>
  </x:si>
  <x:si>
    <x:t>total</x:t>
  </x:si>
  <x:si>
    <x:t>1.5.2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</x:si>
  <x:si>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</x:si>
  <x:si>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작업 완료</x:t>
  </x:si>
  <x:si>
    <x:t>오리12</x:t>
  </x:si>
  <x:si>
    <x:t>토끼25</x:t>
  </x:si>
  <x:si>
    <x:t>오리09</x:t>
  </x:si>
  <x:si>
    <x:t>Total</x:t>
  </x:si>
  <x:si>
    <x:t>필요MM</x:t>
  </x:si>
  <x:si>
    <x:t>토끼08</x:t>
  </x:si>
  <x:si>
    <x:t>1.3.5</x:t>
  </x:si>
  <x:si>
    <x:t>우선순위</x:t>
  </x:si>
  <x:si>
    <x:t>토끼10</x:t>
  </x:si>
  <x:si>
    <x:t>토끼07</x:t>
  </x:si>
  <x:si>
    <x:t>토끼18</x:t>
  </x:si>
  <x:si>
    <x:t>1.3.3</x:t>
  </x:si>
  <x:si>
    <x:t>워킹데이</x:t>
  </x:si>
  <x:si>
    <x:t>오리01</x:t>
  </x:si>
  <x:si>
    <x:t>사자01</x:t>
  </x:si>
  <x:si>
    <x:t>오리02</x:t>
  </x:si>
  <x:si>
    <x:t>토끼09</x:t>
  </x:si>
  <x:si>
    <x:t>오리08</x:t>
  </x:si>
  <x:si>
    <x:t>오리03</x:t>
  </x:si>
  <x:si>
    <x:t>사업관리</x:t>
  </x:si>
  <x:si>
    <x:t>토끼26</x:t>
  </x:si>
  <x:si>
    <x:t>토끼20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</x:si>
  <x:si>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</x:si>
  <x:si>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토끼16</x:t>
  </x:si>
  <x:si>
    <x:t>1.2.3</x:t>
  </x:si>
  <x:si>
    <x:t>토끼05</x:t>
  </x:si>
  <x:si>
    <x:t>1.1.3</x:t>
  </x:si>
  <x:si>
    <x:t>토끼15</x:t>
  </x:si>
  <x:si>
    <x:t>화면설계</x:t>
  </x:si>
  <x:si>
    <x:t>지침서 작성</x:t>
  </x:si>
  <x:si>
    <x:t>토끼14</x:t>
  </x:si>
  <x:si>
    <x:t>실제
종료일</x:t>
  </x:si>
  <x:si>
    <x:t>오리15</x:t>
  </x:si>
  <x:si>
    <x:t>1.3.7</x:t>
  </x:si>
  <x:si>
    <x:t>토끼03</x:t>
  </x:si>
  <x:si>
    <x:t>작업 대기</x:t>
  </x:si>
  <x:si>
    <x:t>오리07</x:t>
  </x:si>
  <x:si>
    <x:t>토끼02</x:t>
  </x:si>
  <x:si>
    <x:t>1.1.2</x:t>
  </x:si>
  <x:si>
    <x:t>계획
시작일</x:t>
  </x:si>
  <x:si>
    <x:t>방문근무M/D</x:t>
  </x:si>
  <x:si>
    <x:t>실제
진척도</x:t>
  </x:si>
  <x:si>
    <x:t>1.3.1</x:t>
  </x:si>
  <x:si>
    <x:t>직무능력</x:t>
  </x:si>
  <x:si>
    <x:t>계획
종료일</x:t>
  </x:si>
  <x:si>
    <x:t>토끼24</x:t>
  </x:si>
  <x:si>
    <x:t>1.3.6</x:t>
  </x:si>
  <x:si>
    <x:t>토끼22</x:t>
  </x:si>
  <x:si>
    <x:t>1.4.2</x:t>
  </x:si>
  <x:si>
    <x:t>토끼23</x:t>
  </x:si>
  <x:si>
    <x:t>오리11</x:t>
  </x:si>
  <x:si>
    <x:t>토끼01</x:t>
  </x:si>
  <x:si>
    <x:t>전체진행률</x:t>
  </x:si>
  <x:si>
    <x:t>토끼17</x:t>
  </x:si>
  <x:si>
    <x:t>오리05</x:t>
  </x:si>
  <x:si>
    <x:t>1.3.2</x:t>
  </x:si>
  <x:si>
    <x:t>투입공수</x:t>
  </x:si>
  <x:si>
    <x:t>토끼11</x:t>
  </x:si>
  <x:si>
    <x:t>토끼13</x:t>
  </x:si>
  <x:si>
    <x:t>토끼12</x:t>
  </x:si>
  <x:si>
    <x:t>오리04</x:t>
  </x:si>
  <x:si>
    <x:t>계획진도율</x:t>
  </x:si>
  <x:si>
    <x:t>PPT 초안</x:t>
  </x:si>
  <x:si>
    <x:t>메뉴정의</x:t>
  </x:si>
  <x:si>
    <x:t>오리06</x:t>
  </x:si>
  <x:si>
    <x:t>자원(MM)</x:t>
  </x:si>
  <x:si>
    <x:t>통합테스트</x:t>
  </x:si>
  <x:si>
    <x:t>1.3.10</x:t>
  </x:si>
  <x:si>
    <x:t>1.5.3</x:t>
  </x:si>
  <x:si>
    <x:t>토끼27</x:t>
  </x:si>
  <x:si>
    <x:t>투입실적M/D</x:t>
  </x:si>
  <x:si>
    <x:t>도입기업방문자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</x:si>
  <x:si>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</x:si>
  <x:si>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1.1.1</x:t>
  </x:si>
  <x:si>
    <x:t>계획
진도율</x:t>
  </x:si>
  <x:si>
    <x:t>코딩(CD)</x:t>
  </x:si>
  <x:si>
    <x:t>투입계획M/D</x:t>
  </x:si>
  <x:si>
    <x:t>토끼04</x:t>
  </x:si>
  <x:si>
    <x:t>토끼21</x:t>
  </x:si>
  <x:si>
    <x:t>PM,TFT</x:t>
  </x:si>
  <x:si>
    <x:t>1.1.4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</x:si>
  <x:si>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</x:si>
  <x:si>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실제
시작일</x:t>
  </x:si>
  <x:si>
    <x:t>1.2.1</x:t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</x:si>
  <x:si>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</x:si>
  <x:si>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t>Table layout 정의서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</x:si>
  <x:si>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</x:si>
  <x:si>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</x:si>
  <x:si>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t>프로그램 Source</x:t>
  </x:si>
  <x:si>
    <x:t>Duration</x:t>
  </x:si>
  <x:si>
    <x:t>분석단계(AD)</x:t>
  </x:si>
  <x:si>
    <x:t>프로그램 일람표</x:t>
  </x:si>
  <x:si>
    <x:t>가중치
(100%)</x:t>
  </x:si>
  <x:si>
    <x:t>DataBase 설계</x:t>
  </x:si>
  <x:si>
    <x:t>프로젝트 범위 정의</x:t>
  </x:si>
  <x:si>
    <x:t>예산 입력 요망</x:t>
  </x:si>
  <x:si>
    <x:t>고객요구사항 명세서</x:t>
  </x:si>
  <x:si>
    <x:t>도입기업
담당자</x:t>
  </x:si>
  <x:si>
    <x:t>테스트 및 교육</x:t>
  </x:si>
  <x:si>
    <x:t>업무 분석 및 설계</x:t>
  </x:si>
  <x:si>
    <x:t>화면목록 및 명세서</x:t>
  </x:si>
  <x:si>
    <x:t>공급기업
담당자</x:t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</x:si>
  <x:si>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x:rPr>
        <x:rFont val="Arial"/>
        <x:sz val="14"/>
        <x:color rgb="ff000000"/>
        <x:b val="1"/>
      </x:rPr>
      <x:t xml:space="preserve"> : 2012</x:t>
    </x:r>
  </x:si>
  <x:si>
    <x:t>인공지능&amp;빅데이터 서비스 기반 홈트레이닝 구독 서비스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</x:si>
  <x:si>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</x:si>
  <x:si>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맞춤형기능 - 기간별 루틴 제공(래)</x:t>
  </x:si>
  <x:si>
    <x:t>신체정보 - 신체정보 관리(래)</x:t>
  </x:si>
  <x:si>
    <x:t>구독기능 - 관절 가동범위 관리(현)</x:t>
  </x:si>
  <x:si>
    <x:t>구독기능 - 관절 가동범위 조회(현)</x:t>
  </x:si>
  <x:si>
    <x:t>신체정보 - 신체정보 자동 갱신(래)</x:t>
  </x:si>
  <x:si>
    <x:t>신체정보 - 신체정보 이력 관리(래)</x:t>
  </x:si>
  <x:si>
    <x:t>맞춤형기능 - 개인 상세 정보 기입(래)</x:t>
  </x:si>
  <x:si>
    <x:t>회원기능 - 비밀번호 재설정/탈퇴(현/비)</x:t>
  </x:si>
  <x:si>
    <x:t>1.3.11</x:t>
  </x:si>
  <x:si>
    <x:t>1.3.13</x:t>
  </x:si>
  <x:si>
    <x:t>1.3.12</x:t>
  </x:si>
  <x:si>
    <x:t>1.3.16</x:t>
  </x:si>
  <x:si>
    <x:t>맞춤형기능 - 체력 측정 기능(래)</x:t>
  </x:si>
  <x:si>
    <x:t>회원기능 - 게시글 관리(현/비)</x:t>
  </x:si>
  <x:si>
    <x:t>회원기능 - 개인정보 관리(현/비)</x:t>
  </x:si>
  <x:si>
    <x:t>회원기능 - 로그아웃(현/비)</x:t>
  </x:si>
  <x:si>
    <x:t>1.3.14</x:t>
  </x:si>
  <x:si>
    <x:t>1.3.15</x:t>
  </x:si>
  <x:si>
    <x:t>구독기능 - 구독 서비스 관리(현)</x:t>
  </x:si>
  <x:si>
    <x:t>1.3.17</x:t>
  </x:si>
  <x:si>
    <x:t>맞춤형기능 - 기간별 식단 제공(래)</x:t>
  </x:si>
  <x:si>
    <x:t>맞춤형기능 - 개인 레포트 기능(래)</x:t>
  </x:si>
  <x:si>
    <x:t>회원기능 - 계정생성(현/비)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</x:si>
</x:sst>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8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x:font>
      <x:name val="Arial"/>
      <x:sz val="11"/>
      <x:color rgb="ffffffff"/>
    </x:font>
    <x:font>
      <x:name val="Arial"/>
      <x:sz val="14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3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6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3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3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0" xfId="1" applyNumberFormat="1" applyFont="1" applyBorder="1" applyAlignment="1">
          <x:alignment horizontal="center" vertical="center"/>
        </x:xf>
      </mc:Fallback>
    </mc:AlternateContent>
    <x:xf numFmtId="0" fontId="37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9" fontId="6" fillId="0" borderId="4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3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3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4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4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4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5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5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8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  <x:xf numFmtId="0" fontId="40" fillId="0" borderId="20" xfId="0" applyNumberFormat="1" applyFont="1" applyBorder="1" applyAlignment="1">
      <x:alignment horizontal="general" vertical="center"/>
    </x:xf>
    <x:xf numFmtId="0" fontId="41" fillId="0" borderId="20" xfId="0" applyNumberFormat="1" applyFont="1" applyBorder="1" applyAlignment="1">
      <x:alignment horizontal="general" vertical="center"/>
    </x:xf>
  </x:cellXfs>
  <x:cellStyles count="3">
    <x:cellStyle name="표준" xfId="0" builtinId="0"/>
    <x:cellStyle name="백분율" xfId="1" builtinId="5"/>
    <x:cellStyle name="쉼표 [0]" xfId="2" builtinId="6"/>
  </x:cellStyles>
  <x:dxfs count="84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fac090"/>
        </x:patternFill>
      </x:fill>
    </x:dxf>
    <x:dxf>
      <x:fill>
        <x:patternFill>
          <x:bgColor rgb="ffdce6f2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useFontSpace val="0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05"/>
  <x:sheetViews>
    <x:sheetView tabSelected="1" topLeftCell="A1" zoomScale="110" zoomScaleNormal="110" zoomScaleSheetLayoutView="75" workbookViewId="0">
      <x:pane xSplit="24" ySplit="4" topLeftCell="Y5" activePane="bottomRight" state="frozen"/>
      <x:selection pane="bottomRight" activeCell="N25" activeCellId="0" sqref="N25:N25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180</x:v>
      </x:c>
      <x:c r="F1" s="64"/>
      <x:c r="W1" s="63" t="s">
        <x:v>138</x:v>
      </x:c>
      <x:c r="X1" s="69">
        <x:f>W5</x:f>
        <x:v>0.71499999999999997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129</x:v>
      </x:c>
      <x:c r="X2" s="78">
        <x:f>X5</x:f>
        <x:v>0.16374999999999998</x:v>
      </x:c>
      <x:c r="Y2" s="136"/>
      <x:c r="Z2" s="184" t="s">
        <x:v>30</x:v>
      </x:c>
      <x:c r="AA2" s="184"/>
      <x:c r="AB2" s="184"/>
      <x:c r="AC2" s="184"/>
      <x:c r="AD2" s="184"/>
      <x:c r="AE2" s="184"/>
      <x:c r="AF2" s="184"/>
      <x:c r="AG2" s="184"/>
      <x:c r="AH2" s="185" t="s">
        <x:v>2</x:v>
      </x:c>
      <x:c r="AI2" s="185"/>
      <x:c r="AJ2" s="185"/>
      <x:c r="AK2" s="185"/>
      <x:c r="AL2" s="185"/>
      <x:c r="AM2" s="185"/>
      <x:c r="AN2" s="185"/>
      <x:c r="AO2" s="186" t="s">
        <x:v>32</x:v>
      </x:c>
      <x:c r="AP2" s="186"/>
      <x:c r="AQ2" s="186"/>
      <x:c r="AR2" s="186"/>
      <x:c r="AS2" s="186"/>
      <x:c r="AT2" s="186"/>
      <x:c r="AU2" s="186"/>
      <x:c r="AV2" s="187" t="s">
        <x:v>40</x:v>
      </x:c>
      <x:c r="AW2" s="187"/>
      <x:c r="AX2" s="187"/>
      <x:c r="AY2" s="187"/>
      <x:c r="AZ2" s="187"/>
      <x:c r="BA2" s="187"/>
      <x:c r="BB2" s="187"/>
      <x:c r="BC2" s="188" t="s">
        <x:v>4</x:v>
      </x:c>
      <x:c r="BD2" s="188"/>
      <x:c r="BE2" s="188"/>
      <x:c r="BF2" s="188"/>
      <x:c r="BG2" s="188"/>
      <x:c r="BH2" s="188"/>
      <x:c r="BI2" s="188"/>
      <x:c r="BJ2" s="189" t="s">
        <x:v>31</x:v>
      </x:c>
      <x:c r="BK2" s="189"/>
      <x:c r="BL2" s="189"/>
      <x:c r="BM2" s="189"/>
      <x:c r="BN2" s="189"/>
      <x:c r="BO2" s="189"/>
      <x:c r="BP2" s="189"/>
    </x:row>
    <x:row r="3" spans="1:68" s="80" customFormat="1" ht="24.75" customHeight="1">
      <x:c r="A3" s="183"/>
      <x:c r="B3" s="183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3</x:v>
      </x:c>
      <x:c r="B4" s="152" t="s">
        <x:v>42</x:v>
      </x:c>
      <x:c r="C4" s="153" t="s">
        <x:v>174</x:v>
      </x:c>
      <x:c r="D4" s="154" t="s">
        <x:v>178</x:v>
      </x:c>
      <x:c r="E4" s="151" t="s">
        <x:v>11</x:v>
      </x:c>
      <x:c r="F4" s="154" t="s">
        <x:v>116</x:v>
      </x:c>
      <x:c r="G4" s="154" t="s">
        <x:v>121</x:v>
      </x:c>
      <x:c r="H4" s="154" t="s">
        <x:v>8</x:v>
      </x:c>
      <x:c r="I4" s="155"/>
      <x:c r="J4" s="156"/>
      <x:c r="K4" s="157" t="s">
        <x:v>142</x:v>
      </x:c>
      <x:c r="L4" s="158" t="s">
        <x:v>68</x:v>
      </x:c>
      <x:c r="M4" s="159" t="s">
        <x:v>84</x:v>
      </x:c>
      <x:c r="N4" s="159" t="s">
        <x:v>8</x:v>
      </x:c>
      <x:c r="O4" s="159" t="s">
        <x:v>153</x:v>
      </x:c>
      <x:c r="P4" s="159" t="s">
        <x:v>147</x:v>
      </x:c>
      <x:c r="Q4" s="159" t="s">
        <x:v>117</x:v>
      </x:c>
      <x:c r="R4" s="159" t="s">
        <x:v>148</x:v>
      </x:c>
      <x:c r="S4" s="159" t="s">
        <x:v>5</x:v>
      </x:c>
      <x:c r="T4" s="159" t="s">
        <x:v>159</x:v>
      </x:c>
      <x:c r="U4" s="159" t="s">
        <x:v>108</x:v>
      </x:c>
      <x:c r="V4" s="159" t="s">
        <x:v>169</x:v>
      </x:c>
      <x:c r="W4" s="160" t="s">
        <x:v>151</x:v>
      </x:c>
      <x:c r="X4" s="161" t="s">
        <x:v>118</x:v>
      </x:c>
      <x:c r="Y4" s="177"/>
      <x:c r="Z4" s="178" t="s">
        <x:v>61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45</x:v>
      </x:c>
      <x:c r="C5" s="163"/>
      <x:c r="D5" s="164" t="s">
        <x:v>6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SUM(O44,O39,O19,O12,O6)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W6+W12+W19+W39+W44</x:f>
        <x:v>0.71499999999999997</x:v>
      </x:c>
      <x:c r="X5" s="176">
        <x:f>X6+X12+X19+X39+X44</x:f>
        <x:v>0.16374999999999998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41</x:v>
      </x:c>
      <x:c r="B6" s="94" t="s">
        <x:v>167</x:v>
      </x:c>
      <x:c r="C6" s="94"/>
      <x:c r="D6" s="95"/>
      <x:c r="E6" s="95" t="s">
        <x:v>64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176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150</x:v>
      </x:c>
      <x:c r="B7" s="107" t="s">
        <x:v>171</x:v>
      </x:c>
      <x:c r="C7" s="107" t="s">
        <x:v>10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173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115</x:v>
      </x:c>
      <x:c r="B8" s="107" t="s">
        <x:v>16</x:v>
      </x:c>
      <x:c r="C8" s="107" t="s">
        <x:v>10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173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103</x:v>
      </x:c>
      <x:c r="B9" s="107" t="s">
        <x:v>69</x:v>
      </x:c>
      <x:c r="C9" s="107" t="s">
        <x:v>156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15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157</x:v>
      </x:c>
      <x:c r="B10" s="107" t="s">
        <x:v>17</x:v>
      </x:c>
      <x:c r="C10" s="107" t="s">
        <x:v>156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15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35</x:v>
      </x:c>
      <x:c r="B12" s="94" t="s">
        <x:v>47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46</x:v>
      </x:c>
      <x:c r="T12" s="140">
        <x:f>IF(MIN(T13:T18)=0,"",MIN(T13:T18))</x:f>
        <x:v>45979</x:v>
      </x:c>
      <x:c r="U12" s="140">
        <x:f>IF(MAX(U13:U18)=0,"",MAX(U13:U18))</x:f>
        <x:v>45981</x:v>
      </x:c>
      <x:c r="V12" s="105">
        <x:v>0.25</x:v>
      </x:c>
      <x:c r="W12" s="105">
        <x:f>AVERAGE(W13:W18)*V12</x:f>
        <x:v>0.22999999999999998</x:v>
      </x:c>
      <x:c r="X12" s="133">
        <x:f>AVERAGE(X13:X18)*V12</x:f>
        <x:v>0.040000000000000002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160</x:v>
      </x:c>
      <x:c r="B13" s="107" t="s">
        <x:v>140</x:v>
      </x:c>
      <x:c r="C13" s="107" t="s">
        <x:v>10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168</x:v>
      </x:c>
      <x:c r="T13" s="141"/>
      <x:c r="U13" s="141"/>
      <x:c r="V13" s="119"/>
      <x:c r="W13" s="120">
        <x:v>0.80000000000000004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62</x:v>
      </x:c>
      <x:c r="B14" s="107" t="s">
        <x:v>105</x:v>
      </x:c>
      <x:c r="C14" s="107" t="s">
        <x:v>0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177</x:v>
      </x:c>
      <x:c r="T14" s="141"/>
      <x:c r="U14" s="141"/>
      <x:c r="V14" s="119"/>
      <x:c r="W14" s="120">
        <x:v>1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101</x:v>
      </x:c>
      <x:c r="B15" s="107" t="s">
        <x:v>170</x:v>
      </x:c>
      <x:c r="C15" s="107" t="s">
        <x:v>0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162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26</x:v>
      </x:c>
      <x:c r="B19" s="94" t="s">
        <x:v>152</x:v>
      </x:c>
      <x:c r="C19" s="94"/>
      <x:c r="D19" s="95"/>
      <x:c r="E19" s="95" t="str">
        <x:f>IF(AND(X19&gt;0%,X19&lt;100%),"진행 중",IF(X19=0%,"작업 대기","작업 완료"))</x:f>
        <x:v>작업 대기</x:v>
      </x:c>
      <x:c r="F19" s="140">
        <x:f>IF(MIN(F20:F38)=0,"",MIN(F20:F38))</x:f>
        <x:v>45980</x:v>
      </x:c>
      <x:c r="G19" s="140">
        <x:f>IF(MAX(G20:G38)=0,"",MAX(G20:G38))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24" si="2">IF(X19=0,F19-1,F19+(INT(I19*X19)))</x:f>
        <x:v>45979</x:v>
      </x:c>
      <x:c r="K19" s="98"/>
      <x:c r="L19" s="99"/>
      <x:c r="M19" s="100"/>
      <x:c r="N19" s="101">
        <x:f>G19-F19</x:f>
        <x:v>28</x:v>
      </x:c>
      <x:c r="O19" s="102">
        <x:f>SUM(O20:O37)</x:f>
        <x:v>160</x:v>
      </x:c>
      <x:c r="P19" s="102"/>
      <x:c r="Q19" s="102"/>
      <x:c r="R19" s="103"/>
      <x:c r="S19" s="104" t="s">
        <x:v>37</x:v>
      </x:c>
      <x:c r="T19" s="143"/>
      <x:c r="U19" s="143"/>
      <x:c r="V19" s="105">
        <x:v>0.34999999999999998</x:v>
      </x:c>
      <x:c r="W19" s="105">
        <x:f>AVERAGE(W20:W38)*V19</x:f>
        <x:v>0.34999999999999998</x:v>
      </x:c>
      <x:c r="X19" s="133">
        <x:f>AVERAGE(X20:X38)*V19</x:f>
        <x:v>0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119</x:v>
      </x:c>
      <x:c r="B20" s="231" t="s">
        <x:v>204</x:v>
      </x:c>
      <x:c r="C20" s="107"/>
      <x:c r="D20" s="109"/>
      <x:c r="E20" s="109" t="str">
        <x:f>IF(AND(X20&gt;0%,X20&lt;100%),"진행 중",IF(X20=0%,"작업 대기","작업 완료"))</x:f>
        <x:v>작업 대기</x:v>
      </x:c>
      <x:c r="F20" s="141">
        <x:v>45980</x:v>
      </x:c>
      <x:c r="G20" s="141">
        <x:v>45981</x:v>
      </x:c>
      <x:c r="H20" s="109">
        <x:f t="shared" ref="H20:H24" si="3">NETWORKDAYS(F20,G20)</x:f>
        <x:v>2</x:v>
      </x:c>
      <x:c r="I20" s="110">
        <x:f t="shared" ref="I20:I24" si="4">G20-F20</x:f>
        <x:v>1</x:v>
      </x:c>
      <x:c r="J20" s="111">
        <x:f t="shared" si="2"/>
        <x:v>45979</x:v>
      </x:c>
      <x:c r="K20" s="112"/>
      <x:c r="L20" s="113"/>
      <x:c r="M20" s="114"/>
      <x:c r="N20" s="115">
        <x:f t="shared" ref="N20:N37" si="5">(G20-F20)+1</x:f>
        <x:v>2</x:v>
      </x:c>
      <x:c r="O20" s="116">
        <x:v>2</x:v>
      </x:c>
      <x:c r="P20" s="116"/>
      <x:c r="Q20" s="116"/>
      <x:c r="R20" s="117"/>
      <x:c r="S20" s="118" t="s">
        <x:v>165</x:v>
      </x:c>
      <x:c r="T20" s="141"/>
      <x:c r="U20" s="141"/>
      <x:c r="V20" s="124"/>
      <x:c r="W20" s="117">
        <x:v>1</x:v>
      </x:c>
      <x:c r="X20" s="134">
        <x:v>0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22" customFormat="1" ht="11.94999999999999928946">
      <x:c r="A21" s="93" t="s">
        <x:v>132</x:v>
      </x:c>
      <x:c r="B21" s="231" t="s">
        <x:v>12</x:v>
      </x:c>
      <x:c r="C21" s="107"/>
      <x:c r="D21" s="109"/>
      <x:c r="E21" s="109" t="str">
        <x:f t="shared" ref="E21:E37" si="6">IF(AND(X21&gt;0%,X21&lt;100%),"진행 중",IF(X21=0%,"작업 대기","작업 완료"))</x:f>
        <x:v>작업 대기</x:v>
      </x:c>
      <x:c r="F21" s="141">
        <x:v>45981</x:v>
      </x:c>
      <x:c r="G21" s="141">
        <x:v>45982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45980</x:v>
      </x:c>
      <x:c r="K21" s="112"/>
      <x:c r="L21" s="113"/>
      <x:c r="M21" s="114"/>
      <x:c r="N21" s="115">
        <x:f t="shared" si="5"/>
        <x:v>2</x:v>
      </x:c>
      <x:c r="O21" s="116">
        <x:v>39</x:v>
      </x:c>
      <x:c r="P21" s="116"/>
      <x:c r="Q21" s="116"/>
      <x:c r="R21" s="117"/>
      <x:c r="S21" s="118" t="s">
        <x:v>165</x:v>
      </x:c>
      <x:c r="T21" s="141"/>
      <x:c r="U21" s="141"/>
      <x:c r="V21" s="119"/>
      <x:c r="W21" s="117">
        <x:v>1</x:v>
      </x:c>
      <x:c r="X21" s="134">
        <x:v>0</x:v>
      </x:c>
      <x:c r="Y21" s="138"/>
      <x:c r="Z21" s="150"/>
      <x:c r="AA21" s="150"/>
      <x:c r="AB21" s="150"/>
      <x:c r="AC21" s="150"/>
      <x:c r="AD21" s="150"/>
      <x:c r="AE21" s="150"/>
      <x:c r="AF21" s="150"/>
      <x:c r="AG21" s="150"/>
      <x:c r="AH21" s="150"/>
      <x:c r="AI21" s="150"/>
      <x:c r="AJ21" s="150"/>
      <x:c r="AK21" s="150"/>
      <x:c r="AL21" s="150"/>
      <x:c r="AM21" s="150"/>
      <x:c r="AN21" s="150"/>
      <x:c r="AO21" s="150"/>
      <x:c r="AP21" s="150"/>
      <x:c r="AQ21" s="150"/>
      <x:c r="AR21" s="150"/>
      <x:c r="AS21" s="150"/>
      <x:c r="AT21" s="150"/>
      <x:c r="AU21" s="150"/>
      <x:c r="AV21" s="150"/>
      <x:c r="AW21" s="150"/>
      <x:c r="AX21" s="150"/>
      <x:c r="AY21" s="150"/>
      <x:c r="AZ21" s="150"/>
      <x:c r="BA21" s="150"/>
      <x:c r="BB21" s="150"/>
      <x:c r="BC21" s="150"/>
      <x:c r="BD21" s="150"/>
      <x:c r="BE21" s="150"/>
      <x:c r="BF21" s="150"/>
      <x:c r="BG21" s="150"/>
      <x:c r="BH21" s="150"/>
      <x:c r="BI21" s="150"/>
      <x:c r="BJ21" s="150"/>
      <x:c r="BK21" s="150"/>
      <x:c r="BL21" s="150"/>
      <x:c r="BM21" s="150"/>
      <x:c r="BN21" s="150"/>
      <x:c r="BO21" s="150"/>
      <x:c r="BP21" s="150"/>
    </x:row>
    <x:row r="22" spans="1:68" s="122" customFormat="1" ht="11.94999999999999928946">
      <x:c r="A22" s="93" t="s">
        <x:v>88</x:v>
      </x:c>
      <x:c r="B22" s="231" t="s">
        <x:v>197</x:v>
      </x:c>
      <x:c r="C22" s="107"/>
      <x:c r="D22" s="125"/>
      <x:c r="E22" s="109" t="str">
        <x:f t="shared" si="6"/>
        <x:v>작업 대기</x:v>
      </x:c>
      <x:c r="F22" s="141">
        <x:v>45985</x:v>
      </x:c>
      <x:c r="G22" s="141">
        <x:v>45986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45984</x:v>
      </x:c>
      <x:c r="K22" s="112"/>
      <x:c r="L22" s="113"/>
      <x:c r="M22" s="114"/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165</x:v>
      </x:c>
      <x:c r="T22" s="141"/>
      <x:c r="U22" s="141"/>
      <x:c r="V22" s="119"/>
      <x:c r="W22" s="117">
        <x:v>1</x:v>
      </x:c>
      <x:c r="X22" s="134">
        <x:v>0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22" customFormat="1" ht="11.94999999999999928946">
      <x:c r="A23" s="93" t="s">
        <x:v>56</x:v>
      </x:c>
      <x:c r="B23" s="232" t="s">
        <x:v>189</x:v>
      </x:c>
      <x:c r="C23" s="107"/>
      <x:c r="D23" s="125"/>
      <x:c r="E23" s="109" t="str">
        <x:f t="shared" si="6"/>
        <x:v>작업 대기</x:v>
      </x:c>
      <x:c r="F23" s="141">
        <x:v>45992</x:v>
      </x:c>
      <x:c r="G23" s="141">
        <x:v>45993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45991</x:v>
      </x:c>
      <x:c r="K23" s="112"/>
      <x:c r="L23" s="113"/>
      <x:c r="M23" s="114"/>
      <x:c r="N23" s="115">
        <x:f t="shared" si="5"/>
        <x:v>2</x:v>
      </x:c>
      <x:c r="O23" s="116">
        <x:v>20</x:v>
      </x:c>
      <x:c r="P23" s="116"/>
      <x:c r="Q23" s="116"/>
      <x:c r="R23" s="117"/>
      <x:c r="S23" s="118" t="s">
        <x:v>165</x:v>
      </x:c>
      <x:c r="T23" s="141"/>
      <x:c r="U23" s="141"/>
      <x:c r="V23" s="119"/>
      <x:c r="W23" s="117">
        <x:v>1</x:v>
      </x:c>
      <x:c r="X23" s="134">
        <x:v>0</x:v>
      </x:c>
      <x:c r="Y23" s="138"/>
      <x:c r="Z23" s="150"/>
      <x:c r="AA23" s="150"/>
      <x:c r="AB23" s="150"/>
      <x:c r="AC23" s="150"/>
      <x:c r="AD23" s="150"/>
      <x:c r="AE23" s="150"/>
      <x:c r="AF23" s="150"/>
      <x:c r="AG23" s="150"/>
      <x:c r="AH23" s="150"/>
      <x:c r="AI23" s="150"/>
      <x:c r="AJ23" s="150"/>
      <x:c r="AK23" s="150"/>
      <x:c r="AL23" s="150"/>
      <x:c r="AM23" s="150"/>
      <x:c r="AN23" s="150"/>
      <x:c r="AO23" s="150"/>
      <x:c r="AP23" s="150"/>
      <x:c r="AQ23" s="150"/>
      <x:c r="AR23" s="150"/>
      <x:c r="AS23" s="150"/>
      <x:c r="AT23" s="150"/>
      <x:c r="AU23" s="150"/>
      <x:c r="AV23" s="150"/>
      <x:c r="AW23" s="150"/>
      <x:c r="AX23" s="150"/>
      <x:c r="AY23" s="150"/>
      <x:c r="AZ23" s="150"/>
      <x:c r="BA23" s="150"/>
      <x:c r="BB23" s="150"/>
      <x:c r="BC23" s="150"/>
      <x:c r="BD23" s="150"/>
      <x:c r="BE23" s="150"/>
      <x:c r="BF23" s="150"/>
      <x:c r="BG23" s="150"/>
      <x:c r="BH23" s="150"/>
      <x:c r="BI23" s="150"/>
      <x:c r="BJ23" s="150"/>
      <x:c r="BK23" s="150"/>
      <x:c r="BL23" s="150"/>
      <x:c r="BM23" s="150"/>
      <x:c r="BN23" s="150"/>
      <x:c r="BO23" s="150"/>
      <x:c r="BP23" s="150"/>
    </x:row>
    <x:row r="24" spans="1:68" s="122" customFormat="1" ht="11.94999999999999928946">
      <x:c r="A24" s="93" t="s">
        <x:v>83</x:v>
      </x:c>
      <x:c r="B24" s="232" t="s">
        <x:v>196</x:v>
      </x:c>
      <x:c r="C24" s="107"/>
      <x:c r="D24" s="125"/>
      <x:c r="E24" s="109" t="str">
        <x:f t="shared" si="6"/>
        <x:v>작업 대기</x:v>
      </x:c>
      <x:c r="F24" s="141">
        <x:v>45993</x:v>
      </x:c>
      <x:c r="G24" s="141">
        <x:v>45994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45992</x:v>
      </x:c>
      <x:c r="K24" s="112"/>
      <x:c r="L24" s="113"/>
      <x:c r="M24" s="114"/>
      <x:c r="N24" s="115">
        <x:f t="shared" si="5"/>
        <x:v>2</x:v>
      </x:c>
      <x:c r="O24" s="116">
        <x:v>10</x:v>
      </x:c>
      <x:c r="P24" s="116"/>
      <x:c r="Q24" s="116"/>
      <x:c r="R24" s="117"/>
      <x:c r="S24" s="118" t="s">
        <x:v>165</x:v>
      </x:c>
      <x:c r="T24" s="141"/>
      <x:c r="U24" s="141"/>
      <x:c r="V24" s="119"/>
      <x:c r="W24" s="117">
        <x:v>1</x:v>
      </x:c>
      <x:c r="X24" s="134">
        <x:v>0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22" customFormat="1" ht="11.94999999999999928946">
      <x:c r="A25" s="93" t="s">
        <x:v>123</x:v>
      </x:c>
      <x:c r="B25" s="232" t="s">
        <x:v>195</x:v>
      </x:c>
      <x:c r="C25" s="107"/>
      <x:c r="D25" s="125"/>
      <x:c r="E25" s="109" t="str">
        <x:f t="shared" si="6"/>
        <x:v>작업 대기</x:v>
      </x:c>
      <x:c r="F25" s="141">
        <x:v>45994</x:v>
      </x:c>
      <x:c r="G25" s="141">
        <x:v>45995</x:v>
      </x:c>
      <x:c r="H25" s="109">
        <x:f t="shared" ref="H25:H37" si="7">NETWORKDAYS(F25,G25)</x:f>
        <x:v>2</x:v>
      </x:c>
      <x:c r="I25" s="110">
        <x:f t="shared" ref="I25:I37" si="8">G25-F25</x:f>
        <x:v>1</x:v>
      </x:c>
      <x:c r="J25" s="111">
        <x:f t="shared" ref="J25:J37" si="9">IF(X25=0,F25-1,F25+(INT(I25*X25)))</x:f>
        <x:v>45993</x:v>
      </x:c>
      <x:c r="K25" s="112"/>
      <x:c r="L25" s="113"/>
      <x:c r="M25" s="114"/>
      <x:c r="N25" s="115">
        <x:f t="shared" si="5"/>
        <x:v>2</x:v>
      </x:c>
      <x:c r="O25" s="116">
        <x:v>10</x:v>
      </x:c>
      <x:c r="P25" s="116"/>
      <x:c r="Q25" s="116"/>
      <x:c r="R25" s="117"/>
      <x:c r="S25" s="118" t="s">
        <x:v>165</x:v>
      </x:c>
      <x:c r="T25" s="141"/>
      <x:c r="U25" s="141"/>
      <x:c r="V25" s="119"/>
      <x:c r="W25" s="117">
        <x:v>1</x:v>
      </x:c>
      <x:c r="X25" s="134">
        <x:v>0</x:v>
      </x:c>
      <x:c r="Y25" s="138"/>
      <x:c r="Z25" s="150"/>
      <x:c r="AA25" s="150"/>
      <x:c r="AB25" s="150"/>
      <x:c r="AC25" s="150"/>
      <x:c r="AD25" s="150"/>
      <x:c r="AE25" s="150"/>
      <x:c r="AF25" s="150"/>
      <x:c r="AG25" s="150"/>
      <x:c r="AH25" s="150"/>
      <x:c r="AI25" s="150"/>
      <x:c r="AJ25" s="150"/>
      <x:c r="AK25" s="150"/>
      <x:c r="AL25" s="150"/>
      <x:c r="AM25" s="150"/>
      <x:c r="AN25" s="150"/>
      <x:c r="AO25" s="150"/>
      <x:c r="AP25" s="150"/>
      <x:c r="AQ25" s="150"/>
      <x:c r="AR25" s="150"/>
      <x:c r="AS25" s="150"/>
      <x:c r="AT25" s="150"/>
      <x:c r="AU25" s="150"/>
      <x:c r="AV25" s="150"/>
      <x:c r="AW25" s="150"/>
      <x:c r="AX25" s="150"/>
      <x:c r="AY25" s="150"/>
      <x:c r="AZ25" s="150"/>
      <x:c r="BA25" s="150"/>
      <x:c r="BB25" s="150"/>
      <x:c r="BC25" s="150"/>
      <x:c r="BD25" s="150"/>
      <x:c r="BE25" s="150"/>
      <x:c r="BF25" s="150"/>
      <x:c r="BG25" s="150"/>
      <x:c r="BH25" s="150"/>
      <x:c r="BI25" s="150"/>
      <x:c r="BJ25" s="150"/>
      <x:c r="BK25" s="150"/>
      <x:c r="BL25" s="150"/>
      <x:c r="BM25" s="150"/>
      <x:c r="BN25" s="150"/>
      <x:c r="BO25" s="150"/>
      <x:c r="BP25" s="150"/>
    </x:row>
    <x:row r="26" spans="1:68" s="106" customFormat="1" ht="11.94999999999999928946">
      <x:c r="A26" s="93" t="s">
        <x:v>110</x:v>
      </x:c>
      <x:c r="B26" s="231" t="s">
        <x:v>200</x:v>
      </x:c>
      <x:c r="C26" s="107"/>
      <x:c r="D26" s="125"/>
      <x:c r="E26" s="109" t="str">
        <x:f t="shared" si="6"/>
        <x:v>작업 대기</x:v>
      </x:c>
      <x:c r="F26" s="141">
        <x:v>45986</x:v>
      </x:c>
      <x:c r="G26" s="141">
        <x:v>45987</x:v>
      </x:c>
      <x:c r="H26" s="109"/>
      <x:c r="I26" s="110"/>
      <x:c r="J26" s="111"/>
      <x:c r="K26" s="112"/>
      <x:c r="L26" s="113"/>
      <x:c r="M26" s="114"/>
      <x:c r="N26" s="115">
        <x:f t="shared" si="5"/>
        <x:v>2</x:v>
      </x:c>
      <x:c r="O26" s="116"/>
      <x:c r="P26" s="116"/>
      <x:c r="Q26" s="116"/>
      <x:c r="R26" s="117"/>
      <x:c r="S26" s="118"/>
      <x:c r="T26" s="141"/>
      <x:c r="U26" s="144"/>
      <x:c r="V26" s="119"/>
      <x:c r="W26" s="117">
        <x:v>1</x:v>
      </x:c>
      <x:c r="X26" s="134">
        <x:v>0</x:v>
      </x:c>
      <x:c r="Y26" s="138"/>
      <x:c r="Z26" s="149"/>
      <x:c r="AA26" s="149"/>
      <x:c r="AB26" s="149"/>
      <x:c r="AC26" s="149"/>
      <x:c r="AD26" s="149"/>
      <x:c r="AE26" s="149"/>
      <x:c r="AF26" s="149"/>
      <x:c r="AG26" s="149"/>
      <x:c r="AH26" s="149"/>
      <x:c r="AI26" s="149"/>
      <x:c r="AJ26" s="149"/>
      <x:c r="AK26" s="149"/>
      <x:c r="AL26" s="149"/>
      <x:c r="AM26" s="149"/>
      <x:c r="AN26" s="149"/>
      <x:c r="AO26" s="149"/>
      <x:c r="AP26" s="149"/>
      <x:c r="AQ26" s="149"/>
      <x:c r="AR26" s="149"/>
      <x:c r="AS26" s="149"/>
      <x:c r="AT26" s="149"/>
      <x:c r="AU26" s="149"/>
      <x:c r="AV26" s="149"/>
      <x:c r="AW26" s="149"/>
      <x:c r="AX26" s="149"/>
      <x:c r="AY26" s="149"/>
      <x:c r="AZ26" s="149"/>
      <x:c r="BA26" s="149"/>
      <x:c r="BB26" s="149"/>
      <x:c r="BC26" s="149"/>
      <x:c r="BD26" s="149"/>
      <x:c r="BE26" s="149"/>
      <x:c r="BF26" s="149"/>
      <x:c r="BG26" s="149"/>
      <x:c r="BH26" s="149"/>
      <x:c r="BI26" s="149"/>
      <x:c r="BJ26" s="149"/>
      <x:c r="BK26" s="149"/>
      <x:c r="BL26" s="149"/>
      <x:c r="BM26" s="149"/>
      <x:c r="BN26" s="149"/>
      <x:c r="BO26" s="149"/>
      <x:c r="BP26" s="149"/>
    </x:row>
    <x:row r="27" spans="1:68" s="106" customFormat="1" ht="11.94999999999999928946">
      <x:c r="A27" s="93" t="s">
        <x:v>65</x:v>
      </x:c>
      <x:c r="B27" s="231" t="s">
        <x:v>184</x:v>
      </x:c>
      <x:c r="C27" s="107"/>
      <x:c r="D27" s="125"/>
      <x:c r="E27" s="109" t="str">
        <x:f t="shared" si="6"/>
        <x:v>작업 대기</x:v>
      </x:c>
      <x:c r="F27" s="141">
        <x:v>45987</x:v>
      </x:c>
      <x:c r="G27" s="141">
        <x:v>45988</x:v>
      </x:c>
      <x:c r="H27" s="109"/>
      <x:c r="I27" s="110"/>
      <x:c r="J27" s="111"/>
      <x:c r="K27" s="112"/>
      <x:c r="L27" s="113"/>
      <x:c r="M27" s="114"/>
      <x:c r="N27" s="115">
        <x:f t="shared" si="5"/>
        <x:v>2</x:v>
      </x:c>
      <x:c r="O27" s="116"/>
      <x:c r="P27" s="116"/>
      <x:c r="Q27" s="116"/>
      <x:c r="R27" s="117"/>
      <x:c r="S27" s="118"/>
      <x:c r="T27" s="141"/>
      <x:c r="U27" s="144"/>
      <x:c r="V27" s="119"/>
      <x:c r="W27" s="117">
        <x:v>1</x:v>
      </x:c>
      <x:c r="X27" s="134">
        <x:v>0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06" customFormat="1" ht="11.94999999999999928946">
      <x:c r="A28" s="93" t="s">
        <x:v>67</x:v>
      </x:c>
      <x:c r="B28" s="231" t="s">
        <x:v>185</x:v>
      </x:c>
      <x:c r="C28" s="107"/>
      <x:c r="D28" s="125"/>
      <x:c r="E28" s="109" t="str">
        <x:f t="shared" si="6"/>
        <x:v>작업 대기</x:v>
      </x:c>
      <x:c r="F28" s="141">
        <x:v>45988</x:v>
      </x:c>
      <x:c r="G28" s="141">
        <x:v>45989</x:v>
      </x:c>
      <x:c r="H28" s="109"/>
      <x:c r="I28" s="110"/>
      <x:c r="J28" s="111"/>
      <x:c r="K28" s="112"/>
      <x:c r="L28" s="113"/>
      <x:c r="M28" s="114"/>
      <x:c r="N28" s="115">
        <x:f t="shared" si="5"/>
        <x:v>2</x:v>
      </x:c>
      <x:c r="O28" s="116"/>
      <x:c r="P28" s="116"/>
      <x:c r="Q28" s="116"/>
      <x:c r="R28" s="117"/>
      <x:c r="S28" s="118"/>
      <x:c r="T28" s="141"/>
      <x:c r="U28" s="144"/>
      <x:c r="V28" s="119"/>
      <x:c r="W28" s="117">
        <x:v>1</x:v>
      </x:c>
      <x:c r="X28" s="134">
        <x:v>0</x:v>
      </x:c>
      <x:c r="Y28" s="138"/>
      <x:c r="Z28" s="149"/>
      <x:c r="AA28" s="149"/>
      <x:c r="AB28" s="149"/>
      <x:c r="AC28" s="149"/>
      <x:c r="AD28" s="149"/>
      <x:c r="AE28" s="149"/>
      <x:c r="AF28" s="149"/>
      <x:c r="AG28" s="149"/>
      <x:c r="AH28" s="149"/>
      <x:c r="AI28" s="149"/>
      <x:c r="AJ28" s="149"/>
      <x:c r="AK28" s="149"/>
      <x:c r="AL28" s="149"/>
      <x:c r="AM28" s="149"/>
      <x:c r="AN28" s="149"/>
      <x:c r="AO28" s="149"/>
      <x:c r="AP28" s="149"/>
      <x:c r="AQ28" s="149"/>
      <x:c r="AR28" s="149"/>
      <x:c r="AS28" s="149"/>
      <x:c r="AT28" s="149"/>
      <x:c r="AU28" s="149"/>
      <x:c r="AV28" s="149"/>
      <x:c r="AW28" s="149"/>
      <x:c r="AX28" s="149"/>
      <x:c r="AY28" s="149"/>
      <x:c r="AZ28" s="149"/>
      <x:c r="BA28" s="149"/>
      <x:c r="BB28" s="149"/>
      <x:c r="BC28" s="149"/>
      <x:c r="BD28" s="149"/>
      <x:c r="BE28" s="149"/>
      <x:c r="BF28" s="149"/>
      <x:c r="BG28" s="149"/>
      <x:c r="BH28" s="149"/>
      <x:c r="BI28" s="149"/>
      <x:c r="BJ28" s="149"/>
      <x:c r="BK28" s="149"/>
      <x:c r="BL28" s="149"/>
      <x:c r="BM28" s="149"/>
      <x:c r="BN28" s="149"/>
      <x:c r="BO28" s="149"/>
      <x:c r="BP28" s="149"/>
    </x:row>
    <x:row r="29" spans="1:68" s="106" customFormat="1" ht="11.94999999999999928946">
      <x:c r="A29" s="93" t="s">
        <x:v>144</x:v>
      </x:c>
      <x:c r="B29" s="232" t="s">
        <x:v>183</x:v>
      </x:c>
      <x:c r="C29" s="107"/>
      <x:c r="D29" s="125"/>
      <x:c r="E29" s="109" t="str">
        <x:f t="shared" si="6"/>
        <x:v>작업 대기</x:v>
      </x:c>
      <x:c r="F29" s="141">
        <x:v>45981</x:v>
      </x:c>
      <x:c r="G29" s="141">
        <x:v>45982</x:v>
      </x:c>
      <x:c r="H29" s="109"/>
      <x:c r="I29" s="110"/>
      <x:c r="J29" s="111"/>
      <x:c r="K29" s="112"/>
      <x:c r="L29" s="113"/>
      <x:c r="M29" s="114"/>
      <x:c r="N29" s="115">
        <x:f t="shared" si="5"/>
        <x:v>2</x:v>
      </x:c>
      <x:c r="O29" s="116"/>
      <x:c r="P29" s="116"/>
      <x:c r="Q29" s="116"/>
      <x:c r="R29" s="117"/>
      <x:c r="S29" s="118"/>
      <x:c r="T29" s="141"/>
      <x:c r="U29" s="141"/>
      <x:c r="V29" s="119"/>
      <x:c r="W29" s="117">
        <x:v>1</x:v>
      </x:c>
      <x:c r="X29" s="134">
        <x:v>0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06" customFormat="1" ht="11.94999999999999928946">
      <x:c r="A30" s="93" t="s">
        <x:v>190</x:v>
      </x:c>
      <x:c r="B30" s="232" t="s">
        <x:v>186</x:v>
      </x:c>
      <x:c r="C30" s="107"/>
      <x:c r="D30" s="125"/>
      <x:c r="E30" s="109" t="str">
        <x:f t="shared" si="6"/>
        <x:v>작업 대기</x:v>
      </x:c>
      <x:c r="F30" s="141">
        <x:v>45985</x:v>
      </x:c>
      <x:c r="G30" s="141">
        <x:v>45986</x:v>
      </x:c>
      <x:c r="H30" s="109"/>
      <x:c r="I30" s="110"/>
      <x:c r="J30" s="111"/>
      <x:c r="K30" s="112"/>
      <x:c r="L30" s="113"/>
      <x:c r="M30" s="114"/>
      <x:c r="N30" s="115">
        <x:f t="shared" si="5"/>
        <x:v>2</x:v>
      </x:c>
      <x:c r="O30" s="116"/>
      <x:c r="P30" s="116"/>
      <x:c r="Q30" s="116"/>
      <x:c r="R30" s="117"/>
      <x:c r="S30" s="118"/>
      <x:c r="T30" s="141"/>
      <x:c r="U30" s="141"/>
      <x:c r="V30" s="119"/>
      <x:c r="W30" s="117">
        <x:v>1</x:v>
      </x:c>
      <x:c r="X30" s="134">
        <x:v>0</x:v>
      </x:c>
      <x:c r="Y30" s="138"/>
      <x:c r="Z30" s="149"/>
      <x:c r="AA30" s="149"/>
      <x:c r="AB30" s="149"/>
      <x:c r="AC30" s="149"/>
      <x:c r="AD30" s="149"/>
      <x:c r="AE30" s="149"/>
      <x:c r="AF30" s="149"/>
      <x:c r="AG30" s="149"/>
      <x:c r="AH30" s="149"/>
      <x:c r="AI30" s="149"/>
      <x:c r="AJ30" s="149"/>
      <x:c r="AK30" s="149"/>
      <x:c r="AL30" s="149"/>
      <x:c r="AM30" s="149"/>
      <x:c r="AN30" s="149"/>
      <x:c r="AO30" s="149"/>
      <x:c r="AP30" s="149"/>
      <x:c r="AQ30" s="149"/>
      <x:c r="AR30" s="149"/>
      <x:c r="AS30" s="149"/>
      <x:c r="AT30" s="149"/>
      <x:c r="AU30" s="149"/>
      <x:c r="AV30" s="149"/>
      <x:c r="AW30" s="149"/>
      <x:c r="AX30" s="149"/>
      <x:c r="AY30" s="149"/>
      <x:c r="AZ30" s="149"/>
      <x:c r="BA30" s="149"/>
      <x:c r="BB30" s="149"/>
      <x:c r="BC30" s="149"/>
      <x:c r="BD30" s="149"/>
      <x:c r="BE30" s="149"/>
      <x:c r="BF30" s="149"/>
      <x:c r="BG30" s="149"/>
      <x:c r="BH30" s="149"/>
      <x:c r="BI30" s="149"/>
      <x:c r="BJ30" s="149"/>
      <x:c r="BK30" s="149"/>
      <x:c r="BL30" s="149"/>
      <x:c r="BM30" s="149"/>
      <x:c r="BN30" s="149"/>
      <x:c r="BO30" s="149"/>
      <x:c r="BP30" s="149"/>
    </x:row>
    <x:row r="31" spans="1:68" s="106" customFormat="1" ht="11.94999999999999928946">
      <x:c r="A31" s="93" t="s">
        <x:v>192</x:v>
      </x:c>
      <x:c r="B31" s="232" t="s">
        <x:v>187</x:v>
      </x:c>
      <x:c r="C31" s="107"/>
      <x:c r="D31" s="125"/>
      <x:c r="E31" s="109" t="str">
        <x:f t="shared" si="6"/>
        <x:v>작업 대기</x:v>
      </x:c>
      <x:c r="F31" s="141">
        <x:v>45986</x:v>
      </x:c>
      <x:c r="G31" s="141">
        <x:v>45987</x:v>
      </x:c>
      <x:c r="H31" s="109"/>
      <x:c r="I31" s="110"/>
      <x:c r="J31" s="111"/>
      <x:c r="K31" s="112"/>
      <x:c r="L31" s="113"/>
      <x:c r="M31" s="114"/>
      <x:c r="N31" s="115">
        <x:f t="shared" si="5"/>
        <x:v>2</x:v>
      </x:c>
      <x:c r="O31" s="116"/>
      <x:c r="P31" s="116"/>
      <x:c r="Q31" s="116"/>
      <x:c r="R31" s="117"/>
      <x:c r="S31" s="118"/>
      <x:c r="T31" s="141"/>
      <x:c r="U31" s="141"/>
      <x:c r="V31" s="119"/>
      <x:c r="W31" s="117">
        <x:v>1</x:v>
      </x:c>
      <x:c r="X31" s="134"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191</x:v>
      </x:c>
      <x:c r="B32" s="232" t="s">
        <x:v>188</x:v>
      </x:c>
      <x:c r="C32" s="107"/>
      <x:c r="D32" s="125"/>
      <x:c r="E32" s="109" t="str">
        <x:f t="shared" si="6"/>
        <x:v>작업 대기</x:v>
      </x:c>
      <x:c r="F32" s="141">
        <x:v>45987</x:v>
      </x:c>
      <x:c r="G32" s="141">
        <x:v>45988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1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198</x:v>
      </x:c>
      <x:c r="B33" s="232" t="s">
        <x:v>194</x:v>
      </x:c>
      <x:c r="C33" s="107"/>
      <x:c r="D33" s="125"/>
      <x:c r="E33" s="109" t="str">
        <x:f t="shared" si="6"/>
        <x:v>작업 대기</x:v>
      </x:c>
      <x:c r="F33" s="141">
        <x:v>45988</x:v>
      </x:c>
      <x:c r="G33" s="141">
        <x:v>45989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1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22" customFormat="1" ht="11.94999999999999928946">
      <x:c r="A34" s="93" t="s">
        <x:v>199</x:v>
      </x:c>
      <x:c r="B34" s="231" t="s">
        <x:v>182</x:v>
      </x:c>
      <x:c r="C34" s="107"/>
      <x:c r="D34" s="125"/>
      <x:c r="E34" s="109" t="str">
        <x:f t="shared" si="6"/>
        <x:v>작업 대기</x:v>
      </x:c>
      <x:c r="F34" s="141">
        <x:v>45992</x:v>
      </x:c>
      <x:c r="G34" s="141">
        <x:v>45993</x:v>
      </x:c>
      <x:c r="H34" s="109">
        <x:f t="shared" si="7"/>
        <x:v>2</x:v>
      </x:c>
      <x:c r="I34" s="110">
        <x:f t="shared" si="8"/>
        <x:v>1</x:v>
      </x:c>
      <x:c r="J34" s="111">
        <x:f t="shared" si="9"/>
        <x:v>45991</x:v>
      </x:c>
      <x:c r="K34" s="112"/>
      <x:c r="L34" s="113"/>
      <x:c r="M34" s="114"/>
      <x:c r="N34" s="115">
        <x:f t="shared" si="5"/>
        <x:v>2</x:v>
      </x:c>
      <x:c r="O34" s="116">
        <x:v>10</x:v>
      </x:c>
      <x:c r="P34" s="116"/>
      <x:c r="Q34" s="116"/>
      <x:c r="R34" s="117"/>
      <x:c r="S34" s="118" t="s">
        <x:v>165</x:v>
      </x:c>
      <x:c r="T34" s="141"/>
      <x:c r="U34" s="141"/>
      <x:c r="V34" s="119"/>
      <x:c r="W34" s="117">
        <x:v>1</x:v>
      </x:c>
      <x:c r="X34" s="134">
        <x:v>0</x:v>
      </x:c>
      <x:c r="Y34" s="138"/>
      <x:c r="Z34" s="150"/>
      <x:c r="AA34" s="150"/>
      <x:c r="AB34" s="150"/>
      <x:c r="AC34" s="150"/>
      <x:c r="AD34" s="150"/>
      <x:c r="AE34" s="150"/>
      <x:c r="AF34" s="150"/>
      <x:c r="AG34" s="150"/>
      <x:c r="AH34" s="150"/>
      <x:c r="AI34" s="150"/>
      <x:c r="AJ34" s="150"/>
      <x:c r="AK34" s="150"/>
      <x:c r="AL34" s="150"/>
      <x:c r="AM34" s="150"/>
      <x:c r="AN34" s="150"/>
      <x:c r="AO34" s="150"/>
      <x:c r="AP34" s="150"/>
      <x:c r="AQ34" s="150"/>
      <x:c r="AR34" s="150"/>
      <x:c r="AS34" s="150"/>
      <x:c r="AT34" s="150"/>
      <x:c r="AU34" s="150"/>
      <x:c r="AV34" s="150"/>
      <x:c r="AW34" s="150"/>
      <x:c r="AX34" s="150"/>
      <x:c r="AY34" s="150"/>
      <x:c r="AZ34" s="150"/>
      <x:c r="BA34" s="150"/>
      <x:c r="BB34" s="150"/>
      <x:c r="BC34" s="150"/>
      <x:c r="BD34" s="150"/>
      <x:c r="BE34" s="150"/>
      <x:c r="BF34" s="150"/>
      <x:c r="BG34" s="150"/>
      <x:c r="BH34" s="150"/>
      <x:c r="BI34" s="150"/>
      <x:c r="BJ34" s="150"/>
      <x:c r="BK34" s="150"/>
      <x:c r="BL34" s="150"/>
      <x:c r="BM34" s="150"/>
      <x:c r="BN34" s="150"/>
      <x:c r="BO34" s="150"/>
      <x:c r="BP34" s="150"/>
    </x:row>
    <x:row r="35" spans="1:68" s="122" customFormat="1" ht="11.94999999999999928946">
      <x:c r="A35" s="93" t="s">
        <x:v>193</x:v>
      </x:c>
      <x:c r="B35" s="231" t="s">
        <x:v>202</x:v>
      </x:c>
      <x:c r="C35" s="107"/>
      <x:c r="D35" s="125"/>
      <x:c r="E35" s="109" t="str">
        <x:f t="shared" si="6"/>
        <x:v>작업 대기</x:v>
      </x:c>
      <x:c r="F35" s="141">
        <x:v>45993</x:v>
      </x:c>
      <x:c r="G35" s="141">
        <x:v>45994</x:v>
      </x:c>
      <x:c r="H35" s="109">
        <x:f t="shared" si="7"/>
        <x:v>2</x:v>
      </x:c>
      <x:c r="I35" s="110">
        <x:f t="shared" si="8"/>
        <x:v>1</x:v>
      </x:c>
      <x:c r="J35" s="111">
        <x:f t="shared" si="9"/>
        <x:v>45992</x:v>
      </x:c>
      <x:c r="K35" s="112"/>
      <x:c r="L35" s="113"/>
      <x:c r="M35" s="114"/>
      <x:c r="N35" s="115">
        <x:f t="shared" si="5"/>
        <x:v>2</x:v>
      </x:c>
      <x:c r="O35" s="116">
        <x:v>10</x:v>
      </x:c>
      <x:c r="P35" s="116"/>
      <x:c r="Q35" s="116"/>
      <x:c r="R35" s="117"/>
      <x:c r="S35" s="118" t="s">
        <x:v>165</x:v>
      </x:c>
      <x:c r="T35" s="141"/>
      <x:c r="U35" s="141"/>
      <x:c r="V35" s="119"/>
      <x:c r="W35" s="117">
        <x:v>1</x:v>
      </x:c>
      <x:c r="X35" s="134">
        <x:v>0</x:v>
      </x:c>
      <x:c r="Y35" s="138"/>
      <x:c r="Z35" s="150"/>
      <x:c r="AA35" s="150"/>
      <x:c r="AB35" s="150"/>
      <x:c r="AC35" s="150"/>
      <x:c r="AD35" s="150"/>
      <x:c r="AE35" s="150"/>
      <x:c r="AF35" s="150"/>
      <x:c r="AG35" s="150"/>
      <x:c r="AH35" s="150"/>
      <x:c r="AI35" s="150"/>
      <x:c r="AJ35" s="150"/>
      <x:c r="AK35" s="150"/>
      <x:c r="AL35" s="150"/>
      <x:c r="AM35" s="150"/>
      <x:c r="AN35" s="150"/>
      <x:c r="AO35" s="150"/>
      <x:c r="AP35" s="150"/>
      <x:c r="AQ35" s="150"/>
      <x:c r="AR35" s="150"/>
      <x:c r="AS35" s="150"/>
      <x:c r="AT35" s="150"/>
      <x:c r="AU35" s="150"/>
      <x:c r="AV35" s="150"/>
      <x:c r="AW35" s="150"/>
      <x:c r="AX35" s="150"/>
      <x:c r="AY35" s="150"/>
      <x:c r="AZ35" s="150"/>
      <x:c r="BA35" s="150"/>
      <x:c r="BB35" s="150"/>
      <x:c r="BC35" s="150"/>
      <x:c r="BD35" s="150"/>
      <x:c r="BE35" s="150"/>
      <x:c r="BF35" s="150"/>
      <x:c r="BG35" s="150"/>
      <x:c r="BH35" s="150"/>
      <x:c r="BI35" s="150"/>
      <x:c r="BJ35" s="150"/>
      <x:c r="BK35" s="150"/>
      <x:c r="BL35" s="150"/>
      <x:c r="BM35" s="150"/>
      <x:c r="BN35" s="150"/>
      <x:c r="BO35" s="150"/>
      <x:c r="BP35" s="150"/>
    </x:row>
    <x:row r="36" spans="1:68" s="122" customFormat="1" ht="11.94999999999999928946">
      <x:c r="A36" s="93" t="s">
        <x:v>201</x:v>
      </x:c>
      <x:c r="B36" s="231" t="s">
        <x:v>203</x:v>
      </x:c>
      <x:c r="C36" s="107"/>
      <x:c r="D36" s="125"/>
      <x:c r="E36" s="109" t="str">
        <x:f t="shared" si="6"/>
        <x:v>작업 대기</x:v>
      </x:c>
      <x:c r="F36" s="141">
        <x:v>45994</x:v>
      </x:c>
      <x:c r="G36" s="141">
        <x:v>45995</x:v>
      </x:c>
      <x:c r="H36" s="109">
        <x:f t="shared" si="7"/>
        <x:v>2</x:v>
      </x:c>
      <x:c r="I36" s="110">
        <x:f t="shared" si="8"/>
        <x:v>1</x:v>
      </x:c>
      <x:c r="J36" s="111">
        <x:f t="shared" si="9"/>
        <x:v>45993</x:v>
      </x:c>
      <x:c r="K36" s="112"/>
      <x:c r="L36" s="113"/>
      <x:c r="M36" s="114"/>
      <x:c r="N36" s="115">
        <x:f t="shared" si="5"/>
        <x:v>2</x:v>
      </x:c>
      <x:c r="O36" s="116">
        <x:v>10</x:v>
      </x:c>
      <x:c r="P36" s="116"/>
      <x:c r="Q36" s="116"/>
      <x:c r="R36" s="117"/>
      <x:c r="S36" s="118" t="s">
        <x:v>165</x:v>
      </x:c>
      <x:c r="T36" s="141"/>
      <x:c r="U36" s="141"/>
      <x:c r="V36" s="119"/>
      <x:c r="W36" s="117">
        <x:v>1</x:v>
      </x:c>
      <x:c r="X36" s="134">
        <x:v>0</x:v>
      </x:c>
      <x:c r="Y36" s="138"/>
      <x:c r="Z36" s="150"/>
      <x:c r="AA36" s="150"/>
      <x:c r="AB36" s="150"/>
      <x:c r="AC36" s="150"/>
      <x:c r="AD36" s="150"/>
      <x:c r="AE36" s="150"/>
      <x:c r="AF36" s="150"/>
      <x:c r="AG36" s="150"/>
      <x:c r="AH36" s="150"/>
      <x:c r="AI36" s="150"/>
      <x:c r="AJ36" s="150"/>
      <x:c r="AK36" s="150"/>
      <x:c r="AL36" s="150"/>
      <x:c r="AM36" s="150"/>
      <x:c r="AN36" s="150"/>
      <x:c r="AO36" s="150"/>
      <x:c r="AP36" s="150"/>
      <x:c r="AQ36" s="150"/>
      <x:c r="AR36" s="150"/>
      <x:c r="AS36" s="150"/>
      <x:c r="AT36" s="150"/>
      <x:c r="AU36" s="150"/>
      <x:c r="AV36" s="150"/>
      <x:c r="AW36" s="150"/>
      <x:c r="AX36" s="150"/>
      <x:c r="AY36" s="150"/>
      <x:c r="AZ36" s="150"/>
      <x:c r="BA36" s="150"/>
      <x:c r="BB36" s="150"/>
      <x:c r="BC36" s="150"/>
      <x:c r="BD36" s="150"/>
      <x:c r="BE36" s="150"/>
      <x:c r="BF36" s="150"/>
      <x:c r="BG36" s="150"/>
      <x:c r="BH36" s="150"/>
      <x:c r="BI36" s="150"/>
      <x:c r="BJ36" s="150"/>
      <x:c r="BK36" s="150"/>
      <x:c r="BL36" s="150"/>
      <x:c r="BM36" s="150"/>
      <x:c r="BN36" s="150"/>
      <x:c r="BO36" s="150"/>
      <x:c r="BP36" s="150"/>
    </x:row>
    <x:row r="37" spans="1:68" s="122" customFormat="1" ht="11.94999999999999928946">
      <x:c r="A37" s="93" t="s">
        <x:v>144</x:v>
      </x:c>
      <x:c r="B37" s="107"/>
      <x:c r="C37" s="107"/>
      <x:c r="D37" s="109"/>
      <x:c r="E37" s="109" t="str">
        <x:f t="shared" si="6"/>
        <x:v>작업 대기</x:v>
      </x:c>
      <x:c r="F37" s="141">
        <x:v>45985</x:v>
      </x:c>
      <x:c r="G37" s="141">
        <x:v>46008</x:v>
      </x:c>
      <x:c r="H37" s="109">
        <x:f t="shared" si="7"/>
        <x:v>18</x:v>
      </x:c>
      <x:c r="I37" s="110">
        <x:f t="shared" si="8"/>
        <x:v>23</x:v>
      </x:c>
      <x:c r="J37" s="111">
        <x:f t="shared" si="9"/>
        <x:v>45984</x:v>
      </x:c>
      <x:c r="K37" s="112"/>
      <x:c r="L37" s="113"/>
      <x:c r="M37" s="114"/>
      <x:c r="N37" s="115">
        <x:f t="shared" si="5"/>
        <x:v>24</x:v>
      </x:c>
      <x:c r="O37" s="116">
        <x:v>10</x:v>
      </x:c>
      <x:c r="P37" s="116"/>
      <x:c r="Q37" s="116"/>
      <x:c r="R37" s="117"/>
      <x:c r="S37" s="118" t="s">
        <x:v>165</x:v>
      </x:c>
      <x:c r="T37" s="141"/>
      <x:c r="U37" s="144"/>
      <x:c r="V37" s="119"/>
      <x:c r="W37" s="117">
        <x:v>1</x:v>
      </x:c>
      <x:c r="X37" s="134">
        <x:v>0</x:v>
      </x:c>
      <x:c r="Y37" s="138"/>
      <x:c r="Z37" s="150"/>
      <x:c r="AA37" s="150"/>
      <x:c r="AB37" s="150"/>
      <x:c r="AC37" s="150"/>
      <x:c r="AD37" s="150"/>
      <x:c r="AE37" s="150"/>
      <x:c r="AF37" s="150"/>
      <x:c r="AG37" s="150"/>
      <x:c r="AH37" s="150"/>
      <x:c r="AI37" s="150"/>
      <x:c r="AJ37" s="150"/>
      <x:c r="AK37" s="150"/>
      <x:c r="AL37" s="150"/>
      <x:c r="AM37" s="150"/>
      <x:c r="AN37" s="150"/>
      <x:c r="AO37" s="150"/>
      <x:c r="AP37" s="150"/>
      <x:c r="AQ37" s="150"/>
      <x:c r="AR37" s="150"/>
      <x:c r="AS37" s="150"/>
      <x:c r="AT37" s="150"/>
      <x:c r="AU37" s="150"/>
      <x:c r="AV37" s="150"/>
      <x:c r="AW37" s="150"/>
      <x:c r="AX37" s="150"/>
      <x:c r="AY37" s="150"/>
      <x:c r="AZ37" s="150"/>
      <x:c r="BA37" s="150"/>
      <x:c r="BB37" s="150"/>
      <x:c r="BC37" s="150"/>
      <x:c r="BD37" s="150"/>
      <x:c r="BE37" s="150"/>
      <x:c r="BF37" s="150"/>
      <x:c r="BG37" s="150"/>
      <x:c r="BH37" s="150"/>
      <x:c r="BI37" s="150"/>
      <x:c r="BJ37" s="150"/>
      <x:c r="BK37" s="150"/>
      <x:c r="BL37" s="150"/>
      <x:c r="BM37" s="150"/>
      <x:c r="BN37" s="150"/>
      <x:c r="BO37" s="150"/>
      <x:c r="BP37" s="150"/>
    </x:row>
    <x:row r="38" spans="1:68" s="122" customFormat="1" ht="11.94999999999999928946">
      <x:c r="A38" s="93"/>
      <x:c r="B38" s="107"/>
      <x:c r="C38" s="107"/>
      <x:c r="D38" s="109"/>
      <x:c r="E38" s="109"/>
      <x:c r="F38" s="141"/>
      <x:c r="G38" s="141"/>
      <x:c r="H38" s="109"/>
      <x:c r="I38" s="110"/>
      <x:c r="J38" s="111"/>
      <x:c r="K38" s="112"/>
      <x:c r="L38" s="113"/>
      <x:c r="M38" s="114"/>
      <x:c r="N38" s="115"/>
      <x:c r="O38" s="116"/>
      <x:c r="P38" s="116"/>
      <x:c r="Q38" s="116"/>
      <x:c r="R38" s="117"/>
      <x:c r="S38" s="118"/>
      <x:c r="T38" s="141"/>
      <x:c r="U38" s="144"/>
      <x:c r="V38" s="119"/>
      <x:c r="W38" s="120"/>
      <x:c r="X38" s="134"/>
      <x:c r="Y38" s="138"/>
      <x:c r="Z38" s="150"/>
      <x:c r="AA38" s="150"/>
      <x:c r="AB38" s="150"/>
      <x:c r="AC38" s="150"/>
      <x:c r="AD38" s="150"/>
      <x:c r="AE38" s="150"/>
      <x:c r="AF38" s="150"/>
      <x:c r="AG38" s="150"/>
      <x:c r="AH38" s="150"/>
      <x:c r="AI38" s="150"/>
      <x:c r="AJ38" s="150"/>
      <x:c r="AK38" s="150"/>
      <x:c r="AL38" s="150"/>
      <x:c r="AM38" s="150"/>
      <x:c r="AN38" s="150"/>
      <x:c r="AO38" s="150"/>
      <x:c r="AP38" s="150"/>
      <x:c r="AQ38" s="150"/>
      <x:c r="AR38" s="150"/>
      <x:c r="AS38" s="150"/>
      <x:c r="AT38" s="150"/>
      <x:c r="AU38" s="150"/>
      <x:c r="AV38" s="150"/>
      <x:c r="AW38" s="150"/>
      <x:c r="AX38" s="150"/>
      <x:c r="AY38" s="150"/>
      <x:c r="AZ38" s="150"/>
      <x:c r="BA38" s="150"/>
      <x:c r="BB38" s="150"/>
      <x:c r="BC38" s="150"/>
      <x:c r="BD38" s="150"/>
      <x:c r="BE38" s="150"/>
      <x:c r="BF38" s="150"/>
      <x:c r="BG38" s="150"/>
      <x:c r="BH38" s="150"/>
      <x:c r="BI38" s="150"/>
      <x:c r="BJ38" s="150"/>
      <x:c r="BK38" s="150"/>
      <x:c r="BL38" s="150"/>
      <x:c r="BM38" s="150"/>
      <x:c r="BN38" s="150"/>
      <x:c r="BO38" s="150"/>
      <x:c r="BP38" s="150"/>
    </x:row>
    <x:row r="39" spans="1:68" s="106" customFormat="1" ht="11.94999999999999928946">
      <x:c r="A39" s="123" t="s">
        <x:v>39</x:v>
      </x:c>
      <x:c r="B39" s="94" t="s">
        <x:v>14</x:v>
      </x:c>
      <x:c r="C39" s="94"/>
      <x:c r="D39" s="95"/>
      <x:c r="E39" s="95" t="str">
        <x:f>IF(AND(X39&gt;0%,X39&lt;100%),"진행 중",IF(X39=0%,"작업 대기","작업 완료"))</x:f>
        <x:v>작업 대기</x:v>
      </x:c>
      <x:c r="F39" s="140">
        <x:f>IF(MIN(F40:F43)=0,"",MIN(F40:F43))</x:f>
        <x:v>46009</x:v>
      </x:c>
      <x:c r="G39" s="140">
        <x:f>IF(MAX(G40:G43)=0,"",MAX(G40:G43))</x:f>
        <x:v>46014</x:v>
      </x:c>
      <x:c r="H39" s="95">
        <x:f>NETWORKDAYS(F39,G39)</x:f>
        <x:v>4</x:v>
      </x:c>
      <x:c r="I39" s="96">
        <x:f>G39-F39</x:f>
        <x:v>5</x:v>
      </x:c>
      <x:c r="J39" s="97">
        <x:f>IF(X39=0,F39-1,F39+(INT(I39*X39)))</x:f>
        <x:v>46008</x:v>
      </x:c>
      <x:c r="K39" s="98"/>
      <x:c r="L39" s="99"/>
      <x:c r="M39" s="100"/>
      <x:c r="N39" s="101">
        <x:f>G39-F39</x:f>
        <x:v>5</x:v>
      </x:c>
      <x:c r="O39" s="102">
        <x:f>SUM(O40:O42)</x:f>
        <x:v>42</x:v>
      </x:c>
      <x:c r="P39" s="102"/>
      <x:c r="Q39" s="102"/>
      <x:c r="R39" s="103"/>
      <x:c r="S39" s="104" t="s">
        <x:v>175</x:v>
      </x:c>
      <x:c r="T39" s="143"/>
      <x:c r="U39" s="143"/>
      <x:c r="V39" s="105">
        <x:v>0.20000000000000001</x:v>
      </x:c>
      <x:c r="W39" s="105">
        <x:f>AVERAGE(W40:W43)*V39</x:f>
        <x:v>0</x:v>
      </x:c>
      <x:c r="X39" s="133">
        <x:f>AVERAGE(X40:X43)*V39</x:f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06" customFormat="1" ht="11.94999999999999928946">
      <x:c r="A40" s="93" t="s">
        <x:v>49</x:v>
      </x:c>
      <x:c r="B40" s="107" t="s">
        <x:v>106</x:v>
      </x:c>
      <x:c r="C40" s="107" t="s">
        <x:v>10</x:v>
      </x:c>
      <x:c r="D40" s="126"/>
      <x:c r="E40" s="109" t="str">
        <x:f>IF(AND(X40&gt;0%,X40&lt;100%),"진행 중",IF(X40=0%,"작업 대기","작업 완료"))</x:f>
        <x:v>작업 대기</x:v>
      </x:c>
      <x:c r="F40" s="141">
        <x:v>46009</x:v>
      </x:c>
      <x:c r="G40" s="141">
        <x:v>46010</x:v>
      </x:c>
      <x:c r="H40" s="109">
        <x:f>NETWORKDAYS(F40,G40)</x:f>
        <x:v>2</x:v>
      </x:c>
      <x:c r="I40" s="110">
        <x:f>G40-F40</x:f>
        <x:v>1</x:v>
      </x:c>
      <x:c r="J40" s="111">
        <x:f>IF(X40=0,F40-1,F40+(INT(I40*X40)))</x:f>
        <x:v>46008</x:v>
      </x:c>
      <x:c r="K40" s="112"/>
      <x:c r="L40" s="113"/>
      <x:c r="M40" s="114"/>
      <x:c r="N40" s="115">
        <x:f t="shared" ref="N40:N42" si="10">(G40-F40)+1</x:f>
        <x:v>2</x:v>
      </x:c>
      <x:c r="O40" s="116">
        <x:v>14</x:v>
      </x:c>
      <x:c r="P40" s="116"/>
      <x:c r="Q40" s="116"/>
      <x:c r="R40" s="117"/>
      <x:c r="S40" s="118"/>
      <x:c r="T40" s="141"/>
      <x:c r="U40" s="144"/>
      <x:c r="V40" s="119"/>
      <x:c r="W40" s="117">
        <x:v>0</x:v>
      </x:c>
      <x:c r="X40" s="134">
        <x:v>0</x:v>
      </x:c>
      <x:c r="Y40" s="138"/>
      <x:c r="Z40" s="149"/>
      <x:c r="AA40" s="149"/>
      <x:c r="AB40" s="149"/>
      <x:c r="AC40" s="149"/>
      <x:c r="AD40" s="149"/>
      <x:c r="AE40" s="149"/>
      <x:c r="AF40" s="149"/>
      <x:c r="AG40" s="149"/>
      <x:c r="AH40" s="149"/>
      <x:c r="AI40" s="149"/>
      <x:c r="AJ40" s="149"/>
      <x:c r="AK40" s="149"/>
      <x:c r="AL40" s="149"/>
      <x:c r="AM40" s="149"/>
      <x:c r="AN40" s="149"/>
      <x:c r="AO40" s="149"/>
      <x:c r="AP40" s="149"/>
      <x:c r="AQ40" s="149"/>
      <x:c r="AR40" s="149"/>
      <x:c r="AS40" s="149"/>
      <x:c r="AT40" s="149"/>
      <x:c r="AU40" s="149"/>
      <x:c r="AV40" s="149"/>
      <x:c r="AW40" s="149"/>
      <x:c r="AX40" s="149"/>
      <x:c r="AY40" s="149"/>
      <x:c r="AZ40" s="149"/>
      <x:c r="BA40" s="149"/>
      <x:c r="BB40" s="149"/>
      <x:c r="BC40" s="149"/>
      <x:c r="BD40" s="149"/>
      <x:c r="BE40" s="149"/>
      <x:c r="BF40" s="149"/>
      <x:c r="BG40" s="149"/>
      <x:c r="BH40" s="149"/>
      <x:c r="BI40" s="149"/>
      <x:c r="BJ40" s="149"/>
      <x:c r="BK40" s="149"/>
      <x:c r="BL40" s="149"/>
      <x:c r="BM40" s="149"/>
      <x:c r="BN40" s="149"/>
      <x:c r="BO40" s="149"/>
      <x:c r="BP40" s="149"/>
    </x:row>
    <x:row r="41" spans="1:68" s="106" customFormat="1" ht="11.94999999999999928946">
      <x:c r="A41" s="93" t="s">
        <x:v>125</x:v>
      </x:c>
      <x:c r="B41" s="107" t="s">
        <x:v>50</x:v>
      </x:c>
      <x:c r="C41" s="107" t="s">
        <x:v>10</x:v>
      </x:c>
      <x:c r="D41" s="126"/>
      <x:c r="E41" s="109" t="str">
        <x:f>IF(AND(X41&gt;0%,X41&lt;100%),"진행 중",IF(X41=0%,"작업 대기","작업 완료"))</x:f>
        <x:v>작업 대기</x:v>
      </x:c>
      <x:c r="F41" s="141">
        <x:v>46010</x:v>
      </x:c>
      <x:c r="G41" s="141">
        <x:v>46012</x:v>
      </x:c>
      <x:c r="H41" s="109">
        <x:f>NETWORKDAYS(F41,G41)</x:f>
        <x:v>1</x:v>
      </x:c>
      <x:c r="I41" s="110">
        <x:f>G41-F41</x:f>
        <x:v>2</x:v>
      </x:c>
      <x:c r="J41" s="111">
        <x:f>IF(X41=0,F41-1,F41+(INT(I41*X41)))</x:f>
        <x:v>46009</x:v>
      </x:c>
      <x:c r="K41" s="112"/>
      <x:c r="L41" s="113"/>
      <x:c r="M41" s="114"/>
      <x:c r="N41" s="115">
        <x:f t="shared" si="10"/>
        <x:v>3</x:v>
      </x:c>
      <x:c r="O41" s="116">
        <x:v>14</x:v>
      </x:c>
      <x:c r="P41" s="116"/>
      <x:c r="Q41" s="116"/>
      <x:c r="R41" s="117"/>
      <x:c r="S41" s="118"/>
      <x:c r="T41" s="141"/>
      <x:c r="U41" s="144"/>
      <x:c r="V41" s="119"/>
      <x:c r="W41" s="117">
        <x:v>0</x:v>
      </x:c>
      <x:c r="X41" s="134">
        <x:v>0</x:v>
      </x:c>
      <x:c r="Y41" s="138"/>
      <x:c r="Z41" s="149"/>
      <x:c r="AA41" s="149"/>
      <x:c r="AB41" s="149"/>
      <x:c r="AC41" s="149"/>
      <x:c r="AD41" s="149"/>
      <x:c r="AE41" s="149"/>
      <x:c r="AF41" s="149"/>
      <x:c r="AG41" s="149"/>
      <x:c r="AH41" s="149"/>
      <x:c r="AI41" s="149"/>
      <x:c r="AJ41" s="149"/>
      <x:c r="AK41" s="149"/>
      <x:c r="AL41" s="149"/>
      <x:c r="AM41" s="149"/>
      <x:c r="AN41" s="149"/>
      <x:c r="AO41" s="149"/>
      <x:c r="AP41" s="149"/>
      <x:c r="AQ41" s="149"/>
      <x:c r="AR41" s="149"/>
      <x:c r="AS41" s="149"/>
      <x:c r="AT41" s="149"/>
      <x:c r="AU41" s="149"/>
      <x:c r="AV41" s="149"/>
      <x:c r="AW41" s="149"/>
      <x:c r="AX41" s="149"/>
      <x:c r="AY41" s="149"/>
      <x:c r="AZ41" s="149"/>
      <x:c r="BA41" s="149"/>
      <x:c r="BB41" s="149"/>
      <x:c r="BC41" s="149"/>
      <x:c r="BD41" s="149"/>
      <x:c r="BE41" s="149"/>
      <x:c r="BF41" s="149"/>
      <x:c r="BG41" s="149"/>
      <x:c r="BH41" s="149"/>
      <x:c r="BI41" s="149"/>
      <x:c r="BJ41" s="149"/>
      <x:c r="BK41" s="149"/>
      <x:c r="BL41" s="149"/>
      <x:c r="BM41" s="149"/>
      <x:c r="BN41" s="149"/>
      <x:c r="BO41" s="149"/>
      <x:c r="BP41" s="149"/>
    </x:row>
    <x:row r="42" spans="1:68" s="106" customFormat="1" ht="11.94999999999999928946">
      <x:c r="A42" s="93" t="s">
        <x:v>60</x:v>
      </x:c>
      <x:c r="B42" s="107" t="s">
        <x:v>143</x:v>
      </x:c>
      <x:c r="C42" s="107" t="s">
        <x:v>10</x:v>
      </x:c>
      <x:c r="D42" s="126"/>
      <x:c r="E42" s="109" t="str">
        <x:f>IF(AND(X42&gt;0%,X42&lt;100%),"진행 중",IF(X42=0%,"작업 대기","작업 완료"))</x:f>
        <x:v>작업 대기</x:v>
      </x:c>
      <x:c r="F42" s="141">
        <x:v>46012</x:v>
      </x:c>
      <x:c r="G42" s="141">
        <x:v>46014</x:v>
      </x:c>
      <x:c r="H42" s="109">
        <x:f>NETWORKDAYS(F42,G42)</x:f>
        <x:v>2</x:v>
      </x:c>
      <x:c r="I42" s="110">
        <x:f>G42-F42</x:f>
        <x:v>2</x:v>
      </x:c>
      <x:c r="J42" s="111">
        <x:f>IF(X42=0,F42-1,F42+(INT(I42*X42)))</x:f>
        <x:v>46011</x:v>
      </x:c>
      <x:c r="K42" s="112"/>
      <x:c r="L42" s="113"/>
      <x:c r="M42" s="114"/>
      <x:c r="N42" s="115">
        <x:f t="shared" si="10"/>
        <x:v>3</x:v>
      </x:c>
      <x:c r="O42" s="116">
        <x:v>14</x:v>
      </x:c>
      <x:c r="P42" s="116"/>
      <x:c r="Q42" s="116"/>
      <x:c r="R42" s="117"/>
      <x:c r="S42" s="118"/>
      <x:c r="T42" s="141"/>
      <x:c r="U42" s="144"/>
      <x:c r="V42" s="119"/>
      <x:c r="W42" s="117">
        <x:v>0</x:v>
      </x:c>
      <x:c r="X42" s="134">
        <x:v>0</x:v>
      </x:c>
      <x:c r="Y42" s="138"/>
      <x:c r="Z42" s="149"/>
      <x:c r="AA42" s="149"/>
      <x:c r="AB42" s="149"/>
      <x:c r="AC42" s="149"/>
      <x:c r="AD42" s="149"/>
      <x:c r="AE42" s="149"/>
      <x:c r="AF42" s="149"/>
      <x:c r="AG42" s="149"/>
      <x:c r="AH42" s="149"/>
      <x:c r="AI42" s="149"/>
      <x:c r="AJ42" s="149"/>
      <x:c r="AK42" s="149"/>
      <x:c r="AL42" s="149"/>
      <x:c r="AM42" s="149"/>
      <x:c r="AN42" s="149"/>
      <x:c r="AO42" s="149"/>
      <x:c r="AP42" s="149"/>
      <x:c r="AQ42" s="149"/>
      <x:c r="AR42" s="149"/>
      <x:c r="AS42" s="149"/>
      <x:c r="AT42" s="149"/>
      <x:c r="AU42" s="149"/>
      <x:c r="AV42" s="149"/>
      <x:c r="AW42" s="149"/>
      <x:c r="AX42" s="149"/>
      <x:c r="AY42" s="149"/>
      <x:c r="AZ42" s="149"/>
      <x:c r="BA42" s="149"/>
      <x:c r="BB42" s="149"/>
      <x:c r="BC42" s="149"/>
      <x:c r="BD42" s="149"/>
      <x:c r="BE42" s="149"/>
      <x:c r="BF42" s="149"/>
      <x:c r="BG42" s="149"/>
      <x:c r="BH42" s="149"/>
      <x:c r="BI42" s="149"/>
      <x:c r="BJ42" s="149"/>
      <x:c r="BK42" s="149"/>
      <x:c r="BL42" s="149"/>
      <x:c r="BM42" s="149"/>
      <x:c r="BN42" s="149"/>
      <x:c r="BO42" s="149"/>
      <x:c r="BP42" s="149"/>
    </x:row>
    <x:row r="43" spans="1:68" s="106" customFormat="1" ht="12.75" customHeight="1">
      <x:c r="A43" s="93"/>
      <x:c r="B43" s="107"/>
      <x:c r="C43" s="107"/>
      <x:c r="D43" s="109"/>
      <x:c r="E43" s="109"/>
      <x:c r="F43" s="141"/>
      <x:c r="G43" s="141"/>
      <x:c r="H43" s="109">
        <x:f t="shared" ref="H43:H45" si="11">NETWORKDAYS(F43,G43)</x:f>
        <x:v>0</x:v>
      </x:c>
      <x:c r="I43" s="110">
        <x:f t="shared" ref="I43:I45" si="12">G43-F43</x:f>
        <x:v>0</x:v>
      </x:c>
      <x:c r="J43" s="111">
        <x:f>IF(X43=0,F43-1,F43+(INT(I43*X43)))</x:f>
        <x:v>-1</x:v>
      </x:c>
      <x:c r="K43" s="112"/>
      <x:c r="L43" s="113"/>
      <x:c r="M43" s="114"/>
      <x:c r="N43" s="115"/>
      <x:c r="O43" s="116"/>
      <x:c r="P43" s="116"/>
      <x:c r="Q43" s="116"/>
      <x:c r="R43" s="117"/>
      <x:c r="S43" s="118"/>
      <x:c r="T43" s="144"/>
      <x:c r="U43" s="144"/>
      <x:c r="V43" s="119"/>
      <x:c r="W43" s="120"/>
      <x:c r="X43" s="134"/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123" t="s">
        <x:v>23</x:v>
      </x:c>
      <x:c r="B44" s="94" t="s">
        <x:v>96</x:v>
      </x:c>
      <x:c r="C44" s="94"/>
      <x:c r="D44" s="95"/>
      <x:c r="E44" s="95" t="str">
        <x:f>IF(AND(X44&gt;0%,X44&lt;100%),"진행 중",IF(X44=0%,"작업 대기","작업 완료"))</x:f>
        <x:v>작업 대기</x:v>
      </x:c>
      <x:c r="F44" s="140">
        <x:f>IF(MIN(F45:F48)=0,"",MIN(F45:F48))</x:f>
        <x:v>46003</x:v>
      </x:c>
      <x:c r="G44" s="140">
        <x:f>IF(MAX(G45:G48)=0,"",MAX(G45:G48))</x:f>
        <x:v>46017</x:v>
      </x:c>
      <x:c r="H44" s="95">
        <x:f t="shared" si="11"/>
        <x:v>11</x:v>
      </x:c>
      <x:c r="I44" s="96">
        <x:f t="shared" si="12"/>
        <x:v>14</x:v>
      </x:c>
      <x:c r="J44" s="97">
        <x:f>IF(X44=0,F44-1,F44+(INT(I44*X44)))</x:f>
        <x:v>46002</x:v>
      </x:c>
      <x:c r="K44" s="98"/>
      <x:c r="L44" s="99"/>
      <x:c r="M44" s="100"/>
      <x:c r="N44" s="101">
        <x:f>G44-F44</x:f>
        <x:v>14</x:v>
      </x:c>
      <x:c r="O44" s="102">
        <x:f>SUM(O45:O47)</x:f>
        <x:v>3</x:v>
      </x:c>
      <x:c r="P44" s="102"/>
      <x:c r="Q44" s="102"/>
      <x:c r="R44" s="103"/>
      <x:c r="S44" s="104"/>
      <x:c r="T44" s="143"/>
      <x:c r="U44" s="143"/>
      <x:c r="V44" s="105">
        <x:v>0.05</x:v>
      </x:c>
      <x:c r="W44" s="105">
        <x:f>AVERAGE(W45:W48)*V44</x:f>
        <x:v>0</x:v>
      </x:c>
      <x:c r="X44" s="133">
        <x:f>AVERAGE(X45:X48)*V44</x:f>
        <x:v>0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55</x:v>
      </x:c>
      <x:c r="B45" s="107" t="s">
        <x:v>139</x:v>
      </x:c>
      <x:c r="C45" s="107" t="s">
        <x:v>0</x:v>
      </x:c>
      <x:c r="D45" s="108"/>
      <x:c r="E45" s="109" t="str">
        <x:f>IF(AND(X45&gt;0%,X45&lt;100%),"진행 중",IF(X45=0%,"작업 대기","작업 완료"))</x:f>
        <x:v>작업 대기</x:v>
      </x:c>
      <x:c r="F45" s="141">
        <x:v>46003</x:v>
      </x:c>
      <x:c r="G45" s="141">
        <x:v>46003</x:v>
      </x:c>
      <x:c r="H45" s="109">
        <x:f t="shared" si="11"/>
        <x:v>1</x:v>
      </x:c>
      <x:c r="I45" s="110">
        <x:f t="shared" si="12"/>
        <x:v>0</x:v>
      </x:c>
      <x:c r="J45" s="111">
        <x:f>IF(X45=0,F45-1,F45+(INT(I45*X45)))</x:f>
        <x:v>46002</x:v>
      </x:c>
      <x:c r="K45" s="112"/>
      <x:c r="L45" s="113"/>
      <x:c r="M45" s="114"/>
      <x:c r="N45" s="115">
        <x:f t="shared" ref="N45:N47" si="13">(G45-F45)+1</x:f>
        <x:v>1</x:v>
      </x:c>
      <x:c r="O45" s="116">
        <x:v>1</x:v>
      </x:c>
      <x:c r="P45" s="116"/>
      <x:c r="Q45" s="116"/>
      <x:c r="R45" s="117"/>
      <x:c r="S45" s="118" t="s">
        <x:v>18</x:v>
      </x:c>
      <x:c r="T45" s="144"/>
      <x:c r="U45" s="144"/>
      <x:c r="V45" s="119"/>
      <x:c r="W45" s="117">
        <x:v>0</x:v>
      </x:c>
      <x:c r="X45" s="134">
        <x:v>0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74</x:v>
      </x:c>
      <x:c r="B46" s="107" t="s">
        <x:v>70</x:v>
      </x:c>
      <x:c r="C46" s="107" t="s">
        <x:v>0</x:v>
      </x:c>
      <x:c r="D46" s="108"/>
      <x:c r="E46" s="109" t="str">
        <x:f>IF(AND(X46&gt;0%,X46&lt;100%),"진행 중",IF(X46=0%,"작업 대기","작업 완료"))</x:f>
        <x:v>작업 대기</x:v>
      </x:c>
      <x:c r="F46" s="141">
        <x:v>46010</x:v>
      </x:c>
      <x:c r="G46" s="141">
        <x:v>46010</x:v>
      </x:c>
      <x:c r="H46" s="109"/>
      <x:c r="I46" s="110"/>
      <x:c r="J46" s="111"/>
      <x:c r="K46" s="112"/>
      <x:c r="L46" s="113"/>
      <x:c r="M46" s="114"/>
      <x:c r="N46" s="115">
        <x:f t="shared" si="13"/>
        <x:v>1</x:v>
      </x:c>
      <x:c r="O46" s="116">
        <x:v>1</x:v>
      </x:c>
      <x:c r="P46" s="116"/>
      <x:c r="Q46" s="116"/>
      <x:c r="R46" s="117"/>
      <x:c r="S46" s="118" t="s">
        <x:v>18</x:v>
      </x:c>
      <x:c r="T46" s="144"/>
      <x:c r="U46" s="144"/>
      <x:c r="V46" s="119"/>
      <x:c r="W46" s="117">
        <x:v>0</x:v>
      </x:c>
      <x:c r="X46" s="134">
        <x:v>0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145</x:v>
      </x:c>
      <x:c r="B47" s="107" t="s">
        <x:v>59</x:v>
      </x:c>
      <x:c r="C47" s="107" t="s">
        <x:v>0</x:v>
      </x:c>
      <x:c r="D47" s="108"/>
      <x:c r="E47" s="109" t="str">
        <x:f>IF(AND(X47&gt;0%,X47&lt;100%),"진행 중",IF(X47=0%,"작업 대기","작업 완료"))</x:f>
        <x:v>작업 대기</x:v>
      </x:c>
      <x:c r="F47" s="141">
        <x:v>46017</x:v>
      </x:c>
      <x:c r="G47" s="141">
        <x:v>46017</x:v>
      </x:c>
      <x:c r="H47" s="109">
        <x:f>NETWORKDAYS(F47,G47)</x:f>
        <x:v>1</x:v>
      </x:c>
      <x:c r="I47" s="110">
        <x:f>G47-F47</x:f>
        <x:v>0</x:v>
      </x:c>
      <x:c r="J47" s="111">
        <x:f>IF(X47=0,F47-1,F47+(INT(I47*X47)))</x:f>
        <x:v>46016</x:v>
      </x:c>
      <x:c r="K47" s="112"/>
      <x:c r="L47" s="113"/>
      <x:c r="M47" s="114"/>
      <x:c r="N47" s="115">
        <x:f t="shared" si="13"/>
        <x:v>1</x:v>
      </x:c>
      <x:c r="O47" s="116">
        <x:v>1</x:v>
      </x:c>
      <x:c r="P47" s="116"/>
      <x:c r="Q47" s="116"/>
      <x:c r="R47" s="117"/>
      <x:c r="S47" s="118" t="s">
        <x:v>18</x:v>
      </x:c>
      <x:c r="T47" s="144"/>
      <x:c r="U47" s="144"/>
      <x:c r="V47" s="119"/>
      <x:c r="W47" s="117">
        <x:v>0</x:v>
      </x:c>
      <x:c r="X47" s="134">
        <x:v>0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/>
      <x:c r="B48" s="107"/>
      <x:c r="C48" s="107"/>
      <x:c r="D48" s="108"/>
      <x:c r="E48" s="109"/>
      <x:c r="F48" s="141"/>
      <x:c r="G48" s="141"/>
      <x:c r="H48" s="109"/>
      <x:c r="I48" s="110"/>
      <x:c r="J48" s="111"/>
      <x:c r="K48" s="112"/>
      <x:c r="L48" s="113"/>
      <x:c r="M48" s="114"/>
      <x:c r="N48" s="114"/>
      <x:c r="O48" s="114"/>
      <x:c r="P48" s="114"/>
      <x:c r="Q48" s="114"/>
      <x:c r="R48" s="114"/>
      <x:c r="S48" s="118"/>
      <x:c r="T48" s="144"/>
      <x:c r="U48" s="144"/>
      <x:c r="V48" s="119"/>
      <x:c r="W48" s="120"/>
      <x:c r="X48" s="134"/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6:25">
      <x:c r="F49" s="142"/>
      <x:c r="G49" s="142"/>
      <x:c r="N49" s="127"/>
      <x:c r="O49" s="128"/>
      <x:c r="T49" s="145"/>
      <x:c r="U49" s="145"/>
      <x:c r="Y49" s="139"/>
    </x:row>
    <x:row r="50" spans="6:25">
      <x:c r="F50" s="142"/>
      <x:c r="G50" s="142"/>
      <x:c r="T50" s="145"/>
      <x:c r="U50" s="145"/>
      <x:c r="Y50" s="139"/>
    </x:row>
    <x:row r="51" spans="5:25">
      <x:c r="E51" s="132"/>
      <x:c r="F51" s="142"/>
      <x:c r="G51" s="142"/>
      <x:c r="T51" s="145"/>
      <x:c r="U51" s="145"/>
      <x:c r="Y51" s="139"/>
    </x:row>
    <x:row r="52" spans="5:25">
      <x:c r="E52" s="132"/>
      <x:c r="F52" s="142"/>
      <x:c r="G52" s="142"/>
      <x:c r="T52" s="145"/>
      <x:c r="U52" s="145"/>
      <x:c r="Y52" s="139"/>
    </x:row>
    <x:row r="53" spans="6:25">
      <x:c r="F53" s="142"/>
      <x:c r="G53" s="142"/>
      <x:c r="T53" s="145"/>
      <x:c r="U53" s="145"/>
      <x:c r="Y53" s="139"/>
    </x:row>
    <x:row r="54" spans="6:25">
      <x:c r="F54" s="142"/>
      <x:c r="G54" s="142"/>
      <x:c r="T54" s="145"/>
      <x:c r="U54" s="145"/>
      <x:c r="Y54" s="139"/>
    </x:row>
    <x:row r="55" spans="6:25">
      <x:c r="F55" s="142"/>
      <x:c r="G55" s="142"/>
      <x:c r="T55" s="145"/>
      <x:c r="U55" s="145"/>
      <x:c r="Y55" s="139"/>
    </x:row>
    <x:row r="56" spans="6:25">
      <x:c r="F56" s="142"/>
      <x:c r="G56" s="142"/>
      <x:c r="T56" s="145"/>
      <x:c r="U56" s="145"/>
      <x:c r="Y56" s="139"/>
    </x:row>
    <x:row r="57" spans="6:25">
      <x:c r="F57" s="142"/>
      <x:c r="G57" s="142"/>
      <x:c r="T57" s="145"/>
      <x:c r="U57" s="145"/>
      <x:c r="Y57" s="139"/>
    </x:row>
    <x:row r="58" spans="6:25">
      <x:c r="F58" s="142"/>
      <x:c r="G58" s="142"/>
      <x:c r="T58" s="145"/>
      <x:c r="U58" s="145"/>
      <x:c r="Y58" s="139"/>
    </x:row>
    <x:row r="59" spans="6:25">
      <x:c r="F59" s="142"/>
      <x:c r="G59" s="142"/>
      <x:c r="T59" s="145"/>
      <x:c r="U59" s="145"/>
      <x:c r="Y59" s="139"/>
    </x:row>
    <x:row r="60" spans="6:25">
      <x:c r="F60" s="142"/>
      <x:c r="G60" s="142"/>
      <x:c r="T60" s="145"/>
      <x:c r="U60" s="145"/>
      <x:c r="Y60" s="139"/>
    </x:row>
    <x:row r="61" spans="6:25">
      <x:c r="F61" s="142"/>
      <x:c r="G61" s="142"/>
      <x:c r="T61" s="145"/>
      <x:c r="U61" s="145"/>
      <x:c r="Y61" s="139"/>
    </x:row>
    <x:row r="62" spans="6:25">
      <x:c r="F62" s="142"/>
      <x:c r="G62" s="142"/>
      <x:c r="T62" s="145"/>
      <x:c r="U62" s="145"/>
      <x:c r="Y62" s="139"/>
    </x:row>
    <x:row r="63" spans="6:25">
      <x:c r="F63" s="142"/>
      <x:c r="G63" s="142"/>
      <x:c r="T63" s="145"/>
      <x:c r="U63" s="145"/>
      <x:c r="Y63" s="139"/>
    </x:row>
    <x:row r="64" spans="6:25">
      <x:c r="F64" s="142"/>
      <x:c r="G64" s="142"/>
      <x:c r="T64" s="145"/>
      <x:c r="U64" s="145"/>
      <x:c r="Y64" s="139"/>
    </x:row>
    <x:row r="65" spans="6:25">
      <x:c r="F65" s="142"/>
      <x:c r="G65" s="142"/>
      <x:c r="T65" s="145"/>
      <x:c r="U65" s="145"/>
      <x:c r="Y65" s="139"/>
    </x:row>
    <x:row r="66" spans="6:25">
      <x:c r="F66" s="142"/>
      <x:c r="G66" s="142"/>
      <x:c r="T66" s="145"/>
      <x:c r="U66" s="145"/>
      <x:c r="Y66" s="139"/>
    </x:row>
    <x:row r="67" spans="6:25">
      <x:c r="F67" s="142"/>
      <x:c r="G67" s="142"/>
      <x:c r="T67" s="145"/>
      <x:c r="U67" s="145"/>
      <x:c r="Y67" s="139"/>
    </x:row>
    <x:row r="68" spans="6:25">
      <x:c r="F68" s="142"/>
      <x:c r="G68" s="142"/>
      <x:c r="T68" s="145"/>
      <x:c r="U68" s="145"/>
      <x:c r="Y68" s="139"/>
    </x:row>
    <x:row r="69" spans="6:25">
      <x:c r="F69" s="142"/>
      <x:c r="G69" s="142"/>
      <x:c r="T69" s="145"/>
      <x:c r="U69" s="145"/>
      <x:c r="Y69" s="139"/>
    </x:row>
    <x:row r="70" spans="6:25">
      <x:c r="F70" s="142"/>
      <x:c r="G70" s="142"/>
      <x:c r="T70" s="145"/>
      <x:c r="U70" s="145"/>
      <x:c r="Y70" s="139"/>
    </x:row>
    <x:row r="71" spans="6:25">
      <x:c r="F71" s="142"/>
      <x:c r="G71" s="142"/>
      <x:c r="T71" s="145"/>
      <x:c r="U71" s="145"/>
      <x:c r="Y71" s="139"/>
    </x:row>
    <x:row r="72" spans="6:25">
      <x:c r="F72" s="142"/>
      <x:c r="G72" s="142"/>
      <x:c r="T72" s="145"/>
      <x:c r="U72" s="145"/>
      <x:c r="Y72" s="139"/>
    </x:row>
    <x:row r="73" spans="6:25">
      <x:c r="F73" s="142"/>
      <x:c r="G73" s="142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6:25">
      <x:c r="F75" s="142"/>
      <x:c r="G75" s="142"/>
      <x:c r="T75" s="145"/>
      <x:c r="U75" s="145"/>
      <x:c r="Y75" s="139"/>
    </x:row>
    <x:row r="76" spans="6:25"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1">
      <x:c r="F106" s="142"/>
      <x:c r="G106" s="142"/>
      <x:c r="T106" s="145"/>
      <x:c r="U106" s="145"/>
    </x:row>
    <x:row r="107" spans="6:21">
      <x:c r="F107" s="142"/>
      <x:c r="G107" s="142"/>
      <x:c r="T107" s="145"/>
      <x:c r="U107" s="145"/>
    </x:row>
    <x:row r="108" spans="6:21">
      <x:c r="F108" s="142"/>
      <x:c r="G108" s="142"/>
      <x:c r="T108" s="145"/>
      <x:c r="U108" s="145"/>
    </x:row>
    <x:row r="109" spans="6:21">
      <x:c r="F109" s="142"/>
      <x:c r="G109" s="142"/>
      <x:c r="T109" s="145"/>
      <x:c r="U109" s="145"/>
    </x:row>
    <x:row r="110" spans="6:21">
      <x:c r="F110" s="142"/>
      <x:c r="G110" s="142"/>
      <x:c r="T110" s="145"/>
      <x:c r="U110" s="145"/>
    </x:row>
    <x:row r="111" spans="6:21">
      <x:c r="F111" s="142"/>
      <x:c r="G111" s="142"/>
      <x:c r="T111" s="145"/>
      <x:c r="U111" s="145"/>
    </x:row>
    <x:row r="112" spans="6:21">
      <x:c r="F112" s="142"/>
      <x:c r="G112" s="142"/>
      <x:c r="T112" s="145"/>
      <x:c r="U112" s="145"/>
    </x:row>
    <x:row r="113" spans="6:21">
      <x:c r="F113" s="142"/>
      <x:c r="G113" s="142"/>
      <x:c r="T113" s="145"/>
      <x:c r="U113" s="145"/>
    </x:row>
    <x:row r="114" spans="6:21">
      <x:c r="F114" s="142"/>
      <x:c r="G114" s="142"/>
      <x:c r="T114" s="145"/>
      <x:c r="U114" s="145"/>
    </x:row>
    <x:row r="115" spans="6:21">
      <x:c r="F115" s="142"/>
      <x:c r="G115" s="142"/>
      <x:c r="T115" s="145"/>
      <x:c r="U115" s="145"/>
    </x:row>
    <x:row r="116" spans="6:21">
      <x:c r="F116" s="142"/>
      <x:c r="G116" s="142"/>
      <x:c r="T116" s="145"/>
      <x:c r="U116" s="145"/>
    </x:row>
    <x:row r="117" spans="6:21">
      <x:c r="F117" s="142"/>
      <x:c r="G117" s="142"/>
      <x:c r="T117" s="145"/>
      <x:c r="U117" s="145"/>
    </x:row>
    <x:row r="118" spans="6:21">
      <x:c r="F118" s="142"/>
      <x:c r="G118" s="142"/>
      <x:c r="T118" s="145"/>
      <x:c r="U118" s="145"/>
    </x:row>
    <x:row r="119" spans="6:21">
      <x:c r="F119" s="142"/>
      <x:c r="G119" s="142"/>
      <x:c r="T119" s="145"/>
      <x:c r="U119" s="145"/>
    </x:row>
    <x:row r="120" spans="6:21">
      <x:c r="F120" s="142"/>
      <x:c r="G120" s="142"/>
      <x:c r="T120" s="145"/>
      <x:c r="U120" s="145"/>
    </x:row>
    <x:row r="121" spans="6:21">
      <x:c r="F121" s="142"/>
      <x:c r="G121" s="142"/>
      <x:c r="T121" s="145"/>
      <x:c r="U121" s="145"/>
    </x:row>
    <x:row r="122" spans="6:21">
      <x:c r="F122" s="142"/>
      <x:c r="G122" s="142"/>
      <x:c r="T122" s="145"/>
      <x:c r="U122" s="145"/>
    </x:row>
    <x:row r="123" spans="6:21">
      <x:c r="F123" s="142"/>
      <x:c r="G123" s="142"/>
      <x:c r="T123" s="145"/>
      <x:c r="U123" s="145"/>
    </x:row>
    <x:row r="124" spans="6:21">
      <x:c r="F124" s="142"/>
      <x:c r="G124" s="142"/>
      <x:c r="T124" s="145"/>
      <x:c r="U124" s="145"/>
    </x:row>
    <x:row r="125" spans="6:21">
      <x:c r="F125" s="142"/>
      <x:c r="G125" s="142"/>
      <x:c r="T125" s="145"/>
      <x:c r="U125" s="145"/>
    </x:row>
    <x:row r="126" spans="6:21">
      <x:c r="F126" s="142"/>
      <x:c r="G126" s="142"/>
      <x:c r="T126" s="145"/>
      <x:c r="U126" s="145"/>
    </x:row>
    <x:row r="127" spans="6:21">
      <x:c r="F127" s="142"/>
      <x:c r="G127" s="142"/>
      <x:c r="T127" s="145"/>
      <x:c r="U127" s="145"/>
    </x:row>
    <x:row r="128" spans="6:21">
      <x:c r="F128" s="142"/>
      <x:c r="G128" s="142"/>
      <x:c r="T128" s="145"/>
      <x:c r="U128" s="145"/>
    </x:row>
    <x:row r="129" spans="6:21">
      <x:c r="F129" s="142"/>
      <x:c r="G129" s="142"/>
      <x:c r="T129" s="145"/>
      <x:c r="U129" s="145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</x:sheetData>
  <x:mergeCells count="7">
    <x:mergeCell ref="A3:B3"/>
    <x:mergeCell ref="Z2:AG2"/>
    <x:mergeCell ref="AH2:AN2"/>
    <x:mergeCell ref="AO2:AU2"/>
    <x:mergeCell ref="AV2:BB2"/>
    <x:mergeCell ref="BC2:BI2"/>
    <x:mergeCell ref="BJ2:BP2"/>
  </x:mergeCells>
  <x:conditionalFormatting sqref="Z6:BP6 Z16:BP16 Z12:BP12 Z19:BP19 Z39:BP39 Z44:BP44">
    <x:cfRule type="expression" dxfId="82" priority="8734" stopIfTrue="1">
      <x:formula>AND(Z$3&gt;=$F6,Z$3&lt;=$G6)</x:formula>
    </x:cfRule>
    <x:cfRule type="expression" dxfId="83" priority="8733" stopIfTrue="1">
      <x:formula>AND(Z$3&gt;=$F6,Z$3&lt;=$J6)</x:formula>
    </x:cfRule>
  </x:conditionalFormatting>
  <x:conditionalFormatting sqref="Z5:BP5">
    <x:cfRule type="expression" dxfId="80" priority="8736" stopIfTrue="1">
      <x:formula>AND(Z$3&gt;=$F5,Z$3&lt;=$G5)</x:formula>
    </x:cfRule>
    <x:cfRule type="expression" dxfId="81" priority="8735" stopIfTrue="1">
      <x:formula>AND(Z$3&gt;=$F5,Z$3&lt;=$J5)</x:formula>
    </x:cfRule>
  </x:conditionalFormatting>
  <x:conditionalFormatting sqref="Z3:BP3">
    <x:cfRule type="expression" dxfId="77" priority="8732" stopIfTrue="1">
      <x:formula>OR(WEEKDAY(Z$3)=7,WEEKDAY(Z$3)=1)</x:formula>
    </x:cfRule>
    <x:cfRule type="expression" dxfId="78" priority="8731" stopIfTrue="1">
      <x:formula>WEEKDAY(Z$3)=2</x:formula>
    </x:cfRule>
    <x:cfRule type="expression" dxfId="79" priority="8730" stopIfTrue="1">
      <x:formula>Z$3=TODAY()</x:formula>
    </x:cfRule>
  </x:conditionalFormatting>
  <x:conditionalFormatting sqref="E52:E1048576 E43:E45 E48:E50 W1:W2 E38:E39 E3:E7 E10:E24">
    <x:cfRule type="cellIs" dxfId="75" priority="8665" operator="equal">
      <x:formula>"마일스톤"</x:formula>
    </x:cfRule>
    <x:cfRule type="cellIs" dxfId="76" priority="8615" operator="equal">
      <x:formula>"작업 완료"</x:formula>
    </x:cfRule>
  </x:conditionalFormatting>
  <x:conditionalFormatting sqref="M5:M5">
    <x:cfRule type="expression" dxfId="71" priority="8348">
      <x:formula>$M5=1</x:formula>
    </x:cfRule>
    <x:cfRule type="expression" dxfId="72" priority="8347">
      <x:formula>$M5=2</x:formula>
    </x:cfRule>
    <x:cfRule type="expression" dxfId="73" priority="8346">
      <x:formula>$M5=3</x:formula>
    </x:cfRule>
    <x:cfRule type="expression" dxfId="74" priority="8345">
      <x:formula>$M5=4</x:formula>
    </x:cfRule>
  </x:conditionalFormatting>
  <x:conditionalFormatting sqref="Z6:BP7">
    <x:cfRule type="expression" dxfId="69" priority="8400" stopIfTrue="1">
      <x:formula>AND(Z$3&gt;=$F6,Z$3&lt;=$G6)</x:formula>
    </x:cfRule>
    <x:cfRule type="expression" dxfId="70" priority="8399" stopIfTrue="1">
      <x:formula>AND(Z$3&gt;=$F6,Z$3&lt;=$J6)</x:formula>
    </x:cfRule>
  </x:conditionalFormatting>
  <x:conditionalFormatting sqref="Z7:BP39 Z43:BP48">
    <x:cfRule type="expression" dxfId="67" priority="2303">
      <x:formula>AND(Z$3&gt;=$F7,Z$3&lt;=$J7)</x:formula>
    </x:cfRule>
    <x:cfRule type="expression" dxfId="68" priority="2300">
      <x:formula>AND(Z$3&gt;=$F7,Z$3&lt;=$G7)</x:formula>
    </x:cfRule>
  </x:conditionalFormatting>
  <x:conditionalFormatting sqref="E46:E46">
    <x:cfRule type="cellIs" dxfId="63" priority="84" operator="equal">
      <x:formula>"마일스톤"</x:formula>
    </x:cfRule>
    <x:cfRule type="cellIs" dxfId="64" priority="83" operator="equal">
      <x:formula>"작업 완료"</x:formula>
    </x:cfRule>
  </x:conditionalFormatting>
  <x:conditionalFormatting sqref="E47:E47">
    <x:cfRule type="cellIs" dxfId="61" priority="82" operator="equal">
      <x:formula>"마일스톤"</x:formula>
    </x:cfRule>
    <x:cfRule type="cellIs" dxfId="62" priority="81" operator="equal">
      <x:formula>"작업 완료"</x:formula>
    </x:cfRule>
  </x:conditionalFormatting>
  <x:conditionalFormatting sqref="E25:E33">
    <x:cfRule type="cellIs" dxfId="59" priority="72" operator="equal">
      <x:formula>"마일스톤"</x:formula>
    </x:cfRule>
    <x:cfRule type="cellIs" dxfId="60" priority="71" operator="equal">
      <x:formula>"작업 완료"</x:formula>
    </x:cfRule>
  </x:conditionalFormatting>
  <x:conditionalFormatting sqref="E34:E34">
    <x:cfRule type="cellIs" dxfId="57" priority="68" operator="equal">
      <x:formula>"마일스톤"</x:formula>
    </x:cfRule>
    <x:cfRule type="cellIs" dxfId="58" priority="67" operator="equal">
      <x:formula>"작업 완료"</x:formula>
    </x:cfRule>
  </x:conditionalFormatting>
  <x:conditionalFormatting sqref="E35:E35">
    <x:cfRule type="cellIs" dxfId="55" priority="64" operator="equal">
      <x:formula>"마일스톤"</x:formula>
    </x:cfRule>
    <x:cfRule type="cellIs" dxfId="56" priority="63" operator="equal">
      <x:formula>"작업 완료"</x:formula>
    </x:cfRule>
  </x:conditionalFormatting>
  <x:conditionalFormatting sqref="E36:E36">
    <x:cfRule type="cellIs" dxfId="53" priority="60" operator="equal">
      <x:formula>"마일스톤"</x:formula>
    </x:cfRule>
    <x:cfRule type="cellIs" dxfId="54" priority="59" operator="equal">
      <x:formula>"작업 완료"</x:formula>
    </x:cfRule>
  </x:conditionalFormatting>
  <x:conditionalFormatting sqref="E37:E37">
    <x:cfRule type="cellIs" dxfId="51" priority="56" operator="equal">
      <x:formula>"마일스톤"</x:formula>
    </x:cfRule>
    <x:cfRule type="cellIs" dxfId="52" priority="55" operator="equal">
      <x:formula>"작업 완료"</x:formula>
    </x:cfRule>
  </x:conditionalFormatting>
  <x:conditionalFormatting sqref="E9:E9">
    <x:cfRule type="cellIs" dxfId="23" priority="24" operator="equal">
      <x:formula>"마일스톤"</x:formula>
    </x:cfRule>
    <x:cfRule type="cellIs" dxfId="50" priority="23" operator="equal">
      <x:formula>"작업 완료"</x:formula>
    </x:cfRule>
  </x:conditionalFormatting>
  <x:conditionalFormatting sqref="E8:E8">
    <x:cfRule type="cellIs" dxfId="23" priority="22" operator="equal">
      <x:formula>"마일스톤"</x:formula>
    </x:cfRule>
    <x:cfRule type="cellIs" dxfId="50" priority="21" operator="equal">
      <x:formula>"작업 완료"</x:formula>
    </x:cfRule>
  </x:conditionalFormatting>
  <x:conditionalFormatting sqref="Z40:BP40">
    <x:cfRule type="expression" dxfId="65" priority="20">
      <x:formula>AND(Z$3&gt;=$F40,Z$3&lt;=$J40)</x:formula>
    </x:cfRule>
    <x:cfRule type="expression" dxfId="66" priority="19">
      <x:formula>AND(Z$3&gt;=$F40,Z$3&lt;=$G40)</x:formula>
    </x:cfRule>
  </x:conditionalFormatting>
  <x:conditionalFormatting sqref="E40:E40">
    <x:cfRule type="cellIs" dxfId="23" priority="18" operator="equal">
      <x:formula>"마일스톤"</x:formula>
    </x:cfRule>
    <x:cfRule type="cellIs" dxfId="50" priority="17" operator="equal">
      <x:formula>"작업 완료"</x:formula>
    </x:cfRule>
  </x:conditionalFormatting>
  <x:conditionalFormatting sqref="Z41:BP41">
    <x:cfRule type="expression" dxfId="65" priority="12">
      <x:formula>AND(Z$3&gt;=$F41,Z$3&lt;=$J41)</x:formula>
    </x:cfRule>
    <x:cfRule type="expression" dxfId="66" priority="11">
      <x:formula>AND(Z$3&gt;=$F41,Z$3&lt;=$G41)</x:formula>
    </x:cfRule>
  </x:conditionalFormatting>
  <x:conditionalFormatting sqref="E41:E41">
    <x:cfRule type="cellIs" dxfId="23" priority="10" operator="equal">
      <x:formula>"마일스톤"</x:formula>
    </x:cfRule>
    <x:cfRule type="cellIs" dxfId="50" priority="9" operator="equal">
      <x:formula>"작업 완료"</x:formula>
    </x:cfRule>
  </x:conditionalFormatting>
  <x:conditionalFormatting sqref="Z42:BP42">
    <x:cfRule type="expression" dxfId="65" priority="4">
      <x:formula>AND(Z$3&gt;=$F42,Z$3&lt;=$J42)</x:formula>
    </x:cfRule>
    <x:cfRule type="expression" dxfId="66" priority="3">
      <x:formula>AND(Z$3&gt;=$F42,Z$3&lt;=$G42)</x:formula>
    </x:cfRule>
  </x:conditionalFormatting>
  <x:conditionalFormatting sqref="E42:E42">
    <x:cfRule type="cellIs" dxfId="23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179</x:v>
      </x:c>
      <x:c r="D1" s="20"/>
      <x:c r="E1" s="7"/>
      <x:c r="F1" s="205" t="s">
        <x:v>43</x:v>
      </x:c>
      <x:c r="G1" s="205"/>
      <x:c r="H1" s="205"/>
      <x:c r="I1" s="205"/>
      <x:c r="J1" s="205"/>
      <x:c r="K1" s="205"/>
      <x:c r="L1" s="205"/>
      <x:c r="M1" s="205"/>
      <x:c r="N1" s="205"/>
      <x:c r="O1" s="205"/>
      <x:c r="P1" s="205"/>
      <x:c r="Q1" s="205"/>
      <x:c r="R1" s="205"/>
      <x:c r="S1" s="205"/>
      <x:c r="T1" s="205"/>
      <x:c r="U1" s="205"/>
      <x:c r="V1" s="205"/>
      <x:c r="W1" s="205"/>
      <x:c r="X1" s="205"/>
      <x:c r="Y1" s="205"/>
      <x:c r="Z1" s="205"/>
      <x:c r="AA1" s="205"/>
      <x:c r="AB1" s="205"/>
      <x:c r="AC1" s="205"/>
    </x:row>
    <x:row r="2" ht="4.5" customHeight="1"/>
    <x:row r="3" spans="1:29">
      <x:c r="A3" s="222" t="s">
        <x:v>19</x:v>
      </x:c>
      <x:c r="B3" s="224" t="s">
        <x:v>99</x:v>
      </x:c>
      <x:c r="C3" s="225" t="s">
        <x:v>120</x:v>
      </x:c>
      <x:c r="D3" s="218" t="s">
        <x:v>163</x:v>
      </x:c>
      <x:c r="E3" s="220" t="s">
        <x:v>80</x:v>
      </x:c>
      <x:c r="F3" s="216">
        <x:v>1</x:v>
      </x:c>
      <x:c r="G3" s="217"/>
      <x:c r="H3" s="216">
        <x:v>2</x:v>
      </x:c>
      <x:c r="I3" s="217"/>
      <x:c r="J3" s="216">
        <x:v>3</x:v>
      </x:c>
      <x:c r="K3" s="217"/>
      <x:c r="L3" s="216">
        <x:v>4</x:v>
      </x:c>
      <x:c r="M3" s="217"/>
      <x:c r="N3" s="216">
        <x:v>5</x:v>
      </x:c>
      <x:c r="O3" s="217"/>
      <x:c r="P3" s="216">
        <x:v>6</x:v>
      </x:c>
      <x:c r="Q3" s="217"/>
      <x:c r="R3" s="216">
        <x:v>7</x:v>
      </x:c>
      <x:c r="S3" s="217"/>
      <x:c r="T3" s="216">
        <x:v>8</x:v>
      </x:c>
      <x:c r="U3" s="217"/>
      <x:c r="V3" s="216">
        <x:v>9</x:v>
      </x:c>
      <x:c r="W3" s="217"/>
      <x:c r="X3" s="216">
        <x:v>10</x:v>
      </x:c>
      <x:c r="Y3" s="217"/>
      <x:c r="Z3" s="216">
        <x:v>11</x:v>
      </x:c>
      <x:c r="AA3" s="217"/>
      <x:c r="AB3" s="216">
        <x:v>12</x:v>
      </x:c>
      <x:c r="AC3" s="217"/>
    </x:row>
    <x:row r="4" spans="1:29" ht="45" customHeight="1">
      <x:c r="A4" s="223"/>
      <x:c r="B4" s="219"/>
      <x:c r="C4" s="219"/>
      <x:c r="D4" s="219"/>
      <x:c r="E4" s="221"/>
      <x:c r="F4" s="5" t="s">
        <x:v>13</x:v>
      </x:c>
      <x:c r="G4" s="6" t="s">
        <x:v>149</x:v>
      </x:c>
      <x:c r="H4" s="10" t="s">
        <x:v>13</x:v>
      </x:c>
      <x:c r="I4" s="6" t="s">
        <x:v>149</x:v>
      </x:c>
      <x:c r="J4" s="10" t="s">
        <x:v>13</x:v>
      </x:c>
      <x:c r="K4" s="6" t="s">
        <x:v>149</x:v>
      </x:c>
      <x:c r="L4" s="10" t="s">
        <x:v>13</x:v>
      </x:c>
      <x:c r="M4" s="6" t="s">
        <x:v>149</x:v>
      </x:c>
      <x:c r="N4" s="10" t="s">
        <x:v>13</x:v>
      </x:c>
      <x:c r="O4" s="6" t="s">
        <x:v>149</x:v>
      </x:c>
      <x:c r="P4" s="10" t="s">
        <x:v>13</x:v>
      </x:c>
      <x:c r="Q4" s="6" t="s">
        <x:v>149</x:v>
      </x:c>
      <x:c r="R4" s="10" t="s">
        <x:v>13</x:v>
      </x:c>
      <x:c r="S4" s="6" t="s">
        <x:v>149</x:v>
      </x:c>
      <x:c r="T4" s="10" t="s">
        <x:v>13</x:v>
      </x:c>
      <x:c r="U4" s="6" t="s">
        <x:v>149</x:v>
      </x:c>
      <x:c r="V4" s="10" t="s">
        <x:v>13</x:v>
      </x:c>
      <x:c r="W4" s="6" t="s">
        <x:v>149</x:v>
      </x:c>
      <x:c r="X4" s="10" t="s">
        <x:v>13</x:v>
      </x:c>
      <x:c r="Y4" s="6" t="s">
        <x:v>149</x:v>
      </x:c>
      <x:c r="Z4" s="10" t="s">
        <x:v>13</x:v>
      </x:c>
      <x:c r="AA4" s="6" t="s">
        <x:v>149</x:v>
      </x:c>
      <x:c r="AB4" s="10" t="s">
        <x:v>13</x:v>
      </x:c>
      <x:c r="AC4" s="6" t="s">
        <x:v>149</x:v>
      </x:c>
    </x:row>
    <x:row r="5" spans="1:29" s="1" customFormat="1">
      <x:c r="A5" s="213">
        <x:f>IF(ISTEXT(B5)=TRUE,1,"")</x:f>
        <x:v>1</x:v>
      </x:c>
      <x:c r="B5" s="215" t="s">
        <x:v>33</x:v>
      </x:c>
      <x:c r="C5" s="3"/>
      <x:c r="D5" s="25" t="str">
        <x:f ca="1">IF(MONTH(TODAY())&lt;7,LEFT('Dummy(notouch)'!B2,15),LEFT('Dummy(notouch)'!C2,15))</x:f>
        <x:v/>
      </x:c>
      <x:c r="E5" s="211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07"/>
      <x:c r="B6" s="209"/>
      <x:c r="C6" s="3"/>
      <x:c r="D6" s="12" t="str">
        <x:f ca="1">IF(MONTH(TODAY())&lt;7,LEFT('Dummy(notouch)'!B3,15),LEFT('Dummy(notouch)'!C3,15))</x:f>
        <x:v/>
      </x:c>
      <x:c r="E6" s="203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07"/>
      <x:c r="B7" s="209"/>
      <x:c r="C7" s="3"/>
      <x:c r="D7" s="12" t="str">
        <x:f ca="1">IF(MONTH(TODAY())&lt;7,LEFT('Dummy(notouch)'!B4,15),LEFT('Dummy(notouch)'!C4,15))</x:f>
        <x:v/>
      </x:c>
      <x:c r="E7" s="203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07"/>
      <x:c r="B8" s="209"/>
      <x:c r="C8" s="3"/>
      <x:c r="D8" s="12" t="str">
        <x:f ca="1">IF(MONTH(TODAY())&lt;7,LEFT('Dummy(notouch)'!B5,15),LEFT('Dummy(notouch)'!C5,15))</x:f>
        <x:v/>
      </x:c>
      <x:c r="E8" s="203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08"/>
      <x:c r="B9" s="210"/>
      <x:c r="C9" s="16"/>
      <x:c r="D9" s="17" t="str">
        <x:f ca="1">IF(MONTH(TODAY())&lt;7,LEFT('Dummy(notouch)'!B6,15),LEFT('Dummy(notouch)'!C6,15))</x:f>
        <x:v/>
      </x:c>
      <x:c r="E9" s="204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07">
        <x:f>IF(ISTEXT(B10)=TRUE,$A5+1,"")</x:f>
        <x:v>2</x:v>
      </x:c>
      <x:c r="B10" s="209" t="s">
        <x:v>29</x:v>
      </x:c>
      <x:c r="C10" s="3"/>
      <x:c r="D10" s="25" t="str">
        <x:f ca="1">IF(MONTH(TODAY())&lt;7,LEFT('Dummy(notouch)'!B7,15),LEFT('Dummy(notouch)'!C7,15))</x:f>
        <x:v/>
      </x:c>
      <x:c r="E10" s="203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07"/>
      <x:c r="B11" s="209"/>
      <x:c r="C11" s="2"/>
      <x:c r="D11" s="12" t="str">
        <x:f ca="1">IF(MONTH(TODAY())&lt;7,LEFT('Dummy(notouch)'!B8,15),LEFT('Dummy(notouch)'!C8,15))</x:f>
        <x:v/>
      </x:c>
      <x:c r="E11" s="203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07"/>
      <x:c r="B12" s="209"/>
      <x:c r="C12" s="2"/>
      <x:c r="D12" s="12" t="str">
        <x:f ca="1">IF(MONTH(TODAY())&lt;7,LEFT('Dummy(notouch)'!B9,15),LEFT('Dummy(notouch)'!C9,15))</x:f>
        <x:v/>
      </x:c>
      <x:c r="E12" s="203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07"/>
      <x:c r="B13" s="209"/>
      <x:c r="C13" s="2"/>
      <x:c r="D13" s="12" t="str">
        <x:f ca="1">IF(MONTH(TODAY())&lt;7,LEFT('Dummy(notouch)'!B10,15),LEFT('Dummy(notouch)'!C10,15))</x:f>
        <x:v/>
      </x:c>
      <x:c r="E13" s="203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08"/>
      <x:c r="B14" s="210"/>
      <x:c r="C14" s="18"/>
      <x:c r="D14" s="17" t="str">
        <x:f ca="1">IF(MONTH(TODAY())&lt;7,LEFT('Dummy(notouch)'!B11,15),LEFT('Dummy(notouch)'!C11,15))</x:f>
        <x:v/>
      </x:c>
      <x:c r="E14" s="204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07">
        <x:f>IF(ISTEXT(B15)=TRUE,A10+1,"")</x:f>
        <x:v>3</x:v>
      </x:c>
      <x:c r="B15" s="209" t="s">
        <x:v>28</x:v>
      </x:c>
      <x:c r="C15" s="3"/>
      <x:c r="D15" s="25" t="str">
        <x:f ca="1">IF(MONTH(TODAY())&lt;7,LEFT('Dummy(notouch)'!B12,15),LEFT('Dummy(notouch)'!C12,15))</x:f>
        <x:v/>
      </x:c>
      <x:c r="E15" s="203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07"/>
      <x:c r="B16" s="209"/>
      <x:c r="C16" s="2"/>
      <x:c r="D16" s="12" t="str">
        <x:f ca="1">IF(MONTH(TODAY())&lt;7,LEFT('Dummy(notouch)'!B13,15),LEFT('Dummy(notouch)'!C13,15))</x:f>
        <x:v/>
      </x:c>
      <x:c r="E16" s="203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07"/>
      <x:c r="B17" s="209"/>
      <x:c r="C17" s="2"/>
      <x:c r="D17" s="12" t="str">
        <x:f ca="1">IF(MONTH(TODAY())&lt;7,LEFT('Dummy(notouch)'!B14,15),LEFT('Dummy(notouch)'!C14,15))</x:f>
        <x:v/>
      </x:c>
      <x:c r="E17" s="203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07"/>
      <x:c r="B18" s="209"/>
      <x:c r="C18" s="2"/>
      <x:c r="D18" s="12" t="str">
        <x:f ca="1">IF(MONTH(TODAY())&lt;7,LEFT('Dummy(notouch)'!B15,15),LEFT('Dummy(notouch)'!C15,15))</x:f>
        <x:v/>
      </x:c>
      <x:c r="E18" s="203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08"/>
      <x:c r="B19" s="210"/>
      <x:c r="C19" s="18"/>
      <x:c r="D19" s="17" t="str">
        <x:f ca="1">IF(MONTH(TODAY())&lt;7,LEFT('Dummy(notouch)'!B16,15),LEFT('Dummy(notouch)'!C16,15))</x:f>
        <x:v/>
      </x:c>
      <x:c r="E19" s="204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07">
        <x:f>IF(ISTEXT(B20)=TRUE,A15+1,"")</x:f>
        <x:v>4</x:v>
      </x:c>
      <x:c r="B20" s="209" t="s">
        <x:v>21</x:v>
      </x:c>
      <x:c r="C20" s="3"/>
      <x:c r="D20" s="25" t="str">
        <x:f ca="1">IF(MONTH(TODAY())&lt;7,LEFT('Dummy(notouch)'!B17,15),LEFT('Dummy(notouch)'!C17,15))</x:f>
        <x:v/>
      </x:c>
      <x:c r="E20" s="203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07"/>
      <x:c r="B21" s="209"/>
      <x:c r="C21" s="2"/>
      <x:c r="D21" s="12" t="str">
        <x:f ca="1">IF(MONTH(TODAY())&lt;7,LEFT('Dummy(notouch)'!B18,15),LEFT('Dummy(notouch)'!C18,15))</x:f>
        <x:v/>
      </x:c>
      <x:c r="E21" s="203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07"/>
      <x:c r="B22" s="209"/>
      <x:c r="C22" s="2"/>
      <x:c r="D22" s="12" t="str">
        <x:f ca="1">IF(MONTH(TODAY())&lt;7,LEFT('Dummy(notouch)'!B19,15),LEFT('Dummy(notouch)'!C19,15))</x:f>
        <x:v/>
      </x:c>
      <x:c r="E22" s="203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07"/>
      <x:c r="B23" s="209"/>
      <x:c r="C23" s="2"/>
      <x:c r="D23" s="12" t="str">
        <x:f ca="1">IF(MONTH(TODAY())&lt;7,LEFT('Dummy(notouch)'!B20,15),LEFT('Dummy(notouch)'!C20,15))</x:f>
        <x:v/>
      </x:c>
      <x:c r="E23" s="203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08"/>
      <x:c r="B24" s="210"/>
      <x:c r="C24" s="18"/>
      <x:c r="D24" s="17" t="str">
        <x:f ca="1">IF(MONTH(TODAY())&lt;7,LEFT('Dummy(notouch)'!B21,15),LEFT('Dummy(notouch)'!C21,15))</x:f>
        <x:v/>
      </x:c>
      <x:c r="E24" s="204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07">
        <x:f>IF(ISTEXT(B25)=TRUE,A20+1,"")</x:f>
        <x:v>5</x:v>
      </x:c>
      <x:c r="B25" s="209" t="s">
        <x:v>1</x:v>
      </x:c>
      <x:c r="C25" s="3"/>
      <x:c r="D25" s="25" t="str">
        <x:f ca="1">IF(MONTH(TODAY())&lt;7,LEFT('Dummy(notouch)'!B22,15),LEFT('Dummy(notouch)'!C22,15))</x:f>
        <x:v/>
      </x:c>
      <x:c r="E25" s="203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07"/>
      <x:c r="B26" s="209"/>
      <x:c r="C26" s="2"/>
      <x:c r="D26" s="12" t="str">
        <x:f ca="1">IF(MONTH(TODAY())&lt;7,LEFT('Dummy(notouch)'!B23,15),LEFT('Dummy(notouch)'!C23,15))</x:f>
        <x:v/>
      </x:c>
      <x:c r="E26" s="203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07"/>
      <x:c r="B27" s="209"/>
      <x:c r="C27" s="2"/>
      <x:c r="D27" s="12" t="str">
        <x:f ca="1">IF(MONTH(TODAY())&lt;7,LEFT('Dummy(notouch)'!B24,15),LEFT('Dummy(notouch)'!C24,15))</x:f>
        <x:v/>
      </x:c>
      <x:c r="E27" s="203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07"/>
      <x:c r="B28" s="209"/>
      <x:c r="C28" s="2"/>
      <x:c r="D28" s="12" t="str">
        <x:f ca="1">IF(MONTH(TODAY())&lt;7,LEFT('Dummy(notouch)'!B25,15),LEFT('Dummy(notouch)'!C25,15))</x:f>
        <x:v/>
      </x:c>
      <x:c r="E28" s="203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08"/>
      <x:c r="B29" s="210"/>
      <x:c r="C29" s="18"/>
      <x:c r="D29" s="17" t="str">
        <x:f ca="1">IF(MONTH(TODAY())&lt;7,LEFT('Dummy(notouch)'!B26,15),LEFT('Dummy(notouch)'!C26,15))</x:f>
        <x:v/>
      </x:c>
      <x:c r="E29" s="204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07">
        <x:f>IF(ISTEXT(B30)=TRUE,A25+1,"")</x:f>
        <x:v>6</x:v>
      </x:c>
      <x:c r="B30" s="209" t="s">
        <x:v>38</x:v>
      </x:c>
      <x:c r="C30" s="3"/>
      <x:c r="D30" s="25" t="str">
        <x:f ca="1">IF(MONTH(TODAY())&lt;7,LEFT('Dummy(notouch)'!B27,15),LEFT('Dummy(notouch)'!C27,15))</x:f>
        <x:v/>
      </x:c>
      <x:c r="E30" s="203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07"/>
      <x:c r="B31" s="209"/>
      <x:c r="C31" s="2"/>
      <x:c r="D31" s="12" t="str">
        <x:f ca="1">IF(MONTH(TODAY())&lt;7,LEFT('Dummy(notouch)'!B28,15),LEFT('Dummy(notouch)'!C28,15))</x:f>
        <x:v/>
      </x:c>
      <x:c r="E31" s="203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07"/>
      <x:c r="B32" s="209"/>
      <x:c r="C32" s="2"/>
      <x:c r="D32" s="12" t="str">
        <x:f ca="1">IF(MONTH(TODAY())&lt;7,LEFT('Dummy(notouch)'!B29,15),LEFT('Dummy(notouch)'!C29,15))</x:f>
        <x:v/>
      </x:c>
      <x:c r="E32" s="203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07"/>
      <x:c r="B33" s="209"/>
      <x:c r="C33" s="2"/>
      <x:c r="D33" s="12" t="str">
        <x:f ca="1">IF(MONTH(TODAY())&lt;7,LEFT('Dummy(notouch)'!B30,15),LEFT('Dummy(notouch)'!C30,15))</x:f>
        <x:v/>
      </x:c>
      <x:c r="E33" s="203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08"/>
      <x:c r="B34" s="210"/>
      <x:c r="C34" s="18"/>
      <x:c r="D34" s="17" t="str">
        <x:f ca="1">IF(MONTH(TODAY())&lt;7,LEFT('Dummy(notouch)'!B31,15),LEFT('Dummy(notouch)'!C31,15))</x:f>
        <x:v/>
      </x:c>
      <x:c r="E34" s="204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07">
        <x:f>IF(ISTEXT(B35)=TRUE,A30+1,"")</x:f>
        <x:v>7</x:v>
      </x:c>
      <x:c r="B35" s="209" t="s">
        <x:v>20</x:v>
      </x:c>
      <x:c r="C35" s="3"/>
      <x:c r="D35" s="25" t="str">
        <x:f ca="1">IF(MONTH(TODAY())&lt;7,LEFT('Dummy(notouch)'!B32,15),LEFT('Dummy(notouch)'!C32,15))</x:f>
        <x:v/>
      </x:c>
      <x:c r="E35" s="203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07"/>
      <x:c r="B36" s="209"/>
      <x:c r="C36" s="2"/>
      <x:c r="D36" s="12" t="str">
        <x:f ca="1">IF(MONTH(TODAY())&lt;7,LEFT('Dummy(notouch)'!B33,15),LEFT('Dummy(notouch)'!C33,15))</x:f>
        <x:v/>
      </x:c>
      <x:c r="E36" s="203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07"/>
      <x:c r="B37" s="209"/>
      <x:c r="C37" s="2"/>
      <x:c r="D37" s="12" t="str">
        <x:f ca="1">IF(MONTH(TODAY())&lt;7,LEFT('Dummy(notouch)'!B34,15),LEFT('Dummy(notouch)'!C34,15))</x:f>
        <x:v/>
      </x:c>
      <x:c r="E37" s="203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07"/>
      <x:c r="B38" s="209"/>
      <x:c r="C38" s="2"/>
      <x:c r="D38" s="12" t="str">
        <x:f ca="1">IF(MONTH(TODAY())&lt;7,LEFT('Dummy(notouch)'!B35,15),LEFT('Dummy(notouch)'!C35,15))</x:f>
        <x:v/>
      </x:c>
      <x:c r="E38" s="203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08"/>
      <x:c r="B39" s="210"/>
      <x:c r="C39" s="18"/>
      <x:c r="D39" s="17" t="str">
        <x:f ca="1">IF(MONTH(TODAY())&lt;7,LEFT('Dummy(notouch)'!B36,15),LEFT('Dummy(notouch)'!C36,15))</x:f>
        <x:v/>
      </x:c>
      <x:c r="E39" s="204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07">
        <x:f>IF(ISTEXT(B40)=TRUE,A35+1,"")</x:f>
        <x:v>8</x:v>
      </x:c>
      <x:c r="B40" s="209" t="s">
        <x:v>34</x:v>
      </x:c>
      <x:c r="C40" s="3"/>
      <x:c r="D40" s="25" t="str">
        <x:f ca="1">IF(MONTH(TODAY())&lt;7,LEFT('Dummy(notouch)'!B37,15),LEFT('Dummy(notouch)'!C37,15))</x:f>
        <x:v/>
      </x:c>
      <x:c r="E40" s="203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07"/>
      <x:c r="B41" s="209"/>
      <x:c r="C41" s="2"/>
      <x:c r="D41" s="12" t="str">
        <x:f ca="1">IF(MONTH(TODAY())&lt;7,LEFT('Dummy(notouch)'!B38,15),LEFT('Dummy(notouch)'!C38,15))</x:f>
        <x:v/>
      </x:c>
      <x:c r="E41" s="203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07"/>
      <x:c r="B42" s="209"/>
      <x:c r="C42" s="2"/>
      <x:c r="D42" s="12" t="str">
        <x:f ca="1">IF(MONTH(TODAY())&lt;7,LEFT('Dummy(notouch)'!B39,15),LEFT('Dummy(notouch)'!C39,15))</x:f>
        <x:v/>
      </x:c>
      <x:c r="E42" s="203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07"/>
      <x:c r="B43" s="209"/>
      <x:c r="C43" s="2"/>
      <x:c r="D43" s="12" t="str">
        <x:f ca="1">IF(MONTH(TODAY())&lt;7,LEFT('Dummy(notouch)'!B40,15),LEFT('Dummy(notouch)'!C40,15))</x:f>
        <x:v/>
      </x:c>
      <x:c r="E43" s="203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08"/>
      <x:c r="B44" s="210"/>
      <x:c r="C44" s="18"/>
      <x:c r="D44" s="17" t="str">
        <x:f ca="1">IF(MONTH(TODAY())&lt;7,LEFT('Dummy(notouch)'!B41,15),LEFT('Dummy(notouch)'!C41,15))</x:f>
        <x:v/>
      </x:c>
      <x:c r="E44" s="204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07">
        <x:f>IF(ISTEXT(B45)=TRUE,A40+1,"")</x:f>
        <x:v>9</x:v>
      </x:c>
      <x:c r="B45" s="209" t="s">
        <x:v>91</x:v>
      </x:c>
      <x:c r="C45" s="3"/>
      <x:c r="D45" s="25" t="str">
        <x:f ca="1">IF(MONTH(TODAY())&lt;7,LEFT('Dummy(notouch)'!B42,15),LEFT('Dummy(notouch)'!C42,15))</x:f>
        <x:v/>
      </x:c>
      <x:c r="E45" s="203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07"/>
      <x:c r="B46" s="209"/>
      <x:c r="C46" s="2"/>
      <x:c r="D46" s="12" t="str">
        <x:f ca="1">IF(MONTH(TODAY())&lt;7,LEFT('Dummy(notouch)'!B43,15),LEFT('Dummy(notouch)'!C43,15))</x:f>
        <x:v/>
      </x:c>
      <x:c r="E46" s="203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07"/>
      <x:c r="B47" s="209"/>
      <x:c r="C47" s="2"/>
      <x:c r="D47" s="12" t="str">
        <x:f ca="1">IF(MONTH(TODAY())&lt;7,LEFT('Dummy(notouch)'!B44,15),LEFT('Dummy(notouch)'!C44,15))</x:f>
        <x:v/>
      </x:c>
      <x:c r="E47" s="203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07"/>
      <x:c r="B48" s="209"/>
      <x:c r="C48" s="2"/>
      <x:c r="D48" s="12" t="str">
        <x:f ca="1">IF(MONTH(TODAY())&lt;7,LEFT('Dummy(notouch)'!B45,15),LEFT('Dummy(notouch)'!C45,15))</x:f>
        <x:v/>
      </x:c>
      <x:c r="E48" s="203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08"/>
      <x:c r="B49" s="210"/>
      <x:c r="C49" s="18"/>
      <x:c r="D49" s="17" t="str">
        <x:f ca="1">IF(MONTH(TODAY())&lt;7,LEFT('Dummy(notouch)'!B46,15),LEFT('Dummy(notouch)'!C46,15))</x:f>
        <x:v/>
      </x:c>
      <x:c r="E49" s="204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07">
        <x:f>IF(ISTEXT(B50)=TRUE,A45+1,"")</x:f>
        <x:v>10</x:v>
      </x:c>
      <x:c r="B50" s="209" t="s">
        <x:v>36</x:v>
      </x:c>
      <x:c r="C50" s="3"/>
      <x:c r="D50" s="25" t="str">
        <x:f ca="1">IF(MONTH(TODAY())&lt;7,LEFT('Dummy(notouch)'!B47,15),LEFT('Dummy(notouch)'!C47,15))</x:f>
        <x:v/>
      </x:c>
      <x:c r="E50" s="203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07"/>
      <x:c r="B51" s="209"/>
      <x:c r="C51" s="2"/>
      <x:c r="D51" s="12" t="str">
        <x:f ca="1">IF(MONTH(TODAY())&lt;7,LEFT('Dummy(notouch)'!B48,15),LEFT('Dummy(notouch)'!C48,15))</x:f>
        <x:v/>
      </x:c>
      <x:c r="E51" s="203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07"/>
      <x:c r="B52" s="209"/>
      <x:c r="C52" s="2"/>
      <x:c r="D52" s="12" t="str">
        <x:f ca="1">IF(MONTH(TODAY())&lt;7,LEFT('Dummy(notouch)'!B49,15),LEFT('Dummy(notouch)'!C49,15))</x:f>
        <x:v/>
      </x:c>
      <x:c r="E52" s="203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07"/>
      <x:c r="B53" s="209"/>
      <x:c r="C53" s="2"/>
      <x:c r="D53" s="12" t="str">
        <x:f ca="1">IF(MONTH(TODAY())&lt;7,LEFT('Dummy(notouch)'!B50,15),LEFT('Dummy(notouch)'!C50,15))</x:f>
        <x:v/>
      </x:c>
      <x:c r="E53" s="203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08"/>
      <x:c r="B54" s="210"/>
      <x:c r="C54" s="18"/>
      <x:c r="D54" s="17" t="str">
        <x:f ca="1">IF(MONTH(TODAY())&lt;7,LEFT('Dummy(notouch)'!B51,15),LEFT('Dummy(notouch)'!C51,15))</x:f>
        <x:v/>
      </x:c>
      <x:c r="E54" s="204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12">
        <x:f>IF(ISTEXT(B55)=TRUE,A50+1,"")</x:f>
        <x:v>11</x:v>
      </x:c>
      <x:c r="B55" s="214" t="s">
        <x:v>128</x:v>
      </x:c>
      <x:c r="C55" s="3"/>
      <x:c r="D55" s="25" t="str">
        <x:f ca="1">IF(MONTH(TODAY())&lt;7,LEFT('Dummy(notouch)'!B52,15),LEFT('Dummy(notouch)'!C52,15))</x:f>
        <x:v/>
      </x:c>
      <x:c r="E55" s="206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07"/>
      <x:c r="B56" s="209"/>
      <x:c r="C56" s="2"/>
      <x:c r="D56" s="12" t="str">
        <x:f ca="1">IF(MONTH(TODAY())&lt;7,LEFT('Dummy(notouch)'!B53,15),LEFT('Dummy(notouch)'!C53,15))</x:f>
        <x:v/>
      </x:c>
      <x:c r="E56" s="203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07"/>
      <x:c r="B57" s="209"/>
      <x:c r="C57" s="2"/>
      <x:c r="D57" s="12" t="str">
        <x:f ca="1">IF(MONTH(TODAY())&lt;7,LEFT('Dummy(notouch)'!B54,15),LEFT('Dummy(notouch)'!C54,15))</x:f>
        <x:v/>
      </x:c>
      <x:c r="E57" s="203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07"/>
      <x:c r="B58" s="209"/>
      <x:c r="C58" s="2"/>
      <x:c r="D58" s="12" t="str">
        <x:f ca="1">IF(MONTH(TODAY())&lt;7,LEFT('Dummy(notouch)'!B55,15),LEFT('Dummy(notouch)'!C55,15))</x:f>
        <x:v/>
      </x:c>
      <x:c r="E58" s="203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07"/>
      <x:c r="B59" s="209"/>
      <x:c r="C59" s="2"/>
      <x:c r="D59" s="17" t="str">
        <x:f ca="1">IF(MONTH(TODAY())&lt;7,LEFT('Dummy(notouch)'!B56,15),LEFT('Dummy(notouch)'!C56,15))</x:f>
        <x:v/>
      </x:c>
      <x:c r="E59" s="203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08"/>
      <x:c r="B60" s="210"/>
      <x:c r="C60" s="18"/>
      <x:c r="D60" s="25" t="str">
        <x:f ca="1">IF(MONTH(TODAY())&lt;7,LEFT('Dummy(notouch)'!B57,15),LEFT('Dummy(notouch)'!C57,15))</x:f>
        <x:v/>
      </x:c>
      <x:c r="E60" s="204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07">
        <x:f>IF(ISTEXT(B61)=TRUE,A55+1,"")</x:f>
        <x:v>12</x:v>
      </x:c>
      <x:c r="B61" s="209" t="s">
        <x:v>114</x:v>
      </x:c>
      <x:c r="C61" s="2"/>
      <x:c r="D61" s="12" t="str">
        <x:f ca="1">IF(MONTH(TODAY())&lt;7,LEFT('Dummy(notouch)'!B58,15),LEFT('Dummy(notouch)'!C58,15))</x:f>
        <x:v/>
      </x:c>
      <x:c r="E61" s="203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07"/>
      <x:c r="B62" s="209"/>
      <x:c r="C62" s="2"/>
      <x:c r="D62" s="12" t="str">
        <x:f ca="1">IF(MONTH(TODAY())&lt;7,LEFT('Dummy(notouch)'!B59,15),LEFT('Dummy(notouch)'!C59,15))</x:f>
        <x:v/>
      </x:c>
      <x:c r="E62" s="203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07"/>
      <x:c r="B63" s="209"/>
      <x:c r="C63" s="2"/>
      <x:c r="D63" s="12" t="str">
        <x:f ca="1">IF(MONTH(TODAY())&lt;7,LEFT('Dummy(notouch)'!B60,15),LEFT('Dummy(notouch)'!C60,15))</x:f>
        <x:v/>
      </x:c>
      <x:c r="E63" s="203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07"/>
      <x:c r="B64" s="209"/>
      <x:c r="C64" s="2"/>
      <x:c r="D64" s="17" t="str">
        <x:f ca="1">IF(MONTH(TODAY())&lt;7,LEFT('Dummy(notouch)'!B61,15),LEFT('Dummy(notouch)'!C61,15))</x:f>
        <x:v/>
      </x:c>
      <x:c r="E64" s="203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08"/>
      <x:c r="B65" s="210"/>
      <x:c r="C65" s="18"/>
      <x:c r="D65" s="25" t="str">
        <x:f ca="1">IF(MONTH(TODAY())&lt;7,LEFT('Dummy(notouch)'!B62,15),LEFT('Dummy(notouch)'!C62,15))</x:f>
        <x:v/>
      </x:c>
      <x:c r="E65" s="204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07">
        <x:f>IF(ISTEXT(B66)=TRUE,A61+1,"")</x:f>
        <x:v>13</x:v>
      </x:c>
      <x:c r="B66" s="209" t="s">
        <x:v>111</x:v>
      </x:c>
      <x:c r="C66" s="3"/>
      <x:c r="D66" s="25" t="str">
        <x:f ca="1">IF(MONTH(TODAY())&lt;7,LEFT('Dummy(notouch)'!B63,15),LEFT('Dummy(notouch)'!C63,15))</x:f>
        <x:v/>
      </x:c>
      <x:c r="E66" s="203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07"/>
      <x:c r="B67" s="209"/>
      <x:c r="C67" s="2"/>
      <x:c r="D67" s="12" t="str">
        <x:f ca="1">IF(MONTH(TODAY())&lt;7,LEFT('Dummy(notouch)'!B64,15),LEFT('Dummy(notouch)'!C64,15))</x:f>
        <x:v/>
      </x:c>
      <x:c r="E67" s="203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07"/>
      <x:c r="B68" s="209"/>
      <x:c r="C68" s="2"/>
      <x:c r="D68" s="12" t="str">
        <x:f ca="1">IF(MONTH(TODAY())&lt;7,LEFT('Dummy(notouch)'!B65,15),LEFT('Dummy(notouch)'!C65,15))</x:f>
        <x:v/>
      </x:c>
      <x:c r="E68" s="203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07"/>
      <x:c r="B69" s="209"/>
      <x:c r="C69" s="2"/>
      <x:c r="D69" s="12" t="str">
        <x:f ca="1">IF(MONTH(TODAY())&lt;7,LEFT('Dummy(notouch)'!B66,15),LEFT('Dummy(notouch)'!C66,15))</x:f>
        <x:v/>
      </x:c>
      <x:c r="E69" s="203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08"/>
      <x:c r="B70" s="210"/>
      <x:c r="C70" s="18"/>
      <x:c r="D70" s="17" t="str">
        <x:f ca="1">IF(MONTH(TODAY())&lt;7,LEFT('Dummy(notouch)'!B67,15),LEFT('Dummy(notouch)'!C67,15))</x:f>
        <x:v/>
      </x:c>
      <x:c r="E70" s="204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07">
        <x:f>IF(ISTEXT(B71)=TRUE,A66+1,"")</x:f>
        <x:v>14</x:v>
      </x:c>
      <x:c r="B71" s="209" t="s">
        <x:v>154</x:v>
      </x:c>
      <x:c r="C71" s="3"/>
      <x:c r="D71" s="25" t="str">
        <x:f ca="1">IF(MONTH(TODAY())&lt;7,LEFT('Dummy(notouch)'!B68,15),LEFT('Dummy(notouch)'!C68,15))</x:f>
        <x:v/>
      </x:c>
      <x:c r="E71" s="203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07"/>
      <x:c r="B72" s="209"/>
      <x:c r="C72" s="2"/>
      <x:c r="D72" s="12" t="str">
        <x:f ca="1">IF(MONTH(TODAY())&lt;7,LEFT('Dummy(notouch)'!B69,15),LEFT('Dummy(notouch)'!C69,15))</x:f>
        <x:v/>
      </x:c>
      <x:c r="E72" s="203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07"/>
      <x:c r="B73" s="209"/>
      <x:c r="C73" s="2"/>
      <x:c r="D73" s="12" t="str">
        <x:f ca="1">IF(MONTH(TODAY())&lt;7,LEFT('Dummy(notouch)'!B70,15),LEFT('Dummy(notouch)'!C70,15))</x:f>
        <x:v/>
      </x:c>
      <x:c r="E73" s="203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07"/>
      <x:c r="B74" s="209"/>
      <x:c r="C74" s="2"/>
      <x:c r="D74" s="12" t="str">
        <x:f ca="1">IF(MONTH(TODAY())&lt;7,LEFT('Dummy(notouch)'!B71,15),LEFT('Dummy(notouch)'!C71,15))</x:f>
        <x:v/>
      </x:c>
      <x:c r="E74" s="203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08"/>
      <x:c r="B75" s="210"/>
      <x:c r="C75" s="18"/>
      <x:c r="D75" s="17" t="str">
        <x:f ca="1">IF(MONTH(TODAY())&lt;7,LEFT('Dummy(notouch)'!B72,15),LEFT('Dummy(notouch)'!C72,15))</x:f>
        <x:v/>
      </x:c>
      <x:c r="E75" s="204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07">
        <x:f>IF(ISTEXT(B76)=TRUE,A71+1,"")</x:f>
        <x:v>15</x:v>
      </x:c>
      <x:c r="B76" s="209" t="s">
        <x:v>102</x:v>
      </x:c>
      <x:c r="C76" s="3"/>
      <x:c r="D76" s="25" t="str">
        <x:f ca="1">IF(MONTH(TODAY())&lt;7,LEFT('Dummy(notouch)'!B73,15),LEFT('Dummy(notouch)'!C73,15))</x:f>
        <x:v/>
      </x:c>
      <x:c r="E76" s="203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07"/>
      <x:c r="B77" s="209"/>
      <x:c r="C77" s="2"/>
      <x:c r="D77" s="12" t="str">
        <x:f ca="1">IF(MONTH(TODAY())&lt;7,LEFT('Dummy(notouch)'!B74,15),LEFT('Dummy(notouch)'!C74,15))</x:f>
        <x:v/>
      </x:c>
      <x:c r="E77" s="203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07"/>
      <x:c r="B78" s="209"/>
      <x:c r="C78" s="2"/>
      <x:c r="D78" s="12" t="str">
        <x:f ca="1">IF(MONTH(TODAY())&lt;7,LEFT('Dummy(notouch)'!B75,15),LEFT('Dummy(notouch)'!C75,15))</x:f>
        <x:v/>
      </x:c>
      <x:c r="E78" s="203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07"/>
      <x:c r="B79" s="209"/>
      <x:c r="C79" s="2"/>
      <x:c r="D79" s="12" t="str">
        <x:f ca="1">IF(MONTH(TODAY())&lt;7,LEFT('Dummy(notouch)'!B76,15),LEFT('Dummy(notouch)'!C76,15))</x:f>
        <x:v/>
      </x:c>
      <x:c r="E79" s="203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08"/>
      <x:c r="B80" s="210"/>
      <x:c r="C80" s="18"/>
      <x:c r="D80" s="17" t="str">
        <x:f ca="1">IF(MONTH(TODAY())&lt;7,LEFT('Dummy(notouch)'!B77,15),LEFT('Dummy(notouch)'!C77,15))</x:f>
        <x:v/>
      </x:c>
      <x:c r="E80" s="204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07">
        <x:f>IF(ISTEXT(B81)=TRUE,A76+1,"")</x:f>
        <x:v>16</x:v>
      </x:c>
      <x:c r="B81" s="209" t="s">
        <x:v>72</x:v>
      </x:c>
      <x:c r="C81" s="3"/>
      <x:c r="D81" s="25" t="str">
        <x:f ca="1">IF(MONTH(TODAY())&lt;7,LEFT('Dummy(notouch)'!B78,15),LEFT('Dummy(notouch)'!C78,15))</x:f>
        <x:v/>
      </x:c>
      <x:c r="E81" s="203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07"/>
      <x:c r="B82" s="209"/>
      <x:c r="C82" s="2"/>
      <x:c r="D82" s="12" t="str">
        <x:f ca="1">IF(MONTH(TODAY())&lt;7,LEFT('Dummy(notouch)'!B79,15),LEFT('Dummy(notouch)'!C79,15))</x:f>
        <x:v/>
      </x:c>
      <x:c r="E82" s="203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07"/>
      <x:c r="B83" s="209"/>
      <x:c r="C83" s="2"/>
      <x:c r="D83" s="12" t="str">
        <x:f ca="1">IF(MONTH(TODAY())&lt;7,LEFT('Dummy(notouch)'!B80,15),LEFT('Dummy(notouch)'!C80,15))</x:f>
        <x:v/>
      </x:c>
      <x:c r="E83" s="203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07"/>
      <x:c r="B84" s="209"/>
      <x:c r="C84" s="2"/>
      <x:c r="D84" s="12" t="str">
        <x:f ca="1">IF(MONTH(TODAY())&lt;7,LEFT('Dummy(notouch)'!B81,15),LEFT('Dummy(notouch)'!C81,15))</x:f>
        <x:v/>
      </x:c>
      <x:c r="E84" s="203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08"/>
      <x:c r="B85" s="210"/>
      <x:c r="C85" s="18"/>
      <x:c r="D85" s="17" t="str">
        <x:f ca="1">IF(MONTH(TODAY())&lt;7,LEFT('Dummy(notouch)'!B82,15),LEFT('Dummy(notouch)'!C82,15))</x:f>
        <x:v/>
      </x:c>
      <x:c r="E85" s="204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07">
        <x:f>IF(ISTEXT(B86)=TRUE,A81+1,"")</x:f>
        <x:v>17</x:v>
      </x:c>
      <x:c r="B86" s="209" t="s">
        <x:v>86</x:v>
      </x:c>
      <x:c r="C86" s="3"/>
      <x:c r="D86" s="25" t="str">
        <x:f ca="1">IF(MONTH(TODAY())&lt;7,LEFT('Dummy(notouch)'!B83,15),LEFT('Dummy(notouch)'!C83,15))</x:f>
        <x:v/>
      </x:c>
      <x:c r="E86" s="203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07"/>
      <x:c r="B87" s="209"/>
      <x:c r="C87" s="2"/>
      <x:c r="D87" s="12" t="str">
        <x:f ca="1">IF(MONTH(TODAY())&lt;7,LEFT('Dummy(notouch)'!B84,15),LEFT('Dummy(notouch)'!C84,15))</x:f>
        <x:v/>
      </x:c>
      <x:c r="E87" s="203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07"/>
      <x:c r="B88" s="209"/>
      <x:c r="C88" s="2"/>
      <x:c r="D88" s="12" t="str">
        <x:f ca="1">IF(MONTH(TODAY())&lt;7,LEFT('Dummy(notouch)'!B85,15),LEFT('Dummy(notouch)'!C85,15))</x:f>
        <x:v/>
      </x:c>
      <x:c r="E88" s="203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07"/>
      <x:c r="B89" s="209"/>
      <x:c r="C89" s="2"/>
      <x:c r="D89" s="12" t="str">
        <x:f ca="1">IF(MONTH(TODAY())&lt;7,LEFT('Dummy(notouch)'!B86,15),LEFT('Dummy(notouch)'!C86,15))</x:f>
        <x:v/>
      </x:c>
      <x:c r="E89" s="203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08"/>
      <x:c r="B90" s="210"/>
      <x:c r="C90" s="18"/>
      <x:c r="D90" s="17" t="str">
        <x:f ca="1">IF(MONTH(TODAY())&lt;7,LEFT('Dummy(notouch)'!B87,15),LEFT('Dummy(notouch)'!C87,15))</x:f>
        <x:v/>
      </x:c>
      <x:c r="E90" s="204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07">
        <x:f>IF(ISTEXT(B91)=TRUE,A86+1,"")</x:f>
        <x:v>18</x:v>
      </x:c>
      <x:c r="B91" s="209" t="s">
        <x:v>82</x:v>
      </x:c>
      <x:c r="C91" s="3"/>
      <x:c r="D91" s="25" t="str">
        <x:f ca="1">IF(MONTH(TODAY())&lt;7,LEFT('Dummy(notouch)'!B88,15),LEFT('Dummy(notouch)'!C88,15))</x:f>
        <x:v/>
      </x:c>
      <x:c r="E91" s="203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07"/>
      <x:c r="B92" s="209"/>
      <x:c r="C92" s="2"/>
      <x:c r="D92" s="12" t="str">
        <x:f ca="1">IF(MONTH(TODAY())&lt;7,LEFT('Dummy(notouch)'!B89,15),LEFT('Dummy(notouch)'!C89,15))</x:f>
        <x:v/>
      </x:c>
      <x:c r="E92" s="203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07"/>
      <x:c r="B93" s="209"/>
      <x:c r="C93" s="2"/>
      <x:c r="D93" s="12" t="str">
        <x:f ca="1">IF(MONTH(TODAY())&lt;7,LEFT('Dummy(notouch)'!B90,15),LEFT('Dummy(notouch)'!C90,15))</x:f>
        <x:v/>
      </x:c>
      <x:c r="E93" s="203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07"/>
      <x:c r="B94" s="209"/>
      <x:c r="C94" s="2"/>
      <x:c r="D94" s="12" t="str">
        <x:f ca="1">IF(MONTH(TODAY())&lt;7,LEFT('Dummy(notouch)'!B91,15),LEFT('Dummy(notouch)'!C91,15))</x:f>
        <x:v/>
      </x:c>
      <x:c r="E94" s="203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08"/>
      <x:c r="B95" s="210"/>
      <x:c r="C95" s="18"/>
      <x:c r="D95" s="17" t="str">
        <x:f ca="1">IF(MONTH(TODAY())&lt;7,LEFT('Dummy(notouch)'!B92,15),LEFT('Dummy(notouch)'!C92,15))</x:f>
        <x:v/>
      </x:c>
      <x:c r="E95" s="204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07">
        <x:f>IF(ISTEXT(B96)=TRUE,A91+1,"")</x:f>
        <x:v>19</x:v>
      </x:c>
      <x:c r="B96" s="209" t="s">
        <x:v>93</x:v>
      </x:c>
      <x:c r="C96" s="3"/>
      <x:c r="D96" s="12" t="str">
        <x:f ca="1">IF(MONTH(TODAY())&lt;7,LEFT('Dummy(notouch)'!B93,15),LEFT('Dummy(notouch)'!C93,15))</x:f>
        <x:v/>
      </x:c>
      <x:c r="E96" s="203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07"/>
      <x:c r="B97" s="209"/>
      <x:c r="C97" s="3"/>
      <x:c r="D97" s="12" t="str">
        <x:f ca="1">IF(MONTH(TODAY())&lt;7,LEFT('Dummy(notouch)'!B94,15),LEFT('Dummy(notouch)'!C94,15))</x:f>
        <x:v/>
      </x:c>
      <x:c r="E97" s="203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07"/>
      <x:c r="B98" s="209"/>
      <x:c r="C98" s="3"/>
      <x:c r="D98" s="12" t="str">
        <x:f ca="1">IF(MONTH(TODAY())&lt;7,LEFT('Dummy(notouch)'!B95,15),LEFT('Dummy(notouch)'!C95,15))</x:f>
        <x:v/>
      </x:c>
      <x:c r="E98" s="203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07"/>
      <x:c r="B99" s="209"/>
      <x:c r="C99" s="3"/>
      <x:c r="D99" s="12" t="str">
        <x:f ca="1">IF(MONTH(TODAY())&lt;7,LEFT('Dummy(notouch)'!B96,15),LEFT('Dummy(notouch)'!C96,15))</x:f>
        <x:v/>
      </x:c>
      <x:c r="E99" s="203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07"/>
      <x:c r="B100" s="209"/>
      <x:c r="C100" s="2"/>
      <x:c r="D100" s="12" t="str">
        <x:f ca="1">IF(MONTH(TODAY())&lt;7,LEFT('Dummy(notouch)'!B97,15),LEFT('Dummy(notouch)'!C97,15))</x:f>
        <x:v/>
      </x:c>
      <x:c r="E100" s="203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07"/>
      <x:c r="B101" s="209"/>
      <x:c r="C101" s="2"/>
      <x:c r="D101" s="12" t="str">
        <x:f ca="1">IF(MONTH(TODAY())&lt;7,LEFT('Dummy(notouch)'!B98,15),LEFT('Dummy(notouch)'!C98,15))</x:f>
        <x:v/>
      </x:c>
      <x:c r="E101" s="203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07"/>
      <x:c r="B102" s="209"/>
      <x:c r="C102" s="2"/>
      <x:c r="D102" s="12" t="str">
        <x:f ca="1">IF(MONTH(TODAY())&lt;7,LEFT('Dummy(notouch)'!B99,15),LEFT('Dummy(notouch)'!C99,15))</x:f>
        <x:v/>
      </x:c>
      <x:c r="E102" s="203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08"/>
      <x:c r="B103" s="210"/>
      <x:c r="C103" s="18"/>
      <x:c r="D103" s="12" t="str">
        <x:f ca="1">IF(MONTH(TODAY())&lt;7,LEFT('Dummy(notouch)'!B100,15),LEFT('Dummy(notouch)'!C100,15))</x:f>
        <x:v/>
      </x:c>
      <x:c r="E103" s="204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07">
        <x:f>IF(ISTEXT(B104)=TRUE,A96+1,"")</x:f>
        <x:v>20</x:v>
      </x:c>
      <x:c r="B104" s="209" t="s">
        <x:v>85</x:v>
      </x:c>
      <x:c r="C104" s="3"/>
      <x:c r="D104" s="25" t="str">
        <x:f ca="1">IF(MONTH(TODAY())&lt;7,LEFT('Dummy(notouch)'!B101,15),LEFT('Dummy(notouch)'!C101,15))</x:f>
        <x:v/>
      </x:c>
      <x:c r="E104" s="203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07"/>
      <x:c r="B105" s="209"/>
      <x:c r="C105" s="2"/>
      <x:c r="D105" s="12" t="str">
        <x:f ca="1">IF(MONTH(TODAY())&lt;7,LEFT('Dummy(notouch)'!B102,15),LEFT('Dummy(notouch)'!C102,15))</x:f>
        <x:v/>
      </x:c>
      <x:c r="E105" s="203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07"/>
      <x:c r="B106" s="209"/>
      <x:c r="C106" s="2"/>
      <x:c r="D106" s="12" t="str">
        <x:f ca="1">IF(MONTH(TODAY())&lt;7,LEFT('Dummy(notouch)'!B103,15),LEFT('Dummy(notouch)'!C103,15))</x:f>
        <x:v/>
      </x:c>
      <x:c r="E106" s="203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07"/>
      <x:c r="B107" s="209"/>
      <x:c r="C107" s="2"/>
      <x:c r="D107" s="12" t="str">
        <x:f ca="1">IF(MONTH(TODAY())&lt;7,LEFT('Dummy(notouch)'!B104,15),LEFT('Dummy(notouch)'!C104,15))</x:f>
        <x:v/>
      </x:c>
      <x:c r="E107" s="203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08"/>
      <x:c r="B108" s="210"/>
      <x:c r="C108" s="18"/>
      <x:c r="D108" s="17" t="str">
        <x:f ca="1">IF(MONTH(TODAY())&lt;7,LEFT('Dummy(notouch)'!B105,15),LEFT('Dummy(notouch)'!C105,15))</x:f>
        <x:v/>
      </x:c>
      <x:c r="E108" s="204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07">
        <x:f>IF(ISTEXT(B109)=TRUE,A104+1,"")</x:f>
        <x:v>21</x:v>
      </x:c>
      <x:c r="B109" s="209" t="s">
        <x:v>134</x:v>
      </x:c>
      <x:c r="C109" s="3"/>
      <x:c r="D109" s="25" t="str">
        <x:f ca="1">IF(MONTH(TODAY())&lt;7,LEFT('Dummy(notouch)'!B106,15),LEFT('Dummy(notouch)'!C106,15))</x:f>
        <x:v/>
      </x:c>
      <x:c r="E109" s="203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07"/>
      <x:c r="B110" s="209"/>
      <x:c r="C110" s="2"/>
      <x:c r="D110" s="12" t="str">
        <x:f ca="1">IF(MONTH(TODAY())&lt;7,LEFT('Dummy(notouch)'!B107,15),LEFT('Dummy(notouch)'!C107,15))</x:f>
        <x:v/>
      </x:c>
      <x:c r="E110" s="203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07"/>
      <x:c r="B111" s="209"/>
      <x:c r="C111" s="2"/>
      <x:c r="D111" s="12" t="str">
        <x:f ca="1">IF(MONTH(TODAY())&lt;7,LEFT('Dummy(notouch)'!B108,15),LEFT('Dummy(notouch)'!C108,15))</x:f>
        <x:v/>
      </x:c>
      <x:c r="E111" s="203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07"/>
      <x:c r="B112" s="209"/>
      <x:c r="C112" s="2"/>
      <x:c r="D112" s="12" t="str">
        <x:f ca="1">IF(MONTH(TODAY())&lt;7,LEFT('Dummy(notouch)'!B109,15),LEFT('Dummy(notouch)'!C109,15))</x:f>
        <x:v/>
      </x:c>
      <x:c r="E112" s="203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08"/>
      <x:c r="B113" s="210"/>
      <x:c r="C113" s="18"/>
      <x:c r="D113" s="17" t="str">
        <x:f ca="1">IF(MONTH(TODAY())&lt;7,LEFT('Dummy(notouch)'!B110,15),LEFT('Dummy(notouch)'!C110,15))</x:f>
        <x:v/>
      </x:c>
      <x:c r="E113" s="204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07">
        <x:f>IF(ISTEXT(B114)=TRUE,A109+1,"")</x:f>
        <x:v>22</x:v>
      </x:c>
      <x:c r="B114" s="209" t="s">
        <x:v>136</x:v>
      </x:c>
      <x:c r="C114" s="3"/>
      <x:c r="D114" s="25" t="str">
        <x:f ca="1">IF(MONTH(TODAY())&lt;7,LEFT('Dummy(notouch)'!B111,15),LEFT('Dummy(notouch)'!C111,15))</x:f>
        <x:v/>
      </x:c>
      <x:c r="E114" s="203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07"/>
      <x:c r="B115" s="209"/>
      <x:c r="C115" s="2"/>
      <x:c r="D115" s="12" t="str">
        <x:f ca="1">IF(MONTH(TODAY())&lt;7,LEFT('Dummy(notouch)'!B112,15),LEFT('Dummy(notouch)'!C112,15))</x:f>
        <x:v/>
      </x:c>
      <x:c r="E115" s="203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07"/>
      <x:c r="B116" s="209"/>
      <x:c r="C116" s="2"/>
      <x:c r="D116" s="12" t="str">
        <x:f ca="1">IF(MONTH(TODAY())&lt;7,LEFT('Dummy(notouch)'!B113,15),LEFT('Dummy(notouch)'!C113,15))</x:f>
        <x:v/>
      </x:c>
      <x:c r="E116" s="203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07"/>
      <x:c r="B117" s="209"/>
      <x:c r="C117" s="2"/>
      <x:c r="D117" s="12" t="str">
        <x:f ca="1">IF(MONTH(TODAY())&lt;7,LEFT('Dummy(notouch)'!B114,15),LEFT('Dummy(notouch)'!C114,15))</x:f>
        <x:v/>
      </x:c>
      <x:c r="E117" s="203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08"/>
      <x:c r="B118" s="210"/>
      <x:c r="C118" s="18"/>
      <x:c r="D118" s="17" t="str">
        <x:f ca="1">IF(MONTH(TODAY())&lt;7,LEFT('Dummy(notouch)'!B115,15),LEFT('Dummy(notouch)'!C115,15))</x:f>
        <x:v/>
      </x:c>
      <x:c r="E118" s="204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07">
        <x:f>IF(ISTEXT(B119)=TRUE,A114+1,"")</x:f>
        <x:v>23</x:v>
      </x:c>
      <x:c r="B119" s="209" t="s">
        <x:v>135</x:v>
      </x:c>
      <x:c r="C119" s="3"/>
      <x:c r="D119" s="25" t="str">
        <x:f ca="1">IF(MONTH(TODAY())&lt;7,LEFT('Dummy(notouch)'!B116,15),LEFT('Dummy(notouch)'!C116,15))</x:f>
        <x:v/>
      </x:c>
      <x:c r="E119" s="203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07"/>
      <x:c r="B120" s="209"/>
      <x:c r="C120" s="2"/>
      <x:c r="D120" s="12" t="str">
        <x:f ca="1">IF(MONTH(TODAY())&lt;7,LEFT('Dummy(notouch)'!B117,15),LEFT('Dummy(notouch)'!C117,15))</x:f>
        <x:v/>
      </x:c>
      <x:c r="E120" s="203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07"/>
      <x:c r="B121" s="209"/>
      <x:c r="C121" s="2"/>
      <x:c r="D121" s="12" t="str">
        <x:f ca="1">IF(MONTH(TODAY())&lt;7,LEFT('Dummy(notouch)'!B118,15),LEFT('Dummy(notouch)'!C118,15))</x:f>
        <x:v/>
      </x:c>
      <x:c r="E121" s="203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07"/>
      <x:c r="B122" s="209"/>
      <x:c r="C122" s="2"/>
      <x:c r="D122" s="12" t="str">
        <x:f ca="1">IF(MONTH(TODAY())&lt;7,LEFT('Dummy(notouch)'!B119,15),LEFT('Dummy(notouch)'!C119,15))</x:f>
        <x:v/>
      </x:c>
      <x:c r="E122" s="203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08"/>
      <x:c r="B123" s="210"/>
      <x:c r="C123" s="18"/>
      <x:c r="D123" s="17" t="str">
        <x:f ca="1">IF(MONTH(TODAY())&lt;7,LEFT('Dummy(notouch)'!B120,15),LEFT('Dummy(notouch)'!C120,15))</x:f>
        <x:v/>
      </x:c>
      <x:c r="E123" s="204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07">
        <x:f>IF(ISTEXT(B124)=TRUE,A119+1,"")</x:f>
        <x:v>24</x:v>
      </x:c>
      <x:c r="B124" s="209" t="s">
        <x:v>107</x:v>
      </x:c>
      <x:c r="C124" s="3"/>
      <x:c r="D124" s="25" t="str">
        <x:f ca="1">IF(MONTH(TODAY())&lt;7,LEFT('Dummy(notouch)'!B121,15),LEFT('Dummy(notouch)'!C121,15))</x:f>
        <x:v/>
      </x:c>
      <x:c r="E124" s="203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07"/>
      <x:c r="B125" s="209"/>
      <x:c r="C125" s="2"/>
      <x:c r="D125" s="12" t="str">
        <x:f ca="1">IF(MONTH(TODAY())&lt;7,LEFT('Dummy(notouch)'!B122,15),LEFT('Dummy(notouch)'!C122,15))</x:f>
        <x:v/>
      </x:c>
      <x:c r="E125" s="203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07"/>
      <x:c r="B126" s="209"/>
      <x:c r="C126" s="2"/>
      <x:c r="D126" s="12" t="str">
        <x:f ca="1">IF(MONTH(TODAY())&lt;7,LEFT('Dummy(notouch)'!B123,15),LEFT('Dummy(notouch)'!C123,15))</x:f>
        <x:v/>
      </x:c>
      <x:c r="E126" s="203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07"/>
      <x:c r="B127" s="209"/>
      <x:c r="C127" s="2"/>
      <x:c r="D127" s="12" t="str">
        <x:f ca="1">IF(MONTH(TODAY())&lt;7,LEFT('Dummy(notouch)'!B124,15),LEFT('Dummy(notouch)'!C124,15))</x:f>
        <x:v/>
      </x:c>
      <x:c r="E127" s="203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08"/>
      <x:c r="B128" s="210"/>
      <x:c r="C128" s="18"/>
      <x:c r="D128" s="17" t="str">
        <x:f ca="1">IF(MONTH(TODAY())&lt;7,LEFT('Dummy(notouch)'!B125,15),LEFT('Dummy(notouch)'!C125,15))</x:f>
        <x:v/>
      </x:c>
      <x:c r="E128" s="204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07">
        <x:f>IF(ISTEXT(B129)=TRUE,A124+1,"")</x:f>
        <x:v>25</x:v>
      </x:c>
      <x:c r="B129" s="209" t="s">
        <x:v>104</x:v>
      </x:c>
      <x:c r="C129" s="3"/>
      <x:c r="D129" s="25" t="str">
        <x:f ca="1">IF(MONTH(TODAY())&lt;7,LEFT('Dummy(notouch)'!B126,15),LEFT('Dummy(notouch)'!C126,15))</x:f>
        <x:v/>
      </x:c>
      <x:c r="E129" s="203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07"/>
      <x:c r="B130" s="209"/>
      <x:c r="C130" s="2"/>
      <x:c r="D130" s="12" t="str">
        <x:f ca="1">IF(MONTH(TODAY())&lt;7,LEFT('Dummy(notouch)'!B127,15),LEFT('Dummy(notouch)'!C127,15))</x:f>
        <x:v/>
      </x:c>
      <x:c r="E130" s="203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07"/>
      <x:c r="B131" s="209"/>
      <x:c r="C131" s="2"/>
      <x:c r="D131" s="12" t="str">
        <x:f ca="1">IF(MONTH(TODAY())&lt;7,LEFT('Dummy(notouch)'!B128,15),LEFT('Dummy(notouch)'!C128,15))</x:f>
        <x:v/>
      </x:c>
      <x:c r="E131" s="203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07"/>
      <x:c r="B132" s="209"/>
      <x:c r="C132" s="2"/>
      <x:c r="D132" s="12" t="str">
        <x:f ca="1">IF(MONTH(TODAY())&lt;7,LEFT('Dummy(notouch)'!B129,15),LEFT('Dummy(notouch)'!C129,15))</x:f>
        <x:v/>
      </x:c>
      <x:c r="E132" s="203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08"/>
      <x:c r="B133" s="210"/>
      <x:c r="C133" s="18"/>
      <x:c r="D133" s="17" t="str">
        <x:f ca="1">IF(MONTH(TODAY())&lt;7,LEFT('Dummy(notouch)'!B130,15),LEFT('Dummy(notouch)'!C130,15))</x:f>
        <x:v/>
      </x:c>
      <x:c r="E133" s="204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07">
        <x:f>IF(ISTEXT(B134)=TRUE,A129+1,"")</x:f>
        <x:v>26</x:v>
      </x:c>
      <x:c r="B134" s="209" t="s">
        <x:v>100</x:v>
      </x:c>
      <x:c r="C134" s="3"/>
      <x:c r="D134" s="25" t="str">
        <x:f ca="1">IF(MONTH(TODAY())&lt;7,LEFT('Dummy(notouch)'!B131,15),LEFT('Dummy(notouch)'!C131,15))</x:f>
        <x:v/>
      </x:c>
      <x:c r="E134" s="203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07"/>
      <x:c r="B135" s="209"/>
      <x:c r="C135" s="2"/>
      <x:c r="D135" s="12" t="str">
        <x:f ca="1">IF(MONTH(TODAY())&lt;7,LEFT('Dummy(notouch)'!B132,15),LEFT('Dummy(notouch)'!C132,15))</x:f>
        <x:v/>
      </x:c>
      <x:c r="E135" s="203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07"/>
      <x:c r="B136" s="209"/>
      <x:c r="C136" s="2"/>
      <x:c r="D136" s="12" t="str">
        <x:f ca="1">IF(MONTH(TODAY())&lt;7,LEFT('Dummy(notouch)'!B133,15),LEFT('Dummy(notouch)'!C133,15))</x:f>
        <x:v/>
      </x:c>
      <x:c r="E136" s="203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07"/>
      <x:c r="B137" s="209"/>
      <x:c r="C137" s="2"/>
      <x:c r="D137" s="12" t="str">
        <x:f ca="1">IF(MONTH(TODAY())&lt;7,LEFT('Dummy(notouch)'!B134,15),LEFT('Dummy(notouch)'!C134,15))</x:f>
        <x:v/>
      </x:c>
      <x:c r="E137" s="203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08"/>
      <x:c r="B138" s="210"/>
      <x:c r="C138" s="18"/>
      <x:c r="D138" s="17" t="str">
        <x:f ca="1">IF(MONTH(TODAY())&lt;7,LEFT('Dummy(notouch)'!B135,15),LEFT('Dummy(notouch)'!C135,15))</x:f>
        <x:v/>
      </x:c>
      <x:c r="E138" s="204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07">
        <x:f>IF(ISTEXT(B139)=TRUE,A134+1,"")</x:f>
        <x:v>27</x:v>
      </x:c>
      <x:c r="B139" s="209" t="s">
        <x:v>130</x:v>
      </x:c>
      <x:c r="C139" s="3"/>
      <x:c r="D139" s="25" t="str">
        <x:f ca="1">IF(MONTH(TODAY())&lt;7,LEFT('Dummy(notouch)'!B136,15),LEFT('Dummy(notouch)'!C136,15))</x:f>
        <x:v/>
      </x:c>
      <x:c r="E139" s="203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07"/>
      <x:c r="B140" s="209"/>
      <x:c r="C140" s="2"/>
      <x:c r="D140" s="12" t="str">
        <x:f ca="1">IF(MONTH(TODAY())&lt;7,LEFT('Dummy(notouch)'!B137,15),LEFT('Dummy(notouch)'!C137,15))</x:f>
        <x:v/>
      </x:c>
      <x:c r="E140" s="203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07"/>
      <x:c r="B141" s="209"/>
      <x:c r="C141" s="2"/>
      <x:c r="D141" s="12" t="str">
        <x:f ca="1">IF(MONTH(TODAY())&lt;7,LEFT('Dummy(notouch)'!B138,15),LEFT('Dummy(notouch)'!C138,15))</x:f>
        <x:v/>
      </x:c>
      <x:c r="E141" s="203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07"/>
      <x:c r="B142" s="209"/>
      <x:c r="C142" s="2"/>
      <x:c r="D142" s="12" t="str">
        <x:f ca="1">IF(MONTH(TODAY())&lt;7,LEFT('Dummy(notouch)'!B139,15),LEFT('Dummy(notouch)'!C139,15))</x:f>
        <x:v/>
      </x:c>
      <x:c r="E142" s="203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08"/>
      <x:c r="B143" s="210"/>
      <x:c r="C143" s="18"/>
      <x:c r="D143" s="17" t="str">
        <x:f ca="1">IF(MONTH(TODAY())&lt;7,LEFT('Dummy(notouch)'!B140,15),LEFT('Dummy(notouch)'!C140,15))</x:f>
        <x:v/>
      </x:c>
      <x:c r="E143" s="204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07">
        <x:f>IF(ISTEXT(B144)=TRUE,A139+1,"")</x:f>
        <x:v>28</x:v>
      </x:c>
      <x:c r="B144" s="209" t="s">
        <x:v>87</x:v>
      </x:c>
      <x:c r="C144" s="3"/>
      <x:c r="D144" s="25" t="str">
        <x:f ca="1">IF(MONTH(TODAY())&lt;7,LEFT('Dummy(notouch)'!B141,15),LEFT('Dummy(notouch)'!C141,15))</x:f>
        <x:v/>
      </x:c>
      <x:c r="E144" s="203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07"/>
      <x:c r="B145" s="209"/>
      <x:c r="C145" s="2"/>
      <x:c r="D145" s="12" t="str">
        <x:f ca="1">IF(MONTH(TODAY())&lt;7,LEFT('Dummy(notouch)'!B142,15),LEFT('Dummy(notouch)'!C142,15))</x:f>
        <x:v/>
      </x:c>
      <x:c r="E145" s="203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07"/>
      <x:c r="B146" s="209"/>
      <x:c r="C146" s="2"/>
      <x:c r="D146" s="12" t="str">
        <x:f ca="1">IF(MONTH(TODAY())&lt;7,LEFT('Dummy(notouch)'!B143,15),LEFT('Dummy(notouch)'!C143,15))</x:f>
        <x:v/>
      </x:c>
      <x:c r="E146" s="203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07"/>
      <x:c r="B147" s="209"/>
      <x:c r="C147" s="2"/>
      <x:c r="D147" s="12" t="str">
        <x:f ca="1">IF(MONTH(TODAY())&lt;7,LEFT('Dummy(notouch)'!B144,15),LEFT('Dummy(notouch)'!C144,15))</x:f>
        <x:v/>
      </x:c>
      <x:c r="E147" s="203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08"/>
      <x:c r="B148" s="210"/>
      <x:c r="C148" s="18"/>
      <x:c r="D148" s="17" t="str">
        <x:f ca="1">IF(MONTH(TODAY())&lt;7,LEFT('Dummy(notouch)'!B145,15),LEFT('Dummy(notouch)'!C145,15))</x:f>
        <x:v/>
      </x:c>
      <x:c r="E148" s="204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07">
        <x:f>IF(ISTEXT(B149)=TRUE,A144+1,"")</x:f>
        <x:v>29</x:v>
      </x:c>
      <x:c r="B149" s="209" t="s">
        <x:v>54</x:v>
      </x:c>
      <x:c r="C149" s="3"/>
      <x:c r="D149" s="25" t="str">
        <x:f ca="1">IF(MONTH(TODAY())&lt;7,LEFT('Dummy(notouch)'!B146,15),LEFT('Dummy(notouch)'!C146,15))</x:f>
        <x:v/>
      </x:c>
      <x:c r="E149" s="203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07"/>
      <x:c r="B150" s="209"/>
      <x:c r="C150" s="2"/>
      <x:c r="D150" s="12" t="str">
        <x:f ca="1">IF(MONTH(TODAY())&lt;7,LEFT('Dummy(notouch)'!B147,15),LEFT('Dummy(notouch)'!C147,15))</x:f>
        <x:v/>
      </x:c>
      <x:c r="E150" s="203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07"/>
      <x:c r="B151" s="209"/>
      <x:c r="C151" s="2"/>
      <x:c r="D151" s="12" t="str">
        <x:f ca="1">IF(MONTH(TODAY())&lt;7,LEFT('Dummy(notouch)'!B148,15),LEFT('Dummy(notouch)'!C148,15))</x:f>
        <x:v/>
      </x:c>
      <x:c r="E151" s="203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07"/>
      <x:c r="B152" s="209"/>
      <x:c r="C152" s="2"/>
      <x:c r="D152" s="12" t="str">
        <x:f ca="1">IF(MONTH(TODAY())&lt;7,LEFT('Dummy(notouch)'!B149,15),LEFT('Dummy(notouch)'!C149,15))</x:f>
        <x:v/>
      </x:c>
      <x:c r="E152" s="203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08"/>
      <x:c r="B153" s="210"/>
      <x:c r="C153" s="18"/>
      <x:c r="D153" s="17" t="str">
        <x:f ca="1">IF(MONTH(TODAY())&lt;7,LEFT('Dummy(notouch)'!B150,15),LEFT('Dummy(notouch)'!C150,15))</x:f>
        <x:v/>
      </x:c>
      <x:c r="E153" s="204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07">
        <x:f>IF(ISTEXT(B154)=TRUE,A149+1,"")</x:f>
        <x:v>30</x:v>
      </x:c>
      <x:c r="B154" s="209" t="s">
        <x:v>98</x:v>
      </x:c>
      <x:c r="C154" s="3"/>
      <x:c r="D154" s="25" t="str">
        <x:f ca="1">IF(MONTH(TODAY())&lt;7,LEFT('Dummy(notouch)'!B151,15),LEFT('Dummy(notouch)'!C151,15))</x:f>
        <x:v/>
      </x:c>
      <x:c r="E154" s="203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07"/>
      <x:c r="B155" s="209"/>
      <x:c r="C155" s="2"/>
      <x:c r="D155" s="12" t="str">
        <x:f ca="1">IF(MONTH(TODAY())&lt;7,LEFT('Dummy(notouch)'!B152,15),LEFT('Dummy(notouch)'!C152,15))</x:f>
        <x:v/>
      </x:c>
      <x:c r="E155" s="203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07"/>
      <x:c r="B156" s="209"/>
      <x:c r="C156" s="2"/>
      <x:c r="D156" s="12" t="str">
        <x:f ca="1">IF(MONTH(TODAY())&lt;7,LEFT('Dummy(notouch)'!B153,15),LEFT('Dummy(notouch)'!C153,15))</x:f>
        <x:v/>
      </x:c>
      <x:c r="E156" s="203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07"/>
      <x:c r="B157" s="209"/>
      <x:c r="C157" s="2"/>
      <x:c r="D157" s="12" t="str">
        <x:f ca="1">IF(MONTH(TODAY())&lt;7,LEFT('Dummy(notouch)'!B154,15),LEFT('Dummy(notouch)'!C154,15))</x:f>
        <x:v/>
      </x:c>
      <x:c r="E157" s="203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08"/>
      <x:c r="B158" s="210"/>
      <x:c r="C158" s="18"/>
      <x:c r="D158" s="17" t="str">
        <x:f ca="1">IF(MONTH(TODAY())&lt;7,LEFT('Dummy(notouch)'!B155,15),LEFT('Dummy(notouch)'!C155,15))</x:f>
        <x:v/>
      </x:c>
      <x:c r="E158" s="204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07">
        <x:f>IF(ISTEXT(B159)=TRUE,A154+1,"")</x:f>
        <x:v>31</x:v>
      </x:c>
      <x:c r="B159" s="209" t="s">
        <x:v>155</x:v>
      </x:c>
      <x:c r="C159" s="3"/>
      <x:c r="D159" s="25" t="str">
        <x:f ca="1">IF(MONTH(TODAY())&lt;7,LEFT('Dummy(notouch)'!B156,15),LEFT('Dummy(notouch)'!C156,15))</x:f>
        <x:v/>
      </x:c>
      <x:c r="E159" s="203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07"/>
      <x:c r="B160" s="209"/>
      <x:c r="C160" s="2"/>
      <x:c r="D160" s="12" t="str">
        <x:f ca="1">IF(MONTH(TODAY())&lt;7,LEFT('Dummy(notouch)'!B157,15),LEFT('Dummy(notouch)'!C157,15))</x:f>
        <x:v/>
      </x:c>
      <x:c r="E160" s="203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07"/>
      <x:c r="B161" s="209"/>
      <x:c r="C161" s="2"/>
      <x:c r="D161" s="12" t="str">
        <x:f ca="1">IF(MONTH(TODAY())&lt;7,LEFT('Dummy(notouch)'!B158,15),LEFT('Dummy(notouch)'!C158,15))</x:f>
        <x:v/>
      </x:c>
      <x:c r="E161" s="203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07"/>
      <x:c r="B162" s="209"/>
      <x:c r="C162" s="2"/>
      <x:c r="D162" s="12" t="str">
        <x:f ca="1">IF(MONTH(TODAY())&lt;7,LEFT('Dummy(notouch)'!B159,15),LEFT('Dummy(notouch)'!C159,15))</x:f>
        <x:v/>
      </x:c>
      <x:c r="E162" s="203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08"/>
      <x:c r="B163" s="210"/>
      <x:c r="C163" s="18"/>
      <x:c r="D163" s="17" t="str">
        <x:f ca="1">IF(MONTH(TODAY())&lt;7,LEFT('Dummy(notouch)'!B160,15),LEFT('Dummy(notouch)'!C160,15))</x:f>
        <x:v/>
      </x:c>
      <x:c r="E163" s="204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07">
        <x:f>IF(ISTEXT(B164)=TRUE,A159+1,"")</x:f>
        <x:v>32</x:v>
      </x:c>
      <x:c r="B164" s="209" t="s">
        <x:v>124</x:v>
      </x:c>
      <x:c r="C164" s="3"/>
      <x:c r="D164" s="25" t="str">
        <x:f ca="1">IF(MONTH(TODAY())&lt;7,LEFT('Dummy(notouch)'!B161,15),LEFT('Dummy(notouch)'!C161,15))</x:f>
        <x:v/>
      </x:c>
      <x:c r="E164" s="203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07"/>
      <x:c r="B165" s="209"/>
      <x:c r="C165" s="2"/>
      <x:c r="D165" s="12" t="str">
        <x:f ca="1">IF(MONTH(TODAY())&lt;7,LEFT('Dummy(notouch)'!B162,15),LEFT('Dummy(notouch)'!C162,15))</x:f>
        <x:v/>
      </x:c>
      <x:c r="E165" s="203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07"/>
      <x:c r="B166" s="209"/>
      <x:c r="C166" s="2"/>
      <x:c r="D166" s="12" t="str">
        <x:f ca="1">IF(MONTH(TODAY())&lt;7,LEFT('Dummy(notouch)'!B163,15),LEFT('Dummy(notouch)'!C163,15))</x:f>
        <x:v/>
      </x:c>
      <x:c r="E166" s="203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07"/>
      <x:c r="B167" s="209"/>
      <x:c r="C167" s="2"/>
      <x:c r="D167" s="12" t="str">
        <x:f ca="1">IF(MONTH(TODAY())&lt;7,LEFT('Dummy(notouch)'!B164,15),LEFT('Dummy(notouch)'!C164,15))</x:f>
        <x:v/>
      </x:c>
      <x:c r="E167" s="203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08"/>
      <x:c r="B168" s="210"/>
      <x:c r="C168" s="18"/>
      <x:c r="D168" s="17" t="str">
        <x:f ca="1">IF(MONTH(TODAY())&lt;7,LEFT('Dummy(notouch)'!B165,15),LEFT('Dummy(notouch)'!C165,15))</x:f>
        <x:v/>
      </x:c>
      <x:c r="E168" s="204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07">
        <x:f>IF(ISTEXT(B169)=TRUE,A164+1,"")</x:f>
        <x:v>33</x:v>
      </x:c>
      <x:c r="B169" s="209" t="s">
        <x:v>126</x:v>
      </x:c>
      <x:c r="C169" s="3"/>
      <x:c r="D169" s="25" t="str">
        <x:f ca="1">IF(MONTH(TODAY())&lt;7,LEFT('Dummy(notouch)'!B166,15),LEFT('Dummy(notouch)'!C166,15))</x:f>
        <x:v/>
      </x:c>
      <x:c r="E169" s="203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07"/>
      <x:c r="B170" s="209"/>
      <x:c r="C170" s="2"/>
      <x:c r="D170" s="12" t="str">
        <x:f ca="1">IF(MONTH(TODAY())&lt;7,LEFT('Dummy(notouch)'!B167,15),LEFT('Dummy(notouch)'!C167,15))</x:f>
        <x:v/>
      </x:c>
      <x:c r="E170" s="203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07"/>
      <x:c r="B171" s="209"/>
      <x:c r="C171" s="2"/>
      <x:c r="D171" s="12" t="str">
        <x:f ca="1">IF(MONTH(TODAY())&lt;7,LEFT('Dummy(notouch)'!B168,15),LEFT('Dummy(notouch)'!C168,15))</x:f>
        <x:v/>
      </x:c>
      <x:c r="E171" s="203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07"/>
      <x:c r="B172" s="209"/>
      <x:c r="C172" s="2"/>
      <x:c r="D172" s="12" t="str">
        <x:f ca="1">IF(MONTH(TODAY())&lt;7,LEFT('Dummy(notouch)'!B169,15),LEFT('Dummy(notouch)'!C169,15))</x:f>
        <x:v/>
      </x:c>
      <x:c r="E172" s="203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08"/>
      <x:c r="B173" s="210"/>
      <x:c r="C173" s="18"/>
      <x:c r="D173" s="17" t="str">
        <x:f ca="1">IF(MONTH(TODAY())&lt;7,LEFT('Dummy(notouch)'!B170,15),LEFT('Dummy(notouch)'!C170,15))</x:f>
        <x:v/>
      </x:c>
      <x:c r="E173" s="204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07">
        <x:f>IF(ISTEXT(B174)=TRUE,A169+1,"")</x:f>
        <x:v>34</x:v>
      </x:c>
      <x:c r="B174" s="209" t="s">
        <x:v>122</x:v>
      </x:c>
      <x:c r="C174" s="3"/>
      <x:c r="D174" s="25" t="str">
        <x:f ca="1">IF(MONTH(TODAY())&lt;7,LEFT('Dummy(notouch)'!B171,15),LEFT('Dummy(notouch)'!C171,15))</x:f>
        <x:v/>
      </x:c>
      <x:c r="E174" s="203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07"/>
      <x:c r="B175" s="209"/>
      <x:c r="C175" s="2"/>
      <x:c r="D175" s="12" t="str">
        <x:f ca="1">IF(MONTH(TODAY())&lt;7,LEFT('Dummy(notouch)'!B172,15),LEFT('Dummy(notouch)'!C172,15))</x:f>
        <x:v/>
      </x:c>
      <x:c r="E175" s="203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07"/>
      <x:c r="B176" s="209"/>
      <x:c r="C176" s="2"/>
      <x:c r="D176" s="12" t="str">
        <x:f ca="1">IF(MONTH(TODAY())&lt;7,LEFT('Dummy(notouch)'!B173,15),LEFT('Dummy(notouch)'!C173,15))</x:f>
        <x:v/>
      </x:c>
      <x:c r="E176" s="203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07"/>
      <x:c r="B177" s="209"/>
      <x:c r="C177" s="2"/>
      <x:c r="D177" s="12" t="str">
        <x:f ca="1">IF(MONTH(TODAY())&lt;7,LEFT('Dummy(notouch)'!B174,15),LEFT('Dummy(notouch)'!C174,15))</x:f>
        <x:v/>
      </x:c>
      <x:c r="E177" s="203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08"/>
      <x:c r="B178" s="210"/>
      <x:c r="C178" s="18"/>
      <x:c r="D178" s="17" t="str">
        <x:f ca="1">IF(MONTH(TODAY())&lt;7,LEFT('Dummy(notouch)'!B175,15),LEFT('Dummy(notouch)'!C175,15))</x:f>
        <x:v/>
      </x:c>
      <x:c r="E178" s="204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07">
        <x:f>IF(ISTEXT(B179)=TRUE,A174+1,"")</x:f>
        <x:v>35</x:v>
      </x:c>
      <x:c r="B179" s="209" t="s">
        <x:v>78</x:v>
      </x:c>
      <x:c r="C179" s="3"/>
      <x:c r="D179" s="25" t="str">
        <x:f ca="1">IF(MONTH(TODAY())&lt;7,LEFT('Dummy(notouch)'!B176,15),LEFT('Dummy(notouch)'!C176,15))</x:f>
        <x:v/>
      </x:c>
      <x:c r="E179" s="203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07"/>
      <x:c r="B180" s="209"/>
      <x:c r="C180" s="2"/>
      <x:c r="D180" s="12" t="str">
        <x:f ca="1">IF(MONTH(TODAY())&lt;7,LEFT('Dummy(notouch)'!B177,15),LEFT('Dummy(notouch)'!C177,15))</x:f>
        <x:v/>
      </x:c>
      <x:c r="E180" s="203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07"/>
      <x:c r="B181" s="209"/>
      <x:c r="C181" s="2"/>
      <x:c r="D181" s="12" t="str">
        <x:f ca="1">IF(MONTH(TODAY())&lt;7,LEFT('Dummy(notouch)'!B178,15),LEFT('Dummy(notouch)'!C178,15))</x:f>
        <x:v/>
      </x:c>
      <x:c r="E181" s="203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07"/>
      <x:c r="B182" s="209"/>
      <x:c r="C182" s="2"/>
      <x:c r="D182" s="12" t="str">
        <x:f ca="1">IF(MONTH(TODAY())&lt;7,LEFT('Dummy(notouch)'!B179,15),LEFT('Dummy(notouch)'!C179,15))</x:f>
        <x:v/>
      </x:c>
      <x:c r="E182" s="203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08"/>
      <x:c r="B183" s="210"/>
      <x:c r="C183" s="18"/>
      <x:c r="D183" s="17" t="str">
        <x:f ca="1">IF(MONTH(TODAY())&lt;7,LEFT('Dummy(notouch)'!B180,15),LEFT('Dummy(notouch)'!C180,15))</x:f>
        <x:v/>
      </x:c>
      <x:c r="E183" s="204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07">
        <x:f>IF(ISTEXT(B184)=TRUE,A179+1,"")</x:f>
        <x:v>36</x:v>
      </x:c>
      <x:c r="B184" s="209" t="s">
        <x:v>97</x:v>
      </x:c>
      <x:c r="C184" s="3"/>
      <x:c r="D184" s="25" t="str">
        <x:f ca="1">IF(MONTH(TODAY())&lt;7,LEFT('Dummy(notouch)'!B181,15),LEFT('Dummy(notouch)'!C181,15))</x:f>
        <x:v/>
      </x:c>
      <x:c r="E184" s="203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07"/>
      <x:c r="B185" s="209"/>
      <x:c r="C185" s="2"/>
      <x:c r="D185" s="12" t="str">
        <x:f ca="1">IF(MONTH(TODAY())&lt;7,LEFT('Dummy(notouch)'!B182,15),LEFT('Dummy(notouch)'!C182,15))</x:f>
        <x:v/>
      </x:c>
      <x:c r="E185" s="203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07"/>
      <x:c r="B186" s="209"/>
      <x:c r="C186" s="2"/>
      <x:c r="D186" s="12" t="str">
        <x:f ca="1">IF(MONTH(TODAY())&lt;7,LEFT('Dummy(notouch)'!B183,15),LEFT('Dummy(notouch)'!C183,15))</x:f>
        <x:v/>
      </x:c>
      <x:c r="E186" s="203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07"/>
      <x:c r="B187" s="209"/>
      <x:c r="C187" s="2"/>
      <x:c r="D187" s="12" t="str">
        <x:f ca="1">IF(MONTH(TODAY())&lt;7,LEFT('Dummy(notouch)'!B184,15),LEFT('Dummy(notouch)'!C184,15))</x:f>
        <x:v/>
      </x:c>
      <x:c r="E187" s="203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08"/>
      <x:c r="B188" s="210"/>
      <x:c r="C188" s="18"/>
      <x:c r="D188" s="17" t="str">
        <x:f ca="1">IF(MONTH(TODAY())&lt;7,LEFT('Dummy(notouch)'!B185,15),LEFT('Dummy(notouch)'!C185,15))</x:f>
        <x:v/>
      </x:c>
      <x:c r="E188" s="204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07">
        <x:f>IF(ISTEXT(B189)=TRUE,A184+1,"")</x:f>
        <x:v>37</x:v>
      </x:c>
      <x:c r="B189" s="209" t="s">
        <x:v>146</x:v>
      </x:c>
      <x:c r="C189" s="3"/>
      <x:c r="D189" s="25" t="str">
        <x:f ca="1">IF(MONTH(TODAY())&lt;7,LEFT('Dummy(notouch)'!B186,15),LEFT('Dummy(notouch)'!C186,15))</x:f>
        <x:v/>
      </x:c>
      <x:c r="E189" s="203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07"/>
      <x:c r="B190" s="209"/>
      <x:c r="C190" s="2"/>
      <x:c r="D190" s="12" t="str">
        <x:f ca="1">IF(MONTH(TODAY())&lt;7,LEFT('Dummy(notouch)'!B187,15),LEFT('Dummy(notouch)'!C187,15))</x:f>
        <x:v/>
      </x:c>
      <x:c r="E190" s="203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07"/>
      <x:c r="B191" s="209"/>
      <x:c r="C191" s="2"/>
      <x:c r="D191" s="12" t="str">
        <x:f ca="1">IF(MONTH(TODAY())&lt;7,LEFT('Dummy(notouch)'!B188,15),LEFT('Dummy(notouch)'!C188,15))</x:f>
        <x:v/>
      </x:c>
      <x:c r="E191" s="203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07"/>
      <x:c r="B192" s="209"/>
      <x:c r="C192" s="2"/>
      <x:c r="D192" s="12" t="str">
        <x:f ca="1">IF(MONTH(TODAY())&lt;7,LEFT('Dummy(notouch)'!B189,15),LEFT('Dummy(notouch)'!C189,15))</x:f>
        <x:v/>
      </x:c>
      <x:c r="E192" s="203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08"/>
      <x:c r="B193" s="210"/>
      <x:c r="C193" s="18"/>
      <x:c r="D193" s="17" t="str">
        <x:f ca="1">IF(MONTH(TODAY())&lt;7,LEFT('Dummy(notouch)'!B190,15),LEFT('Dummy(notouch)'!C190,15))</x:f>
        <x:v/>
      </x:c>
      <x:c r="E193" s="204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07">
        <x:f>IF(ISTEXT(B194)=TRUE,A189+1,"")</x:f>
        <x:v>38</x:v>
      </x:c>
      <x:c r="B194" s="209" t="s">
        <x:v>90</x:v>
      </x:c>
      <x:c r="C194" s="3"/>
      <x:c r="D194" s="25" t="str">
        <x:f ca="1">IF(MONTH(TODAY())&lt;7,LEFT('Dummy(notouch)'!B191,15),LEFT('Dummy(notouch)'!C191,15))</x:f>
        <x:v/>
      </x:c>
      <x:c r="E194" s="203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07"/>
      <x:c r="B195" s="209"/>
      <x:c r="C195" s="2"/>
      <x:c r="D195" s="12" t="str">
        <x:f ca="1">IF(MONTH(TODAY())&lt;7,LEFT('Dummy(notouch)'!B192,15),LEFT('Dummy(notouch)'!C192,15))</x:f>
        <x:v/>
      </x:c>
      <x:c r="E195" s="203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07"/>
      <x:c r="B196" s="209"/>
      <x:c r="C196" s="2"/>
      <x:c r="D196" s="12" t="str">
        <x:f ca="1">IF(MONTH(TODAY())&lt;7,LEFT('Dummy(notouch)'!B193,15),LEFT('Dummy(notouch)'!C193,15))</x:f>
        <x:v/>
      </x:c>
      <x:c r="E196" s="203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07"/>
      <x:c r="B197" s="209"/>
      <x:c r="C197" s="2"/>
      <x:c r="D197" s="12" t="str">
        <x:f ca="1">IF(MONTH(TODAY())&lt;7,LEFT('Dummy(notouch)'!B194,15),LEFT('Dummy(notouch)'!C194,15))</x:f>
        <x:v/>
      </x:c>
      <x:c r="E197" s="203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07"/>
      <x:c r="B198" s="209"/>
      <x:c r="C198" s="22"/>
      <x:c r="D198" s="12" t="str">
        <x:f ca="1">IF(MONTH(TODAY())&lt;7,LEFT('Dummy(notouch)'!B195,15),LEFT('Dummy(notouch)'!C195,15))</x:f>
        <x:v/>
      </x:c>
      <x:c r="E198" s="203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08"/>
      <x:c r="B199" s="210"/>
      <x:c r="C199" s="18"/>
      <x:c r="D199" s="17" t="str">
        <x:f ca="1">IF(MONTH(TODAY())&lt;7,LEFT('Dummy(notouch)'!B196,15),LEFT('Dummy(notouch)'!C196,15))</x:f>
        <x:v/>
      </x:c>
      <x:c r="E199" s="204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07">
        <x:f>IF(ISTEXT(B200)=TRUE,A194+1,"")</x:f>
        <x:v>39</x:v>
      </x:c>
      <x:c r="B200" s="209" t="s">
        <x:v>92</x:v>
      </x:c>
      <x:c r="C200" s="3"/>
      <x:c r="D200" s="25" t="str">
        <x:f ca="1">IF(MONTH(TODAY())&lt;7,LEFT('Dummy(notouch)'!B197,15),LEFT('Dummy(notouch)'!C197,15))</x:f>
        <x:v/>
      </x:c>
      <x:c r="E200" s="203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07"/>
      <x:c r="B201" s="209"/>
      <x:c r="C201" s="2"/>
      <x:c r="D201" s="12" t="str">
        <x:f ca="1">IF(MONTH(TODAY())&lt;7,LEFT('Dummy(notouch)'!B198,15),LEFT('Dummy(notouch)'!C198,15))</x:f>
        <x:v/>
      </x:c>
      <x:c r="E201" s="203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07"/>
      <x:c r="B202" s="209"/>
      <x:c r="C202" s="2"/>
      <x:c r="D202" s="12" t="str">
        <x:f ca="1">IF(MONTH(TODAY())&lt;7,LEFT('Dummy(notouch)'!B199,15),LEFT('Dummy(notouch)'!C199,15))</x:f>
        <x:v/>
      </x:c>
      <x:c r="E202" s="203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07"/>
      <x:c r="B203" s="209"/>
      <x:c r="C203" s="2"/>
      <x:c r="D203" s="12" t="str">
        <x:f ca="1">IF(MONTH(TODAY())&lt;7,LEFT('Dummy(notouch)'!B200,15),LEFT('Dummy(notouch)'!C200,15))</x:f>
        <x:v/>
      </x:c>
      <x:c r="E203" s="203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08"/>
      <x:c r="B204" s="210"/>
      <x:c r="C204" s="18"/>
      <x:c r="D204" s="17" t="str">
        <x:f ca="1">IF(MONTH(TODAY())&lt;7,LEFT('Dummy(notouch)'!B201,15),LEFT('Dummy(notouch)'!C201,15))</x:f>
        <x:v/>
      </x:c>
      <x:c r="E204" s="204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07">
        <x:f>IF(ISTEXT(B205)=TRUE,A200+1,"")</x:f>
        <x:v>40</x:v>
      </x:c>
      <x:c r="B205" s="209" t="s">
        <x:v>95</x:v>
      </x:c>
      <x:c r="C205" s="3"/>
      <x:c r="D205" s="25" t="str">
        <x:f ca="1">IF(MONTH(TODAY())&lt;7,LEFT('Dummy(notouch)'!B202,15),LEFT('Dummy(notouch)'!C202,15))</x:f>
        <x:v/>
      </x:c>
      <x:c r="E205" s="203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07"/>
      <x:c r="B206" s="209"/>
      <x:c r="C206" s="2"/>
      <x:c r="D206" s="12" t="str">
        <x:f ca="1">IF(MONTH(TODAY())&lt;7,LEFT('Dummy(notouch)'!B203,15),LEFT('Dummy(notouch)'!C203,15))</x:f>
        <x:v/>
      </x:c>
      <x:c r="E206" s="203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07"/>
      <x:c r="B207" s="209"/>
      <x:c r="C207" s="2"/>
      <x:c r="D207" s="12" t="str">
        <x:f ca="1">IF(MONTH(TODAY())&lt;7,LEFT('Dummy(notouch)'!B204,15),LEFT('Dummy(notouch)'!C204,15))</x:f>
        <x:v/>
      </x:c>
      <x:c r="E207" s="203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07"/>
      <x:c r="B208" s="209"/>
      <x:c r="C208" s="2"/>
      <x:c r="D208" s="12" t="str">
        <x:f ca="1">IF(MONTH(TODAY())&lt;7,LEFT('Dummy(notouch)'!B205,15),LEFT('Dummy(notouch)'!C205,15))</x:f>
        <x:v/>
      </x:c>
      <x:c r="E208" s="203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07"/>
      <x:c r="B209" s="209"/>
      <x:c r="C209" s="2"/>
      <x:c r="D209" s="12" t="str">
        <x:f ca="1">IF(MONTH(TODAY())&lt;7,LEFT('Dummy(notouch)'!B206,15),LEFT('Dummy(notouch)'!C206,15))</x:f>
        <x:v/>
      </x:c>
      <x:c r="E209" s="203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07"/>
      <x:c r="B210" s="209"/>
      <x:c r="C210" s="2"/>
      <x:c r="D210" s="12" t="str">
        <x:f ca="1">IF(MONTH(TODAY())&lt;7,LEFT('Dummy(notouch)'!B207,15),LEFT('Dummy(notouch)'!C207,15))</x:f>
        <x:v/>
      </x:c>
      <x:c r="E210" s="203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07"/>
      <x:c r="B211" s="209"/>
      <x:c r="C211" s="2"/>
      <x:c r="D211" s="12" t="str">
        <x:f ca="1">IF(MONTH(TODAY())&lt;7,LEFT('Dummy(notouch)'!B208,15),LEFT('Dummy(notouch)'!C208,15))</x:f>
        <x:v/>
      </x:c>
      <x:c r="E211" s="203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08"/>
      <x:c r="B212" s="210"/>
      <x:c r="C212" s="18"/>
      <x:c r="D212" s="17" t="str">
        <x:f ca="1">IF(MONTH(TODAY())&lt;7,LEFT('Dummy(notouch)'!B209,15),LEFT('Dummy(notouch)'!C209,15))</x:f>
        <x:v/>
      </x:c>
      <x:c r="E212" s="204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07">
        <x:f>IF(ISTEXT(B213)=TRUE,A205+1,"")</x:f>
        <x:v>41</x:v>
      </x:c>
      <x:c r="B213" s="209" t="s">
        <x:v>137</x:v>
      </x:c>
      <x:c r="C213" s="3"/>
      <x:c r="D213" s="25" t="str">
        <x:f ca="1">IF(MONTH(TODAY())&lt;7,LEFT('Dummy(notouch)'!B210,15),LEFT('Dummy(notouch)'!C210,15))</x:f>
        <x:v/>
      </x:c>
      <x:c r="E213" s="203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07"/>
      <x:c r="B214" s="209"/>
      <x:c r="C214" s="2"/>
      <x:c r="D214" s="12" t="str">
        <x:f ca="1">IF(MONTH(TODAY())&lt;7,LEFT('Dummy(notouch)'!B211,15),LEFT('Dummy(notouch)'!C211,15))</x:f>
        <x:v/>
      </x:c>
      <x:c r="E214" s="203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07"/>
      <x:c r="B215" s="209"/>
      <x:c r="C215" s="2"/>
      <x:c r="D215" s="12" t="str">
        <x:f ca="1">IF(MONTH(TODAY())&lt;7,LEFT('Dummy(notouch)'!B212,15),LEFT('Dummy(notouch)'!C212,15))</x:f>
        <x:v/>
      </x:c>
      <x:c r="E215" s="203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07"/>
      <x:c r="B216" s="209"/>
      <x:c r="C216" s="2"/>
      <x:c r="D216" s="12" t="str">
        <x:f ca="1">IF(MONTH(TODAY())&lt;7,LEFT('Dummy(notouch)'!B213,15),LEFT('Dummy(notouch)'!C213,15))</x:f>
        <x:v/>
      </x:c>
      <x:c r="E216" s="203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08"/>
      <x:c r="B217" s="210"/>
      <x:c r="C217" s="18"/>
      <x:c r="D217" s="17" t="str">
        <x:f ca="1">IF(MONTH(TODAY())&lt;7,LEFT('Dummy(notouch)'!B214,15),LEFT('Dummy(notouch)'!C214,15))</x:f>
        <x:v/>
      </x:c>
      <x:c r="E217" s="204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07">
        <x:f>IF(ISTEXT(B218)=TRUE,A213+1,"")</x:f>
        <x:v>42</x:v>
      </x:c>
      <x:c r="B218" s="209" t="s">
        <x:v>131</x:v>
      </x:c>
      <x:c r="C218" s="3"/>
      <x:c r="D218" s="25" t="str">
        <x:f ca="1">IF(MONTH(TODAY())&lt;7,LEFT('Dummy(notouch)'!B215,15),LEFT('Dummy(notouch)'!C215,15))</x:f>
        <x:v/>
      </x:c>
      <x:c r="E218" s="203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07"/>
      <x:c r="B219" s="209"/>
      <x:c r="C219" s="2"/>
      <x:c r="D219" s="12" t="str">
        <x:f ca="1">IF(MONTH(TODAY())&lt;7,LEFT('Dummy(notouch)'!B216,15),LEFT('Dummy(notouch)'!C216,15))</x:f>
        <x:v/>
      </x:c>
      <x:c r="E219" s="203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07"/>
      <x:c r="B220" s="209"/>
      <x:c r="C220" s="2"/>
      <x:c r="D220" s="12" t="str">
        <x:f ca="1">IF(MONTH(TODAY())&lt;7,LEFT('Dummy(notouch)'!B217,15),LEFT('Dummy(notouch)'!C217,15))</x:f>
        <x:v/>
      </x:c>
      <x:c r="E220" s="203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07"/>
      <x:c r="B221" s="209"/>
      <x:c r="C221" s="2"/>
      <x:c r="D221" s="12" t="str">
        <x:f ca="1">IF(MONTH(TODAY())&lt;7,LEFT('Dummy(notouch)'!B218,15),LEFT('Dummy(notouch)'!C218,15))</x:f>
        <x:v/>
      </x:c>
      <x:c r="E221" s="203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08"/>
      <x:c r="B222" s="210"/>
      <x:c r="C222" s="18"/>
      <x:c r="D222" s="17" t="str">
        <x:f ca="1">IF(MONTH(TODAY())&lt;7,LEFT('Dummy(notouch)'!B219,15),LEFT('Dummy(notouch)'!C219,15))</x:f>
        <x:v/>
      </x:c>
      <x:c r="E222" s="204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07">
        <x:f>IF(ISTEXT(B223)=TRUE,A218+1,"")</x:f>
        <x:v>43</x:v>
      </x:c>
      <x:c r="B223" s="209" t="s">
        <x:v>141</x:v>
      </x:c>
      <x:c r="C223" s="3"/>
      <x:c r="D223" s="25" t="str">
        <x:f ca="1">IF(MONTH(TODAY())&lt;7,LEFT('Dummy(notouch)'!B220,15),LEFT('Dummy(notouch)'!C220,15))</x:f>
        <x:v/>
      </x:c>
      <x:c r="E223" s="203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07"/>
      <x:c r="B224" s="209"/>
      <x:c r="C224" s="2"/>
      <x:c r="D224" s="12" t="str">
        <x:f ca="1">IF(MONTH(TODAY())&lt;7,LEFT('Dummy(notouch)'!B221,15),LEFT('Dummy(notouch)'!C221,15))</x:f>
        <x:v/>
      </x:c>
      <x:c r="E224" s="203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07"/>
      <x:c r="B225" s="209"/>
      <x:c r="C225" s="2"/>
      <x:c r="D225" s="12" t="str">
        <x:f ca="1">IF(MONTH(TODAY())&lt;7,LEFT('Dummy(notouch)'!B222,15),LEFT('Dummy(notouch)'!C222,15))</x:f>
        <x:v/>
      </x:c>
      <x:c r="E225" s="203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07"/>
      <x:c r="B226" s="209"/>
      <x:c r="C226" s="2"/>
      <x:c r="D226" s="12" t="str">
        <x:f ca="1">IF(MONTH(TODAY())&lt;7,LEFT('Dummy(notouch)'!B223,15),LEFT('Dummy(notouch)'!C223,15))</x:f>
        <x:v/>
      </x:c>
      <x:c r="E226" s="203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08"/>
      <x:c r="B227" s="210"/>
      <x:c r="C227" s="18"/>
      <x:c r="D227" s="17" t="str">
        <x:f ca="1">IF(MONTH(TODAY())&lt;7,LEFT('Dummy(notouch)'!B224,15),LEFT('Dummy(notouch)'!C224,15))</x:f>
        <x:v/>
      </x:c>
      <x:c r="E227" s="204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07">
        <x:f>IF(ISTEXT(B228)=TRUE,A223+1,"")</x:f>
        <x:v>44</x:v>
      </x:c>
      <x:c r="B228" s="209" t="s">
        <x:v>113</x:v>
      </x:c>
      <x:c r="C228" s="3"/>
      <x:c r="D228" s="12" t="str">
        <x:f ca="1">IF(MONTH(TODAY())&lt;7,LEFT('Dummy(notouch)'!B225,15),LEFT('Dummy(notouch)'!C225,15))</x:f>
        <x:v/>
      </x:c>
      <x:c r="E228" s="203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07"/>
      <x:c r="B229" s="209"/>
      <x:c r="C229" s="2"/>
      <x:c r="D229" s="12" t="str">
        <x:f ca="1">IF(MONTH(TODAY())&lt;7,LEFT('Dummy(notouch)'!B226,15),LEFT('Dummy(notouch)'!C226,15))</x:f>
        <x:v/>
      </x:c>
      <x:c r="E229" s="203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07"/>
      <x:c r="B230" s="209"/>
      <x:c r="C230" s="2"/>
      <x:c r="D230" s="12" t="str">
        <x:f ca="1">IF(MONTH(TODAY())&lt;7,LEFT('Dummy(notouch)'!B227,15),LEFT('Dummy(notouch)'!C227,15))</x:f>
        <x:v/>
      </x:c>
      <x:c r="E230" s="203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07"/>
      <x:c r="B231" s="209"/>
      <x:c r="C231" s="2"/>
      <x:c r="D231" s="12" t="str">
        <x:f ca="1">IF(MONTH(TODAY())&lt;7,LEFT('Dummy(notouch)'!B228,15),LEFT('Dummy(notouch)'!C228,15))</x:f>
        <x:v/>
      </x:c>
      <x:c r="E231" s="203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08"/>
      <x:c r="B232" s="210"/>
      <x:c r="C232" s="18"/>
      <x:c r="D232" s="12" t="str">
        <x:f ca="1">IF(MONTH(TODAY())&lt;7,LEFT('Dummy(notouch)'!B229,15),LEFT('Dummy(notouch)'!C229,15))</x:f>
        <x:v/>
      </x:c>
      <x:c r="E232" s="204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07">
        <x:f>IF(ISTEXT(B233)=TRUE,A228+1,"")</x:f>
        <x:v>45</x:v>
      </x:c>
      <x:c r="B233" s="209" t="s">
        <x:v>94</x:v>
      </x:c>
      <x:c r="C233" s="3"/>
      <x:c r="D233" s="25" t="str">
        <x:f ca="1">IF(MONTH(TODAY())&lt;7,LEFT('Dummy(notouch)'!B230,15),LEFT('Dummy(notouch)'!C230,15))</x:f>
        <x:v/>
      </x:c>
      <x:c r="E233" s="203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07"/>
      <x:c r="B234" s="209"/>
      <x:c r="C234" s="2"/>
      <x:c r="D234" s="12" t="str">
        <x:f ca="1">IF(MONTH(TODAY())&lt;7,LEFT('Dummy(notouch)'!B231,15),LEFT('Dummy(notouch)'!C231,15))</x:f>
        <x:v/>
      </x:c>
      <x:c r="E234" s="203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07"/>
      <x:c r="B235" s="209"/>
      <x:c r="C235" s="2"/>
      <x:c r="D235" s="12" t="str">
        <x:f ca="1">IF(MONTH(TODAY())&lt;7,LEFT('Dummy(notouch)'!B232,15),LEFT('Dummy(notouch)'!C232,15))</x:f>
        <x:v/>
      </x:c>
      <x:c r="E235" s="203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07"/>
      <x:c r="B236" s="209"/>
      <x:c r="C236" s="2"/>
      <x:c r="D236" s="12" t="str">
        <x:f ca="1">IF(MONTH(TODAY())&lt;7,LEFT('Dummy(notouch)'!B233,15),LEFT('Dummy(notouch)'!C233,15))</x:f>
        <x:v/>
      </x:c>
      <x:c r="E236" s="203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08"/>
      <x:c r="B237" s="210"/>
      <x:c r="C237" s="18"/>
      <x:c r="D237" s="17" t="str">
        <x:f ca="1">IF(MONTH(TODAY())&lt;7,LEFT('Dummy(notouch)'!B234,15),LEFT('Dummy(notouch)'!C234,15))</x:f>
        <x:v/>
      </x:c>
      <x:c r="E237" s="204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07">
        <x:f>IF(ISTEXT(B238)=TRUE,A233+1,"")</x:f>
        <x:v>46</x:v>
      </x:c>
      <x:c r="B238" s="209" t="s">
        <x:v>79</x:v>
      </x:c>
      <x:c r="C238" s="3"/>
      <x:c r="D238" s="25" t="str">
        <x:f ca="1">IF(MONTH(TODAY())&lt;7,LEFT('Dummy(notouch)'!B235,15),LEFT('Dummy(notouch)'!C235,15))</x:f>
        <x:v/>
      </x:c>
      <x:c r="E238" s="203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07"/>
      <x:c r="B239" s="209"/>
      <x:c r="C239" s="2"/>
      <x:c r="D239" s="12" t="str">
        <x:f ca="1">IF(MONTH(TODAY())&lt;7,LEFT('Dummy(notouch)'!B236,15),LEFT('Dummy(notouch)'!C236,15))</x:f>
        <x:v/>
      </x:c>
      <x:c r="E239" s="203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07"/>
      <x:c r="B240" s="209"/>
      <x:c r="C240" s="2"/>
      <x:c r="D240" s="12" t="str">
        <x:f ca="1">IF(MONTH(TODAY())&lt;7,LEFT('Dummy(notouch)'!B237,15),LEFT('Dummy(notouch)'!C237,15))</x:f>
        <x:v/>
      </x:c>
      <x:c r="E240" s="203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07"/>
      <x:c r="B241" s="209"/>
      <x:c r="C241" s="2"/>
      <x:c r="D241" s="12" t="str">
        <x:f ca="1">IF(MONTH(TODAY())&lt;7,LEFT('Dummy(notouch)'!B238,15),LEFT('Dummy(notouch)'!C238,15))</x:f>
        <x:v/>
      </x:c>
      <x:c r="E241" s="203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08"/>
      <x:c r="B242" s="210"/>
      <x:c r="C242" s="18"/>
      <x:c r="D242" s="17" t="str">
        <x:f ca="1">IF(MONTH(TODAY())&lt;7,LEFT('Dummy(notouch)'!B239,15),LEFT('Dummy(notouch)'!C239,15))</x:f>
        <x:v/>
      </x:c>
      <x:c r="E242" s="204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07">
        <x:f>IF(ISTEXT(B243)=TRUE,A238+1,"")</x:f>
        <x:v>47</x:v>
      </x:c>
      <x:c r="B243" s="209" t="s">
        <x:v>58</x:v>
      </x:c>
      <x:c r="C243" s="3"/>
      <x:c r="D243" s="25" t="str">
        <x:f ca="1">IF(MONTH(TODAY())&lt;7,LEFT('Dummy(notouch)'!B240,15),LEFT('Dummy(notouch)'!C240,15))</x:f>
        <x:v/>
      </x:c>
      <x:c r="E243" s="203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07"/>
      <x:c r="B244" s="209"/>
      <x:c r="C244" s="2"/>
      <x:c r="D244" s="12" t="str">
        <x:f ca="1">IF(MONTH(TODAY())&lt;7,LEFT('Dummy(notouch)'!B241,15),LEFT('Dummy(notouch)'!C241,15))</x:f>
        <x:v/>
      </x:c>
      <x:c r="E244" s="203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07"/>
      <x:c r="B245" s="209"/>
      <x:c r="C245" s="2"/>
      <x:c r="D245" s="12" t="str">
        <x:f ca="1">IF(MONTH(TODAY())&lt;7,LEFT('Dummy(notouch)'!B242,15),LEFT('Dummy(notouch)'!C242,15))</x:f>
        <x:v/>
      </x:c>
      <x:c r="E245" s="203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07"/>
      <x:c r="B246" s="209"/>
      <x:c r="C246" s="2"/>
      <x:c r="D246" s="12" t="str">
        <x:f ca="1">IF(MONTH(TODAY())&lt;7,LEFT('Dummy(notouch)'!B243,15),LEFT('Dummy(notouch)'!C243,15))</x:f>
        <x:v/>
      </x:c>
      <x:c r="E246" s="203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08"/>
      <x:c r="B247" s="210"/>
      <x:c r="C247" s="18"/>
      <x:c r="D247" s="17" t="str">
        <x:f ca="1">IF(MONTH(TODAY())&lt;7,LEFT('Dummy(notouch)'!B244,15),LEFT('Dummy(notouch)'!C244,15))</x:f>
        <x:v/>
      </x:c>
      <x:c r="E247" s="204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07">
        <x:f>IF(ISTEXT(B248)=TRUE,A243+1,"")</x:f>
        <x:v>48</x:v>
      </x:c>
      <x:c r="B248" s="209" t="s">
        <x:v>127</x:v>
      </x:c>
      <x:c r="C248" s="3"/>
      <x:c r="D248" s="25" t="str">
        <x:f ca="1">IF(MONTH(TODAY())&lt;7,LEFT('Dummy(notouch)'!B245,15),LEFT('Dummy(notouch)'!C245,15))</x:f>
        <x:v/>
      </x:c>
      <x:c r="E248" s="203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07"/>
      <x:c r="B249" s="209"/>
      <x:c r="C249" s="2"/>
      <x:c r="D249" s="12" t="str">
        <x:f ca="1">IF(MONTH(TODAY())&lt;7,LEFT('Dummy(notouch)'!B246,15),LEFT('Dummy(notouch)'!C246,15))</x:f>
        <x:v/>
      </x:c>
      <x:c r="E249" s="203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07"/>
      <x:c r="B250" s="209"/>
      <x:c r="C250" s="2"/>
      <x:c r="D250" s="12" t="str">
        <x:f ca="1">IF(MONTH(TODAY())&lt;7,LEFT('Dummy(notouch)'!B247,15),LEFT('Dummy(notouch)'!C247,15))</x:f>
        <x:v/>
      </x:c>
      <x:c r="E250" s="203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07"/>
      <x:c r="B251" s="209"/>
      <x:c r="C251" s="2"/>
      <x:c r="D251" s="12" t="str">
        <x:f ca="1">IF(MONTH(TODAY())&lt;7,LEFT('Dummy(notouch)'!B248,15),LEFT('Dummy(notouch)'!C248,15))</x:f>
        <x:v/>
      </x:c>
      <x:c r="E251" s="203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08"/>
      <x:c r="B252" s="210"/>
      <x:c r="C252" s="18"/>
      <x:c r="D252" s="17" t="str">
        <x:f ca="1">IF(MONTH(TODAY())&lt;7,LEFT('Dummy(notouch)'!B249,15),LEFT('Dummy(notouch)'!C249,15))</x:f>
        <x:v/>
      </x:c>
      <x:c r="E252" s="204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07">
        <x:f>IF(ISTEXT(B253)=TRUE,A248+1,"")</x:f>
        <x:v>49</x:v>
      </x:c>
      <x:c r="B253" s="209" t="s">
        <x:v>77</x:v>
      </x:c>
      <x:c r="C253" s="3"/>
      <x:c r="D253" s="25" t="str">
        <x:f ca="1">IF(MONTH(TODAY())&lt;7,LEFT('Dummy(notouch)'!B250,15),LEFT('Dummy(notouch)'!C250,15))</x:f>
        <x:v/>
      </x:c>
      <x:c r="E253" s="203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07"/>
      <x:c r="B254" s="209"/>
      <x:c r="C254" s="2"/>
      <x:c r="D254" s="12" t="str">
        <x:f ca="1">IF(MONTH(TODAY())&lt;7,LEFT('Dummy(notouch)'!B251,15),LEFT('Dummy(notouch)'!C251,15))</x:f>
        <x:v/>
      </x:c>
      <x:c r="E254" s="203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07"/>
      <x:c r="B255" s="209"/>
      <x:c r="C255" s="2"/>
      <x:c r="D255" s="12" t="str">
        <x:f ca="1">IF(MONTH(TODAY())&lt;7,LEFT('Dummy(notouch)'!B252,15),LEFT('Dummy(notouch)'!C252,15))</x:f>
        <x:v/>
      </x:c>
      <x:c r="E255" s="203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07"/>
      <x:c r="B256" s="209"/>
      <x:c r="C256" s="2"/>
      <x:c r="D256" s="12" t="str">
        <x:f ca="1">IF(MONTH(TODAY())&lt;7,LEFT('Dummy(notouch)'!B253,15),LEFT('Dummy(notouch)'!C253,15))</x:f>
        <x:v/>
      </x:c>
      <x:c r="E256" s="203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08"/>
      <x:c r="B257" s="210"/>
      <x:c r="C257" s="18"/>
      <x:c r="D257" s="17" t="str">
        <x:f ca="1">IF(MONTH(TODAY())&lt;7,LEFT('Dummy(notouch)'!B254,15),LEFT('Dummy(notouch)'!C254,15))</x:f>
        <x:v/>
      </x:c>
      <x:c r="E257" s="204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07">
        <x:f>IF(ISTEXT(B258)=TRUE,A253+1,"")</x:f>
        <x:v>50</x:v>
      </x:c>
      <x:c r="B258" s="209" t="s">
        <x:v>48</x:v>
      </x:c>
      <x:c r="C258" s="3"/>
      <x:c r="D258" s="25" t="str">
        <x:f ca="1">IF(MONTH(TODAY())&lt;7,LEFT('Dummy(notouch)'!B255,15),LEFT('Dummy(notouch)'!C255,15))</x:f>
        <x:v/>
      </x:c>
      <x:c r="E258" s="203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07"/>
      <x:c r="B259" s="209"/>
      <x:c r="C259" s="2"/>
      <x:c r="D259" s="12" t="str">
        <x:f ca="1">IF(MONTH(TODAY())&lt;7,LEFT('Dummy(notouch)'!B256,15),LEFT('Dummy(notouch)'!C256,15))</x:f>
        <x:v/>
      </x:c>
      <x:c r="E259" s="203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07"/>
      <x:c r="B260" s="209"/>
      <x:c r="C260" s="2"/>
      <x:c r="D260" s="12" t="str">
        <x:f ca="1">IF(MONTH(TODAY())&lt;7,LEFT('Dummy(notouch)'!B257,15),LEFT('Dummy(notouch)'!C257,15))</x:f>
        <x:v/>
      </x:c>
      <x:c r="E260" s="203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07"/>
      <x:c r="B261" s="209"/>
      <x:c r="C261" s="2"/>
      <x:c r="D261" s="12" t="str">
        <x:f ca="1">IF(MONTH(TODAY())&lt;7,LEFT('Dummy(notouch)'!B258,15),LEFT('Dummy(notouch)'!C258,15))</x:f>
        <x:v/>
      </x:c>
      <x:c r="E261" s="203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08"/>
      <x:c r="B262" s="210"/>
      <x:c r="C262" s="18"/>
      <x:c r="D262" s="17" t="str">
        <x:f ca="1">IF(MONTH(TODAY())&lt;7,LEFT('Dummy(notouch)'!B259,15),LEFT('Dummy(notouch)'!C259,15))</x:f>
        <x:v/>
      </x:c>
      <x:c r="E262" s="204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07">
        <x:f>IF(ISTEXT(B263)=TRUE,A258+1,"")</x:f>
        <x:v>51</x:v>
      </x:c>
      <x:c r="B263" s="209" t="s">
        <x:v>63</x:v>
      </x:c>
      <x:c r="C263" s="3"/>
      <x:c r="D263" s="25" t="str">
        <x:f ca="1">IF(MONTH(TODAY())&lt;7,LEFT('Dummy(notouch)'!B260,15),LEFT('Dummy(notouch)'!C260,15))</x:f>
        <x:v/>
      </x:c>
      <x:c r="E263" s="203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07"/>
      <x:c r="B264" s="209"/>
      <x:c r="C264" s="2"/>
      <x:c r="D264" s="12" t="str">
        <x:f ca="1">IF(MONTH(TODAY())&lt;7,LEFT('Dummy(notouch)'!B261,15),LEFT('Dummy(notouch)'!C261,15))</x:f>
        <x:v/>
      </x:c>
      <x:c r="E264" s="203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07"/>
      <x:c r="B265" s="209"/>
      <x:c r="C265" s="2"/>
      <x:c r="D265" s="12" t="str">
        <x:f ca="1">IF(MONTH(TODAY())&lt;7,LEFT('Dummy(notouch)'!B262,15),LEFT('Dummy(notouch)'!C262,15))</x:f>
        <x:v/>
      </x:c>
      <x:c r="E265" s="203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07"/>
      <x:c r="B266" s="209"/>
      <x:c r="C266" s="2"/>
      <x:c r="D266" s="12" t="str">
        <x:f ca="1">IF(MONTH(TODAY())&lt;7,LEFT('Dummy(notouch)'!B263,15),LEFT('Dummy(notouch)'!C263,15))</x:f>
        <x:v/>
      </x:c>
      <x:c r="E266" s="203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08"/>
      <x:c r="B267" s="210"/>
      <x:c r="C267" s="18"/>
      <x:c r="D267" s="17" t="str">
        <x:f ca="1">IF(MONTH(TODAY())&lt;7,LEFT('Dummy(notouch)'!B264,15),LEFT('Dummy(notouch)'!C264,15))</x:f>
        <x:v/>
      </x:c>
      <x:c r="E267" s="204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07">
        <x:f>IF(ISTEXT(B268)=TRUE,A263+1,"")</x:f>
        <x:v>52</x:v>
      </x:c>
      <x:c r="B268" s="209" t="s">
        <x:v>109</x:v>
      </x:c>
      <x:c r="C268" s="3"/>
      <x:c r="D268" s="25" t="str">
        <x:f ca="1">IF(MONTH(TODAY())&lt;7,LEFT('Dummy(notouch)'!B265,15),LEFT('Dummy(notouch)'!C265,15))</x:f>
        <x:v/>
      </x:c>
      <x:c r="E268" s="203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07"/>
      <x:c r="B269" s="209"/>
      <x:c r="C269" s="2"/>
      <x:c r="D269" s="12" t="str">
        <x:f ca="1">IF(MONTH(TODAY())&lt;7,LEFT('Dummy(notouch)'!B266,15),LEFT('Dummy(notouch)'!C266,15))</x:f>
        <x:v/>
      </x:c>
      <x:c r="E269" s="203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07"/>
      <x:c r="B270" s="209"/>
      <x:c r="C270" s="2"/>
      <x:c r="D270" s="12" t="str">
        <x:f ca="1">IF(MONTH(TODAY())&lt;7,LEFT('Dummy(notouch)'!B267,15),LEFT('Dummy(notouch)'!C267,15))</x:f>
        <x:v/>
      </x:c>
      <x:c r="E270" s="203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07"/>
      <x:c r="B271" s="209"/>
      <x:c r="C271" s="2"/>
      <x:c r="D271" s="12" t="str">
        <x:f ca="1">IF(MONTH(TODAY())&lt;7,LEFT('Dummy(notouch)'!B268,15),LEFT('Dummy(notouch)'!C268,15))</x:f>
        <x:v/>
      </x:c>
      <x:c r="E271" s="203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08"/>
      <x:c r="B272" s="210"/>
      <x:c r="C272" s="18"/>
      <x:c r="D272" s="17" t="str">
        <x:f ca="1">IF(MONTH(TODAY())&lt;7,LEFT('Dummy(notouch)'!B269,15),LEFT('Dummy(notouch)'!C269,15))</x:f>
        <x:v/>
      </x:c>
      <x:c r="E272" s="204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07">
        <x:f>IF(ISTEXT(B273)=TRUE,A268+1,"")</x:f>
        <x:v>53</x:v>
      </x:c>
      <x:c r="B273" s="209" t="s">
        <x:v>27</x:v>
      </x:c>
      <x:c r="C273" s="3"/>
      <x:c r="D273" s="25" t="str">
        <x:f ca="1">IF(MONTH(TODAY())&lt;7,LEFT('Dummy(notouch)'!B270,15),LEFT('Dummy(notouch)'!C270,15))</x:f>
        <x:v/>
      </x:c>
      <x:c r="E273" s="203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07"/>
      <x:c r="B274" s="209"/>
      <x:c r="C274" s="2"/>
      <x:c r="D274" s="12" t="str">
        <x:f ca="1">IF(MONTH(TODAY())&lt;7,LEFT('Dummy(notouch)'!B271,15),LEFT('Dummy(notouch)'!C271,15))</x:f>
        <x:v/>
      </x:c>
      <x:c r="E274" s="203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07"/>
      <x:c r="B275" s="209"/>
      <x:c r="C275" s="2"/>
      <x:c r="D275" s="12" t="str">
        <x:f ca="1">IF(MONTH(TODAY())&lt;7,LEFT('Dummy(notouch)'!B272,15),LEFT('Dummy(notouch)'!C272,15))</x:f>
        <x:v/>
      </x:c>
      <x:c r="E275" s="203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07"/>
      <x:c r="B276" s="209"/>
      <x:c r="C276" s="2"/>
      <x:c r="D276" s="12" t="str">
        <x:f ca="1">IF(MONTH(TODAY())&lt;7,LEFT('Dummy(notouch)'!B273,15),LEFT('Dummy(notouch)'!C273,15))</x:f>
        <x:v/>
      </x:c>
      <x:c r="E276" s="203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08"/>
      <x:c r="B277" s="210"/>
      <x:c r="C277" s="18"/>
      <x:c r="D277" s="17" t="str">
        <x:f ca="1">IF(MONTH(TODAY())&lt;7,LEFT('Dummy(notouch)'!B274,15),LEFT('Dummy(notouch)'!C274,15))</x:f>
        <x:v/>
      </x:c>
      <x:c r="E277" s="204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07" t="str">
        <x:f>IF(ISTEXT(B278)=TRUE,A273+1,"")</x:f>
        <x:v/>
      </x:c>
      <x:c r="B278" s="209"/>
      <x:c r="C278" s="3"/>
      <x:c r="D278" s="25" t="str">
        <x:f ca="1">IF(MONTH(TODAY())&lt;7,LEFT('Dummy(notouch)'!B275,15),LEFT('Dummy(notouch)'!C275,15))</x:f>
        <x:v/>
      </x:c>
      <x:c r="E278" s="203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07"/>
      <x:c r="B279" s="209"/>
      <x:c r="C279" s="2"/>
      <x:c r="D279" s="12" t="str">
        <x:f ca="1">IF(MONTH(TODAY())&lt;7,LEFT('Dummy(notouch)'!B276,15),LEFT('Dummy(notouch)'!C276,15))</x:f>
        <x:v/>
      </x:c>
      <x:c r="E279" s="203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07"/>
      <x:c r="B280" s="209"/>
      <x:c r="C280" s="2"/>
      <x:c r="D280" s="12" t="str">
        <x:f ca="1">IF(MONTH(TODAY())&lt;7,LEFT('Dummy(notouch)'!B277,15),LEFT('Dummy(notouch)'!C277,15))</x:f>
        <x:v/>
      </x:c>
      <x:c r="E280" s="203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07"/>
      <x:c r="B281" s="209"/>
      <x:c r="C281" s="2"/>
      <x:c r="D281" s="12" t="str">
        <x:f ca="1">IF(MONTH(TODAY())&lt;7,LEFT('Dummy(notouch)'!B278,15),LEFT('Dummy(notouch)'!C278,15))</x:f>
        <x:v/>
      </x:c>
      <x:c r="E281" s="203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08"/>
      <x:c r="B282" s="210"/>
      <x:c r="C282" s="18"/>
      <x:c r="D282" s="17" t="str">
        <x:f ca="1">IF(MONTH(TODAY())&lt;7,LEFT('Dummy(notouch)'!B279,15),LEFT('Dummy(notouch)'!C279,15))</x:f>
        <x:v/>
      </x:c>
      <x:c r="E282" s="204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07" t="str">
        <x:f>IF(ISTEXT(B283)=TRUE,A278+1,"")</x:f>
        <x:v/>
      </x:c>
      <x:c r="B283" s="209"/>
      <x:c r="C283" s="3"/>
      <x:c r="D283" s="25" t="str">
        <x:f ca="1">IF(MONTH(TODAY())&lt;7,LEFT('Dummy(notouch)'!B280,15),LEFT('Dummy(notouch)'!C280,15))</x:f>
        <x:v/>
      </x:c>
      <x:c r="E283" s="203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07"/>
      <x:c r="B284" s="209"/>
      <x:c r="C284" s="2"/>
      <x:c r="D284" s="12" t="str">
        <x:f ca="1">IF(MONTH(TODAY())&lt;7,LEFT('Dummy(notouch)'!B281,15),LEFT('Dummy(notouch)'!C281,15))</x:f>
        <x:v/>
      </x:c>
      <x:c r="E284" s="203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07"/>
      <x:c r="B285" s="209"/>
      <x:c r="C285" s="2"/>
      <x:c r="D285" s="12" t="str">
        <x:f ca="1">IF(MONTH(TODAY())&lt;7,LEFT('Dummy(notouch)'!B282,15),LEFT('Dummy(notouch)'!C282,15))</x:f>
        <x:v/>
      </x:c>
      <x:c r="E285" s="203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07"/>
      <x:c r="B286" s="209"/>
      <x:c r="C286" s="2"/>
      <x:c r="D286" s="12" t="str">
        <x:f ca="1">IF(MONTH(TODAY())&lt;7,LEFT('Dummy(notouch)'!B283,15),LEFT('Dummy(notouch)'!C283,15))</x:f>
        <x:v/>
      </x:c>
      <x:c r="E286" s="203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08"/>
      <x:c r="B287" s="210"/>
      <x:c r="C287" s="18"/>
      <x:c r="D287" s="17" t="str">
        <x:f ca="1">IF(MONTH(TODAY())&lt;7,LEFT('Dummy(notouch)'!B284,15),LEFT('Dummy(notouch)'!C284,15))</x:f>
        <x:v/>
      </x:c>
      <x:c r="E287" s="204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07" t="str">
        <x:f>IF(ISTEXT(B288)=TRUE,A283+1,"")</x:f>
        <x:v/>
      </x:c>
      <x:c r="B288" s="209"/>
      <x:c r="C288" s="3"/>
      <x:c r="D288" s="25" t="str">
        <x:f ca="1">IF(MONTH(TODAY())&lt;7,LEFT('Dummy(notouch)'!B285,15),LEFT('Dummy(notouch)'!C285,15))</x:f>
        <x:v/>
      </x:c>
      <x:c r="E288" s="203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07"/>
      <x:c r="B289" s="209"/>
      <x:c r="C289" s="2"/>
      <x:c r="D289" s="12" t="str">
        <x:f ca="1">IF(MONTH(TODAY())&lt;7,LEFT('Dummy(notouch)'!B286,15),LEFT('Dummy(notouch)'!C286,15))</x:f>
        <x:v/>
      </x:c>
      <x:c r="E289" s="203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07"/>
      <x:c r="B290" s="209"/>
      <x:c r="C290" s="2"/>
      <x:c r="D290" s="12" t="str">
        <x:f ca="1">IF(MONTH(TODAY())&lt;7,LEFT('Dummy(notouch)'!B287,15),LEFT('Dummy(notouch)'!C287,15))</x:f>
        <x:v/>
      </x:c>
      <x:c r="E290" s="203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07"/>
      <x:c r="B291" s="209"/>
      <x:c r="C291" s="2"/>
      <x:c r="D291" s="12" t="str">
        <x:f ca="1">IF(MONTH(TODAY())&lt;7,LEFT('Dummy(notouch)'!B288,15),LEFT('Dummy(notouch)'!C288,15))</x:f>
        <x:v/>
      </x:c>
      <x:c r="E291" s="203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08"/>
      <x:c r="B292" s="210"/>
      <x:c r="C292" s="18"/>
      <x:c r="D292" s="17" t="str">
        <x:f ca="1">IF(MONTH(TODAY())&lt;7,LEFT('Dummy(notouch)'!B289,15),LEFT('Dummy(notouch)'!C289,15))</x:f>
        <x:v/>
      </x:c>
      <x:c r="E292" s="204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07" t="str">
        <x:f>IF(ISTEXT(B293)=TRUE,A288+1,"")</x:f>
        <x:v/>
      </x:c>
      <x:c r="B293" s="209"/>
      <x:c r="C293" s="3"/>
      <x:c r="D293" s="25" t="str">
        <x:f ca="1">IF(MONTH(TODAY())&lt;7,LEFT('Dummy(notouch)'!B290,15),LEFT('Dummy(notouch)'!C290,15))</x:f>
        <x:v/>
      </x:c>
      <x:c r="E293" s="203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07"/>
      <x:c r="B294" s="209"/>
      <x:c r="C294" s="2"/>
      <x:c r="D294" s="12" t="str">
        <x:f ca="1">IF(MONTH(TODAY())&lt;7,LEFT('Dummy(notouch)'!B291,15),LEFT('Dummy(notouch)'!C291,15))</x:f>
        <x:v/>
      </x:c>
      <x:c r="E294" s="203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07"/>
      <x:c r="B295" s="209"/>
      <x:c r="C295" s="2"/>
      <x:c r="D295" s="12" t="str">
        <x:f ca="1">IF(MONTH(TODAY())&lt;7,LEFT('Dummy(notouch)'!B292,15),LEFT('Dummy(notouch)'!C292,15))</x:f>
        <x:v/>
      </x:c>
      <x:c r="E295" s="203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07"/>
      <x:c r="B296" s="209"/>
      <x:c r="C296" s="2"/>
      <x:c r="D296" s="12" t="str">
        <x:f ca="1">IF(MONTH(TODAY())&lt;7,LEFT('Dummy(notouch)'!B293,15),LEFT('Dummy(notouch)'!C293,15))</x:f>
        <x:v/>
      </x:c>
      <x:c r="E296" s="203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08"/>
      <x:c r="B297" s="210"/>
      <x:c r="C297" s="18"/>
      <x:c r="D297" s="17" t="str">
        <x:f ca="1">IF(MONTH(TODAY())&lt;7,LEFT('Dummy(notouch)'!B294,15),LEFT('Dummy(notouch)'!C294,15))</x:f>
        <x:v/>
      </x:c>
      <x:c r="E297" s="204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07" t="str">
        <x:f>IF(ISTEXT(B298)=TRUE,A293+1,"")</x:f>
        <x:v/>
      </x:c>
      <x:c r="B298" s="209"/>
      <x:c r="C298" s="3"/>
      <x:c r="D298" s="25" t="str">
        <x:f ca="1">IF(MONTH(TODAY())&lt;7,LEFT('Dummy(notouch)'!B295,15),LEFT('Dummy(notouch)'!C295,15))</x:f>
        <x:v/>
      </x:c>
      <x:c r="E298" s="203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07"/>
      <x:c r="B299" s="209"/>
      <x:c r="C299" s="2"/>
      <x:c r="D299" s="12" t="str">
        <x:f ca="1">IF(MONTH(TODAY())&lt;7,LEFT('Dummy(notouch)'!B296,15),LEFT('Dummy(notouch)'!C296,15))</x:f>
        <x:v/>
      </x:c>
      <x:c r="E299" s="203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07"/>
      <x:c r="B300" s="209"/>
      <x:c r="C300" s="2"/>
      <x:c r="D300" s="12" t="str">
        <x:f ca="1">IF(MONTH(TODAY())&lt;7,LEFT('Dummy(notouch)'!B297,15),LEFT('Dummy(notouch)'!C297,15))</x:f>
        <x:v/>
      </x:c>
      <x:c r="E300" s="203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07"/>
      <x:c r="B301" s="209"/>
      <x:c r="C301" s="2"/>
      <x:c r="D301" s="12" t="str">
        <x:f ca="1">IF(MONTH(TODAY())&lt;7,LEFT('Dummy(notouch)'!B298,15),LEFT('Dummy(notouch)'!C298,15))</x:f>
        <x:v/>
      </x:c>
      <x:c r="E301" s="203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08"/>
      <x:c r="B302" s="210"/>
      <x:c r="C302" s="18"/>
      <x:c r="D302" s="17" t="str">
        <x:f ca="1">IF(MONTH(TODAY())&lt;7,LEFT('Dummy(notouch)'!B299,15),LEFT('Dummy(notouch)'!C299,15))</x:f>
        <x:v/>
      </x:c>
      <x:c r="E302" s="204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4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6" priority="28" operator="greaterThanOrEqual">
      <x:formula>1.6</x:formula>
    </x:cfRule>
  </x:conditionalFormatting>
  <x:conditionalFormatting sqref="E298:E302">
    <x:cfRule type="cellIs" dxfId="21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3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0" t="s">
        <x:v>161</x:v>
      </x:c>
      <x:c r="B1" s="190"/>
      <x:c r="C1" s="190"/>
      <x:c r="D1" s="190"/>
      <x:c r="E1" s="190"/>
      <x:c r="F1" s="190"/>
      <x:c r="G1" s="190"/>
    </x:row>
    <x:row r="2" ht="5.25" customHeight="1"/>
    <x:row r="3" spans="1:12">
      <x:c r="A3" s="200" t="s">
        <x:v>19</x:v>
      </x:c>
      <x:c r="B3" s="201" t="s">
        <x:v>75</x:v>
      </x:c>
      <x:c r="C3" s="198" t="s">
        <x:v>166</x:v>
      </x:c>
      <x:c r="D3" s="199"/>
      <x:c r="E3" s="191" t="s">
        <x:v>133</x:v>
      </x:c>
      <x:c r="F3" s="192"/>
      <x:c r="G3" s="192"/>
      <x:c r="H3" s="193"/>
      <x:c r="I3" s="194" t="s">
        <x:v>96</x:v>
      </x:c>
      <x:c r="J3" s="195"/>
      <x:c r="K3" s="195"/>
      <x:c r="L3" s="196"/>
    </x:row>
    <x:row r="4" spans="1:15">
      <x:c r="A4" s="200"/>
      <x:c r="B4" s="202"/>
      <x:c r="C4" s="29" t="s">
        <x:v>57</x:v>
      </x:c>
      <x:c r="D4" s="29" t="s">
        <x:v>9</x:v>
      </x:c>
      <x:c r="E4" s="30" t="s">
        <x:v>71</x:v>
      </x:c>
      <x:c r="F4" s="30" t="s">
        <x:v>81</x:v>
      </x:c>
      <x:c r="G4" s="30" t="s">
        <x:v>66</x:v>
      </x:c>
      <x:c r="H4" s="52" t="s">
        <x:v>52</x:v>
      </x:c>
      <x:c r="I4" s="53" t="s">
        <x:v>84</x:v>
      </x:c>
      <x:c r="J4" s="55" t="s">
        <x:v>53</x:v>
      </x:c>
      <x:c r="K4" s="50" t="s">
        <x:v>51</x:v>
      </x:c>
      <x:c r="L4" s="55" t="s">
        <x:v>7</x:v>
      </x:c>
      <x:c r="O4" s="37"/>
    </x:row>
    <x:row r="5" spans="1:38" ht="15">
      <x:c r="A5" s="57">
        <x:v>1</x:v>
      </x:c>
      <x:c r="B5" s="32" t="str">
        <x:f>IF(ISERROR(VLOOKUP($A5,WBS!$A$5:$G751,2,FALSE))=TRUE,"",IF(ISBLANK(VLOOKUP($A5,WBS!$A$5:$G751,2,FALSE))=TRUE,"",VLOOKUP($A5,WBS!$A$5:$G751,2,FALSE)))</x:f>
        <x:v>전체 프로젝트</x:v>
      </x:c>
      <x:c r="C5" s="33" t="str">
        <x:f>IF(ISERROR(VLOOKUP($A5,WBS!$A5:$G751,5,FALSE))=TRUE,"",VLOOKUP($A5,WBS!$A5:$G751,5,FALSE))</x:f>
        <x:v>진행 중</x:v>
      </x:c>
      <x:c r="D5" s="33">
        <x:f>IF(ISERROR(VLOOKUP($A5,WBS!$A5:$G751,6,FALSE))=TRUE,"",VLOOKUP($A5,WBS!$A5:$G751,6,FALSE))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197">
        <x:v>2012</x:v>
      </x:c>
      <x:c r="P5" s="197"/>
      <x:c r="Q5" s="197"/>
      <x:c r="R5" s="197"/>
      <x:c r="S5" s="197"/>
      <x:c r="T5" s="197"/>
      <x:c r="U5" s="197"/>
      <x:c r="V5" s="197"/>
      <x:c r="W5" s="197"/>
      <x:c r="X5" s="197"/>
      <x:c r="Y5" s="197"/>
      <x:c r="Z5" s="197"/>
      <x:c r="AA5" s="197">
        <x:v>2013</x:v>
      </x:c>
      <x:c r="AB5" s="197"/>
      <x:c r="AC5" s="197"/>
      <x:c r="AD5" s="197"/>
      <x:c r="AE5" s="197"/>
      <x:c r="AF5" s="197"/>
      <x:c r="AG5" s="197"/>
      <x:c r="AH5" s="197"/>
      <x:c r="AI5" s="197"/>
      <x:c r="AJ5" s="197"/>
      <x:c r="AK5" s="197"/>
      <x:c r="AL5" s="197"/>
    </x:row>
    <x:row r="6" spans="1:38" ht="15">
      <x:c r="A6" s="57">
        <x:v>2</x:v>
      </x:c>
      <x:c r="B6" s="32" t="str">
        <x:f>IF(ISERROR(VLOOKUP($A6,WBS!$A$5:$G752,2,FALSE))=TRUE,"",IF(ISBLANK(VLOOKUP($A6,WBS!$A$5:$G752,2,FALSE))=TRUE,"",VLOOKUP($A6,WBS!$A$5:$G752,2,FALSE)))</x:f>
        <x:v/>
      </x:c>
      <x:c r="C6" s="33" t="str">
        <x:f>IF(ISERROR(VLOOKUP($A6,WBS!$A6:$G752,5,FALSE))=TRUE,"",VLOOKUP($A6,WBS!$A6:$G752,5,FALSE))</x:f>
        <x:v/>
      </x:c>
      <x:c r="D6" s="33" t="str">
        <x:f>IF(ISERROR(VLOOKUP($A6,WBS!$A6:$G752,6,FALSE))=TRUE,"",VLOOKUP($A6,WBS!$A6:$G752,6,FALSE))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158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IF(ISERROR(VLOOKUP($A7,WBS!$A$5:$G753,2,FALSE))=TRUE,"",IF(ISBLANK(VLOOKUP($A7,WBS!$A$5:$G753,2,FALSE))=TRUE,"",VLOOKUP($A7,WBS!$A$5:$G753,2,FALSE)))</x:f>
        <x:v/>
      </x:c>
      <x:c r="C7" s="33" t="str">
        <x:f>IF(ISERROR(VLOOKUP($A7,WBS!$A6:$G753,5,FALSE))=TRUE,"",VLOOKUP($A7,WBS!$A6:$G753,5,FALSE))</x:f>
        <x:v/>
      </x:c>
      <x:c r="D7" s="33" t="str">
        <x:f>IF(ISERROR(VLOOKUP($A7,WBS!$A6:$G753,6,FALSE))=TRUE,"",VLOOKUP($A7,WBS!$A6:$G753,6,FALSE))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89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IF(ISERROR(VLOOKUP($A8,WBS!$A$5:$G754,2,FALSE))=TRUE,"",IF(ISBLANK(VLOOKUP($A8,WBS!$A$5:$G754,2,FALSE))=TRUE,"",VLOOKUP($A8,WBS!$A$5:$G754,2,FALSE)))</x:f>
        <x:v/>
      </x:c>
      <x:c r="C8" s="33" t="str">
        <x:f>IF(ISERROR(VLOOKUP($A8,WBS!$A6:$G754,5,FALSE))=TRUE,"",VLOOKUP($A8,WBS!$A6:$G754,5,FALSE))</x:f>
        <x:v/>
      </x:c>
      <x:c r="D8" s="33" t="str">
        <x:f>IF(ISERROR(VLOOKUP($A8,WBS!$A6:$G754,6,FALSE))=TRUE,"",VLOOKUP($A8,WBS!$A6:$G754,6,FALSE))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IF(ISERROR(VLOOKUP($A9,WBS!$A$5:$G755,2,FALSE))=TRUE,"",IF(ISBLANK(VLOOKUP($A9,WBS!$A$5:$G755,2,FALSE))=TRUE,"",VLOOKUP($A9,WBS!$A$5:$G755,2,FALSE)))</x:f>
        <x:v/>
      </x:c>
      <x:c r="C9" s="33" t="str">
        <x:f>IF(ISERROR(VLOOKUP($A9,WBS!$A6:$G755,5,FALSE))=TRUE,"",VLOOKUP($A9,WBS!$A6:$G755,5,FALSE))</x:f>
        <x:v/>
      </x:c>
      <x:c r="D9" s="33" t="str">
        <x:f>IF(ISERROR(VLOOKUP($A9,WBS!$A6:$G755,6,FALSE))=TRUE,"",VLOOKUP($A9,WBS!$A6:$G755,6,FALSE))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IF(ISERROR(VLOOKUP($A10,WBS!$A$5:$G756,2,FALSE))=TRUE,"",IF(ISBLANK(VLOOKUP($A10,WBS!$A$5:$G756,2,FALSE))=TRUE,"",VLOOKUP($A10,WBS!$A$5:$G756,2,FALSE)))</x:f>
        <x:v/>
      </x:c>
      <x:c r="C10" s="33" t="str">
        <x:f>IF(ISERROR(VLOOKUP($A10,WBS!$A6:$G756,5,FALSE))=TRUE,"",VLOOKUP($A10,WBS!$A6:$G756,5,FALSE))</x:f>
        <x:v/>
      </x:c>
      <x:c r="D10" s="33" t="str">
        <x:f>IF(ISERROR(VLOOKUP($A10,WBS!$A6:$G756,6,FALSE))=TRUE,"",VLOOKUP($A10,WBS!$A6:$G756,6,FALSE))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IF(ISERROR(VLOOKUP($A11,WBS!$A$5:$G757,2,FALSE))=TRUE,"",IF(ISBLANK(VLOOKUP($A11,WBS!$A$5:$G757,2,FALSE))=TRUE,"",VLOOKUP($A11,WBS!$A$5:$G757,2,FALSE)))</x:f>
        <x:v/>
      </x:c>
      <x:c r="C11" s="33" t="str">
        <x:f>IF(ISERROR(VLOOKUP($A11,WBS!$A6:$G757,5,FALSE))=TRUE,"",VLOOKUP($A11,WBS!$A6:$G757,5,FALSE))</x:f>
        <x:v/>
      </x:c>
      <x:c r="D11" s="33" t="str">
        <x:f>IF(ISERROR(VLOOKUP($A11,WBS!$A6:$G757,6,FALSE))=TRUE,"",VLOOKUP($A11,WBS!$A6:$G757,6,FALSE))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IF(ISERROR(VLOOKUP($A12,WBS!$A$5:$G758,2,FALSE))=TRUE,"",IF(ISBLANK(VLOOKUP($A12,WBS!$A$5:$G758,2,FALSE))=TRUE,"",VLOOKUP($A12,WBS!$A$5:$G758,2,FALSE)))</x:f>
        <x:v/>
      </x:c>
      <x:c r="C12" s="33" t="str">
        <x:f>IF(ISERROR(VLOOKUP($A12,WBS!$A6:$G758,5,FALSE))=TRUE,"",VLOOKUP($A12,WBS!$A6:$G758,5,FALSE))</x:f>
        <x:v/>
      </x:c>
      <x:c r="D12" s="33" t="str">
        <x:f>IF(ISERROR(VLOOKUP($A12,WBS!$A6:$G758,6,FALSE))=TRUE,"",VLOOKUP($A12,WBS!$A6:$G758,6,FALSE))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IF(ISERROR(VLOOKUP($A13,WBS!$A$5:$G759,2,FALSE))=TRUE,"",IF(ISBLANK(VLOOKUP($A13,WBS!$A$5:$G759,2,FALSE))=TRUE,"",VLOOKUP($A13,WBS!$A$5:$G759,2,FALSE)))</x:f>
        <x:v/>
      </x:c>
      <x:c r="C13" s="33" t="str">
        <x:f>IF(ISERROR(VLOOKUP($A13,WBS!$A6:$G759,5,FALSE))=TRUE,"",VLOOKUP($A13,WBS!$A6:$G759,5,FALSE))</x:f>
        <x:v/>
      </x:c>
      <x:c r="D13" s="33" t="str">
        <x:f>IF(ISERROR(VLOOKUP($A13,WBS!$A6:$G759,6,FALSE))=TRUE,"",VLOOKUP($A13,WBS!$A6:$G759,6,FALSE))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IF(ISERROR(VLOOKUP($A14,WBS!$A$5:$G760,2,FALSE))=TRUE,"",IF(ISBLANK(VLOOKUP($A14,WBS!$A$5:$G760,2,FALSE))=TRUE,"",VLOOKUP($A14,WBS!$A$5:$G760,2,FALSE)))</x:f>
        <x:v/>
      </x:c>
      <x:c r="C14" s="33" t="str">
        <x:f>IF(ISERROR(VLOOKUP($A14,WBS!$A7:$G760,5,FALSE))=TRUE,"",VLOOKUP($A14,WBS!$A7:$G760,5,FALSE))</x:f>
        <x:v/>
      </x:c>
      <x:c r="D14" s="33" t="str">
        <x:f>IF(ISERROR(VLOOKUP($A14,WBS!$A7:$G760,6,FALSE))=TRUE,"",VLOOKUP($A14,WBS!$A7:$G760,6,FALSE))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IF(ISERROR(VLOOKUP($A15,WBS!$A$5:$G761,2,FALSE))=TRUE,"",IF(ISBLANK(VLOOKUP($A15,WBS!$A$5:$G761,2,FALSE))=TRUE,"",VLOOKUP($A15,WBS!$A$5:$G761,2,FALSE)))</x:f>
        <x:v/>
      </x:c>
      <x:c r="C15" s="33" t="str">
        <x:f>IF(ISERROR(VLOOKUP($A15,WBS!$A7:$G761,5,FALSE))=TRUE,"",VLOOKUP($A15,WBS!$A7:$G761,5,FALSE))</x:f>
        <x:v/>
      </x:c>
      <x:c r="D15" s="33" t="str">
        <x:f>IF(ISERROR(VLOOKUP($A15,WBS!$A7:$G761,6,FALSE))=TRUE,"",VLOOKUP($A15,WBS!$A7:$G761,6,FALSE))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IF(ISERROR(VLOOKUP($A16,WBS!$A$5:$G762,2,FALSE))=TRUE,"",IF(ISBLANK(VLOOKUP($A16,WBS!$A$5:$G762,2,FALSE))=TRUE,"",VLOOKUP($A16,WBS!$A$5:$G762,2,FALSE)))</x:f>
        <x:v/>
      </x:c>
      <x:c r="C16" s="33" t="str">
        <x:f>IF(ISERROR(VLOOKUP($A16,WBS!$A7:$G762,5,FALSE))=TRUE,"",VLOOKUP($A16,WBS!$A7:$G762,5,FALSE))</x:f>
        <x:v/>
      </x:c>
      <x:c r="D16" s="33" t="str">
        <x:f>IF(ISERROR(VLOOKUP($A16,WBS!$A7:$G762,6,FALSE))=TRUE,"",VLOOKUP($A16,WBS!$A7:$G762,6,FALSE))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IF(ISERROR(VLOOKUP($A17,WBS!$A$5:$G763,2,FALSE))=TRUE,"",IF(ISBLANK(VLOOKUP($A17,WBS!$A$5:$G763,2,FALSE))=TRUE,"",VLOOKUP($A17,WBS!$A$5:$G763,2,FALSE)))</x:f>
        <x:v/>
      </x:c>
      <x:c r="C17" s="33" t="str">
        <x:f>IF(ISERROR(VLOOKUP($A17,WBS!$A10:$G763,5,FALSE))=TRUE,"",VLOOKUP($A17,WBS!$A10:$G763,5,FALSE))</x:f>
        <x:v/>
      </x:c>
      <x:c r="D17" s="33" t="str">
        <x:f>IF(ISERROR(VLOOKUP($A17,WBS!$A10:$G763,6,FALSE))=TRUE,"",VLOOKUP($A17,WBS!$A10:$G763,6,FALSE))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IF(ISERROR(VLOOKUP($A18,WBS!$A$5:$G764,2,FALSE))=TRUE,"",IF(ISBLANK(VLOOKUP($A18,WBS!$A$5:$G764,2,FALSE))=TRUE,"",VLOOKUP($A18,WBS!$A$5:$G764,2,FALSE)))</x:f>
        <x:v/>
      </x:c>
      <x:c r="C18" s="33" t="str">
        <x:f>IF(ISERROR(VLOOKUP($A18,WBS!$A11:$G764,5,FALSE))=TRUE,"",VLOOKUP($A18,WBS!$A11:$G764,5,FALSE))</x:f>
        <x:v/>
      </x:c>
      <x:c r="D18" s="33" t="str">
        <x:f>IF(ISERROR(VLOOKUP($A18,WBS!$A11:$G764,6,FALSE))=TRUE,"",VLOOKUP($A18,WBS!$A11:$G764,6,FALSE))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IF(ISERROR(VLOOKUP($A19,WBS!$A$5:$G765,2,FALSE))=TRUE,"",IF(ISBLANK(VLOOKUP($A19,WBS!$A$5:$G765,2,FALSE))=TRUE,"",VLOOKUP($A19,WBS!$A$5:$G765,2,FALSE)))</x:f>
        <x:v/>
      </x:c>
      <x:c r="C19" s="33" t="str">
        <x:f>IF(ISERROR(VLOOKUP($A19,WBS!$A12:$G765,5,FALSE))=TRUE,"",VLOOKUP($A19,WBS!$A12:$G765,5,FALSE))</x:f>
        <x:v/>
      </x:c>
      <x:c r="D19" s="33" t="str">
        <x:f>IF(ISERROR(VLOOKUP($A19,WBS!$A12:$G765,6,FALSE))=TRUE,"",VLOOKUP($A19,WBS!$A12:$G765,6,FALSE))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IF(ISERROR(VLOOKUP($A20,WBS!$A$5:$G766,2,FALSE))=TRUE,"",IF(ISBLANK(VLOOKUP($A20,WBS!$A$5:$G766,2,FALSE))=TRUE,"",VLOOKUP($A20,WBS!$A$5:$G766,2,FALSE)))</x:f>
        <x:v/>
      </x:c>
      <x:c r="C20" s="33" t="str">
        <x:f>IF(ISERROR(VLOOKUP($A20,WBS!$A13:$G766,5,FALSE))=TRUE,"",VLOOKUP($A20,WBS!$A13:$G766,5,FALSE))</x:f>
        <x:v/>
      </x:c>
      <x:c r="D20" s="33" t="str">
        <x:f>IF(ISERROR(VLOOKUP($A20,WBS!$A13:$G766,6,FALSE))=TRUE,"",VLOOKUP($A20,WBS!$A13:$G766,6,FALSE))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IF(ISERROR(VLOOKUP($A21,WBS!$A$5:$G767,2,FALSE))=TRUE,"",IF(ISBLANK(VLOOKUP($A21,WBS!$A$5:$G767,2,FALSE))=TRUE,"",VLOOKUP($A21,WBS!$A$5:$G767,2,FALSE)))</x:f>
        <x:v/>
      </x:c>
      <x:c r="C21" s="33" t="str">
        <x:f>IF(ISERROR(VLOOKUP($A21,WBS!$A16:$G767,5,FALSE))=TRUE,"",VLOOKUP($A21,WBS!$A16:$G767,5,FALSE))</x:f>
        <x:v/>
      </x:c>
      <x:c r="D21" s="33" t="str">
        <x:f>IF(ISERROR(VLOOKUP($A21,WBS!$A16:$G767,6,FALSE))=TRUE,"",VLOOKUP($A21,WBS!$A16:$G767,6,FALSE))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IF(ISERROR(VLOOKUP($A22,WBS!$A$5:$G768,2,FALSE))=TRUE,"",IF(ISBLANK(VLOOKUP($A22,WBS!$A$5:$G768,2,FALSE))=TRUE,"",VLOOKUP($A22,WBS!$A$5:$G768,2,FALSE)))</x:f>
        <x:v/>
      </x:c>
      <x:c r="C22" s="33" t="str">
        <x:f>IF(ISERROR(VLOOKUP($A22,WBS!$A43:$G768,5,FALSE))=TRUE,"",VLOOKUP($A22,WBS!$A43:$G768,5,FALSE))</x:f>
        <x:v/>
      </x:c>
      <x:c r="D22" s="33" t="str">
        <x:f>IF(ISERROR(VLOOKUP($A22,WBS!$A43:$G768,6,FALSE))=TRUE,"",VLOOKUP($A22,WBS!$A43:$G768,6,FALSE))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IF(ISERROR(VLOOKUP($A23,WBS!$A$5:$G769,2,FALSE))=TRUE,"",IF(ISBLANK(VLOOKUP($A23,WBS!$A$5:$G769,2,FALSE))=TRUE,"",VLOOKUP($A23,WBS!$A$5:$G769,2,FALSE)))</x:f>
        <x:v/>
      </x:c>
      <x:c r="C23" s="33" t="str">
        <x:f>IF(ISERROR(VLOOKUP($A23,WBS!$A43:$G769,5,FALSE))=TRUE,"",VLOOKUP($A23,WBS!$A43:$G769,5,FALSE))</x:f>
        <x:v/>
      </x:c>
      <x:c r="D23" s="33" t="str">
        <x:f>IF(ISERROR(VLOOKUP($A23,WBS!$A43:$G769,6,FALSE))=TRUE,"",VLOOKUP($A23,WBS!$A43:$G769,6,FALSE))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IF(ISERROR(VLOOKUP($A24,WBS!$A$5:$G770,2,FALSE))=TRUE,"",IF(ISBLANK(VLOOKUP($A24,WBS!$A$5:$G770,2,FALSE))=TRUE,"",VLOOKUP($A24,WBS!$A$5:$G770,2,FALSE)))</x:f>
        <x:v/>
      </x:c>
      <x:c r="C24" s="33" t="str">
        <x:f>IF(ISERROR(VLOOKUP($A24,WBS!$A49:$G770,5,FALSE))=TRUE,"",VLOOKUP($A24,WBS!$A49:$G770,5,FALSE))</x:f>
        <x:v/>
      </x:c>
      <x:c r="D24" s="33" t="str">
        <x:f>IF(ISERROR(VLOOKUP($A24,WBS!$A49:$G770,6,FALSE))=TRUE,"",VLOOKUP($A24,WBS!$A49:$G770,6,FALSE))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IF(ISERROR(VLOOKUP($A25,WBS!$A$5:$G771,2,FALSE))=TRUE,"",IF(ISBLANK(VLOOKUP($A25,WBS!$A$5:$G771,2,FALSE))=TRUE,"",VLOOKUP($A25,WBS!$A$5:$G771,2,FALSE)))</x:f>
        <x:v/>
      </x:c>
      <x:c r="C25" s="33" t="str">
        <x:f>IF(ISERROR(VLOOKUP($A25,WBS!$A49:$G771,5,FALSE))=TRUE,"",VLOOKUP($A25,WBS!$A49:$G771,5,FALSE))</x:f>
        <x:v/>
      </x:c>
      <x:c r="D25" s="33" t="str">
        <x:f>IF(ISERROR(VLOOKUP($A25,WBS!$A49:$G771,6,FALSE))=TRUE,"",VLOOKUP($A25,WBS!$A49:$G771,6,FALSE))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IF(ISERROR(VLOOKUP($A26,WBS!$A$5:$G772,2,FALSE))=TRUE,"",IF(ISBLANK(VLOOKUP($A26,WBS!$A$5:$G772,2,FALSE))=TRUE,"",VLOOKUP($A26,WBS!$A$5:$G772,2,FALSE)))</x:f>
        <x:v/>
      </x:c>
      <x:c r="C26" s="33" t="str">
        <x:f>IF(ISERROR(VLOOKUP($A26,WBS!$A49:$G772,5,FALSE))=TRUE,"",VLOOKUP($A26,WBS!$A49:$G772,5,FALSE))</x:f>
        <x:v/>
      </x:c>
      <x:c r="D26" s="33" t="str">
        <x:f>IF(ISERROR(VLOOKUP($A26,WBS!$A49:$G772,6,FALSE))=TRUE,"",VLOOKUP($A26,WBS!$A49:$G772,6,FALSE))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IF(ISERROR(VLOOKUP($A27,WBS!$A$5:$G773,2,FALSE))=TRUE,"",IF(ISBLANK(VLOOKUP($A27,WBS!$A$5:$G773,2,FALSE))=TRUE,"",VLOOKUP($A27,WBS!$A$5:$G773,2,FALSE)))</x:f>
        <x:v/>
      </x:c>
      <x:c r="C27" s="33" t="str">
        <x:f>IF(ISERROR(VLOOKUP($A27,WBS!$A49:$G773,5,FALSE))=TRUE,"",VLOOKUP($A27,WBS!$A49:$G773,5,FALSE))</x:f>
        <x:v/>
      </x:c>
      <x:c r="D27" s="33" t="str">
        <x:f>IF(ISERROR(VLOOKUP($A27,WBS!$A49:$G773,6,FALSE))=TRUE,"",VLOOKUP($A27,WBS!$A49:$G773,6,FALSE))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IF(ISERROR(VLOOKUP($A28,WBS!$A$5:$G774,2,FALSE))=TRUE,"",IF(ISBLANK(VLOOKUP($A28,WBS!$A$5:$G774,2,FALSE))=TRUE,"",VLOOKUP($A28,WBS!$A$5:$G774,2,FALSE)))</x:f>
        <x:v/>
      </x:c>
      <x:c r="C28" s="33" t="str">
        <x:f>IF(ISERROR(VLOOKUP($A28,WBS!$A49:$G774,5,FALSE))=TRUE,"",VLOOKUP($A28,WBS!$A49:$G774,5,FALSE))</x:f>
        <x:v/>
      </x:c>
      <x:c r="D28" s="33" t="str">
        <x:f>IF(ISERROR(VLOOKUP($A28,WBS!$A49:$G774,6,FALSE))=TRUE,"",VLOOKUP($A28,WBS!$A49:$G774,6,FALSE))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IF(ISERROR(VLOOKUP($A29,WBS!$A$5:$G775,2,FALSE))=TRUE,"",IF(ISBLANK(VLOOKUP($A29,WBS!$A$5:$G775,2,FALSE))=TRUE,"",VLOOKUP($A29,WBS!$A$5:$G775,2,FALSE)))</x:f>
        <x:v/>
      </x:c>
      <x:c r="C29" s="33" t="str">
        <x:f>IF(ISERROR(VLOOKUP($A29,WBS!$A49:$G775,5,FALSE))=TRUE,"",VLOOKUP($A29,WBS!$A49:$G775,5,FALSE))</x:f>
        <x:v/>
      </x:c>
      <x:c r="D29" s="33" t="str">
        <x:f>IF(ISERROR(VLOOKUP($A29,WBS!$A49:$G775,6,FALSE))=TRUE,"",VLOOKUP($A29,WBS!$A49:$G775,6,FALSE))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IF(ISERROR(VLOOKUP($A30,WBS!$A$5:$G776,2,FALSE))=TRUE,"",IF(ISBLANK(VLOOKUP($A30,WBS!$A$5:$G776,2,FALSE))=TRUE,"",VLOOKUP($A30,WBS!$A$5:$G776,2,FALSE)))</x:f>
        <x:v/>
      </x:c>
      <x:c r="C30" s="33" t="str">
        <x:f>IF(ISERROR(VLOOKUP($A30,WBS!$A49:$G776,5,FALSE))=TRUE,"",VLOOKUP($A30,WBS!$A49:$G776,5,FALSE))</x:f>
        <x:v/>
      </x:c>
      <x:c r="D30" s="33" t="str">
        <x:f>IF(ISERROR(VLOOKUP($A30,WBS!$A49:$G776,6,FALSE))=TRUE,"",VLOOKUP($A30,WBS!$A49:$G776,6,FALSE))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IF(ISERROR(VLOOKUP($A31,WBS!$A$5:$G777,2,FALSE))=TRUE,"",IF(ISBLANK(VLOOKUP($A31,WBS!$A$5:$G777,2,FALSE))=TRUE,"",VLOOKUP($A31,WBS!$A$5:$G777,2,FALSE)))</x:f>
        <x:v/>
      </x:c>
      <x:c r="C31" s="33" t="str">
        <x:f>IF(ISERROR(VLOOKUP($A31,WBS!$A49:$G777,5,FALSE))=TRUE,"",VLOOKUP($A31,WBS!$A49:$G777,5,FALSE))</x:f>
        <x:v/>
      </x:c>
      <x:c r="D31" s="33" t="str">
        <x:f>IF(ISERROR(VLOOKUP($A31,WBS!$A49:$G777,6,FALSE))=TRUE,"",VLOOKUP($A31,WBS!$A49:$G777,6,FALSE))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IF(ISERROR(VLOOKUP($A32,WBS!$A$5:$G778,2,FALSE))=TRUE,"",IF(ISBLANK(VLOOKUP($A32,WBS!$A$5:$G778,2,FALSE))=TRUE,"",VLOOKUP($A32,WBS!$A$5:$G778,2,FALSE)))</x:f>
        <x:v/>
      </x:c>
      <x:c r="C32" s="33" t="str">
        <x:f>IF(ISERROR(VLOOKUP($A32,WBS!$A49:$G778,5,FALSE))=TRUE,"",VLOOKUP($A32,WBS!$A49:$G778,5,FALSE))</x:f>
        <x:v/>
      </x:c>
      <x:c r="D32" s="33" t="str">
        <x:f>IF(ISERROR(VLOOKUP($A32,WBS!$A49:$G778,6,FALSE))=TRUE,"",VLOOKUP($A32,WBS!$A49:$G778,6,FALSE))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IF(ISERROR(VLOOKUP($A33,WBS!$A$5:$G779,2,FALSE))=TRUE,"",IF(ISBLANK(VLOOKUP($A33,WBS!$A$5:$G779,2,FALSE))=TRUE,"",VLOOKUP($A33,WBS!$A$5:$G779,2,FALSE)))</x:f>
        <x:v/>
      </x:c>
      <x:c r="C33" s="33" t="str">
        <x:f>IF(ISERROR(VLOOKUP($A33,WBS!$A49:$G779,5,FALSE))=TRUE,"",VLOOKUP($A33,WBS!$A49:$G779,5,FALSE))</x:f>
        <x:v/>
      </x:c>
      <x:c r="D33" s="33" t="str">
        <x:f>IF(ISERROR(VLOOKUP($A33,WBS!$A49:$G779,6,FALSE))=TRUE,"",VLOOKUP($A33,WBS!$A49:$G779,6,FALSE))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IF(ISERROR(VLOOKUP($A34,WBS!$A$5:$G780,2,FALSE))=TRUE,"",IF(ISBLANK(VLOOKUP($A34,WBS!$A$5:$G780,2,FALSE))=TRUE,"",VLOOKUP($A34,WBS!$A$5:$G780,2,FALSE)))</x:f>
        <x:v/>
      </x:c>
      <x:c r="C34" s="33" t="str">
        <x:f>IF(ISERROR(VLOOKUP($A34,WBS!$A49:$G780,5,FALSE))=TRUE,"",VLOOKUP($A34,WBS!$A49:$G780,5,FALSE))</x:f>
        <x:v/>
      </x:c>
      <x:c r="D34" s="33" t="str">
        <x:f>IF(ISERROR(VLOOKUP($A34,WBS!$A49:$G780,6,FALSE))=TRUE,"",VLOOKUP($A34,WBS!$A49:$G780,6,FALSE))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IF(ISERROR(VLOOKUP($A35,WBS!$A$5:$G781,2,FALSE))=TRUE,"",IF(ISBLANK(VLOOKUP($A35,WBS!$A$5:$G781,2,FALSE))=TRUE,"",VLOOKUP($A35,WBS!$A$5:$G781,2,FALSE)))</x:f>
        <x:v/>
      </x:c>
      <x:c r="C35" s="33" t="str">
        <x:f>IF(ISERROR(VLOOKUP($A35,WBS!$A49:$G781,5,FALSE))=TRUE,"",VLOOKUP($A35,WBS!$A49:$G781,5,FALSE))</x:f>
        <x:v/>
      </x:c>
      <x:c r="D35" s="33" t="str">
        <x:f>IF(ISERROR(VLOOKUP($A35,WBS!$A49:$G781,6,FALSE))=TRUE,"",VLOOKUP($A35,WBS!$A49:$G781,6,FALSE))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IF(ISERROR(VLOOKUP($A36,WBS!$A$5:$G782,2,FALSE))=TRUE,"",IF(ISBLANK(VLOOKUP($A36,WBS!$A$5:$G782,2,FALSE))=TRUE,"",VLOOKUP($A36,WBS!$A$5:$G782,2,FALSE)))</x:f>
        <x:v/>
      </x:c>
      <x:c r="C36" s="33" t="str">
        <x:f>IF(ISERROR(VLOOKUP($A36,WBS!$A49:$G782,5,FALSE))=TRUE,"",VLOOKUP($A36,WBS!$A49:$G782,5,FALSE))</x:f>
        <x:v/>
      </x:c>
      <x:c r="D36" s="33" t="str">
        <x:f>IF(ISERROR(VLOOKUP($A36,WBS!$A49:$G782,6,FALSE))=TRUE,"",VLOOKUP($A36,WBS!$A49:$G782,6,FALSE))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IF(ISERROR(VLOOKUP($A37,WBS!$A$5:$G783,2,FALSE))=TRUE,"",IF(ISBLANK(VLOOKUP($A37,WBS!$A$5:$G783,2,FALSE))=TRUE,"",VLOOKUP($A37,WBS!$A$5:$G783,2,FALSE)))</x:f>
        <x:v/>
      </x:c>
      <x:c r="C37" s="33" t="str">
        <x:f>IF(ISERROR(VLOOKUP($A37,WBS!$A49:$G783,5,FALSE))=TRUE,"",VLOOKUP($A37,WBS!$A49:$G783,5,FALSE))</x:f>
        <x:v/>
      </x:c>
      <x:c r="D37" s="33" t="str">
        <x:f>IF(ISERROR(VLOOKUP($A37,WBS!$A49:$G783,6,FALSE))=TRUE,"",VLOOKUP($A37,WBS!$A49:$G783,6,FALSE))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IF(ISERROR(VLOOKUP($A38,WBS!$A$5:$G784,2,FALSE))=TRUE,"",IF(ISBLANK(VLOOKUP($A38,WBS!$A$5:$G784,2,FALSE))=TRUE,"",VLOOKUP($A38,WBS!$A$5:$G784,2,FALSE)))</x:f>
        <x:v/>
      </x:c>
      <x:c r="C38" s="33" t="str">
        <x:f>IF(ISERROR(VLOOKUP($A38,WBS!$A49:$G784,5,FALSE))=TRUE,"",VLOOKUP($A38,WBS!$A49:$G784,5,FALSE))</x:f>
        <x:v/>
      </x:c>
      <x:c r="D38" s="33" t="str">
        <x:f>IF(ISERROR(VLOOKUP($A38,WBS!$A49:$G784,6,FALSE))=TRUE,"",VLOOKUP($A38,WBS!$A49:$G784,6,FALSE))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IF(ISERROR(VLOOKUP($A39,WBS!$A$5:$G785,2,FALSE))=TRUE,"",IF(ISBLANK(VLOOKUP($A39,WBS!$A$5:$G785,2,FALSE))=TRUE,"",VLOOKUP($A39,WBS!$A$5:$G785,2,FALSE)))</x:f>
        <x:v/>
      </x:c>
      <x:c r="C39" s="33" t="str">
        <x:f>IF(ISERROR(VLOOKUP($A39,WBS!$A49:$G785,5,FALSE))=TRUE,"",VLOOKUP($A39,WBS!$A49:$G785,5,FALSE))</x:f>
        <x:v/>
      </x:c>
      <x:c r="D39" s="33" t="str">
        <x:f>IF(ISERROR(VLOOKUP($A39,WBS!$A49:$G785,6,FALSE))=TRUE,"",VLOOKUP($A39,WBS!$A49:$G785,6,FALSE))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IF(ISERROR(VLOOKUP($A40,WBS!$A$5:$G786,2,FALSE))=TRUE,"",IF(ISBLANK(VLOOKUP($A40,WBS!$A$5:$G786,2,FALSE))=TRUE,"",VLOOKUP($A40,WBS!$A$5:$G786,2,FALSE)))</x:f>
        <x:v/>
      </x:c>
      <x:c r="C40" s="33" t="str">
        <x:f>IF(ISERROR(VLOOKUP($A40,WBS!$A49:$G786,5,FALSE))=TRUE,"",VLOOKUP($A40,WBS!$A49:$G786,5,FALSE))</x:f>
        <x:v/>
      </x:c>
      <x:c r="D40" s="33" t="str">
        <x:f>IF(ISERROR(VLOOKUP($A40,WBS!$A49:$G786,6,FALSE))=TRUE,"",VLOOKUP($A40,WBS!$A49:$G786,6,FALSE))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IF(ISERROR(VLOOKUP($A41,WBS!$A$5:$G787,2,FALSE))=TRUE,"",IF(ISBLANK(VLOOKUP($A41,WBS!$A$5:$G787,2,FALSE))=TRUE,"",VLOOKUP($A41,WBS!$A$5:$G787,2,FALSE)))</x:f>
        <x:v/>
      </x:c>
      <x:c r="C41" s="33" t="str">
        <x:f>IF(ISERROR(VLOOKUP($A41,WBS!$A49:$G787,5,FALSE))=TRUE,"",VLOOKUP($A41,WBS!$A49:$G787,5,FALSE))</x:f>
        <x:v/>
      </x:c>
      <x:c r="D41" s="33" t="str">
        <x:f>IF(ISERROR(VLOOKUP($A41,WBS!$A49:$G787,6,FALSE))=TRUE,"",VLOOKUP($A41,WBS!$A49:$G787,6,FALSE))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IF(ISERROR(VLOOKUP($A42,WBS!$A$5:$G788,2,FALSE))=TRUE,"",IF(ISBLANK(VLOOKUP($A42,WBS!$A$5:$G788,2,FALSE))=TRUE,"",VLOOKUP($A42,WBS!$A$5:$G788,2,FALSE)))</x:f>
        <x:v/>
      </x:c>
      <x:c r="C42" s="33" t="str">
        <x:f>IF(ISERROR(VLOOKUP($A42,WBS!$A49:$G788,5,FALSE))=TRUE,"",VLOOKUP($A42,WBS!$A49:$G788,5,FALSE))</x:f>
        <x:v/>
      </x:c>
      <x:c r="D42" s="33" t="str">
        <x:f>IF(ISERROR(VLOOKUP($A42,WBS!$A49:$G788,6,FALSE))=TRUE,"",VLOOKUP($A42,WBS!$A49:$G788,6,FALSE))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IF(ISERROR(VLOOKUP($A43,WBS!$A$5:$G789,2,FALSE))=TRUE,"",IF(ISBLANK(VLOOKUP($A43,WBS!$A$5:$G789,2,FALSE))=TRUE,"",VLOOKUP($A43,WBS!$A$5:$G789,2,FALSE)))</x:f>
        <x:v/>
      </x:c>
      <x:c r="C43" s="33" t="str">
        <x:f>IF(ISERROR(VLOOKUP($A43,WBS!$A49:$G789,5,FALSE))=TRUE,"",VLOOKUP($A43,WBS!$A49:$G789,5,FALSE))</x:f>
        <x:v/>
      </x:c>
      <x:c r="D43" s="33" t="str">
        <x:f>IF(ISERROR(VLOOKUP($A43,WBS!$A49:$G789,6,FALSE))=TRUE,"",VLOOKUP($A43,WBS!$A49:$G789,6,FALSE))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IF(ISERROR(VLOOKUP($A44,WBS!$A$5:$G790,2,FALSE))=TRUE,"",IF(ISBLANK(VLOOKUP($A44,WBS!$A$5:$G790,2,FALSE))=TRUE,"",VLOOKUP($A44,WBS!$A$5:$G790,2,FALSE)))</x:f>
        <x:v/>
      </x:c>
      <x:c r="C44" s="33" t="str">
        <x:f>IF(ISERROR(VLOOKUP($A44,WBS!$A49:$G790,5,FALSE))=TRUE,"",VLOOKUP($A44,WBS!$A49:$G790,5,FALSE))</x:f>
        <x:v/>
      </x:c>
      <x:c r="D44" s="33" t="str">
        <x:f>IF(ISERROR(VLOOKUP($A44,WBS!$A49:$G790,6,FALSE))=TRUE,"",VLOOKUP($A44,WBS!$A49:$G790,6,FALSE))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IF(ISERROR(VLOOKUP($A45,WBS!$A$5:$G791,2,FALSE))=TRUE,"",IF(ISBLANK(VLOOKUP($A45,WBS!$A$5:$G791,2,FALSE))=TRUE,"",VLOOKUP($A45,WBS!$A$5:$G791,2,FALSE)))</x:f>
        <x:v/>
      </x:c>
      <x:c r="C45" s="33" t="str">
        <x:f>IF(ISERROR(VLOOKUP($A45,WBS!$A49:$G791,5,FALSE))=TRUE,"",VLOOKUP($A45,WBS!$A49:$G791,5,FALSE))</x:f>
        <x:v/>
      </x:c>
      <x:c r="D45" s="33" t="str">
        <x:f>IF(ISERROR(VLOOKUP($A45,WBS!$A49:$G791,6,FALSE))=TRUE,"",VLOOKUP($A45,WBS!$A49:$G791,6,FALSE))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IF(ISERROR(VLOOKUP($A46,WBS!$A$5:$G792,2,FALSE))=TRUE,"",IF(ISBLANK(VLOOKUP($A46,WBS!$A$5:$G792,2,FALSE))=TRUE,"",VLOOKUP($A46,WBS!$A$5:$G792,2,FALSE)))</x:f>
        <x:v/>
      </x:c>
      <x:c r="C46" s="33" t="str">
        <x:f>IF(ISERROR(VLOOKUP($A46,WBS!$A49:$G792,5,FALSE))=TRUE,"",VLOOKUP($A46,WBS!$A49:$G792,5,FALSE))</x:f>
        <x:v/>
      </x:c>
      <x:c r="D46" s="33" t="str">
        <x:f>IF(ISERROR(VLOOKUP($A46,WBS!$A49:$G792,6,FALSE))=TRUE,"",VLOOKUP($A46,WBS!$A49:$G792,6,FALSE))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IF(ISERROR(VLOOKUP($A47,WBS!$A$5:$G793,2,FALSE))=TRUE,"",IF(ISBLANK(VLOOKUP($A47,WBS!$A$5:$G793,2,FALSE))=TRUE,"",VLOOKUP($A47,WBS!$A$5:$G793,2,FALSE)))</x:f>
        <x:v/>
      </x:c>
      <x:c r="C47" s="33" t="str">
        <x:f>IF(ISERROR(VLOOKUP($A47,WBS!$A49:$G793,5,FALSE))=TRUE,"",VLOOKUP($A47,WBS!$A49:$G793,5,FALSE))</x:f>
        <x:v/>
      </x:c>
      <x:c r="D47" s="33" t="str">
        <x:f>IF(ISERROR(VLOOKUP($A47,WBS!$A49:$G793,6,FALSE))=TRUE,"",VLOOKUP($A47,WBS!$A49:$G793,6,FALSE))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IF(ISERROR(VLOOKUP($A48,WBS!$A$5:$G794,2,FALSE))=TRUE,"",IF(ISBLANK(VLOOKUP($A48,WBS!$A$5:$G794,2,FALSE))=TRUE,"",VLOOKUP($A48,WBS!$A$5:$G794,2,FALSE)))</x:f>
        <x:v/>
      </x:c>
      <x:c r="C48" s="33" t="str">
        <x:f>IF(ISERROR(VLOOKUP($A48,WBS!$A49:$G794,5,FALSE))=TRUE,"",VLOOKUP($A48,WBS!$A49:$G794,5,FALSE))</x:f>
        <x:v/>
      </x:c>
      <x:c r="D48" s="33" t="str">
        <x:f>IF(ISERROR(VLOOKUP($A48,WBS!$A49:$G794,6,FALSE))=TRUE,"",VLOOKUP($A48,WBS!$A49:$G794,6,FALSE))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IF(ISERROR(VLOOKUP($A49,WBS!$A$5:$G795,2,FALSE))=TRUE,"",IF(ISBLANK(VLOOKUP($A49,WBS!$A$5:$G795,2,FALSE))=TRUE,"",VLOOKUP($A49,WBS!$A$5:$G795,2,FALSE)))</x:f>
        <x:v/>
      </x:c>
      <x:c r="C49" s="33" t="str">
        <x:f>IF(ISERROR(VLOOKUP($A49,WBS!$A49:$G795,5,FALSE))=TRUE,"",VLOOKUP($A49,WBS!$A49:$G795,5,FALSE))</x:f>
        <x:v/>
      </x:c>
      <x:c r="D49" s="33" t="str">
        <x:f>IF(ISERROR(VLOOKUP($A49,WBS!$A49:$G795,6,FALSE))=TRUE,"",VLOOKUP($A49,WBS!$A49:$G795,6,FALSE))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IF(ISERROR(VLOOKUP($A50,WBS!$A$5:$G796,2,FALSE))=TRUE,"",IF(ISBLANK(VLOOKUP($A50,WBS!$A$5:$G796,2,FALSE))=TRUE,"",VLOOKUP($A50,WBS!$A$5:$G796,2,FALSE)))</x:f>
        <x:v/>
      </x:c>
      <x:c r="C50" s="33" t="str">
        <x:f>IF(ISERROR(VLOOKUP($A50,WBS!$A49:$G796,5,FALSE))=TRUE,"",VLOOKUP($A50,WBS!$A49:$G796,5,FALSE))</x:f>
        <x:v/>
      </x:c>
      <x:c r="D50" s="33" t="str">
        <x:f>IF(ISERROR(VLOOKUP($A50,WBS!$A49:$G796,6,FALSE))=TRUE,"",VLOOKUP($A50,WBS!$A49:$G796,6,FALSE))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IF(ISERROR(VLOOKUP($A51,WBS!$A$5:$G797,2,FALSE))=TRUE,"",IF(ISBLANK(VLOOKUP($A51,WBS!$A$5:$G797,2,FALSE))=TRUE,"",VLOOKUP($A51,WBS!$A$5:$G797,2,FALSE)))</x:f>
        <x:v/>
      </x:c>
      <x:c r="C51" s="33" t="str">
        <x:f>IF(ISERROR(VLOOKUP($A51,WBS!$A50:$G797,5,FALSE))=TRUE,"",VLOOKUP($A51,WBS!$A50:$G797,5,FALSE))</x:f>
        <x:v/>
      </x:c>
      <x:c r="D51" s="33" t="str">
        <x:f>IF(ISERROR(VLOOKUP($A51,WBS!$A50:$G797,6,FALSE))=TRUE,"",VLOOKUP($A51,WBS!$A50:$G797,6,FALSE))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IF(ISERROR(VLOOKUP($A52,WBS!$A$5:$G798,2,FALSE))=TRUE,"",IF(ISBLANK(VLOOKUP($A52,WBS!$A$5:$G798,2,FALSE))=TRUE,"",VLOOKUP($A52,WBS!$A$5:$G798,2,FALSE)))</x:f>
        <x:v/>
      </x:c>
      <x:c r="C52" s="33" t="str">
        <x:f>IF(ISERROR(VLOOKUP($A52,WBS!$A51:$G798,5,FALSE))=TRUE,"",VLOOKUP($A52,WBS!$A51:$G798,5,FALSE))</x:f>
        <x:v/>
      </x:c>
      <x:c r="D52" s="33" t="str">
        <x:f>IF(ISERROR(VLOOKUP($A52,WBS!$A51:$G798,6,FALSE))=TRUE,"",VLOOKUP($A52,WBS!$A51:$G798,6,FALSE))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IF(ISERROR(VLOOKUP($A53,WBS!$A$5:$G799,2,FALSE))=TRUE,"",IF(ISBLANK(VLOOKUP($A53,WBS!$A$5:$G799,2,FALSE))=TRUE,"",VLOOKUP($A53,WBS!$A$5:$G799,2,FALSE)))</x:f>
        <x:v/>
      </x:c>
      <x:c r="C53" s="33" t="str">
        <x:f>IF(ISERROR(VLOOKUP($A53,WBS!$A52:$G799,5,FALSE))=TRUE,"",VLOOKUP($A53,WBS!$A52:$G799,5,FALSE))</x:f>
        <x:v/>
      </x:c>
      <x:c r="D53" s="33" t="str">
        <x:f>IF(ISERROR(VLOOKUP($A53,WBS!$A52:$G799,6,FALSE))=TRUE,"",VLOOKUP($A53,WBS!$A52:$G799,6,FALSE))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IF(ISERROR(VLOOKUP($A54,WBS!$A$5:$G800,2,FALSE))=TRUE,"",IF(ISBLANK(VLOOKUP($A54,WBS!$A$5:$G800,2,FALSE))=TRUE,"",VLOOKUP($A54,WBS!$A$5:$G800,2,FALSE)))</x:f>
        <x:v/>
      </x:c>
      <x:c r="C54" s="33" t="str">
        <x:f>IF(ISERROR(VLOOKUP($A54,WBS!$A53:$G800,5,FALSE))=TRUE,"",VLOOKUP($A54,WBS!$A53:$G800,5,FALSE))</x:f>
        <x:v/>
      </x:c>
      <x:c r="D54" s="33" t="str">
        <x:f>IF(ISERROR(VLOOKUP($A54,WBS!$A53:$G800,6,FALSE))=TRUE,"",VLOOKUP($A54,WBS!$A53:$G800,6,FALSE))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IF(ISERROR(VLOOKUP($A55,WBS!$A$5:$G801,2,FALSE))=TRUE,"",IF(ISBLANK(VLOOKUP($A55,WBS!$A$5:$G801,2,FALSE))=TRUE,"",VLOOKUP($A55,WBS!$A$5:$G801,2,FALSE)))</x:f>
        <x:v/>
      </x:c>
      <x:c r="C55" s="33" t="str">
        <x:f>IF(ISERROR(VLOOKUP($A55,WBS!$A54:$G801,5,FALSE))=TRUE,"",VLOOKUP($A55,WBS!$A54:$G801,5,FALSE))</x:f>
        <x:v/>
      </x:c>
      <x:c r="D55" s="33" t="str">
        <x:f>IF(ISERROR(VLOOKUP($A55,WBS!$A54:$G801,6,FALSE))=TRUE,"",VLOOKUP($A55,WBS!$A54:$G801,6,FALSE))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IF(ISERROR(VLOOKUP($A56,WBS!$A$5:$G802,2,FALSE))=TRUE,"",IF(ISBLANK(VLOOKUP($A56,WBS!$A$5:$G802,2,FALSE))=TRUE,"",VLOOKUP($A56,WBS!$A$5:$G802,2,FALSE)))</x:f>
        <x:v/>
      </x:c>
      <x:c r="C56" s="33" t="str">
        <x:f>IF(ISERROR(VLOOKUP($A56,WBS!$A55:$G802,5,FALSE))=TRUE,"",VLOOKUP($A56,WBS!$A55:$G802,5,FALSE))</x:f>
        <x:v/>
      </x:c>
      <x:c r="D56" s="33" t="str">
        <x:f>IF(ISERROR(VLOOKUP($A56,WBS!$A55:$G802,6,FALSE))=TRUE,"",VLOOKUP($A56,WBS!$A55:$G802,6,FALSE))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IF(ISERROR(VLOOKUP($A57,WBS!$A$5:$G803,2,FALSE))=TRUE,"",IF(ISBLANK(VLOOKUP($A57,WBS!$A$5:$G803,2,FALSE))=TRUE,"",VLOOKUP($A57,WBS!$A$5:$G803,2,FALSE)))</x:f>
        <x:v/>
      </x:c>
      <x:c r="C57" s="33" t="str">
        <x:f>IF(ISERROR(VLOOKUP($A57,WBS!$A56:$G803,5,FALSE))=TRUE,"",VLOOKUP($A57,WBS!$A56:$G803,5,FALSE))</x:f>
        <x:v/>
      </x:c>
      <x:c r="D57" s="33" t="str">
        <x:f>IF(ISERROR(VLOOKUP($A57,WBS!$A56:$G803,6,FALSE))=TRUE,"",VLOOKUP($A57,WBS!$A56:$G803,6,FALSE))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IF(ISERROR(VLOOKUP($A58,WBS!$A$5:$G804,2,FALSE))=TRUE,"",IF(ISBLANK(VLOOKUP($A58,WBS!$A$5:$G804,2,FALSE))=TRUE,"",VLOOKUP($A58,WBS!$A$5:$G804,2,FALSE)))</x:f>
        <x:v/>
      </x:c>
      <x:c r="C58" s="33" t="str">
        <x:f>IF(ISERROR(VLOOKUP($A58,WBS!$A57:$G804,5,FALSE))=TRUE,"",VLOOKUP($A58,WBS!$A57:$G804,5,FALSE))</x:f>
        <x:v/>
      </x:c>
      <x:c r="D58" s="33" t="str">
        <x:f>IF(ISERROR(VLOOKUP($A58,WBS!$A57:$G804,6,FALSE))=TRUE,"",VLOOKUP($A58,WBS!$A57:$G804,6,FALSE))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IF(ISERROR(VLOOKUP($A59,WBS!$A$5:$G805,2,FALSE))=TRUE,"",IF(ISBLANK(VLOOKUP($A59,WBS!$A$5:$G805,2,FALSE))=TRUE,"",VLOOKUP($A59,WBS!$A$5:$G805,2,FALSE)))</x:f>
        <x:v/>
      </x:c>
      <x:c r="C59" s="33" t="str">
        <x:f>IF(ISERROR(VLOOKUP($A59,WBS!$A58:$G805,5,FALSE))=TRUE,"",VLOOKUP($A59,WBS!$A58:$G805,5,FALSE))</x:f>
        <x:v/>
      </x:c>
      <x:c r="D59" s="33" t="str">
        <x:f>IF(ISERROR(VLOOKUP($A59,WBS!$A58:$G805,6,FALSE))=TRUE,"",VLOOKUP($A59,WBS!$A58:$G805,6,FALSE))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26" t="s">
        <x:v>44</x:v>
      </x:c>
      <x:c r="C1" s="226"/>
      <x:c r="D1" s="226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26" t="s">
        <x:v>181</x:v>
      </x:c>
      <x:c r="B1" s="226"/>
      <x:c r="C1" s="226"/>
      <x:c r="D1" s="226"/>
      <x:c r="E1" s="226"/>
      <x:c r="F1" s="226"/>
      <x:c r="G1" s="226"/>
      <x:c r="H1" s="226"/>
      <x:c r="I1" s="226"/>
      <x:c r="J1" s="226"/>
      <x:c r="K1" s="226"/>
      <x:c r="L1" s="226"/>
      <x:c r="M1" s="226"/>
      <x:c r="N1" s="226"/>
      <x:c r="O1" s="226"/>
      <x:c r="P1" s="226"/>
      <x:c r="Q1" s="226"/>
      <x:c r="R1" s="226"/>
      <x:c r="S1" s="226"/>
      <x:c r="T1" s="226"/>
      <x:c r="U1" s="226"/>
    </x:row>
    <x:row r="2" spans="1:49" ht="18.75">
      <x:c r="A2" s="19" t="s">
        <x:v>164</x:v>
      </x:c>
      <x:c r="H2" s="230"/>
      <x:c r="I2" s="230"/>
      <x:c r="J2" s="230"/>
      <x:c r="AW2" s="35"/>
    </x:row>
    <x:row r="3" ht="5.25" customHeight="1"/>
    <x:row r="4" spans="1:48" ht="15" customHeight="1">
      <x:c r="A4" s="228">
        <x:v>2012</x:v>
      </x:c>
      <x:c r="B4" s="228"/>
      <x:c r="C4" s="228"/>
      <x:c r="D4" s="228"/>
      <x:c r="E4" s="228"/>
      <x:c r="F4" s="228"/>
      <x:c r="G4" s="228"/>
      <x:c r="H4" s="228"/>
      <x:c r="I4" s="228"/>
      <x:c r="J4" s="228"/>
      <x:c r="K4" s="228"/>
      <x:c r="L4" s="228"/>
      <x:c r="M4" s="228"/>
      <x:c r="N4" s="228"/>
      <x:c r="O4" s="228"/>
      <x:c r="P4" s="228"/>
      <x:c r="Q4" s="228"/>
      <x:c r="R4" s="228"/>
      <x:c r="S4" s="228"/>
      <x:c r="T4" s="228"/>
      <x:c r="U4" s="228"/>
      <x:c r="V4" s="228"/>
      <x:c r="W4" s="228"/>
      <x:c r="X4" s="228"/>
      <x:c r="Y4" s="229">
        <x:v>2013</x:v>
      </x:c>
      <x:c r="Z4" s="229"/>
      <x:c r="AA4" s="229"/>
      <x:c r="AB4" s="229"/>
      <x:c r="AC4" s="229"/>
      <x:c r="AD4" s="229"/>
      <x:c r="AE4" s="229"/>
      <x:c r="AF4" s="229"/>
      <x:c r="AG4" s="229"/>
      <x:c r="AH4" s="229"/>
      <x:c r="AI4" s="229"/>
      <x:c r="AJ4" s="229"/>
      <x:c r="AK4" s="229"/>
      <x:c r="AL4" s="229"/>
      <x:c r="AM4" s="229"/>
      <x:c r="AN4" s="229"/>
      <x:c r="AO4" s="229"/>
      <x:c r="AP4" s="229"/>
      <x:c r="AQ4" s="229"/>
      <x:c r="AR4" s="229"/>
      <x:c r="AS4" s="229"/>
      <x:c r="AT4" s="229"/>
      <x:c r="AU4" s="229"/>
      <x:c r="AV4" s="229"/>
    </x:row>
    <x:row r="5" spans="1:50">
      <x:c r="A5" s="227">
        <x:v>40909</x:v>
      </x:c>
      <x:c r="B5" s="227"/>
      <x:c r="C5" s="227">
        <x:v>40940</x:v>
      </x:c>
      <x:c r="D5" s="227"/>
      <x:c r="E5" s="227">
        <x:v>40969</x:v>
      </x:c>
      <x:c r="F5" s="227"/>
      <x:c r="G5" s="227">
        <x:v>41000</x:v>
      </x:c>
      <x:c r="H5" s="227"/>
      <x:c r="I5" s="227">
        <x:v>41030</x:v>
      </x:c>
      <x:c r="J5" s="227"/>
      <x:c r="K5" s="227">
        <x:v>41061</x:v>
      </x:c>
      <x:c r="L5" s="227"/>
      <x:c r="M5" s="227">
        <x:v>41091</x:v>
      </x:c>
      <x:c r="N5" s="227"/>
      <x:c r="O5" s="227">
        <x:v>41122</x:v>
      </x:c>
      <x:c r="P5" s="227"/>
      <x:c r="Q5" s="227">
        <x:v>41153</x:v>
      </x:c>
      <x:c r="R5" s="227"/>
      <x:c r="S5" s="227">
        <x:v>41183</x:v>
      </x:c>
      <x:c r="T5" s="227"/>
      <x:c r="U5" s="227">
        <x:v>41214</x:v>
      </x:c>
      <x:c r="V5" s="227"/>
      <x:c r="W5" s="227">
        <x:v>41244</x:v>
      </x:c>
      <x:c r="X5" s="227"/>
      <x:c r="Y5" s="227">
        <x:v>41275</x:v>
      </x:c>
      <x:c r="Z5" s="227"/>
      <x:c r="AA5" s="227">
        <x:v>41306</x:v>
      </x:c>
      <x:c r="AB5" s="227"/>
      <x:c r="AC5" s="227">
        <x:v>41334</x:v>
      </x:c>
      <x:c r="AD5" s="227"/>
      <x:c r="AE5" s="227">
        <x:v>41365</x:v>
      </x:c>
      <x:c r="AF5" s="227"/>
      <x:c r="AG5" s="227">
        <x:v>41395</x:v>
      </x:c>
      <x:c r="AH5" s="227"/>
      <x:c r="AI5" s="227">
        <x:v>41426</x:v>
      </x:c>
      <x:c r="AJ5" s="227"/>
      <x:c r="AK5" s="227">
        <x:v>41456</x:v>
      </x:c>
      <x:c r="AL5" s="227"/>
      <x:c r="AM5" s="227">
        <x:v>41487</x:v>
      </x:c>
      <x:c r="AN5" s="227"/>
      <x:c r="AO5" s="227">
        <x:v>41518</x:v>
      </x:c>
      <x:c r="AP5" s="227"/>
      <x:c r="AQ5" s="227">
        <x:v>41548</x:v>
      </x:c>
      <x:c r="AR5" s="227"/>
      <x:c r="AS5" s="227">
        <x:v>41579</x:v>
      </x:c>
      <x:c r="AT5" s="227"/>
      <x:c r="AU5" s="227">
        <x:v>41609</x:v>
      </x:c>
      <x:c r="AV5" s="227"/>
      <x:c r="AW5" s="227" t="s">
        <x:v>73</x:v>
      </x:c>
      <x:c r="AX5" s="227"/>
    </x:row>
    <x:row r="6" spans="1:50" s="39" customFormat="1" ht="9.75">
      <x:c r="A6" s="38" t="s">
        <x:v>25</x:v>
      </x:c>
      <x:c r="B6" s="40" t="s">
        <x:v>22</x:v>
      </x:c>
      <x:c r="C6" s="38" t="s">
        <x:v>25</x:v>
      </x:c>
      <x:c r="D6" s="38" t="s">
        <x:v>22</x:v>
      </x:c>
      <x:c r="E6" s="38" t="s">
        <x:v>25</x:v>
      </x:c>
      <x:c r="F6" s="38" t="s">
        <x:v>22</x:v>
      </x:c>
      <x:c r="G6" s="38" t="s">
        <x:v>25</x:v>
      </x:c>
      <x:c r="H6" s="38" t="s">
        <x:v>22</x:v>
      </x:c>
      <x:c r="I6" s="38" t="s">
        <x:v>25</x:v>
      </x:c>
      <x:c r="J6" s="38" t="s">
        <x:v>22</x:v>
      </x:c>
      <x:c r="K6" s="38" t="s">
        <x:v>25</x:v>
      </x:c>
      <x:c r="L6" s="38" t="s">
        <x:v>22</x:v>
      </x:c>
      <x:c r="M6" s="38" t="s">
        <x:v>25</x:v>
      </x:c>
      <x:c r="N6" s="38" t="s">
        <x:v>22</x:v>
      </x:c>
      <x:c r="O6" s="38" t="s">
        <x:v>25</x:v>
      </x:c>
      <x:c r="P6" s="38" t="s">
        <x:v>22</x:v>
      </x:c>
      <x:c r="Q6" s="38" t="s">
        <x:v>25</x:v>
      </x:c>
      <x:c r="R6" s="38" t="s">
        <x:v>22</x:v>
      </x:c>
      <x:c r="S6" s="38" t="s">
        <x:v>25</x:v>
      </x:c>
      <x:c r="T6" s="38" t="s">
        <x:v>22</x:v>
      </x:c>
      <x:c r="U6" s="38" t="s">
        <x:v>25</x:v>
      </x:c>
      <x:c r="V6" s="38" t="s">
        <x:v>22</x:v>
      </x:c>
      <x:c r="W6" s="38" t="s">
        <x:v>25</x:v>
      </x:c>
      <x:c r="X6" s="38" t="s">
        <x:v>22</x:v>
      </x:c>
      <x:c r="Y6" s="38" t="s">
        <x:v>25</x:v>
      </x:c>
      <x:c r="Z6" s="38" t="s">
        <x:v>22</x:v>
      </x:c>
      <x:c r="AA6" s="38" t="s">
        <x:v>25</x:v>
      </x:c>
      <x:c r="AB6" s="38" t="s">
        <x:v>22</x:v>
      </x:c>
      <x:c r="AC6" s="38" t="s">
        <x:v>25</x:v>
      </x:c>
      <x:c r="AD6" s="38" t="s">
        <x:v>22</x:v>
      </x:c>
      <x:c r="AE6" s="38" t="s">
        <x:v>25</x:v>
      </x:c>
      <x:c r="AF6" s="38" t="s">
        <x:v>22</x:v>
      </x:c>
      <x:c r="AG6" s="38" t="s">
        <x:v>25</x:v>
      </x:c>
      <x:c r="AH6" s="38" t="s">
        <x:v>22</x:v>
      </x:c>
      <x:c r="AI6" s="38" t="s">
        <x:v>25</x:v>
      </x:c>
      <x:c r="AJ6" s="38" t="s">
        <x:v>22</x:v>
      </x:c>
      <x:c r="AK6" s="38" t="s">
        <x:v>25</x:v>
      </x:c>
      <x:c r="AL6" s="38" t="s">
        <x:v>22</x:v>
      </x:c>
      <x:c r="AM6" s="38" t="s">
        <x:v>25</x:v>
      </x:c>
      <x:c r="AN6" s="38" t="s">
        <x:v>22</x:v>
      </x:c>
      <x:c r="AO6" s="38" t="s">
        <x:v>25</x:v>
      </x:c>
      <x:c r="AP6" s="38" t="s">
        <x:v>22</x:v>
      </x:c>
      <x:c r="AQ6" s="38" t="s">
        <x:v>25</x:v>
      </x:c>
      <x:c r="AR6" s="38" t="s">
        <x:v>22</x:v>
      </x:c>
      <x:c r="AS6" s="38" t="s">
        <x:v>25</x:v>
      </x:c>
      <x:c r="AT6" s="38" t="s">
        <x:v>22</x:v>
      </x:c>
      <x:c r="AU6" s="38" t="s">
        <x:v>25</x:v>
      </x:c>
      <x:c r="AV6" s="38" t="s">
        <x:v>22</x:v>
      </x:c>
      <x:c r="AW6" s="38" t="s">
        <x:v>25</x:v>
      </x:c>
      <x:c r="AX6" s="38" t="s">
        <x:v>22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1180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22</cp:revision>
  <cp:lastPrinted>2019-07-24T12:56:09.000</cp:lastPrinted>
  <dcterms:created xsi:type="dcterms:W3CDTF">2008-02-15T08:37:21.000</dcterms:created>
  <dcterms:modified xsi:type="dcterms:W3CDTF">2025-11-18T07:12:48.365</dcterms:modified>
  <cp:version>1200.0100.01</cp:version>
</cp:coreProperties>
</file>