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nd747\Dropbox (Partners HealthCare)\T0594_Perturbation Study\16s qPCR\2d50pm-10d54 2d63-10d64pm\"/>
    </mc:Choice>
  </mc:AlternateContent>
  <xr:revisionPtr revIDLastSave="0" documentId="13_ncr:1_{91E24B2C-A0F9-4564-99E5-C12831B38156}" xr6:coauthVersionLast="36" xr6:coauthVersionMax="36" xr10:uidLastSave="{00000000-0000-0000-0000-000000000000}"/>
  <bookViews>
    <workbookView xWindow="0" yWindow="0" windowWidth="28800" windowHeight="14010" xr2:uid="{00000000-000D-0000-FFFF-FFFF00000000}"/>
  </bookViews>
  <sheets>
    <sheet name="Standard Curve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9" i="1" l="1"/>
  <c r="S38" i="1"/>
  <c r="P69" i="1" l="1"/>
  <c r="O69" i="1"/>
  <c r="C69" i="1"/>
  <c r="D69" i="1"/>
  <c r="E69" i="1"/>
  <c r="B69" i="1"/>
  <c r="O41" i="1"/>
  <c r="P40" i="1"/>
  <c r="Q40" i="1" s="1"/>
  <c r="T39" i="1"/>
  <c r="R39" i="1"/>
  <c r="Q39" i="1"/>
  <c r="P39" i="1"/>
  <c r="O39" i="1"/>
  <c r="T38" i="1"/>
  <c r="R38" i="1"/>
  <c r="Q38" i="1"/>
  <c r="P38" i="1"/>
  <c r="O38" i="1"/>
  <c r="B41" i="1"/>
  <c r="D40" i="1"/>
  <c r="D41" i="1" s="1"/>
  <c r="C40" i="1"/>
  <c r="C41" i="1" s="1"/>
  <c r="G39" i="1"/>
  <c r="F39" i="1"/>
  <c r="E39" i="1"/>
  <c r="D39" i="1"/>
  <c r="C39" i="1"/>
  <c r="B39" i="1"/>
  <c r="G38" i="1"/>
  <c r="F38" i="1"/>
  <c r="E38" i="1"/>
  <c r="D38" i="1"/>
  <c r="C38" i="1"/>
  <c r="B38" i="1"/>
  <c r="P10" i="1"/>
  <c r="O10" i="1"/>
  <c r="Q9" i="1"/>
  <c r="R9" i="1" s="1"/>
  <c r="S9" i="1" s="1"/>
  <c r="T9" i="1" s="1"/>
  <c r="T10" i="1" s="1"/>
  <c r="P9" i="1"/>
  <c r="P8" i="1"/>
  <c r="Q8" i="1"/>
  <c r="R8" i="1"/>
  <c r="S8" i="1"/>
  <c r="T8" i="1"/>
  <c r="O8" i="1"/>
  <c r="P7" i="1"/>
  <c r="Q7" i="1"/>
  <c r="R7" i="1"/>
  <c r="S7" i="1"/>
  <c r="T7" i="1"/>
  <c r="O7" i="1"/>
  <c r="C10" i="1"/>
  <c r="B10" i="1"/>
  <c r="D9" i="1"/>
  <c r="E9" i="1" s="1"/>
  <c r="F9" i="1" s="1"/>
  <c r="G9" i="1" s="1"/>
  <c r="G10" i="1" s="1"/>
  <c r="C9" i="1"/>
  <c r="C8" i="1"/>
  <c r="D8" i="1"/>
  <c r="E8" i="1"/>
  <c r="F8" i="1"/>
  <c r="G8" i="1"/>
  <c r="B8" i="1"/>
  <c r="C7" i="1"/>
  <c r="D7" i="1"/>
  <c r="E7" i="1"/>
  <c r="F7" i="1"/>
  <c r="G7" i="1"/>
  <c r="B7" i="1"/>
  <c r="Q10" i="1" l="1"/>
  <c r="E40" i="1"/>
  <c r="E41" i="1" s="1"/>
  <c r="E10" i="1"/>
  <c r="R10" i="1"/>
  <c r="D10" i="1"/>
  <c r="F10" i="1"/>
  <c r="S10" i="1"/>
  <c r="Q41" i="1"/>
  <c r="R40" i="1"/>
  <c r="P41" i="1"/>
  <c r="F40" i="1"/>
  <c r="S40" i="1" l="1"/>
  <c r="R41" i="1"/>
  <c r="F41" i="1"/>
  <c r="G40" i="1"/>
  <c r="G41" i="1" s="1"/>
  <c r="S41" i="1" l="1"/>
  <c r="T40" i="1"/>
  <c r="T41" i="1" s="1"/>
</calcChain>
</file>

<file path=xl/sharedStrings.xml><?xml version="1.0" encoding="utf-8"?>
<sst xmlns="http://schemas.openxmlformats.org/spreadsheetml/2006/main" count="80" uniqueCount="23">
  <si>
    <t>EP Motion</t>
  </si>
  <si>
    <t>C. scindens</t>
  </si>
  <si>
    <t>10^8</t>
  </si>
  <si>
    <t>10^7</t>
  </si>
  <si>
    <t>10^6</t>
  </si>
  <si>
    <t>10^5</t>
  </si>
  <si>
    <t>10^4</t>
  </si>
  <si>
    <t>10^3</t>
  </si>
  <si>
    <t>CT 1</t>
  </si>
  <si>
    <t>CT 2</t>
  </si>
  <si>
    <t>CT 3</t>
  </si>
  <si>
    <t>Avg CT</t>
  </si>
  <si>
    <t>Stnd Dev</t>
  </si>
  <si>
    <t>CFUs</t>
  </si>
  <si>
    <t>Log10 CFUs</t>
  </si>
  <si>
    <t>Hand Loaded</t>
  </si>
  <si>
    <t>B. frag</t>
  </si>
  <si>
    <t>NTC</t>
  </si>
  <si>
    <t>CT1</t>
  </si>
  <si>
    <t>CT2</t>
  </si>
  <si>
    <t>CT3</t>
  </si>
  <si>
    <t>made fresh serial diluted DNA for standard curve</t>
  </si>
  <si>
    <t>Undetermined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</si>
</sst>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 Motion </a:t>
            </a:r>
            <a:r>
              <a:rPr lang="en-US" i="1"/>
              <a:t>C.</a:t>
            </a:r>
            <a:r>
              <a:rPr lang="en-US" i="1" baseline="0"/>
              <a:t> scindens </a:t>
            </a:r>
            <a:r>
              <a:rPr lang="en-US" i="0" baseline="0"/>
              <a:t>16s Standard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Curves'!$J$3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500925756373475E-2"/>
                  <c:y val="-0.48971715127787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Curves'!$B$8:$G$8</c:f>
                <c:numCache>
                  <c:formatCode>General</c:formatCode>
                  <c:ptCount val="6"/>
                  <c:pt idx="0">
                    <c:v>0.84875495332690776</c:v>
                  </c:pt>
                  <c:pt idx="1">
                    <c:v>0.60285619553009184</c:v>
                  </c:pt>
                  <c:pt idx="2">
                    <c:v>0.47817545602309003</c:v>
                  </c:pt>
                  <c:pt idx="3">
                    <c:v>0.73773599170945769</c:v>
                  </c:pt>
                  <c:pt idx="4">
                    <c:v>0.50238138946364841</c:v>
                  </c:pt>
                  <c:pt idx="5">
                    <c:v>0.73069110436443208</c:v>
                  </c:pt>
                </c:numCache>
              </c:numRef>
            </c:plus>
            <c:minus>
              <c:numRef>
                <c:f>'Standard Curves'!$B$8:$G$8</c:f>
                <c:numCache>
                  <c:formatCode>General</c:formatCode>
                  <c:ptCount val="6"/>
                  <c:pt idx="0">
                    <c:v>0.84875495332690776</c:v>
                  </c:pt>
                  <c:pt idx="1">
                    <c:v>0.60285619553009184</c:v>
                  </c:pt>
                  <c:pt idx="2">
                    <c:v>0.47817545602309003</c:v>
                  </c:pt>
                  <c:pt idx="3">
                    <c:v>0.73773599170945769</c:v>
                  </c:pt>
                  <c:pt idx="4">
                    <c:v>0.50238138946364841</c:v>
                  </c:pt>
                  <c:pt idx="5">
                    <c:v>0.73069110436443208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Curves'!$I$4:$I$9</c:f>
              <c:numCache>
                <c:formatCode>General</c:formatCode>
                <c:ptCount val="6"/>
                <c:pt idx="0">
                  <c:v>14.242250124613443</c:v>
                </c:pt>
                <c:pt idx="1">
                  <c:v>18.327706654866535</c:v>
                </c:pt>
                <c:pt idx="2">
                  <c:v>22.275882085164387</c:v>
                </c:pt>
                <c:pt idx="3">
                  <c:v>26.734047571818035</c:v>
                </c:pt>
                <c:pt idx="4">
                  <c:v>30.418718973795574</c:v>
                </c:pt>
                <c:pt idx="5">
                  <c:v>34.291580200195313</c:v>
                </c:pt>
              </c:numCache>
            </c:numRef>
          </c:xVal>
          <c:yVal>
            <c:numRef>
              <c:f>'Standard Curves'!$J$4:$J$9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B-462F-8130-C595257C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03232"/>
        <c:axId val="422909464"/>
      </c:scatterChart>
      <c:valAx>
        <c:axId val="422903232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09464"/>
        <c:crosses val="autoZero"/>
        <c:crossBetween val="midCat"/>
        <c:majorUnit val="1"/>
      </c:valAx>
      <c:valAx>
        <c:axId val="422909464"/>
        <c:scaling>
          <c:orientation val="minMax"/>
          <c:max val="9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</a:t>
            </a:r>
            <a:r>
              <a:rPr lang="en-US" baseline="0"/>
              <a:t> Loaded </a:t>
            </a:r>
            <a:r>
              <a:rPr lang="en-US" i="1" baseline="0"/>
              <a:t>C. scindens </a:t>
            </a:r>
            <a:r>
              <a:rPr lang="en-US" i="0" baseline="0"/>
              <a:t>16s Standard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Curves'!$W$3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787304165623758E-2"/>
                  <c:y val="-0.42542482981184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Curves'!$O$8:$T$8</c:f>
                <c:numCache>
                  <c:formatCode>General</c:formatCode>
                  <c:ptCount val="6"/>
                  <c:pt idx="0">
                    <c:v>0.20713194269318944</c:v>
                  </c:pt>
                  <c:pt idx="1">
                    <c:v>0.19464357560040121</c:v>
                  </c:pt>
                  <c:pt idx="2">
                    <c:v>0.26478929333564027</c:v>
                  </c:pt>
                  <c:pt idx="3">
                    <c:v>0.21838562367176678</c:v>
                  </c:pt>
                  <c:pt idx="4">
                    <c:v>0.16108238853328211</c:v>
                  </c:pt>
                  <c:pt idx="5">
                    <c:v>0.3837841872931595</c:v>
                  </c:pt>
                </c:numCache>
              </c:numRef>
            </c:plus>
            <c:minus>
              <c:numRef>
                <c:f>'Standard Curves'!$O$8:$T$8</c:f>
                <c:numCache>
                  <c:formatCode>General</c:formatCode>
                  <c:ptCount val="6"/>
                  <c:pt idx="0">
                    <c:v>0.20713194269318944</c:v>
                  </c:pt>
                  <c:pt idx="1">
                    <c:v>0.19464357560040121</c:v>
                  </c:pt>
                  <c:pt idx="2">
                    <c:v>0.26478929333564027</c:v>
                  </c:pt>
                  <c:pt idx="3">
                    <c:v>0.21838562367176678</c:v>
                  </c:pt>
                  <c:pt idx="4">
                    <c:v>0.16108238853328211</c:v>
                  </c:pt>
                  <c:pt idx="5">
                    <c:v>0.3837841872931595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Curves'!$V$4:$V$9</c:f>
              <c:numCache>
                <c:formatCode>General</c:formatCode>
                <c:ptCount val="6"/>
                <c:pt idx="0">
                  <c:v>13.800063769022623</c:v>
                </c:pt>
                <c:pt idx="1">
                  <c:v>17.858050028483074</c:v>
                </c:pt>
                <c:pt idx="2">
                  <c:v>22.257140477498371</c:v>
                </c:pt>
                <c:pt idx="3">
                  <c:v>26.674228668212891</c:v>
                </c:pt>
                <c:pt idx="4">
                  <c:v>30.485801060994465</c:v>
                </c:pt>
                <c:pt idx="5">
                  <c:v>34.019213358561196</c:v>
                </c:pt>
              </c:numCache>
            </c:numRef>
          </c:xVal>
          <c:yVal>
            <c:numRef>
              <c:f>'Standard Curves'!$W$4:$W$9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E-44C6-976F-13AF2FAB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78960"/>
        <c:axId val="435487816"/>
      </c:scatterChart>
      <c:valAx>
        <c:axId val="435478960"/>
        <c:scaling>
          <c:orientation val="minMax"/>
          <c:max val="35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87816"/>
        <c:crosses val="autoZero"/>
        <c:crossBetween val="midCat"/>
        <c:majorUnit val="1"/>
      </c:valAx>
      <c:valAx>
        <c:axId val="43548781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EP Motion </a:t>
            </a:r>
            <a:r>
              <a:rPr lang="en-US" sz="1800" b="0" i="1" baseline="0">
                <a:effectLst/>
              </a:rPr>
              <a:t>B. fragilis </a:t>
            </a:r>
            <a:r>
              <a:rPr lang="en-US" sz="1800" b="0" i="0" baseline="0">
                <a:effectLst/>
              </a:rPr>
              <a:t>16s Standard Curve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Curves'!$J$34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160523718450401E-3"/>
                  <c:y val="-0.35967940068872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Curves'!$B$39:$G$39</c:f>
                <c:numCache>
                  <c:formatCode>General</c:formatCode>
                  <c:ptCount val="6"/>
                  <c:pt idx="0">
                    <c:v>0.72663390184454979</c:v>
                  </c:pt>
                  <c:pt idx="1">
                    <c:v>0.71610766856779906</c:v>
                  </c:pt>
                  <c:pt idx="2">
                    <c:v>0.8104634849261686</c:v>
                  </c:pt>
                  <c:pt idx="3">
                    <c:v>0.82088838625755811</c:v>
                  </c:pt>
                  <c:pt idx="4">
                    <c:v>1.0571740527782696</c:v>
                  </c:pt>
                  <c:pt idx="5">
                    <c:v>0.10937680109650678</c:v>
                  </c:pt>
                </c:numCache>
              </c:numRef>
            </c:plus>
            <c:minus>
              <c:numRef>
                <c:f>'Standard Curves'!$B$39:$G$39</c:f>
                <c:numCache>
                  <c:formatCode>General</c:formatCode>
                  <c:ptCount val="6"/>
                  <c:pt idx="0">
                    <c:v>0.72663390184454979</c:v>
                  </c:pt>
                  <c:pt idx="1">
                    <c:v>0.71610766856779906</c:v>
                  </c:pt>
                  <c:pt idx="2">
                    <c:v>0.8104634849261686</c:v>
                  </c:pt>
                  <c:pt idx="3">
                    <c:v>0.82088838625755811</c:v>
                  </c:pt>
                  <c:pt idx="4">
                    <c:v>1.0571740527782696</c:v>
                  </c:pt>
                  <c:pt idx="5">
                    <c:v>0.10937680109650678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Curves'!$I$35:$I$40</c:f>
              <c:numCache>
                <c:formatCode>General</c:formatCode>
                <c:ptCount val="6"/>
                <c:pt idx="0">
                  <c:v>17.401784896850586</c:v>
                </c:pt>
                <c:pt idx="1">
                  <c:v>21.333943684895832</c:v>
                </c:pt>
                <c:pt idx="2">
                  <c:v>26.151125590006512</c:v>
                </c:pt>
                <c:pt idx="3">
                  <c:v>30.108744303385418</c:v>
                </c:pt>
                <c:pt idx="4">
                  <c:v>33.947424570719399</c:v>
                </c:pt>
                <c:pt idx="5">
                  <c:v>35.140178680419922</c:v>
                </c:pt>
              </c:numCache>
            </c:numRef>
          </c:xVal>
          <c:yVal>
            <c:numRef>
              <c:f>'Standard Curves'!$J$35:$J$40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5-40BF-AFD1-DD19FAD2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7048"/>
        <c:axId val="515449664"/>
      </c:scatterChart>
      <c:valAx>
        <c:axId val="515467048"/>
        <c:scaling>
          <c:orientation val="minMax"/>
          <c:max val="36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49664"/>
        <c:crosses val="autoZero"/>
        <c:crossBetween val="midCat"/>
        <c:majorUnit val="1"/>
      </c:valAx>
      <c:valAx>
        <c:axId val="515449664"/>
        <c:scaling>
          <c:orientation val="minMax"/>
          <c:max val="9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6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Hand Loaded </a:t>
            </a:r>
            <a:r>
              <a:rPr lang="en-US" sz="1800" b="0" i="1" baseline="0">
                <a:effectLst/>
              </a:rPr>
              <a:t>B. fragilis </a:t>
            </a:r>
            <a:r>
              <a:rPr lang="en-US" sz="1800" b="0" i="0" baseline="0">
                <a:effectLst/>
              </a:rPr>
              <a:t>16s Standard Curve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Curves'!$W$34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219145330071753E-2"/>
                  <c:y val="-0.43529209425286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Curves'!$O$39:$T$39</c:f>
                <c:numCache>
                  <c:formatCode>General</c:formatCode>
                  <c:ptCount val="6"/>
                  <c:pt idx="0">
                    <c:v>0.15653248939204287</c:v>
                  </c:pt>
                  <c:pt idx="1">
                    <c:v>3.5451112079430476E-2</c:v>
                  </c:pt>
                  <c:pt idx="2">
                    <c:v>0.23130797911259651</c:v>
                  </c:pt>
                  <c:pt idx="3">
                    <c:v>8.7180196745755667E-2</c:v>
                  </c:pt>
                  <c:pt idx="4">
                    <c:v>0.61106591454780312</c:v>
                  </c:pt>
                  <c:pt idx="5">
                    <c:v>0.43380135345732795</c:v>
                  </c:pt>
                </c:numCache>
              </c:numRef>
            </c:plus>
            <c:minus>
              <c:numRef>
                <c:f>'Standard Curves'!$O$39:$T$39</c:f>
                <c:numCache>
                  <c:formatCode>General</c:formatCode>
                  <c:ptCount val="6"/>
                  <c:pt idx="0">
                    <c:v>0.15653248939204287</c:v>
                  </c:pt>
                  <c:pt idx="1">
                    <c:v>3.5451112079430476E-2</c:v>
                  </c:pt>
                  <c:pt idx="2">
                    <c:v>0.23130797911259651</c:v>
                  </c:pt>
                  <c:pt idx="3">
                    <c:v>8.7180196745755667E-2</c:v>
                  </c:pt>
                  <c:pt idx="4">
                    <c:v>0.61106591454780312</c:v>
                  </c:pt>
                  <c:pt idx="5">
                    <c:v>0.43380135345732795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Curves'!$V$35:$V$40</c:f>
              <c:numCache>
                <c:formatCode>General</c:formatCode>
                <c:ptCount val="6"/>
                <c:pt idx="0">
                  <c:v>16.933865229288738</c:v>
                </c:pt>
                <c:pt idx="1">
                  <c:v>20.844092051188152</c:v>
                </c:pt>
                <c:pt idx="2">
                  <c:v>25.744583129882813</c:v>
                </c:pt>
                <c:pt idx="3">
                  <c:v>29.942078908284504</c:v>
                </c:pt>
                <c:pt idx="4">
                  <c:v>33.418207168579102</c:v>
                </c:pt>
                <c:pt idx="5">
                  <c:v>34.860621134440102</c:v>
                </c:pt>
              </c:numCache>
            </c:numRef>
          </c:xVal>
          <c:yVal>
            <c:numRef>
              <c:f>'Standard Curves'!$W$35:$W$40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F-4BC3-94F6-0E01660D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50848"/>
        <c:axId val="637051176"/>
      </c:scatterChart>
      <c:valAx>
        <c:axId val="637050848"/>
        <c:scaling>
          <c:orientation val="minMax"/>
          <c:max val="35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1176"/>
        <c:crosses val="autoZero"/>
        <c:crossBetween val="midCat"/>
        <c:majorUnit val="1"/>
      </c:valAx>
      <c:valAx>
        <c:axId val="63705117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</a:t>
                </a:r>
                <a:r>
                  <a:rPr lang="en-US" baseline="0"/>
                  <a:t> CFUs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11</xdr:row>
      <xdr:rowOff>76200</xdr:rowOff>
    </xdr:from>
    <xdr:to>
      <xdr:col>9</xdr:col>
      <xdr:colOff>714374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9E677-8F65-4185-BCD4-FF63F3E9D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</xdr:colOff>
      <xdr:row>11</xdr:row>
      <xdr:rowOff>28575</xdr:rowOff>
    </xdr:from>
    <xdr:to>
      <xdr:col>22</xdr:col>
      <xdr:colOff>647701</xdr:colOff>
      <xdr:row>29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CE1C1-3B65-4F6B-ABC9-F60983435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52386</xdr:colOff>
      <xdr:row>42</xdr:row>
      <xdr:rowOff>19049</xdr:rowOff>
    </xdr:from>
    <xdr:to>
      <xdr:col>9</xdr:col>
      <xdr:colOff>685799</xdr:colOff>
      <xdr:row>61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1E3BA2-05FC-400F-92C7-A3D321DAF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33336</xdr:colOff>
      <xdr:row>41</xdr:row>
      <xdr:rowOff>190499</xdr:rowOff>
    </xdr:from>
    <xdr:to>
      <xdr:col>22</xdr:col>
      <xdr:colOff>695325</xdr:colOff>
      <xdr:row>61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D71896-6A27-4047-89F3-D759B70E3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abSelected="1" workbookViewId="0">
      <selection activeCell="L29" sqref="L29"/>
    </sheetView>
  </sheetViews>
  <sheetFormatPr defaultRowHeight="15" x14ac:dyDescent="0.25"/>
  <cols>
    <col min="1" max="1" width="10.85546875" bestFit="1" customWidth="1"/>
    <col min="10" max="10" width="10.7109375" bestFit="1" customWidth="1"/>
    <col min="14" max="14" width="12.42578125" bestFit="1" customWidth="1"/>
    <col min="23" max="23" width="10.7109375" bestFit="1" customWidth="1"/>
  </cols>
  <sheetData>
    <row r="1" spans="1:23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N1" s="8" t="s">
        <v>15</v>
      </c>
      <c r="O1" s="8"/>
      <c r="P1" s="8"/>
      <c r="Q1" s="8"/>
      <c r="R1" s="8"/>
      <c r="S1" s="8"/>
      <c r="T1" s="8"/>
      <c r="U1" s="8"/>
      <c r="V1" s="8"/>
      <c r="W1" s="8"/>
    </row>
    <row r="2" spans="1:23" x14ac:dyDescent="0.25">
      <c r="A2" t="s">
        <v>21</v>
      </c>
    </row>
    <row r="3" spans="1:23" x14ac:dyDescent="0.25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I3" t="s">
        <v>11</v>
      </c>
      <c r="J3" t="s">
        <v>14</v>
      </c>
      <c r="N3" s="1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V3" t="s">
        <v>11</v>
      </c>
      <c r="W3" t="s">
        <v>14</v>
      </c>
    </row>
    <row r="4" spans="1:23" x14ac:dyDescent="0.25">
      <c r="A4" t="s">
        <v>8</v>
      </c>
      <c r="B4" s="2">
        <v>15.132631301879883</v>
      </c>
      <c r="C4" s="2">
        <v>18.988815307617188</v>
      </c>
      <c r="D4" s="2">
        <v>22.82624626159668</v>
      </c>
      <c r="E4" s="2">
        <v>27.542945861816406</v>
      </c>
      <c r="F4" s="2">
        <v>30.99858283996582</v>
      </c>
      <c r="G4" s="2">
        <v>34.399753570556641</v>
      </c>
      <c r="I4">
        <v>14.242250124613443</v>
      </c>
      <c r="J4">
        <v>8</v>
      </c>
      <c r="N4" t="s">
        <v>8</v>
      </c>
      <c r="O4" s="2">
        <v>14.036337852478027</v>
      </c>
      <c r="P4" s="2">
        <v>17.657773971557617</v>
      </c>
      <c r="Q4" s="2">
        <v>22.064958572387695</v>
      </c>
      <c r="R4" s="2">
        <v>26.917404174804688</v>
      </c>
      <c r="S4" s="2">
        <v>30.402093887329102</v>
      </c>
      <c r="T4" s="2">
        <v>34.375377655029297</v>
      </c>
      <c r="V4">
        <v>13.800063769022623</v>
      </c>
      <c r="W4">
        <v>8</v>
      </c>
    </row>
    <row r="5" spans="1:23" x14ac:dyDescent="0.25">
      <c r="A5" t="s">
        <v>9</v>
      </c>
      <c r="B5" s="2">
        <v>14.15174388885498</v>
      </c>
      <c r="C5" s="2">
        <v>17.808374404907227</v>
      </c>
      <c r="D5" s="2">
        <v>22.039121627807617</v>
      </c>
      <c r="E5" s="2">
        <v>26.560935974121094</v>
      </c>
      <c r="F5" s="2">
        <v>30.143121719360352</v>
      </c>
      <c r="G5" s="2">
        <v>33.512832641601563</v>
      </c>
      <c r="I5">
        <v>18.327706654866535</v>
      </c>
      <c r="J5">
        <v>7</v>
      </c>
      <c r="N5" t="s">
        <v>9</v>
      </c>
      <c r="O5" s="2">
        <v>13.714091300964355</v>
      </c>
      <c r="P5" s="2">
        <v>18.046524047851563</v>
      </c>
      <c r="Q5" s="2">
        <v>22.147287368774414</v>
      </c>
      <c r="R5" s="2">
        <v>26.494834899902344</v>
      </c>
      <c r="S5" s="2">
        <v>30.671503067016602</v>
      </c>
      <c r="T5" s="2">
        <v>33.612766265869141</v>
      </c>
      <c r="V5">
        <v>17.858050028483074</v>
      </c>
      <c r="W5">
        <v>7</v>
      </c>
    </row>
    <row r="6" spans="1:23" x14ac:dyDescent="0.25">
      <c r="A6" t="s">
        <v>10</v>
      </c>
      <c r="B6" s="2">
        <v>13.442375183105469</v>
      </c>
      <c r="C6" s="2">
        <v>18.185930252075195</v>
      </c>
      <c r="D6" s="2">
        <v>21.962278366088867</v>
      </c>
      <c r="E6" s="2">
        <v>26.098260879516602</v>
      </c>
      <c r="F6" s="2">
        <v>30.114452362060547</v>
      </c>
      <c r="G6" s="2">
        <v>34.962154388427734</v>
      </c>
      <c r="I6">
        <v>22.275882085164387</v>
      </c>
      <c r="J6">
        <v>6</v>
      </c>
      <c r="N6" t="s">
        <v>10</v>
      </c>
      <c r="O6" s="2">
        <v>13.649762153625488</v>
      </c>
      <c r="P6" s="2">
        <v>17.869852066040039</v>
      </c>
      <c r="Q6" s="2">
        <v>22.559175491333008</v>
      </c>
      <c r="R6" s="2">
        <v>26.610446929931641</v>
      </c>
      <c r="S6" s="2">
        <v>30.383806228637695</v>
      </c>
      <c r="T6" s="2">
        <v>34.069496154785156</v>
      </c>
      <c r="V6">
        <v>22.257140477498371</v>
      </c>
      <c r="W6">
        <v>6</v>
      </c>
    </row>
    <row r="7" spans="1:23" x14ac:dyDescent="0.25">
      <c r="A7" t="s">
        <v>11</v>
      </c>
      <c r="B7" s="2">
        <f>AVERAGE(B4:B6)</f>
        <v>14.242250124613443</v>
      </c>
      <c r="C7" s="2">
        <f t="shared" ref="C7:G7" si="0">AVERAGE(C4:C6)</f>
        <v>18.327706654866535</v>
      </c>
      <c r="D7" s="2">
        <f t="shared" si="0"/>
        <v>22.275882085164387</v>
      </c>
      <c r="E7" s="2">
        <f t="shared" si="0"/>
        <v>26.734047571818035</v>
      </c>
      <c r="F7" s="2">
        <f t="shared" si="0"/>
        <v>30.418718973795574</v>
      </c>
      <c r="G7" s="2">
        <f t="shared" si="0"/>
        <v>34.291580200195313</v>
      </c>
      <c r="I7">
        <v>26.734047571818035</v>
      </c>
      <c r="J7">
        <v>5</v>
      </c>
      <c r="N7" t="s">
        <v>11</v>
      </c>
      <c r="O7" s="2">
        <f>AVERAGE(O4:O6)</f>
        <v>13.800063769022623</v>
      </c>
      <c r="P7" s="2">
        <f t="shared" ref="P7:T7" si="1">AVERAGE(P4:P6)</f>
        <v>17.858050028483074</v>
      </c>
      <c r="Q7" s="2">
        <f t="shared" si="1"/>
        <v>22.257140477498371</v>
      </c>
      <c r="R7" s="2">
        <f t="shared" si="1"/>
        <v>26.674228668212891</v>
      </c>
      <c r="S7" s="2">
        <f t="shared" si="1"/>
        <v>30.485801060994465</v>
      </c>
      <c r="T7" s="2">
        <f t="shared" si="1"/>
        <v>34.019213358561196</v>
      </c>
      <c r="V7">
        <v>26.674228668212891</v>
      </c>
      <c r="W7">
        <v>5</v>
      </c>
    </row>
    <row r="8" spans="1:23" x14ac:dyDescent="0.25">
      <c r="A8" t="s">
        <v>12</v>
      </c>
      <c r="B8">
        <f>STDEVA(B4:B6)</f>
        <v>0.84875495332690776</v>
      </c>
      <c r="C8">
        <f t="shared" ref="C8:G8" si="2">STDEVA(C4:C6)</f>
        <v>0.60285619553009184</v>
      </c>
      <c r="D8">
        <f t="shared" si="2"/>
        <v>0.47817545602309003</v>
      </c>
      <c r="E8">
        <f t="shared" si="2"/>
        <v>0.73773599170945769</v>
      </c>
      <c r="F8">
        <f t="shared" si="2"/>
        <v>0.50238138946364841</v>
      </c>
      <c r="G8">
        <f t="shared" si="2"/>
        <v>0.73069110436443208</v>
      </c>
      <c r="I8">
        <v>30.418718973795574</v>
      </c>
      <c r="J8">
        <v>4</v>
      </c>
      <c r="N8" t="s">
        <v>12</v>
      </c>
      <c r="O8">
        <f>STDEVA(O4:O6)</f>
        <v>0.20713194269318944</v>
      </c>
      <c r="P8">
        <f t="shared" ref="P8:T8" si="3">STDEVA(P4:P6)</f>
        <v>0.19464357560040121</v>
      </c>
      <c r="Q8">
        <f t="shared" si="3"/>
        <v>0.26478929333564027</v>
      </c>
      <c r="R8">
        <f t="shared" si="3"/>
        <v>0.21838562367176678</v>
      </c>
      <c r="S8">
        <f t="shared" si="3"/>
        <v>0.16108238853328211</v>
      </c>
      <c r="T8">
        <f t="shared" si="3"/>
        <v>0.3837841872931595</v>
      </c>
      <c r="V8">
        <v>30.485801060994465</v>
      </c>
      <c r="W8">
        <v>4</v>
      </c>
    </row>
    <row r="9" spans="1:23" x14ac:dyDescent="0.25">
      <c r="A9" t="s">
        <v>13</v>
      </c>
      <c r="B9" s="3">
        <v>100000000</v>
      </c>
      <c r="C9" s="3">
        <f>B9/10</f>
        <v>10000000</v>
      </c>
      <c r="D9" s="3">
        <f t="shared" ref="D9:G9" si="4">C9/10</f>
        <v>1000000</v>
      </c>
      <c r="E9" s="3">
        <f t="shared" si="4"/>
        <v>100000</v>
      </c>
      <c r="F9" s="3">
        <f t="shared" si="4"/>
        <v>10000</v>
      </c>
      <c r="G9" s="3">
        <f t="shared" si="4"/>
        <v>1000</v>
      </c>
      <c r="I9">
        <v>34.291580200195313</v>
      </c>
      <c r="J9">
        <v>3</v>
      </c>
      <c r="N9" t="s">
        <v>13</v>
      </c>
      <c r="O9" s="3">
        <v>100000000</v>
      </c>
      <c r="P9" s="3">
        <f>O9/10</f>
        <v>10000000</v>
      </c>
      <c r="Q9" s="3">
        <f t="shared" ref="Q9:T9" si="5">P9/10</f>
        <v>1000000</v>
      </c>
      <c r="R9" s="3">
        <f t="shared" si="5"/>
        <v>100000</v>
      </c>
      <c r="S9" s="3">
        <f t="shared" si="5"/>
        <v>10000</v>
      </c>
      <c r="T9" s="3">
        <f t="shared" si="5"/>
        <v>1000</v>
      </c>
      <c r="V9">
        <v>34.019213358561196</v>
      </c>
      <c r="W9">
        <v>3</v>
      </c>
    </row>
    <row r="10" spans="1:23" x14ac:dyDescent="0.25">
      <c r="A10" t="s">
        <v>14</v>
      </c>
      <c r="B10">
        <f>LOG10(B9)</f>
        <v>8</v>
      </c>
      <c r="C10">
        <f t="shared" ref="C10:G10" si="6">LOG10(C9)</f>
        <v>7</v>
      </c>
      <c r="D10">
        <f t="shared" si="6"/>
        <v>6</v>
      </c>
      <c r="E10">
        <f t="shared" si="6"/>
        <v>5</v>
      </c>
      <c r="F10">
        <f t="shared" si="6"/>
        <v>4</v>
      </c>
      <c r="G10">
        <f t="shared" si="6"/>
        <v>3</v>
      </c>
      <c r="N10" t="s">
        <v>14</v>
      </c>
      <c r="O10">
        <f>LOG10(O9)</f>
        <v>8</v>
      </c>
      <c r="P10">
        <f t="shared" ref="P10:T10" si="7">LOG10(P9)</f>
        <v>7</v>
      </c>
      <c r="Q10">
        <f t="shared" si="7"/>
        <v>6</v>
      </c>
      <c r="R10">
        <f t="shared" si="7"/>
        <v>5</v>
      </c>
      <c r="S10">
        <f t="shared" si="7"/>
        <v>4</v>
      </c>
      <c r="T10">
        <f t="shared" si="7"/>
        <v>3</v>
      </c>
    </row>
    <row r="34" spans="1:23" x14ac:dyDescent="0.25">
      <c r="A34" s="1" t="s">
        <v>16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I34" t="s">
        <v>11</v>
      </c>
      <c r="J34" t="s">
        <v>14</v>
      </c>
      <c r="N34" s="1" t="s">
        <v>16</v>
      </c>
      <c r="O34" t="s">
        <v>2</v>
      </c>
      <c r="P34" t="s">
        <v>3</v>
      </c>
      <c r="Q34" t="s">
        <v>4</v>
      </c>
      <c r="R34" t="s">
        <v>5</v>
      </c>
      <c r="S34" t="s">
        <v>6</v>
      </c>
      <c r="T34" t="s">
        <v>7</v>
      </c>
      <c r="V34" t="s">
        <v>11</v>
      </c>
      <c r="W34" t="s">
        <v>14</v>
      </c>
    </row>
    <row r="35" spans="1:23" x14ac:dyDescent="0.25">
      <c r="A35" t="s">
        <v>8</v>
      </c>
      <c r="B35" s="2">
        <v>18.236589431762695</v>
      </c>
      <c r="C35" s="2">
        <v>22.10560417175293</v>
      </c>
      <c r="D35" s="2">
        <v>26.999872207641602</v>
      </c>
      <c r="E35" s="2">
        <v>31.056308746337891</v>
      </c>
      <c r="F35" s="2">
        <v>34.989982604980469</v>
      </c>
      <c r="G35" s="2">
        <v>35.047958374023438</v>
      </c>
      <c r="I35">
        <v>17.401784896850586</v>
      </c>
      <c r="J35">
        <v>8</v>
      </c>
      <c r="N35" t="s">
        <v>8</v>
      </c>
      <c r="O35" s="2">
        <v>16.93028450012207</v>
      </c>
      <c r="P35" s="2">
        <v>20.803892135620117</v>
      </c>
      <c r="Q35" s="2">
        <v>25.485788345336914</v>
      </c>
      <c r="R35" s="2">
        <v>29.990901947021484</v>
      </c>
      <c r="S35" s="2">
        <v>33.238498687744141</v>
      </c>
      <c r="T35" s="2">
        <v>35.319782257080078</v>
      </c>
      <c r="V35">
        <v>16.933865229288738</v>
      </c>
      <c r="W35">
        <v>8</v>
      </c>
    </row>
    <row r="36" spans="1:23" x14ac:dyDescent="0.25">
      <c r="A36" t="s">
        <v>9</v>
      </c>
      <c r="B36" s="2">
        <v>17.057340621948242</v>
      </c>
      <c r="C36" s="2">
        <v>21.205436706542969</v>
      </c>
      <c r="D36" s="2">
        <v>26.068180084228516</v>
      </c>
      <c r="E36" s="2">
        <v>29.656150817871094</v>
      </c>
      <c r="F36" s="2">
        <v>32.876216888427734</v>
      </c>
      <c r="G36" s="2">
        <v>35.261020660400391</v>
      </c>
      <c r="I36">
        <v>21.333943684895832</v>
      </c>
      <c r="J36">
        <v>7</v>
      </c>
      <c r="N36" t="s">
        <v>9</v>
      </c>
      <c r="O36" s="2">
        <v>16.779153823852539</v>
      </c>
      <c r="P36" s="2">
        <v>20.857501983642578</v>
      </c>
      <c r="Q36" s="2">
        <v>25.816776275634766</v>
      </c>
      <c r="R36" s="2">
        <v>29.841426849365234</v>
      </c>
      <c r="S36" s="2">
        <v>33.850296020507813</v>
      </c>
      <c r="T36" s="2">
        <v>34.457656860351563</v>
      </c>
      <c r="V36">
        <v>20.844092051188152</v>
      </c>
      <c r="W36">
        <v>7</v>
      </c>
    </row>
    <row r="37" spans="1:23" x14ac:dyDescent="0.25">
      <c r="A37" t="s">
        <v>10</v>
      </c>
      <c r="B37" s="2">
        <v>16.91142463684082</v>
      </c>
      <c r="C37" s="2">
        <v>20.690790176391602</v>
      </c>
      <c r="D37" s="2">
        <v>25.385324478149414</v>
      </c>
      <c r="E37" s="2">
        <v>29.613773345947266</v>
      </c>
      <c r="F37" s="2">
        <v>33.97607421875</v>
      </c>
      <c r="G37" s="2">
        <v>35.111557006835938</v>
      </c>
      <c r="I37">
        <v>26.151125590006512</v>
      </c>
      <c r="J37">
        <v>6</v>
      </c>
      <c r="N37" t="s">
        <v>10</v>
      </c>
      <c r="O37" s="2">
        <v>17.092157363891602</v>
      </c>
      <c r="P37" s="2">
        <v>20.870882034301758</v>
      </c>
      <c r="Q37" s="2">
        <v>25.931184768676758</v>
      </c>
      <c r="R37" s="2">
        <v>29.993907928466797</v>
      </c>
      <c r="S37" s="2">
        <v>32.986118316650391</v>
      </c>
      <c r="T37" s="2">
        <v>34.804424285888672</v>
      </c>
      <c r="V37">
        <v>25.744583129882813</v>
      </c>
      <c r="W37">
        <v>6</v>
      </c>
    </row>
    <row r="38" spans="1:23" x14ac:dyDescent="0.25">
      <c r="A38" t="s">
        <v>11</v>
      </c>
      <c r="B38" s="2">
        <f>AVERAGE(B35:B37)</f>
        <v>17.401784896850586</v>
      </c>
      <c r="C38" s="2">
        <f t="shared" ref="C38" si="8">AVERAGE(C35:C37)</f>
        <v>21.333943684895832</v>
      </c>
      <c r="D38" s="2">
        <f t="shared" ref="D38" si="9">AVERAGE(D35:D37)</f>
        <v>26.151125590006512</v>
      </c>
      <c r="E38" s="2">
        <f t="shared" ref="E38" si="10">AVERAGE(E35:E37)</f>
        <v>30.108744303385418</v>
      </c>
      <c r="F38" s="2">
        <f t="shared" ref="F38" si="11">AVERAGE(F35:F37)</f>
        <v>33.947424570719399</v>
      </c>
      <c r="G38" s="2">
        <f t="shared" ref="G38" si="12">AVERAGE(G35:G37)</f>
        <v>35.140178680419922</v>
      </c>
      <c r="I38">
        <v>30.108744303385418</v>
      </c>
      <c r="J38">
        <v>5</v>
      </c>
      <c r="N38" t="s">
        <v>11</v>
      </c>
      <c r="O38" s="2">
        <f>AVERAGE(O35:O37)</f>
        <v>16.933865229288738</v>
      </c>
      <c r="P38" s="2">
        <f t="shared" ref="P38" si="13">AVERAGE(P35:P37)</f>
        <v>20.844092051188152</v>
      </c>
      <c r="Q38" s="2">
        <f t="shared" ref="Q38" si="14">AVERAGE(Q35:Q37)</f>
        <v>25.744583129882813</v>
      </c>
      <c r="R38" s="2">
        <f t="shared" ref="R38" si="15">AVERAGE(R35:R37)</f>
        <v>29.942078908284504</v>
      </c>
      <c r="S38" s="2">
        <f>AVERAGE(S36:S37)</f>
        <v>33.418207168579102</v>
      </c>
      <c r="T38" s="2">
        <f t="shared" ref="T38" si="16">AVERAGE(T35:T37)</f>
        <v>34.860621134440102</v>
      </c>
      <c r="V38">
        <v>29.942078908284504</v>
      </c>
      <c r="W38">
        <v>5</v>
      </c>
    </row>
    <row r="39" spans="1:23" x14ac:dyDescent="0.25">
      <c r="A39" t="s">
        <v>12</v>
      </c>
      <c r="B39">
        <f>STDEVA(B35:B37)</f>
        <v>0.72663390184454979</v>
      </c>
      <c r="C39">
        <f t="shared" ref="C39:G39" si="17">STDEVA(C35:C37)</f>
        <v>0.71610766856779906</v>
      </c>
      <c r="D39">
        <f t="shared" si="17"/>
        <v>0.8104634849261686</v>
      </c>
      <c r="E39">
        <f t="shared" si="17"/>
        <v>0.82088838625755811</v>
      </c>
      <c r="F39">
        <f t="shared" si="17"/>
        <v>1.0571740527782696</v>
      </c>
      <c r="G39">
        <f t="shared" si="17"/>
        <v>0.10937680109650678</v>
      </c>
      <c r="I39">
        <v>33.947424570719399</v>
      </c>
      <c r="J39">
        <v>4</v>
      </c>
      <c r="N39" t="s">
        <v>12</v>
      </c>
      <c r="O39">
        <f>STDEVA(O35:O37)</f>
        <v>0.15653248939204287</v>
      </c>
      <c r="P39">
        <f t="shared" ref="P39:T39" si="18">STDEVA(P35:P37)</f>
        <v>3.5451112079430476E-2</v>
      </c>
      <c r="Q39">
        <f t="shared" si="18"/>
        <v>0.23130797911259651</v>
      </c>
      <c r="R39">
        <f t="shared" si="18"/>
        <v>8.7180196745755667E-2</v>
      </c>
      <c r="S39">
        <f>STDEVA(S36:S37)</f>
        <v>0.61106591454780312</v>
      </c>
      <c r="T39">
        <f t="shared" si="18"/>
        <v>0.43380135345732795</v>
      </c>
      <c r="V39">
        <v>33.418207168579102</v>
      </c>
      <c r="W39">
        <v>4</v>
      </c>
    </row>
    <row r="40" spans="1:23" x14ac:dyDescent="0.25">
      <c r="A40" t="s">
        <v>13</v>
      </c>
      <c r="B40" s="3">
        <v>100000000</v>
      </c>
      <c r="C40" s="3">
        <f>B40/10</f>
        <v>10000000</v>
      </c>
      <c r="D40" s="3">
        <f t="shared" ref="D40:G40" si="19">C40/10</f>
        <v>1000000</v>
      </c>
      <c r="E40" s="3">
        <f t="shared" si="19"/>
        <v>100000</v>
      </c>
      <c r="F40" s="3">
        <f t="shared" si="19"/>
        <v>10000</v>
      </c>
      <c r="G40" s="3">
        <f t="shared" si="19"/>
        <v>1000</v>
      </c>
      <c r="I40">
        <v>35.140178680419922</v>
      </c>
      <c r="J40">
        <v>3</v>
      </c>
      <c r="N40" t="s">
        <v>13</v>
      </c>
      <c r="O40" s="3">
        <v>100000000</v>
      </c>
      <c r="P40" s="3">
        <f>O40/10</f>
        <v>10000000</v>
      </c>
      <c r="Q40" s="3">
        <f t="shared" ref="Q40:T40" si="20">P40/10</f>
        <v>1000000</v>
      </c>
      <c r="R40" s="3">
        <f t="shared" si="20"/>
        <v>100000</v>
      </c>
      <c r="S40" s="3">
        <f t="shared" si="20"/>
        <v>10000</v>
      </c>
      <c r="T40" s="3">
        <f t="shared" si="20"/>
        <v>1000</v>
      </c>
      <c r="V40">
        <v>34.860621134440102</v>
      </c>
      <c r="W40">
        <v>3</v>
      </c>
    </row>
    <row r="41" spans="1:23" x14ac:dyDescent="0.25">
      <c r="A41" t="s">
        <v>14</v>
      </c>
      <c r="B41">
        <f>LOG10(B40)</f>
        <v>8</v>
      </c>
      <c r="C41">
        <f t="shared" ref="C41" si="21">LOG10(C40)</f>
        <v>7</v>
      </c>
      <c r="D41">
        <f t="shared" ref="D41" si="22">LOG10(D40)</f>
        <v>6</v>
      </c>
      <c r="E41">
        <f t="shared" ref="E41" si="23">LOG10(E40)</f>
        <v>5</v>
      </c>
      <c r="F41">
        <f t="shared" ref="F41" si="24">LOG10(F40)</f>
        <v>4</v>
      </c>
      <c r="G41">
        <f t="shared" ref="G41" si="25">LOG10(G40)</f>
        <v>3</v>
      </c>
      <c r="N41" t="s">
        <v>14</v>
      </c>
      <c r="O41">
        <f>LOG10(O40)</f>
        <v>8</v>
      </c>
      <c r="P41">
        <f t="shared" ref="P41" si="26">LOG10(P40)</f>
        <v>7</v>
      </c>
      <c r="Q41">
        <f t="shared" ref="Q41" si="27">LOG10(Q40)</f>
        <v>6</v>
      </c>
      <c r="R41">
        <f t="shared" ref="R41" si="28">LOG10(R40)</f>
        <v>5</v>
      </c>
      <c r="S41">
        <f t="shared" ref="S41" si="29">LOG10(S40)</f>
        <v>4</v>
      </c>
      <c r="T41">
        <f t="shared" ref="T41" si="30">LOG10(T40)</f>
        <v>3</v>
      </c>
    </row>
    <row r="64" spans="1:14" x14ac:dyDescent="0.25">
      <c r="A64" t="s">
        <v>0</v>
      </c>
      <c r="N64" t="s">
        <v>15</v>
      </c>
    </row>
    <row r="65" spans="1:18" x14ac:dyDescent="0.25">
      <c r="A65" s="4" t="s">
        <v>17</v>
      </c>
      <c r="B65" s="4">
        <v>1</v>
      </c>
      <c r="C65" s="4">
        <v>2</v>
      </c>
      <c r="D65" s="4">
        <v>3</v>
      </c>
      <c r="E65" s="4">
        <v>4</v>
      </c>
      <c r="N65" s="4" t="s">
        <v>17</v>
      </c>
      <c r="O65" s="4">
        <v>1</v>
      </c>
      <c r="P65" s="4">
        <v>2</v>
      </c>
      <c r="Q65" s="4">
        <v>3</v>
      </c>
      <c r="R65" s="4">
        <v>4</v>
      </c>
    </row>
    <row r="66" spans="1:18" x14ac:dyDescent="0.25">
      <c r="A66" s="4" t="s">
        <v>18</v>
      </c>
      <c r="B66" s="5">
        <v>35.378742218017578</v>
      </c>
      <c r="C66" s="6">
        <v>35.422340393066406</v>
      </c>
      <c r="D66" s="6">
        <v>33.956584930419922</v>
      </c>
      <c r="E66" s="5">
        <v>34.467117309570313</v>
      </c>
      <c r="N66" s="4" t="s">
        <v>18</v>
      </c>
      <c r="O66" s="6">
        <v>36.000171661376953</v>
      </c>
      <c r="P66" s="6">
        <v>35.183406829833984</v>
      </c>
      <c r="Q66" s="6"/>
      <c r="R66" s="6"/>
    </row>
    <row r="67" spans="1:18" x14ac:dyDescent="0.25">
      <c r="A67" s="4" t="s">
        <v>19</v>
      </c>
      <c r="B67" s="4">
        <v>36.706558227539063</v>
      </c>
      <c r="C67" s="6">
        <v>34.927394866943359</v>
      </c>
      <c r="D67" s="6">
        <v>36.461597442626953</v>
      </c>
      <c r="E67" s="5" t="s">
        <v>22</v>
      </c>
      <c r="N67" s="4" t="s">
        <v>19</v>
      </c>
      <c r="O67" s="7">
        <v>35.011024475097656</v>
      </c>
      <c r="P67" s="6">
        <v>34.39227294921875</v>
      </c>
      <c r="Q67" s="6"/>
      <c r="R67" s="6"/>
    </row>
    <row r="68" spans="1:18" x14ac:dyDescent="0.25">
      <c r="A68" s="4" t="s">
        <v>20</v>
      </c>
      <c r="B68" s="5">
        <v>34.338783264160156</v>
      </c>
      <c r="C68" s="6">
        <v>34.932586669921875</v>
      </c>
      <c r="D68" s="6">
        <v>34.809867858886719</v>
      </c>
      <c r="E68" s="5">
        <v>36.730403900146484</v>
      </c>
      <c r="N68" s="4" t="s">
        <v>20</v>
      </c>
      <c r="O68" s="6">
        <v>34.859325408935547</v>
      </c>
      <c r="P68" s="6">
        <v>35.927261352539063</v>
      </c>
      <c r="Q68" s="6"/>
      <c r="R68" s="6"/>
    </row>
    <row r="69" spans="1:18" x14ac:dyDescent="0.25">
      <c r="A69" s="4" t="s">
        <v>11</v>
      </c>
      <c r="B69" s="5">
        <f>AVERAGE(B66:B68)</f>
        <v>35.474694569905601</v>
      </c>
      <c r="C69" s="6">
        <f t="shared" ref="C69:E69" si="31">AVERAGE(C66:C68)</f>
        <v>35.094107309977211</v>
      </c>
      <c r="D69" s="6">
        <f t="shared" si="31"/>
        <v>35.076016743977867</v>
      </c>
      <c r="E69" s="5">
        <f t="shared" si="31"/>
        <v>35.598760604858398</v>
      </c>
      <c r="N69" s="4" t="s">
        <v>11</v>
      </c>
      <c r="O69" s="6">
        <f>AVERAGE(O66:O68)</f>
        <v>35.290173848470054</v>
      </c>
      <c r="P69" s="6">
        <f t="shared" ref="P69" si="32">AVERAGE(P66:P68)</f>
        <v>35.16764704386393</v>
      </c>
      <c r="Q69" s="6"/>
      <c r="R69" s="6"/>
    </row>
  </sheetData>
  <mergeCells count="2">
    <mergeCell ref="A1:J1"/>
    <mergeCell ref="N1:W1"/>
  </mergeCells>
  <conditionalFormatting sqref="B66:E69 O66:P69">
    <cfRule type="cellIs" dxfId="0" priority="1" operator="lessThan">
      <formula>35.14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Partners Information Systems</dc:creator>
  <cp:lastModifiedBy>Consumer Technology Management</cp:lastModifiedBy>
  <dcterms:created xsi:type="dcterms:W3CDTF">2018-11-09T14:08:15Z</dcterms:created>
  <dcterms:modified xsi:type="dcterms:W3CDTF">2019-02-04T21:25:14Z</dcterms:modified>
</cp:coreProperties>
</file>