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2d57am-10d62 inoculum\"/>
    </mc:Choice>
  </mc:AlternateContent>
  <xr:revisionPtr revIDLastSave="0" documentId="13_ncr:1_{A0D62498-D8D5-4691-8058-CEA0B58BA19E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Standard Curv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9" i="1" l="1"/>
  <c r="S38" i="1"/>
  <c r="P69" i="1" l="1"/>
  <c r="O69" i="1"/>
  <c r="C69" i="1"/>
  <c r="D69" i="1"/>
  <c r="E69" i="1"/>
  <c r="B69" i="1"/>
  <c r="O41" i="1"/>
  <c r="P40" i="1"/>
  <c r="Q40" i="1" s="1"/>
  <c r="T39" i="1"/>
  <c r="R39" i="1"/>
  <c r="Q39" i="1"/>
  <c r="P39" i="1"/>
  <c r="O39" i="1"/>
  <c r="T38" i="1"/>
  <c r="R38" i="1"/>
  <c r="Q38" i="1"/>
  <c r="P38" i="1"/>
  <c r="O38" i="1"/>
  <c r="B41" i="1"/>
  <c r="D40" i="1"/>
  <c r="D41" i="1" s="1"/>
  <c r="C40" i="1"/>
  <c r="C41" i="1" s="1"/>
  <c r="G39" i="1"/>
  <c r="F39" i="1"/>
  <c r="E39" i="1"/>
  <c r="D39" i="1"/>
  <c r="C39" i="1"/>
  <c r="B39" i="1"/>
  <c r="G38" i="1"/>
  <c r="F38" i="1"/>
  <c r="E38" i="1"/>
  <c r="D38" i="1"/>
  <c r="C38" i="1"/>
  <c r="B38" i="1"/>
  <c r="P10" i="1"/>
  <c r="O10" i="1"/>
  <c r="Q9" i="1"/>
  <c r="R9" i="1" s="1"/>
  <c r="S9" i="1" s="1"/>
  <c r="T9" i="1" s="1"/>
  <c r="T10" i="1" s="1"/>
  <c r="P9" i="1"/>
  <c r="P8" i="1"/>
  <c r="Q8" i="1"/>
  <c r="R8" i="1"/>
  <c r="S8" i="1"/>
  <c r="T8" i="1"/>
  <c r="O8" i="1"/>
  <c r="P7" i="1"/>
  <c r="Q7" i="1"/>
  <c r="R7" i="1"/>
  <c r="S7" i="1"/>
  <c r="T7" i="1"/>
  <c r="O7" i="1"/>
  <c r="C10" i="1"/>
  <c r="B10" i="1"/>
  <c r="D9" i="1"/>
  <c r="E9" i="1" s="1"/>
  <c r="F9" i="1" s="1"/>
  <c r="G9" i="1" s="1"/>
  <c r="G10" i="1" s="1"/>
  <c r="C9" i="1"/>
  <c r="C8" i="1"/>
  <c r="D8" i="1"/>
  <c r="E8" i="1"/>
  <c r="F8" i="1"/>
  <c r="G8" i="1"/>
  <c r="B8" i="1"/>
  <c r="C7" i="1"/>
  <c r="D7" i="1"/>
  <c r="E7" i="1"/>
  <c r="F7" i="1"/>
  <c r="G7" i="1"/>
  <c r="B7" i="1"/>
  <c r="Q10" i="1" l="1"/>
  <c r="E40" i="1"/>
  <c r="E41" i="1" s="1"/>
  <c r="E10" i="1"/>
  <c r="R10" i="1"/>
  <c r="D10" i="1"/>
  <c r="F10" i="1"/>
  <c r="S10" i="1"/>
  <c r="Q41" i="1"/>
  <c r="R40" i="1"/>
  <c r="P41" i="1"/>
  <c r="F40" i="1"/>
  <c r="S40" i="1" l="1"/>
  <c r="R41" i="1"/>
  <c r="F41" i="1"/>
  <c r="G40" i="1"/>
  <c r="G41" i="1" s="1"/>
  <c r="S41" i="1" l="1"/>
  <c r="T40" i="1"/>
  <c r="T41" i="1" s="1"/>
</calcChain>
</file>

<file path=xl/sharedStrings.xml><?xml version="1.0" encoding="utf-8"?>
<sst xmlns="http://schemas.openxmlformats.org/spreadsheetml/2006/main" count="78" uniqueCount="21">
  <si>
    <t>EP Motion</t>
  </si>
  <si>
    <t>C. scindens</t>
  </si>
  <si>
    <t>10^8</t>
  </si>
  <si>
    <t>10^7</t>
  </si>
  <si>
    <t>10^6</t>
  </si>
  <si>
    <t>10^5</t>
  </si>
  <si>
    <t>10^4</t>
  </si>
  <si>
    <t>10^3</t>
  </si>
  <si>
    <t>CT 1</t>
  </si>
  <si>
    <t>CT 2</t>
  </si>
  <si>
    <t>CT 3</t>
  </si>
  <si>
    <t>Avg CT</t>
  </si>
  <si>
    <t>Stnd Dev</t>
  </si>
  <si>
    <t>CFUs</t>
  </si>
  <si>
    <t>Log10 CFUs</t>
  </si>
  <si>
    <t>Hand Loaded</t>
  </si>
  <si>
    <t>B. frag</t>
  </si>
  <si>
    <t>NTC</t>
  </si>
  <si>
    <t>CT1</t>
  </si>
  <si>
    <t>CT2</t>
  </si>
  <si>
    <t>CT3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</si>
</sst>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 Motion </a:t>
            </a:r>
            <a:r>
              <a:rPr lang="en-US" i="1"/>
              <a:t>C.</a:t>
            </a:r>
            <a:r>
              <a:rPr lang="en-US" i="1" baseline="0"/>
              <a:t>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00925756373475E-2"/>
                  <c:y val="-0.48971715127787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Curves'!$B$8:$G$8</c:f>
                <c:numCache>
                  <c:formatCode>General</c:formatCode>
                  <c:ptCount val="6"/>
                  <c:pt idx="0">
                    <c:v>0.56282089719519124</c:v>
                  </c:pt>
                  <c:pt idx="1">
                    <c:v>0.23457259977035763</c:v>
                  </c:pt>
                  <c:pt idx="2">
                    <c:v>0.26227626265432114</c:v>
                  </c:pt>
                  <c:pt idx="3">
                    <c:v>0.69230566004548355</c:v>
                  </c:pt>
                  <c:pt idx="4">
                    <c:v>0.38328770994207384</c:v>
                  </c:pt>
                  <c:pt idx="5">
                    <c:v>1.4709584452226014</c:v>
                  </c:pt>
                </c:numCache>
              </c:numRef>
            </c:plus>
            <c:minus>
              <c:numRef>
                <c:f>'Standard Curves'!$B$8:$G$8</c:f>
                <c:numCache>
                  <c:formatCode>General</c:formatCode>
                  <c:ptCount val="6"/>
                  <c:pt idx="0">
                    <c:v>0.56282089719519124</c:v>
                  </c:pt>
                  <c:pt idx="1">
                    <c:v>0.23457259977035763</c:v>
                  </c:pt>
                  <c:pt idx="2">
                    <c:v>0.26227626265432114</c:v>
                  </c:pt>
                  <c:pt idx="3">
                    <c:v>0.69230566004548355</c:v>
                  </c:pt>
                  <c:pt idx="4">
                    <c:v>0.38328770994207384</c:v>
                  </c:pt>
                  <c:pt idx="5">
                    <c:v>1.4709584452226014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Curves'!$I$4:$I$9</c:f>
              <c:numCache>
                <c:formatCode>General</c:formatCode>
                <c:ptCount val="6"/>
                <c:pt idx="0">
                  <c:v>15.07282797495524</c:v>
                </c:pt>
                <c:pt idx="1">
                  <c:v>18.735843022664387</c:v>
                </c:pt>
                <c:pt idx="2">
                  <c:v>23.172252019246418</c:v>
                </c:pt>
                <c:pt idx="3">
                  <c:v>28.085292816162109</c:v>
                </c:pt>
                <c:pt idx="4">
                  <c:v>32.289487838745117</c:v>
                </c:pt>
                <c:pt idx="5">
                  <c:v>36.394283294677734</c:v>
                </c:pt>
              </c:numCache>
            </c:numRef>
          </c:xVal>
          <c:yVal>
            <c:numRef>
              <c:f>'Standard Curves'!$J$4:$J$9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B-462F-8130-C595257C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03232"/>
        <c:axId val="422909464"/>
      </c:scatterChart>
      <c:valAx>
        <c:axId val="422903232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9464"/>
        <c:crosses val="autoZero"/>
        <c:crossBetween val="midCat"/>
        <c:majorUnit val="1"/>
      </c:valAx>
      <c:valAx>
        <c:axId val="422909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</a:t>
            </a:r>
            <a:r>
              <a:rPr lang="en-US" baseline="0"/>
              <a:t> Loaded </a:t>
            </a:r>
            <a:r>
              <a:rPr lang="en-US" i="1" baseline="0"/>
              <a:t>C. scindens </a:t>
            </a:r>
            <a:r>
              <a:rPr lang="en-US" i="0" baseline="0"/>
              <a:t>16s Standard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787304165623758E-2"/>
                  <c:y val="-0.42542482981184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Curves'!$O$8:$T$8</c:f>
                <c:numCache>
                  <c:formatCode>General</c:formatCode>
                  <c:ptCount val="6"/>
                  <c:pt idx="0">
                    <c:v>0.30551678047667191</c:v>
                  </c:pt>
                  <c:pt idx="1">
                    <c:v>0.651313844543705</c:v>
                  </c:pt>
                  <c:pt idx="2">
                    <c:v>0.54428433458674608</c:v>
                  </c:pt>
                  <c:pt idx="3">
                    <c:v>6.5116606175232475E-2</c:v>
                  </c:pt>
                  <c:pt idx="4">
                    <c:v>0.38737944762034104</c:v>
                  </c:pt>
                  <c:pt idx="5">
                    <c:v>0.58394979333140329</c:v>
                  </c:pt>
                </c:numCache>
              </c:numRef>
            </c:plus>
            <c:minus>
              <c:numRef>
                <c:f>'Standard Curves'!$O$8:$T$8</c:f>
                <c:numCache>
                  <c:formatCode>General</c:formatCode>
                  <c:ptCount val="6"/>
                  <c:pt idx="0">
                    <c:v>0.30551678047667191</c:v>
                  </c:pt>
                  <c:pt idx="1">
                    <c:v>0.651313844543705</c:v>
                  </c:pt>
                  <c:pt idx="2">
                    <c:v>0.54428433458674608</c:v>
                  </c:pt>
                  <c:pt idx="3">
                    <c:v>6.5116606175232475E-2</c:v>
                  </c:pt>
                  <c:pt idx="4">
                    <c:v>0.38737944762034104</c:v>
                  </c:pt>
                  <c:pt idx="5">
                    <c:v>0.58394979333140329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Curves'!$V$4:$V$9</c:f>
              <c:numCache>
                <c:formatCode>General</c:formatCode>
                <c:ptCount val="6"/>
                <c:pt idx="0">
                  <c:v>15.390068054199219</c:v>
                </c:pt>
                <c:pt idx="1">
                  <c:v>19.182966868082683</c:v>
                </c:pt>
                <c:pt idx="2">
                  <c:v>23.337817509969074</c:v>
                </c:pt>
                <c:pt idx="3">
                  <c:v>28.199004491170246</c:v>
                </c:pt>
                <c:pt idx="4">
                  <c:v>32.003769556681313</c:v>
                </c:pt>
                <c:pt idx="5">
                  <c:v>35.466256459554039</c:v>
                </c:pt>
              </c:numCache>
            </c:numRef>
          </c:xVal>
          <c:yVal>
            <c:numRef>
              <c:f>'Standard Curves'!$W$4:$W$9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E-44C6-976F-13AF2FAB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78960"/>
        <c:axId val="435487816"/>
      </c:scatterChart>
      <c:valAx>
        <c:axId val="435478960"/>
        <c:scaling>
          <c:orientation val="minMax"/>
          <c:max val="36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7816"/>
        <c:crosses val="autoZero"/>
        <c:crossBetween val="midCat"/>
        <c:majorUnit val="1"/>
      </c:valAx>
      <c:valAx>
        <c:axId val="4354878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Curves'!$J$34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160523718450401E-3"/>
                  <c:y val="-0.35967940068872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Curves'!$B$39:$G$39</c:f>
                <c:numCache>
                  <c:formatCode>General</c:formatCode>
                  <c:ptCount val="6"/>
                  <c:pt idx="0">
                    <c:v>0.31872931136772642</c:v>
                  </c:pt>
                  <c:pt idx="1">
                    <c:v>0.31939572866931576</c:v>
                  </c:pt>
                  <c:pt idx="2">
                    <c:v>0.75875293794914467</c:v>
                  </c:pt>
                  <c:pt idx="3">
                    <c:v>0.60075975604560761</c:v>
                  </c:pt>
                  <c:pt idx="4">
                    <c:v>0.29912294549595353</c:v>
                  </c:pt>
                  <c:pt idx="5">
                    <c:v>1.151914918555726</c:v>
                  </c:pt>
                </c:numCache>
              </c:numRef>
            </c:plus>
            <c:minus>
              <c:numRef>
                <c:f>'Standard Curves'!$B$39:$G$39</c:f>
                <c:numCache>
                  <c:formatCode>General</c:formatCode>
                  <c:ptCount val="6"/>
                  <c:pt idx="0">
                    <c:v>0.31872931136772642</c:v>
                  </c:pt>
                  <c:pt idx="1">
                    <c:v>0.31939572866931576</c:v>
                  </c:pt>
                  <c:pt idx="2">
                    <c:v>0.75875293794914467</c:v>
                  </c:pt>
                  <c:pt idx="3">
                    <c:v>0.60075975604560761</c:v>
                  </c:pt>
                  <c:pt idx="4">
                    <c:v>0.29912294549595353</c:v>
                  </c:pt>
                  <c:pt idx="5">
                    <c:v>1.151914918555726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Curves'!$I$35:$I$40</c:f>
              <c:numCache>
                <c:formatCode>General</c:formatCode>
                <c:ptCount val="6"/>
                <c:pt idx="0">
                  <c:v>17.709710439046223</c:v>
                </c:pt>
                <c:pt idx="1">
                  <c:v>21.257645924886067</c:v>
                </c:pt>
                <c:pt idx="2">
                  <c:v>25.571852366129558</c:v>
                </c:pt>
                <c:pt idx="3">
                  <c:v>30.712313334147137</c:v>
                </c:pt>
                <c:pt idx="4">
                  <c:v>34.108245849609375</c:v>
                </c:pt>
                <c:pt idx="5">
                  <c:v>36.400430043538414</c:v>
                </c:pt>
              </c:numCache>
            </c:numRef>
          </c:xVal>
          <c:yVal>
            <c:numRef>
              <c:f>'Standard Curves'!$J$35:$J$40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5-40BF-AFD1-DD19FAD2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7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Curves'!$W$34</c:f>
              <c:strCache>
                <c:ptCount val="1"/>
                <c:pt idx="0">
                  <c:v>Log10 CFUs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'Standard Curves'!$O$39:$T$39</c:f>
                <c:numCache>
                  <c:formatCode>General</c:formatCode>
                  <c:ptCount val="6"/>
                  <c:pt idx="0">
                    <c:v>0.28574323758746623</c:v>
                  </c:pt>
                  <c:pt idx="1">
                    <c:v>2.1825735427736977E-2</c:v>
                  </c:pt>
                  <c:pt idx="2">
                    <c:v>7.6848809934460527E-2</c:v>
                  </c:pt>
                  <c:pt idx="3">
                    <c:v>0.13812530307108817</c:v>
                  </c:pt>
                  <c:pt idx="4">
                    <c:v>5.597640961907667E-2</c:v>
                  </c:pt>
                  <c:pt idx="5">
                    <c:v>0.47632832331804748</c:v>
                  </c:pt>
                </c:numCache>
              </c:numRef>
            </c:plus>
            <c:minus>
              <c:numRef>
                <c:f>'Standard Curves'!$O$39:$T$39</c:f>
                <c:numCache>
                  <c:formatCode>General</c:formatCode>
                  <c:ptCount val="6"/>
                  <c:pt idx="0">
                    <c:v>0.28574323758746623</c:v>
                  </c:pt>
                  <c:pt idx="1">
                    <c:v>2.1825735427736977E-2</c:v>
                  </c:pt>
                  <c:pt idx="2">
                    <c:v>7.6848809934460527E-2</c:v>
                  </c:pt>
                  <c:pt idx="3">
                    <c:v>0.13812530307108817</c:v>
                  </c:pt>
                  <c:pt idx="4">
                    <c:v>5.597640961907667E-2</c:v>
                  </c:pt>
                  <c:pt idx="5">
                    <c:v>0.47632832331804748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'Standard Curves'!$V$35:$V$40</c:f>
              <c:numCache>
                <c:formatCode>General</c:formatCode>
                <c:ptCount val="6"/>
                <c:pt idx="0">
                  <c:v>17.902690251668293</c:v>
                </c:pt>
                <c:pt idx="1">
                  <c:v>20.950117746988933</c:v>
                </c:pt>
                <c:pt idx="2">
                  <c:v>25.500270843505859</c:v>
                </c:pt>
                <c:pt idx="3">
                  <c:v>30.761628468831379</c:v>
                </c:pt>
                <c:pt idx="4">
                  <c:v>34.916152954101563</c:v>
                </c:pt>
                <c:pt idx="5">
                  <c:v>37.290323893229164</c:v>
                </c:pt>
              </c:numCache>
            </c:numRef>
          </c:xVal>
          <c:yVal>
            <c:numRef>
              <c:f>'Standard Curves'!$W$35:$W$40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4BC3-94F6-0E01660D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8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11</xdr:row>
      <xdr:rowOff>76200</xdr:rowOff>
    </xdr:from>
    <xdr:to>
      <xdr:col>9</xdr:col>
      <xdr:colOff>714374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9E677-8F65-4185-BCD4-FF63F3E9D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11</xdr:row>
      <xdr:rowOff>28575</xdr:rowOff>
    </xdr:from>
    <xdr:to>
      <xdr:col>22</xdr:col>
      <xdr:colOff>647701</xdr:colOff>
      <xdr:row>29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CE1C1-3B65-4F6B-ABC9-F60983435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52386</xdr:colOff>
      <xdr:row>42</xdr:row>
      <xdr:rowOff>19049</xdr:rowOff>
    </xdr:from>
    <xdr:to>
      <xdr:col>9</xdr:col>
      <xdr:colOff>685799</xdr:colOff>
      <xdr:row>61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E3BA2-05FC-400F-92C7-A3D321DAF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33336</xdr:colOff>
      <xdr:row>41</xdr:row>
      <xdr:rowOff>190499</xdr:rowOff>
    </xdr:from>
    <xdr:to>
      <xdr:col>22</xdr:col>
      <xdr:colOff>695325</xdr:colOff>
      <xdr:row>61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896-6A27-4047-89F3-D759B70E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selection activeCell="J79" sqref="J79"/>
    </sheetView>
  </sheetViews>
  <sheetFormatPr defaultRowHeight="15" x14ac:dyDescent="0.25"/>
  <cols>
    <col min="1" max="1" width="10.85546875" bestFit="1" customWidth="1"/>
    <col min="10" max="10" width="10.7109375" bestFit="1" customWidth="1"/>
    <col min="14" max="14" width="12.42578125" bestFit="1" customWidth="1"/>
    <col min="23" max="23" width="10.7109375" bestFit="1" customWidth="1"/>
  </cols>
  <sheetData>
    <row r="1" spans="1:23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N1" s="8" t="s">
        <v>15</v>
      </c>
      <c r="O1" s="8"/>
      <c r="P1" s="8"/>
      <c r="Q1" s="8"/>
      <c r="R1" s="8"/>
      <c r="S1" s="8"/>
      <c r="T1" s="8"/>
      <c r="U1" s="8"/>
      <c r="V1" s="8"/>
      <c r="W1" s="8"/>
    </row>
    <row r="3" spans="1:23" x14ac:dyDescent="0.25">
      <c r="A3" s="1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14</v>
      </c>
      <c r="N3" s="1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V3" t="s">
        <v>11</v>
      </c>
      <c r="W3" t="s">
        <v>14</v>
      </c>
    </row>
    <row r="4" spans="1:23" x14ac:dyDescent="0.25">
      <c r="A4" t="s">
        <v>8</v>
      </c>
      <c r="B4" s="2">
        <v>15.719669342041016</v>
      </c>
      <c r="C4" s="2">
        <v>18.96760368347168</v>
      </c>
      <c r="D4" s="2">
        <v>23.471334457397461</v>
      </c>
      <c r="E4" s="2">
        <v>28.88238525390625</v>
      </c>
      <c r="F4" s="2">
        <v>32.707706451416016</v>
      </c>
      <c r="G4" s="2">
        <v>35.539710998535156</v>
      </c>
      <c r="I4">
        <v>15.07282797495524</v>
      </c>
      <c r="J4">
        <v>8</v>
      </c>
      <c r="N4" t="s">
        <v>8</v>
      </c>
      <c r="O4" s="2">
        <v>15.592720985412598</v>
      </c>
      <c r="P4" s="2">
        <v>19.354509353637695</v>
      </c>
      <c r="Q4" s="2">
        <v>23.084897994995117</v>
      </c>
      <c r="R4" s="2">
        <v>28.271511077880859</v>
      </c>
      <c r="S4" s="2">
        <v>31.780569076538086</v>
      </c>
      <c r="T4" s="2">
        <v>35.174938201904297</v>
      </c>
      <c r="V4">
        <v>15.390068054199219</v>
      </c>
      <c r="W4">
        <v>8</v>
      </c>
    </row>
    <row r="5" spans="1:23" x14ac:dyDescent="0.25">
      <c r="A5" t="s">
        <v>9</v>
      </c>
      <c r="B5" s="2">
        <v>14.803854942321777</v>
      </c>
      <c r="C5" s="2">
        <v>18.741369247436523</v>
      </c>
      <c r="D5" s="2">
        <v>22.981466293334961</v>
      </c>
      <c r="E5" s="2">
        <v>27.634117126464844</v>
      </c>
      <c r="F5" s="2">
        <v>32.205795288085938</v>
      </c>
      <c r="G5" s="2">
        <v>38.092788696289063</v>
      </c>
      <c r="I5">
        <v>18.735843022664387</v>
      </c>
      <c r="J5">
        <v>7</v>
      </c>
      <c r="N5" t="s">
        <v>9</v>
      </c>
      <c r="O5" s="2">
        <v>15.038662910461426</v>
      </c>
      <c r="P5" s="2">
        <v>19.731340408325195</v>
      </c>
      <c r="Q5" s="2">
        <v>22.966011047363281</v>
      </c>
      <c r="R5" s="2">
        <v>28.17999267578125</v>
      </c>
      <c r="S5" s="2">
        <v>32.451076507568359</v>
      </c>
      <c r="T5" s="2">
        <v>35.085277557373047</v>
      </c>
      <c r="V5">
        <v>19.182966868082683</v>
      </c>
      <c r="W5">
        <v>7</v>
      </c>
    </row>
    <row r="6" spans="1:23" x14ac:dyDescent="0.25">
      <c r="A6" t="s">
        <v>10</v>
      </c>
      <c r="B6" s="2">
        <v>14.69495964050293</v>
      </c>
      <c r="C6" s="2">
        <v>18.498556137084961</v>
      </c>
      <c r="D6" s="2">
        <v>23.063955307006836</v>
      </c>
      <c r="E6" s="2">
        <v>27.739376068115234</v>
      </c>
      <c r="F6" s="2">
        <v>31.954961776733398</v>
      </c>
      <c r="G6" s="2">
        <v>35.550350189208984</v>
      </c>
      <c r="I6">
        <v>23.172252019246418</v>
      </c>
      <c r="J6">
        <v>6</v>
      </c>
      <c r="N6" t="s">
        <v>10</v>
      </c>
      <c r="O6" s="2">
        <v>15.538820266723633</v>
      </c>
      <c r="P6" s="2">
        <v>18.463050842285156</v>
      </c>
      <c r="Q6" s="2">
        <v>23.962543487548828</v>
      </c>
      <c r="R6" s="2">
        <v>28.145509719848633</v>
      </c>
      <c r="S6" s="2">
        <v>31.7796630859375</v>
      </c>
      <c r="T6" s="2">
        <v>36.138553619384766</v>
      </c>
      <c r="V6">
        <v>23.337817509969074</v>
      </c>
      <c r="W6">
        <v>6</v>
      </c>
    </row>
    <row r="7" spans="1:23" x14ac:dyDescent="0.25">
      <c r="A7" t="s">
        <v>11</v>
      </c>
      <c r="B7" s="2">
        <f>AVERAGE(B4:B6)</f>
        <v>15.07282797495524</v>
      </c>
      <c r="C7" s="2">
        <f t="shared" ref="C7:G7" si="0">AVERAGE(C4:C6)</f>
        <v>18.735843022664387</v>
      </c>
      <c r="D7" s="2">
        <f t="shared" si="0"/>
        <v>23.172252019246418</v>
      </c>
      <c r="E7" s="2">
        <f t="shared" si="0"/>
        <v>28.085292816162109</v>
      </c>
      <c r="F7" s="2">
        <f t="shared" si="0"/>
        <v>32.289487838745117</v>
      </c>
      <c r="G7" s="2">
        <f t="shared" si="0"/>
        <v>36.394283294677734</v>
      </c>
      <c r="I7">
        <v>28.085292816162109</v>
      </c>
      <c r="J7">
        <v>5</v>
      </c>
      <c r="N7" t="s">
        <v>11</v>
      </c>
      <c r="O7" s="2">
        <f>AVERAGE(O4:O6)</f>
        <v>15.390068054199219</v>
      </c>
      <c r="P7" s="2">
        <f t="shared" ref="P7:T7" si="1">AVERAGE(P4:P6)</f>
        <v>19.182966868082683</v>
      </c>
      <c r="Q7" s="2">
        <f t="shared" si="1"/>
        <v>23.337817509969074</v>
      </c>
      <c r="R7" s="2">
        <f t="shared" si="1"/>
        <v>28.199004491170246</v>
      </c>
      <c r="S7" s="2">
        <f t="shared" si="1"/>
        <v>32.003769556681313</v>
      </c>
      <c r="T7" s="2">
        <f t="shared" si="1"/>
        <v>35.466256459554039</v>
      </c>
      <c r="V7">
        <v>28.199004491170246</v>
      </c>
      <c r="W7">
        <v>5</v>
      </c>
    </row>
    <row r="8" spans="1:23" x14ac:dyDescent="0.25">
      <c r="A8" t="s">
        <v>12</v>
      </c>
      <c r="B8">
        <f>STDEVA(B4:B6)</f>
        <v>0.56282089719519124</v>
      </c>
      <c r="C8">
        <f t="shared" ref="C8:G8" si="2">STDEVA(C4:C6)</f>
        <v>0.23457259977035763</v>
      </c>
      <c r="D8">
        <f t="shared" si="2"/>
        <v>0.26227626265432114</v>
      </c>
      <c r="E8">
        <f t="shared" si="2"/>
        <v>0.69230566004548355</v>
      </c>
      <c r="F8">
        <f t="shared" si="2"/>
        <v>0.38328770994207384</v>
      </c>
      <c r="G8">
        <f t="shared" si="2"/>
        <v>1.4709584452226014</v>
      </c>
      <c r="I8">
        <v>32.289487838745117</v>
      </c>
      <c r="J8">
        <v>4</v>
      </c>
      <c r="N8" t="s">
        <v>12</v>
      </c>
      <c r="O8">
        <f>STDEVA(O4:O6)</f>
        <v>0.30551678047667191</v>
      </c>
      <c r="P8">
        <f t="shared" ref="P8:T8" si="3">STDEVA(P4:P6)</f>
        <v>0.651313844543705</v>
      </c>
      <c r="Q8">
        <f t="shared" si="3"/>
        <v>0.54428433458674608</v>
      </c>
      <c r="R8">
        <f t="shared" si="3"/>
        <v>6.5116606175232475E-2</v>
      </c>
      <c r="S8">
        <f t="shared" si="3"/>
        <v>0.38737944762034104</v>
      </c>
      <c r="T8">
        <f t="shared" si="3"/>
        <v>0.58394979333140329</v>
      </c>
      <c r="V8">
        <v>32.003769556681313</v>
      </c>
      <c r="W8">
        <v>4</v>
      </c>
    </row>
    <row r="9" spans="1:23" x14ac:dyDescent="0.25">
      <c r="A9" t="s">
        <v>13</v>
      </c>
      <c r="B9" s="3">
        <v>100000000</v>
      </c>
      <c r="C9" s="3">
        <f>B9/10</f>
        <v>10000000</v>
      </c>
      <c r="D9" s="3">
        <f t="shared" ref="D9:G9" si="4">C9/10</f>
        <v>1000000</v>
      </c>
      <c r="E9" s="3">
        <f t="shared" si="4"/>
        <v>100000</v>
      </c>
      <c r="F9" s="3">
        <f t="shared" si="4"/>
        <v>10000</v>
      </c>
      <c r="G9" s="3">
        <f t="shared" si="4"/>
        <v>1000</v>
      </c>
      <c r="I9">
        <v>36.394283294677734</v>
      </c>
      <c r="J9">
        <v>3</v>
      </c>
      <c r="N9" t="s">
        <v>13</v>
      </c>
      <c r="O9" s="3">
        <v>100000000</v>
      </c>
      <c r="P9" s="3">
        <f>O9/10</f>
        <v>10000000</v>
      </c>
      <c r="Q9" s="3">
        <f t="shared" ref="Q9:T9" si="5">P9/10</f>
        <v>1000000</v>
      </c>
      <c r="R9" s="3">
        <f t="shared" si="5"/>
        <v>100000</v>
      </c>
      <c r="S9" s="3">
        <f t="shared" si="5"/>
        <v>10000</v>
      </c>
      <c r="T9" s="3">
        <f t="shared" si="5"/>
        <v>1000</v>
      </c>
      <c r="V9">
        <v>35.466256459554039</v>
      </c>
      <c r="W9">
        <v>3</v>
      </c>
    </row>
    <row r="10" spans="1:23" x14ac:dyDescent="0.25">
      <c r="A10" t="s">
        <v>14</v>
      </c>
      <c r="B10">
        <f>LOG10(B9)</f>
        <v>8</v>
      </c>
      <c r="C10">
        <f t="shared" ref="C10:G10" si="6">LOG10(C9)</f>
        <v>7</v>
      </c>
      <c r="D10">
        <f t="shared" si="6"/>
        <v>6</v>
      </c>
      <c r="E10">
        <f t="shared" si="6"/>
        <v>5</v>
      </c>
      <c r="F10">
        <f t="shared" si="6"/>
        <v>4</v>
      </c>
      <c r="G10">
        <f t="shared" si="6"/>
        <v>3</v>
      </c>
      <c r="N10" t="s">
        <v>14</v>
      </c>
      <c r="O10">
        <f>LOG10(O9)</f>
        <v>8</v>
      </c>
      <c r="P10">
        <f t="shared" ref="P10:T10" si="7">LOG10(P9)</f>
        <v>7</v>
      </c>
      <c r="Q10">
        <f t="shared" si="7"/>
        <v>6</v>
      </c>
      <c r="R10">
        <f t="shared" si="7"/>
        <v>5</v>
      </c>
      <c r="S10">
        <f t="shared" si="7"/>
        <v>4</v>
      </c>
      <c r="T10">
        <f t="shared" si="7"/>
        <v>3</v>
      </c>
    </row>
    <row r="34" spans="1:23" x14ac:dyDescent="0.25">
      <c r="A34" s="1" t="s">
        <v>16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I34" t="s">
        <v>11</v>
      </c>
      <c r="J34" t="s">
        <v>14</v>
      </c>
      <c r="N34" s="1" t="s">
        <v>16</v>
      </c>
      <c r="O34" t="s">
        <v>2</v>
      </c>
      <c r="P34" t="s">
        <v>3</v>
      </c>
      <c r="Q34" t="s">
        <v>4</v>
      </c>
      <c r="R34" t="s">
        <v>5</v>
      </c>
      <c r="S34" t="s">
        <v>6</v>
      </c>
      <c r="T34" t="s">
        <v>7</v>
      </c>
      <c r="V34" t="s">
        <v>11</v>
      </c>
      <c r="W34" t="s">
        <v>14</v>
      </c>
    </row>
    <row r="35" spans="1:23" x14ac:dyDescent="0.25">
      <c r="A35" t="s">
        <v>8</v>
      </c>
      <c r="B35" s="2">
        <v>18.060420989990234</v>
      </c>
      <c r="C35" s="2">
        <v>21.595100402832031</v>
      </c>
      <c r="D35" s="2">
        <v>26.4412841796875</v>
      </c>
      <c r="E35" s="2">
        <v>31.325424194335938</v>
      </c>
      <c r="F35" s="2">
        <v>34.122337341308594</v>
      </c>
      <c r="G35" s="2">
        <v>36.70233154296875</v>
      </c>
      <c r="I35">
        <v>17.709710439046223</v>
      </c>
      <c r="J35">
        <v>8</v>
      </c>
      <c r="N35" t="s">
        <v>8</v>
      </c>
      <c r="O35" s="2">
        <v>17.577451705932617</v>
      </c>
      <c r="P35" s="2">
        <v>20.947315216064453</v>
      </c>
      <c r="Q35" s="2">
        <v>25.553159713745117</v>
      </c>
      <c r="R35" s="2">
        <v>30.610280990600586</v>
      </c>
      <c r="S35" s="2">
        <v>35.119136810302734</v>
      </c>
      <c r="T35" s="2">
        <v>37.386520385742188</v>
      </c>
      <c r="V35">
        <v>17.902690251668293</v>
      </c>
      <c r="W35">
        <v>8</v>
      </c>
    </row>
    <row r="36" spans="1:23" x14ac:dyDescent="0.25">
      <c r="A36" t="s">
        <v>9</v>
      </c>
      <c r="B36" s="2">
        <v>17.630998611450195</v>
      </c>
      <c r="C36" s="2">
        <v>21.21778678894043</v>
      </c>
      <c r="D36" s="2">
        <v>25.230796813964844</v>
      </c>
      <c r="E36" s="2">
        <v>30.686798095703125</v>
      </c>
      <c r="F36" s="2">
        <v>34.400074005126953</v>
      </c>
      <c r="G36" s="2">
        <v>35.127628326416016</v>
      </c>
      <c r="I36">
        <v>21.257645924886067</v>
      </c>
      <c r="J36">
        <v>7</v>
      </c>
      <c r="N36" t="s">
        <v>9</v>
      </c>
      <c r="O36" s="2">
        <v>18.113414764404297</v>
      </c>
      <c r="P36" s="2">
        <v>20.973209381103516</v>
      </c>
      <c r="Q36" s="2">
        <v>25.412118911743164</v>
      </c>
      <c r="R36" s="2">
        <v>30.880880355834961</v>
      </c>
      <c r="S36" s="2">
        <v>34.955734252929688</v>
      </c>
      <c r="T36" s="2">
        <v>36.773239135742188</v>
      </c>
      <c r="V36">
        <v>20.950117746988933</v>
      </c>
      <c r="W36">
        <v>7</v>
      </c>
    </row>
    <row r="37" spans="1:23" x14ac:dyDescent="0.25">
      <c r="A37" t="s">
        <v>10</v>
      </c>
      <c r="B37" s="2">
        <v>17.437711715698242</v>
      </c>
      <c r="C37" s="2">
        <v>20.960050582885742</v>
      </c>
      <c r="D37" s="2">
        <v>25.043476104736328</v>
      </c>
      <c r="E37" s="2">
        <v>30.124717712402344</v>
      </c>
      <c r="F37" s="2">
        <v>33.802326202392578</v>
      </c>
      <c r="G37" s="2">
        <v>37.371330261230469</v>
      </c>
      <c r="I37">
        <v>25.571852366129558</v>
      </c>
      <c r="J37">
        <v>6</v>
      </c>
      <c r="N37" t="s">
        <v>10</v>
      </c>
      <c r="O37" s="2">
        <v>18.017204284667969</v>
      </c>
      <c r="P37" s="2">
        <v>20.929828643798828</v>
      </c>
      <c r="Q37" s="2">
        <v>25.535533905029297</v>
      </c>
      <c r="R37" s="2">
        <v>30.793724060058594</v>
      </c>
      <c r="S37" s="2">
        <v>34.876571655273438</v>
      </c>
      <c r="T37" s="2">
        <v>37.711212158203125</v>
      </c>
      <c r="V37">
        <v>25.500270843505859</v>
      </c>
      <c r="W37">
        <v>6</v>
      </c>
    </row>
    <row r="38" spans="1:23" x14ac:dyDescent="0.25">
      <c r="A38" t="s">
        <v>11</v>
      </c>
      <c r="B38" s="2">
        <f>AVERAGE(B35:B37)</f>
        <v>17.709710439046223</v>
      </c>
      <c r="C38" s="2">
        <f t="shared" ref="C38" si="8">AVERAGE(C35:C37)</f>
        <v>21.257645924886067</v>
      </c>
      <c r="D38" s="2">
        <f t="shared" ref="D38" si="9">AVERAGE(D35:D37)</f>
        <v>25.571852366129558</v>
      </c>
      <c r="E38" s="2">
        <f t="shared" ref="E38" si="10">AVERAGE(E35:E37)</f>
        <v>30.712313334147137</v>
      </c>
      <c r="F38" s="2">
        <f t="shared" ref="F38" si="11">AVERAGE(F35:F37)</f>
        <v>34.108245849609375</v>
      </c>
      <c r="G38" s="2">
        <f t="shared" ref="G38" si="12">AVERAGE(G35:G37)</f>
        <v>36.400430043538414</v>
      </c>
      <c r="I38">
        <v>30.712313334147137</v>
      </c>
      <c r="J38">
        <v>5</v>
      </c>
      <c r="N38" t="s">
        <v>11</v>
      </c>
      <c r="O38" s="2">
        <f>AVERAGE(O35:O37)</f>
        <v>17.902690251668293</v>
      </c>
      <c r="P38" s="2">
        <f t="shared" ref="P38" si="13">AVERAGE(P35:P37)</f>
        <v>20.950117746988933</v>
      </c>
      <c r="Q38" s="2">
        <f t="shared" ref="Q38" si="14">AVERAGE(Q35:Q37)</f>
        <v>25.500270843505859</v>
      </c>
      <c r="R38" s="2">
        <f t="shared" ref="R38" si="15">AVERAGE(R35:R37)</f>
        <v>30.761628468831379</v>
      </c>
      <c r="S38" s="2">
        <f>AVERAGE(S36:S37)</f>
        <v>34.916152954101563</v>
      </c>
      <c r="T38" s="2">
        <f t="shared" ref="T38" si="16">AVERAGE(T35:T37)</f>
        <v>37.290323893229164</v>
      </c>
      <c r="V38">
        <v>30.761628468831379</v>
      </c>
      <c r="W38">
        <v>5</v>
      </c>
    </row>
    <row r="39" spans="1:23" x14ac:dyDescent="0.25">
      <c r="A39" t="s">
        <v>12</v>
      </c>
      <c r="B39">
        <f>STDEVA(B35:B37)</f>
        <v>0.31872931136772642</v>
      </c>
      <c r="C39">
        <f t="shared" ref="C39:G39" si="17">STDEVA(C35:C37)</f>
        <v>0.31939572866931576</v>
      </c>
      <c r="D39">
        <f t="shared" si="17"/>
        <v>0.75875293794914467</v>
      </c>
      <c r="E39">
        <f t="shared" si="17"/>
        <v>0.60075975604560761</v>
      </c>
      <c r="F39">
        <f t="shared" si="17"/>
        <v>0.29912294549595353</v>
      </c>
      <c r="G39">
        <f t="shared" si="17"/>
        <v>1.151914918555726</v>
      </c>
      <c r="I39">
        <v>34.108245849609375</v>
      </c>
      <c r="J39">
        <v>4</v>
      </c>
      <c r="N39" t="s">
        <v>12</v>
      </c>
      <c r="O39">
        <f>STDEVA(O35:O37)</f>
        <v>0.28574323758746623</v>
      </c>
      <c r="P39">
        <f t="shared" ref="P39:T39" si="18">STDEVA(P35:P37)</f>
        <v>2.1825735427736977E-2</v>
      </c>
      <c r="Q39">
        <f t="shared" si="18"/>
        <v>7.6848809934460527E-2</v>
      </c>
      <c r="R39">
        <f t="shared" si="18"/>
        <v>0.13812530307108817</v>
      </c>
      <c r="S39">
        <f>STDEVA(S36:S37)</f>
        <v>5.597640961907667E-2</v>
      </c>
      <c r="T39">
        <f t="shared" si="18"/>
        <v>0.47632832331804748</v>
      </c>
      <c r="V39">
        <v>34.916152954101563</v>
      </c>
      <c r="W39">
        <v>4</v>
      </c>
    </row>
    <row r="40" spans="1:23" x14ac:dyDescent="0.25">
      <c r="A40" t="s">
        <v>13</v>
      </c>
      <c r="B40" s="3">
        <v>100000000</v>
      </c>
      <c r="C40" s="3">
        <f>B40/10</f>
        <v>10000000</v>
      </c>
      <c r="D40" s="3">
        <f t="shared" ref="D40:G40" si="19">C40/10</f>
        <v>1000000</v>
      </c>
      <c r="E40" s="3">
        <f t="shared" si="19"/>
        <v>100000</v>
      </c>
      <c r="F40" s="3">
        <f t="shared" si="19"/>
        <v>10000</v>
      </c>
      <c r="G40" s="3">
        <f t="shared" si="19"/>
        <v>1000</v>
      </c>
      <c r="I40">
        <v>36.400430043538414</v>
      </c>
      <c r="J40">
        <v>3</v>
      </c>
      <c r="N40" t="s">
        <v>13</v>
      </c>
      <c r="O40" s="3">
        <v>100000000</v>
      </c>
      <c r="P40" s="3">
        <f>O40/10</f>
        <v>10000000</v>
      </c>
      <c r="Q40" s="3">
        <f t="shared" ref="Q40:T40" si="20">P40/10</f>
        <v>1000000</v>
      </c>
      <c r="R40" s="3">
        <f t="shared" si="20"/>
        <v>100000</v>
      </c>
      <c r="S40" s="3">
        <f t="shared" si="20"/>
        <v>10000</v>
      </c>
      <c r="T40" s="3">
        <f t="shared" si="20"/>
        <v>1000</v>
      </c>
      <c r="V40">
        <v>37.290323893229164</v>
      </c>
      <c r="W40">
        <v>3</v>
      </c>
    </row>
    <row r="41" spans="1:23" x14ac:dyDescent="0.25">
      <c r="A41" t="s">
        <v>14</v>
      </c>
      <c r="B41">
        <f>LOG10(B40)</f>
        <v>8</v>
      </c>
      <c r="C41">
        <f t="shared" ref="C41" si="21">LOG10(C40)</f>
        <v>7</v>
      </c>
      <c r="D41">
        <f t="shared" ref="D41" si="22">LOG10(D40)</f>
        <v>6</v>
      </c>
      <c r="E41">
        <f t="shared" ref="E41" si="23">LOG10(E40)</f>
        <v>5</v>
      </c>
      <c r="F41">
        <f t="shared" ref="F41" si="24">LOG10(F40)</f>
        <v>4</v>
      </c>
      <c r="G41">
        <f t="shared" ref="G41" si="25">LOG10(G40)</f>
        <v>3</v>
      </c>
      <c r="N41" t="s">
        <v>14</v>
      </c>
      <c r="O41">
        <f>LOG10(O40)</f>
        <v>8</v>
      </c>
      <c r="P41">
        <f t="shared" ref="P41" si="26">LOG10(P40)</f>
        <v>7</v>
      </c>
      <c r="Q41">
        <f t="shared" ref="Q41" si="27">LOG10(Q40)</f>
        <v>6</v>
      </c>
      <c r="R41">
        <f t="shared" ref="R41" si="28">LOG10(R40)</f>
        <v>5</v>
      </c>
      <c r="S41">
        <f t="shared" ref="S41" si="29">LOG10(S40)</f>
        <v>4</v>
      </c>
      <c r="T41">
        <f t="shared" ref="T41" si="30">LOG10(T40)</f>
        <v>3</v>
      </c>
    </row>
    <row r="64" spans="1:14" x14ac:dyDescent="0.25">
      <c r="A64" t="s">
        <v>0</v>
      </c>
      <c r="N64" t="s">
        <v>15</v>
      </c>
    </row>
    <row r="65" spans="1:18" x14ac:dyDescent="0.25">
      <c r="A65" s="4" t="s">
        <v>17</v>
      </c>
      <c r="B65" s="4">
        <v>1</v>
      </c>
      <c r="C65" s="4">
        <v>2</v>
      </c>
      <c r="D65" s="4">
        <v>3</v>
      </c>
      <c r="E65" s="4">
        <v>4</v>
      </c>
      <c r="N65" s="4" t="s">
        <v>17</v>
      </c>
      <c r="O65" s="4">
        <v>1</v>
      </c>
      <c r="P65" s="4">
        <v>2</v>
      </c>
      <c r="Q65" s="4">
        <v>3</v>
      </c>
      <c r="R65" s="4">
        <v>4</v>
      </c>
    </row>
    <row r="66" spans="1:18" x14ac:dyDescent="0.25">
      <c r="A66" s="4" t="s">
        <v>18</v>
      </c>
      <c r="B66" s="5">
        <v>37.148258209228516</v>
      </c>
      <c r="C66" s="6">
        <v>38.615322113037109</v>
      </c>
      <c r="D66" s="6">
        <v>38.355537414550781</v>
      </c>
      <c r="E66" s="5">
        <v>35.259769439697266</v>
      </c>
      <c r="N66" s="4" t="s">
        <v>18</v>
      </c>
      <c r="O66" s="6">
        <v>36.623451232910156</v>
      </c>
      <c r="P66" s="6">
        <v>36.914821624755859</v>
      </c>
      <c r="Q66" s="6"/>
      <c r="R66" s="6"/>
    </row>
    <row r="67" spans="1:18" x14ac:dyDescent="0.25">
      <c r="A67" s="4" t="s">
        <v>19</v>
      </c>
      <c r="B67" s="4">
        <v>37.910377502441406</v>
      </c>
      <c r="C67" s="6">
        <v>35.923618316650391</v>
      </c>
      <c r="D67" s="6">
        <v>38.208099365234375</v>
      </c>
      <c r="E67" s="5">
        <v>38.284725189208984</v>
      </c>
      <c r="N67" s="4" t="s">
        <v>19</v>
      </c>
      <c r="O67" s="7">
        <v>38.620525360107422</v>
      </c>
      <c r="P67" s="6">
        <v>36.312744140625</v>
      </c>
      <c r="Q67" s="6"/>
      <c r="R67" s="6"/>
    </row>
    <row r="68" spans="1:18" x14ac:dyDescent="0.25">
      <c r="A68" s="4" t="s">
        <v>20</v>
      </c>
      <c r="B68" s="5">
        <v>35.864536285400391</v>
      </c>
      <c r="C68" s="6">
        <v>36.030113220214844</v>
      </c>
      <c r="D68" s="6">
        <v>36.943107604980469</v>
      </c>
      <c r="E68" s="5">
        <v>36.984951019287109</v>
      </c>
      <c r="N68" s="4" t="s">
        <v>20</v>
      </c>
      <c r="O68" s="6">
        <v>36.798553466796875</v>
      </c>
      <c r="P68" s="6">
        <v>37.841747283935547</v>
      </c>
      <c r="Q68" s="6"/>
      <c r="R68" s="6"/>
    </row>
    <row r="69" spans="1:18" x14ac:dyDescent="0.25">
      <c r="A69" s="4" t="s">
        <v>11</v>
      </c>
      <c r="B69" s="5">
        <f>AVERAGE(B66:B68)</f>
        <v>36.974390665690102</v>
      </c>
      <c r="C69" s="6">
        <f t="shared" ref="C69:E69" si="31">AVERAGE(C66:C68)</f>
        <v>36.856351216634117</v>
      </c>
      <c r="D69" s="6">
        <f t="shared" si="31"/>
        <v>37.835581461588539</v>
      </c>
      <c r="E69" s="5">
        <f t="shared" si="31"/>
        <v>36.843148549397789</v>
      </c>
      <c r="N69" s="4" t="s">
        <v>11</v>
      </c>
      <c r="O69" s="6">
        <f>AVERAGE(O66:O68)</f>
        <v>37.347510019938149</v>
      </c>
      <c r="P69" s="6">
        <f t="shared" ref="P69" si="32">AVERAGE(P66:P68)</f>
        <v>37.023104349772133</v>
      </c>
      <c r="Q69" s="6"/>
      <c r="R69" s="6"/>
    </row>
  </sheetData>
  <mergeCells count="2">
    <mergeCell ref="A1:J1"/>
    <mergeCell ref="N1:W1"/>
  </mergeCells>
  <conditionalFormatting sqref="B66:E69 O66:P69">
    <cfRule type="cellIs" dxfId="0" priority="1" operator="lessThan">
      <formula>37.29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2018-11-09T14:08:15Z</dcterms:created>
  <dcterms:modified xsi:type="dcterms:W3CDTF">2019-02-04T21:28:58Z</dcterms:modified>
</cp:coreProperties>
</file>