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16s qPCR\M10D57PM- M8D30AM repeat plate 2\"/>
    </mc:Choice>
  </mc:AlternateContent>
  <xr:revisionPtr revIDLastSave="0" documentId="13_ncr:1_{C7E1162B-2737-4BEE-96C4-A90D3FB6BA52}" xr6:coauthVersionLast="36" xr6:coauthVersionMax="36" xr10:uidLastSave="{00000000-0000-0000-0000-000000000000}"/>
  <bookViews>
    <workbookView xWindow="0" yWindow="0" windowWidth="19200" windowHeight="11085" xr2:uid="{D63AC35A-D8B0-4BB4-AE67-91C6E9151E53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O8" i="1" l="1"/>
  <c r="B8" i="1"/>
  <c r="Q7" i="1"/>
  <c r="R7" i="1" s="1"/>
  <c r="P7" i="1"/>
  <c r="P8" i="1" s="1"/>
  <c r="E7" i="1"/>
  <c r="F7" i="1" s="1"/>
  <c r="D7" i="1"/>
  <c r="D8" i="1" s="1"/>
  <c r="C7" i="1"/>
  <c r="C8" i="1" s="1"/>
  <c r="T6" i="1"/>
  <c r="S6" i="1"/>
  <c r="R6" i="1"/>
  <c r="Q6" i="1"/>
  <c r="P6" i="1"/>
  <c r="O6" i="1"/>
  <c r="G6" i="1"/>
  <c r="F6" i="1"/>
  <c r="E6" i="1"/>
  <c r="D6" i="1"/>
  <c r="C6" i="1"/>
  <c r="B6" i="1"/>
  <c r="T5" i="1"/>
  <c r="S5" i="1"/>
  <c r="R5" i="1"/>
  <c r="Q5" i="1"/>
  <c r="P5" i="1"/>
  <c r="O5" i="1"/>
  <c r="F8" i="1" l="1"/>
  <c r="G7" i="1"/>
  <c r="G8" i="1" s="1"/>
  <c r="R8" i="1"/>
  <c r="S7" i="1"/>
  <c r="E8" i="1"/>
  <c r="Q8" i="1"/>
  <c r="T7" i="1" l="1"/>
  <c r="T8" i="1" s="1"/>
  <c r="S8" i="1"/>
</calcChain>
</file>

<file path=xl/sharedStrings.xml><?xml version="1.0" encoding="utf-8"?>
<sst xmlns="http://schemas.openxmlformats.org/spreadsheetml/2006/main" count="44" uniqueCount="20">
  <si>
    <t>B. frag</t>
  </si>
  <si>
    <t>10^8</t>
  </si>
  <si>
    <t>10^7</t>
  </si>
  <si>
    <t>10^6</t>
  </si>
  <si>
    <t>10^5</t>
  </si>
  <si>
    <t>10^4</t>
  </si>
  <si>
    <t>10^3</t>
  </si>
  <si>
    <t>Avg CT</t>
  </si>
  <si>
    <t>Log10 CFUs</t>
  </si>
  <si>
    <t>CT 1</t>
  </si>
  <si>
    <t>CT 2</t>
  </si>
  <si>
    <t>CT 3</t>
  </si>
  <si>
    <t>Stnd Dev</t>
  </si>
  <si>
    <t>CFUs</t>
  </si>
  <si>
    <t>EP Motion</t>
  </si>
  <si>
    <t>Hand Loaded</t>
  </si>
  <si>
    <t>NTC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</si>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</sst>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2" borderId="1" xfId="0" applyNumberFormat="1" applyFill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850524525301354"/>
          <c:y val="2.387041773231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256446599079066E-2"/>
                  <c:y val="-0.39806432124373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'[1]Standard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plus>
            <c:minus>
              <c:numRef>
                <c:f>'[1]Standard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Sheet1!$I$2:$I$6</c:f>
              <c:numCache>
                <c:formatCode>General</c:formatCode>
                <c:ptCount val="5"/>
                <c:pt idx="0">
                  <c:v>16.813731511433918</c:v>
                </c:pt>
                <c:pt idx="1">
                  <c:v>21.749685287475586</c:v>
                </c:pt>
                <c:pt idx="2">
                  <c:v>29.557665506998699</c:v>
                </c:pt>
                <c:pt idx="3">
                  <c:v>34.579497019449867</c:v>
                </c:pt>
                <c:pt idx="4">
                  <c:v>34.990221659342446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7-4FDF-B97D-BA71375D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'[1]Standard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plus>
            <c:minus>
              <c:numRef>
                <c:f>'[1]Standard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Sheet1!$V$2:$V$6</c:f>
              <c:numCache>
                <c:formatCode>General</c:formatCode>
                <c:ptCount val="5"/>
                <c:pt idx="0">
                  <c:v>16.496323903401692</c:v>
                </c:pt>
                <c:pt idx="1">
                  <c:v>21.620553334554035</c:v>
                </c:pt>
                <c:pt idx="2">
                  <c:v>29.241998672485352</c:v>
                </c:pt>
                <c:pt idx="3">
                  <c:v>33.243689219156899</c:v>
                </c:pt>
                <c:pt idx="4">
                  <c:v>34.152469635009766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1C3-B1D9-10914BB5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5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9</xdr:row>
      <xdr:rowOff>19049</xdr:rowOff>
    </xdr:from>
    <xdr:to>
      <xdr:col>9</xdr:col>
      <xdr:colOff>685799</xdr:colOff>
      <xdr:row>28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12C64-DD83-46C3-9837-95880107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33336</xdr:colOff>
      <xdr:row>8</xdr:row>
      <xdr:rowOff>190499</xdr:rowOff>
    </xdr:from>
    <xdr:to>
      <xdr:col>22</xdr:col>
      <xdr:colOff>695325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785A0-DE8F-4D73-A642-8BAA35A1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C62-82FF-4380-97DC-BF98248EE8C9}">
  <dimension ref="A1:W36"/>
  <sheetViews>
    <sheetView tabSelected="1" workbookViewId="0">
      <selection activeCell="U40" sqref="U40"/>
    </sheetView>
  </sheetViews>
  <sheetFormatPr defaultRowHeight="15" x14ac:dyDescent="0.25"/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N1" s="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V1" t="s">
        <v>7</v>
      </c>
      <c r="W1" t="s">
        <v>8</v>
      </c>
    </row>
    <row r="2" spans="1:23" x14ac:dyDescent="0.25">
      <c r="A2" t="s">
        <v>9</v>
      </c>
      <c r="B2" s="2">
        <v>18.026901245117188</v>
      </c>
      <c r="C2" s="2">
        <v>22.815412521362305</v>
      </c>
      <c r="D2" s="2">
        <v>30.411731719970703</v>
      </c>
      <c r="E2" s="2">
        <v>34.272857666015625</v>
      </c>
      <c r="F2" s="2">
        <v>35.265823364257813</v>
      </c>
      <c r="G2" s="2">
        <v>34.229232788085938</v>
      </c>
      <c r="I2">
        <v>16.813731511433918</v>
      </c>
      <c r="J2">
        <v>8</v>
      </c>
      <c r="N2" t="s">
        <v>9</v>
      </c>
      <c r="O2" s="2">
        <v>16.285671234130859</v>
      </c>
      <c r="P2" s="2">
        <v>21.385257720947266</v>
      </c>
      <c r="Q2" s="2">
        <v>29.145597457885742</v>
      </c>
      <c r="R2" s="2">
        <v>34.415214538574219</v>
      </c>
      <c r="S2" s="2">
        <v>33.584720611572266</v>
      </c>
      <c r="T2" s="2">
        <v>35.619365692138672</v>
      </c>
      <c r="V2">
        <v>16.496323903401692</v>
      </c>
      <c r="W2">
        <v>8</v>
      </c>
    </row>
    <row r="3" spans="1:23" x14ac:dyDescent="0.25">
      <c r="A3" t="s">
        <v>10</v>
      </c>
      <c r="B3" s="2">
        <v>16.262485504150391</v>
      </c>
      <c r="C3" s="2">
        <v>20.906158447265625</v>
      </c>
      <c r="D3" s="2">
        <v>29.411365509033203</v>
      </c>
      <c r="E3" s="2">
        <v>35.462612152099609</v>
      </c>
      <c r="F3" s="2">
        <v>34.777561187744141</v>
      </c>
      <c r="G3" s="2">
        <v>34.094135284423828</v>
      </c>
      <c r="I3">
        <v>21.749685287475586</v>
      </c>
      <c r="J3">
        <v>7</v>
      </c>
      <c r="N3" t="s">
        <v>10</v>
      </c>
      <c r="O3" s="2">
        <v>16.476991653442383</v>
      </c>
      <c r="P3" s="2">
        <v>21.513011932373047</v>
      </c>
      <c r="Q3" s="2">
        <v>29.42022705078125</v>
      </c>
      <c r="R3" s="2">
        <v>33.493568420410156</v>
      </c>
      <c r="S3" s="2">
        <v>34.797523498535156</v>
      </c>
      <c r="T3" s="2">
        <v>34.825740814208984</v>
      </c>
      <c r="V3">
        <v>21.620553334554035</v>
      </c>
      <c r="W3">
        <v>7</v>
      </c>
    </row>
    <row r="4" spans="1:23" x14ac:dyDescent="0.25">
      <c r="A4" t="s">
        <v>11</v>
      </c>
      <c r="B4" s="2">
        <v>16.15180778503418</v>
      </c>
      <c r="C4" s="2">
        <v>21.527484893798828</v>
      </c>
      <c r="D4" s="2">
        <v>28.849899291992188</v>
      </c>
      <c r="E4" s="2">
        <v>34.003021240234375</v>
      </c>
      <c r="F4" s="2">
        <v>34.927280426025391</v>
      </c>
      <c r="G4" s="2">
        <v>35.468563079833984</v>
      </c>
      <c r="I4">
        <v>29.557665506998699</v>
      </c>
      <c r="J4">
        <v>6</v>
      </c>
      <c r="N4" t="s">
        <v>11</v>
      </c>
      <c r="O4" s="2">
        <v>16.726308822631836</v>
      </c>
      <c r="P4" s="2">
        <v>21.963390350341797</v>
      </c>
      <c r="Q4" s="2">
        <v>29.160171508789063</v>
      </c>
      <c r="R4" s="2">
        <v>31.822284698486328</v>
      </c>
      <c r="S4" s="2">
        <v>34.075164794921875</v>
      </c>
      <c r="T4" s="2">
        <v>34.687423706054688</v>
      </c>
      <c r="V4">
        <v>29.241998672485352</v>
      </c>
      <c r="W4">
        <v>6</v>
      </c>
    </row>
    <row r="5" spans="1:23" x14ac:dyDescent="0.25">
      <c r="A5" t="s">
        <v>7</v>
      </c>
      <c r="B5" s="2">
        <f>(B2+B3+B4)/3</f>
        <v>16.813731511433918</v>
      </c>
      <c r="C5" s="2">
        <f t="shared" ref="C5:G5" si="0">(C2+C3+C4)/3</f>
        <v>21.749685287475586</v>
      </c>
      <c r="D5" s="2">
        <f t="shared" si="0"/>
        <v>29.557665506998699</v>
      </c>
      <c r="E5" s="2">
        <f t="shared" si="0"/>
        <v>34.579497019449867</v>
      </c>
      <c r="F5" s="2">
        <f t="shared" si="0"/>
        <v>34.990221659342446</v>
      </c>
      <c r="G5" s="2">
        <f t="shared" si="0"/>
        <v>34.597310384114586</v>
      </c>
      <c r="I5">
        <v>34.579497019449867</v>
      </c>
      <c r="J5">
        <v>5</v>
      </c>
      <c r="N5" t="s">
        <v>7</v>
      </c>
      <c r="O5" s="2">
        <f>AVERAGE(O2:O4)</f>
        <v>16.496323903401692</v>
      </c>
      <c r="P5" s="2">
        <f t="shared" ref="P5:T5" si="1">AVERAGE(P2:P4)</f>
        <v>21.620553334554035</v>
      </c>
      <c r="Q5" s="2">
        <f t="shared" si="1"/>
        <v>29.241998672485352</v>
      </c>
      <c r="R5" s="2">
        <f t="shared" si="1"/>
        <v>33.243689219156899</v>
      </c>
      <c r="S5" s="2">
        <f t="shared" si="1"/>
        <v>34.152469635009766</v>
      </c>
      <c r="T5" s="2">
        <f t="shared" si="1"/>
        <v>35.044176737467446</v>
      </c>
      <c r="V5">
        <v>33.243689219156899</v>
      </c>
      <c r="W5">
        <v>5</v>
      </c>
    </row>
    <row r="6" spans="1:23" x14ac:dyDescent="0.25">
      <c r="A6" t="s">
        <v>12</v>
      </c>
      <c r="B6">
        <f>STDEVA(B2:B4)</f>
        <v>1.0520921972056636</v>
      </c>
      <c r="C6">
        <f t="shared" ref="C6:G6" si="2">STDEVA(C2:C4)</f>
        <v>0.97382880480928069</v>
      </c>
      <c r="D6">
        <f t="shared" si="2"/>
        <v>0.79112761317302294</v>
      </c>
      <c r="E6">
        <f t="shared" si="2"/>
        <v>0.77660941103351655</v>
      </c>
      <c r="F6">
        <f t="shared" si="2"/>
        <v>0.25014233426605581</v>
      </c>
      <c r="G6">
        <f t="shared" si="2"/>
        <v>0.75754457210297255</v>
      </c>
      <c r="I6">
        <v>34.990221659342446</v>
      </c>
      <c r="J6">
        <v>4</v>
      </c>
      <c r="N6" t="s">
        <v>12</v>
      </c>
      <c r="O6">
        <f>STDEVA(O2:O4)</f>
        <v>0.2209540065632572</v>
      </c>
      <c r="P6">
        <f t="shared" ref="P6:T6" si="3">STDEVA(P2:P4)</f>
        <v>0.30369919193166883</v>
      </c>
      <c r="Q6">
        <f t="shared" si="3"/>
        <v>0.15452222125772899</v>
      </c>
      <c r="R6">
        <f t="shared" si="3"/>
        <v>1.3144013847827372</v>
      </c>
      <c r="S6">
        <f>STDEVA(S3:S4)</f>
        <v>0.51078473777407463</v>
      </c>
      <c r="T6">
        <f t="shared" si="3"/>
        <v>0.50290620972888511</v>
      </c>
      <c r="V6">
        <v>34.152469635009766</v>
      </c>
      <c r="W6">
        <v>4</v>
      </c>
    </row>
    <row r="7" spans="1:23" x14ac:dyDescent="0.25">
      <c r="A7" t="s">
        <v>13</v>
      </c>
      <c r="B7" s="3">
        <v>100000000</v>
      </c>
      <c r="C7" s="3">
        <f>B7/10</f>
        <v>10000000</v>
      </c>
      <c r="D7" s="3">
        <f t="shared" ref="D7:G7" si="4">C7/10</f>
        <v>1000000</v>
      </c>
      <c r="E7" s="3">
        <f t="shared" si="4"/>
        <v>100000</v>
      </c>
      <c r="F7" s="3">
        <f t="shared" si="4"/>
        <v>10000</v>
      </c>
      <c r="G7" s="3">
        <f t="shared" si="4"/>
        <v>1000</v>
      </c>
      <c r="N7" t="s">
        <v>13</v>
      </c>
      <c r="O7" s="3">
        <v>100000000</v>
      </c>
      <c r="P7" s="3">
        <f>O7/10</f>
        <v>10000000</v>
      </c>
      <c r="Q7" s="3">
        <f t="shared" ref="Q7:T7" si="5">P7/10</f>
        <v>1000000</v>
      </c>
      <c r="R7" s="3">
        <f t="shared" si="5"/>
        <v>100000</v>
      </c>
      <c r="S7" s="3">
        <f t="shared" si="5"/>
        <v>10000</v>
      </c>
      <c r="T7" s="3">
        <f t="shared" si="5"/>
        <v>1000</v>
      </c>
    </row>
    <row r="8" spans="1:23" x14ac:dyDescent="0.25">
      <c r="A8" t="s">
        <v>8</v>
      </c>
      <c r="B8">
        <f>LOG10(B7)</f>
        <v>8</v>
      </c>
      <c r="C8">
        <f t="shared" ref="C8:G8" si="6">LOG10(C7)</f>
        <v>7</v>
      </c>
      <c r="D8">
        <f t="shared" si="6"/>
        <v>6</v>
      </c>
      <c r="E8">
        <f t="shared" si="6"/>
        <v>5</v>
      </c>
      <c r="F8">
        <f t="shared" si="6"/>
        <v>4</v>
      </c>
      <c r="G8">
        <f t="shared" si="6"/>
        <v>3</v>
      </c>
      <c r="N8" t="s">
        <v>8</v>
      </c>
      <c r="O8">
        <f>LOG10(O7)</f>
        <v>8</v>
      </c>
      <c r="P8">
        <f t="shared" ref="P8:T8" si="7">LOG10(P7)</f>
        <v>7</v>
      </c>
      <c r="Q8">
        <f t="shared" si="7"/>
        <v>6</v>
      </c>
      <c r="R8">
        <f t="shared" si="7"/>
        <v>5</v>
      </c>
      <c r="S8">
        <f t="shared" si="7"/>
        <v>4</v>
      </c>
      <c r="T8">
        <f t="shared" si="7"/>
        <v>3</v>
      </c>
    </row>
    <row r="31" spans="1:18" x14ac:dyDescent="0.25">
      <c r="A31" t="s">
        <v>14</v>
      </c>
      <c r="N31" t="s">
        <v>15</v>
      </c>
    </row>
    <row r="32" spans="1:18" x14ac:dyDescent="0.25">
      <c r="A32" s="4" t="s">
        <v>16</v>
      </c>
      <c r="B32" s="4">
        <v>1</v>
      </c>
      <c r="C32" s="4">
        <v>2</v>
      </c>
      <c r="D32" s="4">
        <v>3</v>
      </c>
      <c r="E32" s="4">
        <v>4</v>
      </c>
      <c r="N32" s="4" t="s">
        <v>16</v>
      </c>
      <c r="O32" s="4">
        <v>1</v>
      </c>
      <c r="P32" s="4">
        <v>2</v>
      </c>
      <c r="Q32" s="4">
        <v>3</v>
      </c>
      <c r="R32" s="4">
        <v>4</v>
      </c>
    </row>
    <row r="33" spans="1:18" x14ac:dyDescent="0.25">
      <c r="A33" s="4" t="s">
        <v>17</v>
      </c>
      <c r="B33" s="5">
        <v>36.511608123779297</v>
      </c>
      <c r="C33" s="5">
        <v>35.298267364501953</v>
      </c>
      <c r="D33" s="5">
        <v>35.305286407470703</v>
      </c>
      <c r="E33" s="7">
        <v>33.895561218261719</v>
      </c>
      <c r="N33" s="4" t="s">
        <v>17</v>
      </c>
      <c r="O33" s="5">
        <v>34.690326690673828</v>
      </c>
      <c r="P33" s="5">
        <v>33.956245422363281</v>
      </c>
      <c r="Q33" s="5"/>
      <c r="R33" s="5"/>
    </row>
    <row r="34" spans="1:18" x14ac:dyDescent="0.25">
      <c r="A34" s="4" t="s">
        <v>18</v>
      </c>
      <c r="B34" s="6">
        <v>35.306072235107422</v>
      </c>
      <c r="C34" s="5">
        <v>34.064773559570313</v>
      </c>
      <c r="D34" s="5">
        <v>34.948940277099609</v>
      </c>
      <c r="E34" s="7">
        <v>34.796554565429688</v>
      </c>
      <c r="N34" s="4" t="s">
        <v>18</v>
      </c>
      <c r="O34" s="6">
        <v>35.400478363037109</v>
      </c>
      <c r="P34" s="5">
        <v>34.716171264648438</v>
      </c>
      <c r="Q34" s="5"/>
      <c r="R34" s="5"/>
    </row>
    <row r="35" spans="1:18" x14ac:dyDescent="0.25">
      <c r="A35" s="4" t="s">
        <v>19</v>
      </c>
      <c r="B35" s="5">
        <v>35.619235992431641</v>
      </c>
      <c r="C35" s="5">
        <v>33.729396820068359</v>
      </c>
      <c r="D35" s="5">
        <v>34.105998992919922</v>
      </c>
      <c r="E35" s="5">
        <v>35.179977416992188</v>
      </c>
      <c r="N35" s="4" t="s">
        <v>19</v>
      </c>
      <c r="O35" s="5">
        <v>33.992313385009766</v>
      </c>
      <c r="P35" s="5">
        <v>33.895397186279297</v>
      </c>
      <c r="Q35" s="5"/>
      <c r="R35" s="5"/>
    </row>
    <row r="36" spans="1:18" x14ac:dyDescent="0.25">
      <c r="A36" s="4" t="s">
        <v>7</v>
      </c>
      <c r="B36" s="8"/>
      <c r="C36" s="8"/>
      <c r="D36" s="8"/>
      <c r="E36" s="8"/>
      <c r="N36" s="4" t="s">
        <v>7</v>
      </c>
      <c r="O36" s="8"/>
      <c r="P36" s="8"/>
      <c r="Q36" s="5"/>
      <c r="R36" s="5"/>
    </row>
  </sheetData>
  <conditionalFormatting sqref="B33:E36 O33:P36">
    <cfRule type="cellIs" dxfId="0" priority="1" operator="lessThan">
      <formula>35.131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2019-03-05T18:28:12Z</dcterms:created>
  <dcterms:modified xsi:type="dcterms:W3CDTF">2019-03-11T15:21:59Z</dcterms:modified>
</cp:coreProperties>
</file>