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Cifs2\mcrbiom$\Projects@microbiome\T0594_Perturbationd Study_Gerber\DARPA - Travis Gibson\16s qPCR\M5D0AM- M6D57PM repeat plate 1\"/>
    </mc:Choice>
  </mc:AlternateContent>
  <xr:revisionPtr revIDLastSave="0" documentId="13_ncr:1_{B0AD5EEB-70F9-415C-ADA6-3430AD15F8DA}" xr6:coauthVersionLast="36" xr6:coauthVersionMax="36" xr10:uidLastSave="{00000000-0000-0000-0000-000000000000}"/>
  <bookViews>
    <workbookView xWindow="0" yWindow="0" windowWidth="19200" windowHeight="11085" xr2:uid="{D63AC35A-D8B0-4BB4-AE67-91C6E9151E53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O8" i="1" l="1"/>
  <c r="B8" i="1"/>
  <c r="Q7" i="1"/>
  <c r="R7" i="1" s="1"/>
  <c r="P7" i="1"/>
  <c r="P8" i="1" s="1"/>
  <c r="E7" i="1"/>
  <c r="F7" i="1" s="1"/>
  <c r="D7" i="1"/>
  <c r="D8" i="1" s="1"/>
  <c r="C7" i="1"/>
  <c r="C8" i="1" s="1"/>
  <c r="T6" i="1"/>
  <c r="S6" i="1"/>
  <c r="R6" i="1"/>
  <c r="Q6" i="1"/>
  <c r="P6" i="1"/>
  <c r="O6" i="1"/>
  <c r="G6" i="1"/>
  <c r="F6" i="1"/>
  <c r="E6" i="1"/>
  <c r="D6" i="1"/>
  <c r="C6" i="1"/>
  <c r="B6" i="1"/>
  <c r="T5" i="1"/>
  <c r="S5" i="1"/>
  <c r="R5" i="1"/>
  <c r="Q5" i="1"/>
  <c r="P5" i="1"/>
  <c r="O5" i="1"/>
  <c r="F8" i="1" l="1"/>
  <c r="G7" i="1"/>
  <c r="G8" i="1" s="1"/>
  <c r="R8" i="1"/>
  <c r="S7" i="1"/>
  <c r="E8" i="1"/>
  <c r="Q8" i="1"/>
  <c r="T7" i="1" l="1"/>
  <c r="T8" i="1" s="1"/>
  <c r="S8" i="1"/>
</calcChain>
</file>

<file path=xl/sharedStrings.xml><?xml version="1.0" encoding="utf-8"?>
<sst xmlns="http://schemas.openxmlformats.org/spreadsheetml/2006/main" count="45" uniqueCount="21">
  <si>
    <t>B. frag</t>
  </si>
  <si>
    <t>10^8</t>
  </si>
  <si>
    <t>10^7</t>
  </si>
  <si>
    <t>10^6</t>
  </si>
  <si>
    <t>10^5</t>
  </si>
  <si>
    <t>10^4</t>
  </si>
  <si>
    <t>10^3</t>
  </si>
  <si>
    <t>Avg CT</t>
  </si>
  <si>
    <t>Log10 CFUs</t>
  </si>
  <si>
    <t>CT 1</t>
  </si>
  <si>
    <t>CT 2</t>
  </si>
  <si>
    <t>CT 3</t>
  </si>
  <si>
    <t>Stnd Dev</t>
  </si>
  <si>
    <t>CFUs</t>
  </si>
  <si>
    <t>EP Motion</t>
  </si>
  <si>
    <t>Hand Loaded</t>
  </si>
  <si>
    <t>NTC</t>
  </si>
  <si>
    <t>CT1</t>
  </si>
  <si>
    <t>CT2</t>
  </si>
  <si>
    <t>CT3</t>
  </si>
  <si>
    <t>Undetermined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</si>
</sst>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1" fontId="0" fillId="0" borderId="0" xfId="0" applyNumberFormat="1"/>
    <xf numFmtId="0" fontId="0" fillId="0" borderId="1" xfId="0" applyBorder="1"/>
    <xf numFmtId="164" fontId="0" fillId="0" borderId="1" xfId="0" applyNumberFormat="1" applyFill="1" applyBorder="1"/>
    <xf numFmtId="0" fontId="0" fillId="0" borderId="1" xfId="0" applyFill="1" applyBorder="1"/>
    <xf numFmtId="164" fontId="0" fillId="2" borderId="1" xfId="0" applyNumberFormat="1" applyFill="1" applyBorder="1"/>
    <xf numFmtId="164" fontId="2" fillId="0" borderId="1" xfId="0" applyNumberFormat="1" applyFont="1" applyFill="1" applyBorder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EP Motion </a:t>
            </a:r>
            <a:r>
              <a:rPr lang="en-US" sz="1800" b="0" i="1" baseline="0">
                <a:effectLst/>
              </a:rPr>
              <a:t>B. fragilis </a:t>
            </a:r>
            <a:r>
              <a:rPr lang="en-US" sz="1800" b="0" i="0" baseline="0">
                <a:effectLst/>
              </a:rPr>
              <a:t>16s Standard Curve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8850524525301354"/>
          <c:y val="2.3870417732310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749494114078459"/>
                  <c:y val="-0.15239744648287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'[1]Standard Curves'!$B$39:$G$39</c:f>
                <c:numCache>
                  <c:formatCode>General</c:formatCode>
                  <c:ptCount val="6"/>
                  <c:pt idx="0">
                    <c:v>1.0400537329167836</c:v>
                  </c:pt>
                  <c:pt idx="1">
                    <c:v>0.69655174738108228</c:v>
                  </c:pt>
                  <c:pt idx="2">
                    <c:v>1.1079891957847805</c:v>
                  </c:pt>
                  <c:pt idx="3">
                    <c:v>0.47751024644663559</c:v>
                  </c:pt>
                  <c:pt idx="4">
                    <c:v>0.718177905039181</c:v>
                  </c:pt>
                  <c:pt idx="5">
                    <c:v>1.6025603904433641</c:v>
                  </c:pt>
                </c:numCache>
              </c:numRef>
            </c:plus>
            <c:minus>
              <c:numRef>
                <c:f>'[1]Standard Curves'!$B$39:$G$39</c:f>
                <c:numCache>
                  <c:formatCode>General</c:formatCode>
                  <c:ptCount val="6"/>
                  <c:pt idx="0">
                    <c:v>1.0400537329167836</c:v>
                  </c:pt>
                  <c:pt idx="1">
                    <c:v>0.69655174738108228</c:v>
                  </c:pt>
                  <c:pt idx="2">
                    <c:v>1.1079891957847805</c:v>
                  </c:pt>
                  <c:pt idx="3">
                    <c:v>0.47751024644663559</c:v>
                  </c:pt>
                  <c:pt idx="4">
                    <c:v>0.718177905039181</c:v>
                  </c:pt>
                  <c:pt idx="5">
                    <c:v>1.6025603904433641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Sheet1!$I$2:$I$7</c:f>
              <c:numCache>
                <c:formatCode>General</c:formatCode>
                <c:ptCount val="6"/>
                <c:pt idx="0">
                  <c:v>19.3764966328939</c:v>
                </c:pt>
                <c:pt idx="1">
                  <c:v>21.309179941813152</c:v>
                </c:pt>
                <c:pt idx="2">
                  <c:v>26.117774963378906</c:v>
                </c:pt>
                <c:pt idx="3">
                  <c:v>31.566600163777668</c:v>
                </c:pt>
                <c:pt idx="4">
                  <c:v>34.24346923828125</c:v>
                </c:pt>
                <c:pt idx="5">
                  <c:v>35.047809600830078</c:v>
                </c:pt>
              </c:numCache>
            </c:numRef>
          </c:xVal>
          <c:yVal>
            <c:numRef>
              <c:f>Sheet1!$J$2:$J$7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97-4FDF-B97D-BA71375DF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7048"/>
        <c:axId val="515449664"/>
      </c:scatterChart>
      <c:valAx>
        <c:axId val="515467048"/>
        <c:scaling>
          <c:orientation val="minMax"/>
          <c:max val="36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49664"/>
        <c:crosses val="autoZero"/>
        <c:crossBetween val="midCat"/>
        <c:majorUnit val="1"/>
      </c:valAx>
      <c:valAx>
        <c:axId val="51544966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CFUs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6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Hand Loaded </a:t>
            </a:r>
            <a:r>
              <a:rPr lang="en-US" sz="1800" b="0" i="1" baseline="0">
                <a:effectLst/>
              </a:rPr>
              <a:t>B. fragilis </a:t>
            </a:r>
            <a:r>
              <a:rPr lang="en-US" sz="1800" b="0" i="0" baseline="0">
                <a:effectLst/>
              </a:rPr>
              <a:t>16s Standard Curve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219145330071753E-2"/>
                  <c:y val="-0.435292094252866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'[1]Standard Curves'!$O$39:$T$39</c:f>
                <c:numCache>
                  <c:formatCode>General</c:formatCode>
                  <c:ptCount val="6"/>
                  <c:pt idx="0">
                    <c:v>5.8895675457492296E-2</c:v>
                  </c:pt>
                  <c:pt idx="1">
                    <c:v>0.1690467884905334</c:v>
                  </c:pt>
                  <c:pt idx="2">
                    <c:v>0.12593468330965366</c:v>
                  </c:pt>
                  <c:pt idx="3">
                    <c:v>0.54039429972097419</c:v>
                  </c:pt>
                  <c:pt idx="4">
                    <c:v>0.46413862889094559</c:v>
                  </c:pt>
                  <c:pt idx="5">
                    <c:v>0.56151199886775427</c:v>
                  </c:pt>
                </c:numCache>
              </c:numRef>
            </c:plus>
            <c:minus>
              <c:numRef>
                <c:f>'[1]Standard Curves'!$O$39:$T$39</c:f>
                <c:numCache>
                  <c:formatCode>General</c:formatCode>
                  <c:ptCount val="6"/>
                  <c:pt idx="0">
                    <c:v>5.8895675457492296E-2</c:v>
                  </c:pt>
                  <c:pt idx="1">
                    <c:v>0.1690467884905334</c:v>
                  </c:pt>
                  <c:pt idx="2">
                    <c:v>0.12593468330965366</c:v>
                  </c:pt>
                  <c:pt idx="3">
                    <c:v>0.54039429972097419</c:v>
                  </c:pt>
                  <c:pt idx="4">
                    <c:v>0.46413862889094559</c:v>
                  </c:pt>
                  <c:pt idx="5">
                    <c:v>0.56151199886775427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Sheet1!$V$2:$V$7</c:f>
              <c:numCache>
                <c:formatCode>General</c:formatCode>
                <c:ptCount val="6"/>
                <c:pt idx="0">
                  <c:v>16.908131917317707</c:v>
                </c:pt>
                <c:pt idx="1">
                  <c:v>21.049872716267902</c:v>
                </c:pt>
                <c:pt idx="2">
                  <c:v>27.641890843709309</c:v>
                </c:pt>
                <c:pt idx="3">
                  <c:v>33.717018127441406</c:v>
                </c:pt>
                <c:pt idx="4">
                  <c:v>34.665252685546875</c:v>
                </c:pt>
              </c:numCache>
            </c:numRef>
          </c:xVal>
          <c:yVal>
            <c:numRef>
              <c:f>Sheet1!$W$2:$W$7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D-41C3-B1D9-10914BB5A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50848"/>
        <c:axId val="637051176"/>
      </c:scatterChart>
      <c:valAx>
        <c:axId val="637050848"/>
        <c:scaling>
          <c:orientation val="minMax"/>
          <c:max val="35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51176"/>
        <c:crosses val="autoZero"/>
        <c:crossBetween val="midCat"/>
        <c:majorUnit val="1"/>
      </c:valAx>
      <c:valAx>
        <c:axId val="63705117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</a:t>
                </a:r>
                <a:r>
                  <a:rPr lang="en-US" baseline="0"/>
                  <a:t> CFUs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52386</xdr:colOff>
      <xdr:row>9</xdr:row>
      <xdr:rowOff>19049</xdr:rowOff>
    </xdr:from>
    <xdr:to>
      <xdr:col>9</xdr:col>
      <xdr:colOff>685799</xdr:colOff>
      <xdr:row>28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912C64-DD83-46C3-9837-95880107F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33336</xdr:colOff>
      <xdr:row>8</xdr:row>
      <xdr:rowOff>190499</xdr:rowOff>
    </xdr:from>
    <xdr:to>
      <xdr:col>22</xdr:col>
      <xdr:colOff>695325</xdr:colOff>
      <xdr:row>28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A785A0-DE8F-4D73-A642-8BAA35A13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rd Curv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2C62-82FF-4380-97DC-BF98248EE8C9}">
  <dimension ref="A1:W36"/>
  <sheetViews>
    <sheetView tabSelected="1" workbookViewId="0">
      <selection activeCell="J38" sqref="J38"/>
    </sheetView>
  </sheetViews>
  <sheetFormatPr defaultRowHeight="15" x14ac:dyDescent="0.25"/>
  <sheetData>
    <row r="1" spans="1:2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N1" s="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V1" t="s">
        <v>7</v>
      </c>
      <c r="W1" t="s">
        <v>8</v>
      </c>
    </row>
    <row r="2" spans="1:23" x14ac:dyDescent="0.25">
      <c r="A2" t="s">
        <v>9</v>
      </c>
      <c r="B2" s="2">
        <v>17.873119354248047</v>
      </c>
      <c r="C2" s="2">
        <v>22.013898849487305</v>
      </c>
      <c r="D2" s="2">
        <v>26.425941467285156</v>
      </c>
      <c r="E2" s="2">
        <v>32.113925933837891</v>
      </c>
      <c r="F2" s="2">
        <v>34.965465545654297</v>
      </c>
      <c r="G2" s="2">
        <v>34.993991851806641</v>
      </c>
      <c r="I2">
        <v>19.3764966328939</v>
      </c>
      <c r="J2">
        <v>8</v>
      </c>
      <c r="N2" t="s">
        <v>9</v>
      </c>
      <c r="O2" s="2">
        <v>16.868696212768555</v>
      </c>
      <c r="P2" s="2">
        <v>21.119867324829102</v>
      </c>
      <c r="Q2" s="2">
        <v>27.601917266845703</v>
      </c>
      <c r="R2" s="2">
        <v>34.461612701416016</v>
      </c>
      <c r="S2" s="2">
        <v>34.431095123291016</v>
      </c>
      <c r="T2" s="2">
        <v>34.897243499755859</v>
      </c>
      <c r="V2">
        <v>16.908131917317707</v>
      </c>
      <c r="W2">
        <v>8</v>
      </c>
    </row>
    <row r="3" spans="1:23" x14ac:dyDescent="0.25">
      <c r="A3" t="s">
        <v>10</v>
      </c>
      <c r="B3" s="2">
        <v>16.763118743896484</v>
      </c>
      <c r="C3" s="2">
        <v>21.150697708129883</v>
      </c>
      <c r="D3" s="2">
        <v>26.208364486694336</v>
      </c>
      <c r="E3" s="2">
        <v>31.764308929443359</v>
      </c>
      <c r="F3" s="2">
        <v>34.014305114746094</v>
      </c>
      <c r="G3" s="2">
        <v>35.389331817626953</v>
      </c>
      <c r="I3">
        <v>21.309179941813152</v>
      </c>
      <c r="J3">
        <v>7</v>
      </c>
      <c r="N3" t="s">
        <v>10</v>
      </c>
      <c r="O3" s="2">
        <v>16.864433288574219</v>
      </c>
      <c r="P3" s="2">
        <v>20.990631103515625</v>
      </c>
      <c r="Q3" s="2">
        <v>27.798343658447266</v>
      </c>
      <c r="R3" s="2">
        <v>33.544525146484375</v>
      </c>
      <c r="S3" s="2">
        <v>35.798637390136719</v>
      </c>
      <c r="T3" s="2">
        <v>36.037391662597656</v>
      </c>
      <c r="V3">
        <v>21.049872716267902</v>
      </c>
      <c r="W3">
        <v>7</v>
      </c>
    </row>
    <row r="4" spans="1:23" x14ac:dyDescent="0.25">
      <c r="A4" t="s">
        <v>11</v>
      </c>
      <c r="B4" s="2">
        <v>17.465017318725586</v>
      </c>
      <c r="C4" s="2">
        <v>20.762943267822266</v>
      </c>
      <c r="D4" s="2">
        <v>25.719018936157227</v>
      </c>
      <c r="E4" s="2">
        <v>30.821565628051758</v>
      </c>
      <c r="F4" s="2">
        <v>33.750637054443359</v>
      </c>
      <c r="G4" s="2">
        <v>34.760105133056641</v>
      </c>
      <c r="I4">
        <v>26.117774963378906</v>
      </c>
      <c r="J4">
        <v>6</v>
      </c>
      <c r="N4" t="s">
        <v>11</v>
      </c>
      <c r="O4" s="2">
        <v>16.991266250610352</v>
      </c>
      <c r="P4" s="2">
        <v>21.039119720458984</v>
      </c>
      <c r="Q4" s="2">
        <v>27.525411605834961</v>
      </c>
      <c r="R4" s="2">
        <v>33.144916534423828</v>
      </c>
      <c r="S4" s="2">
        <v>33.766025543212891</v>
      </c>
      <c r="T4" s="2">
        <v>38.235275268554688</v>
      </c>
      <c r="V4">
        <v>27.641890843709309</v>
      </c>
      <c r="W4">
        <v>6</v>
      </c>
    </row>
    <row r="5" spans="1:23" x14ac:dyDescent="0.25">
      <c r="A5" t="s">
        <v>7</v>
      </c>
      <c r="B5" s="2">
        <v>19.3764966328939</v>
      </c>
      <c r="C5" s="2">
        <f t="shared" ref="C5:G5" si="0">AVERAGE(C2:C4)</f>
        <v>21.309179941813152</v>
      </c>
      <c r="D5" s="2">
        <f t="shared" si="0"/>
        <v>26.117774963378906</v>
      </c>
      <c r="E5" s="2">
        <f t="shared" si="0"/>
        <v>31.566600163777668</v>
      </c>
      <c r="F5" s="2">
        <f t="shared" si="0"/>
        <v>34.24346923828125</v>
      </c>
      <c r="G5" s="2">
        <f t="shared" si="0"/>
        <v>35.047809600830078</v>
      </c>
      <c r="I5">
        <v>31.566600163777668</v>
      </c>
      <c r="J5">
        <v>5</v>
      </c>
      <c r="N5" t="s">
        <v>7</v>
      </c>
      <c r="O5" s="2">
        <f>AVERAGE(O2:O4)</f>
        <v>16.908131917317707</v>
      </c>
      <c r="P5" s="2">
        <f t="shared" ref="P5:T5" si="1">AVERAGE(P2:P4)</f>
        <v>21.049872716267902</v>
      </c>
      <c r="Q5" s="2">
        <f t="shared" si="1"/>
        <v>27.641890843709309</v>
      </c>
      <c r="R5" s="2">
        <f t="shared" si="1"/>
        <v>33.717018127441406</v>
      </c>
      <c r="S5" s="2">
        <f t="shared" si="1"/>
        <v>34.665252685546875</v>
      </c>
      <c r="T5" s="2">
        <f t="shared" si="1"/>
        <v>36.38997014363607</v>
      </c>
      <c r="V5">
        <v>33.717018127441406</v>
      </c>
      <c r="W5">
        <v>5</v>
      </c>
    </row>
    <row r="6" spans="1:23" x14ac:dyDescent="0.25">
      <c r="A6" t="s">
        <v>12</v>
      </c>
      <c r="B6">
        <f>STDEVA(B2:B4)</f>
        <v>0.56144311610431519</v>
      </c>
      <c r="C6">
        <f t="shared" ref="C6:G6" si="2">STDEVA(C2:C4)</f>
        <v>0.64035921998489065</v>
      </c>
      <c r="D6">
        <f t="shared" si="2"/>
        <v>0.36206313338279456</v>
      </c>
      <c r="E6">
        <f t="shared" si="2"/>
        <v>0.66847988526858071</v>
      </c>
      <c r="F6">
        <f t="shared" si="2"/>
        <v>0.63901425054625194</v>
      </c>
      <c r="G6">
        <f t="shared" si="2"/>
        <v>0.31804687976192936</v>
      </c>
      <c r="I6">
        <v>34.24346923828125</v>
      </c>
      <c r="J6">
        <v>4</v>
      </c>
      <c r="N6" t="s">
        <v>12</v>
      </c>
      <c r="O6">
        <f>STDEVA(O2:O4)</f>
        <v>7.2027988724390188E-2</v>
      </c>
      <c r="P6">
        <f t="shared" ref="P6:T6" si="3">STDEVA(P2:P4)</f>
        <v>6.528568307061243E-2</v>
      </c>
      <c r="Q6">
        <f t="shared" si="3"/>
        <v>0.14078846355878905</v>
      </c>
      <c r="R6">
        <f t="shared" si="3"/>
        <v>0.67508338033354198</v>
      </c>
      <c r="S6">
        <f>STDEVA(S3:S4)</f>
        <v>1.4372736204799517</v>
      </c>
      <c r="T6">
        <f t="shared" si="3"/>
        <v>1.6967167445823339</v>
      </c>
      <c r="V6">
        <v>34.665252685546875</v>
      </c>
      <c r="W6">
        <v>4</v>
      </c>
    </row>
    <row r="7" spans="1:23" x14ac:dyDescent="0.25">
      <c r="A7" t="s">
        <v>13</v>
      </c>
      <c r="B7" s="3">
        <v>100000000</v>
      </c>
      <c r="C7" s="3">
        <f>B7/10</f>
        <v>10000000</v>
      </c>
      <c r="D7" s="3">
        <f t="shared" ref="D7:G7" si="4">C7/10</f>
        <v>1000000</v>
      </c>
      <c r="E7" s="3">
        <f t="shared" si="4"/>
        <v>100000</v>
      </c>
      <c r="F7" s="3">
        <f t="shared" si="4"/>
        <v>10000</v>
      </c>
      <c r="G7" s="3">
        <f t="shared" si="4"/>
        <v>1000</v>
      </c>
      <c r="I7">
        <v>35.047809600830078</v>
      </c>
      <c r="J7">
        <v>3</v>
      </c>
      <c r="N7" t="s">
        <v>13</v>
      </c>
      <c r="O7" s="3">
        <v>100000000</v>
      </c>
      <c r="P7" s="3">
        <f>O7/10</f>
        <v>10000000</v>
      </c>
      <c r="Q7" s="3">
        <f t="shared" ref="Q7:T7" si="5">P7/10</f>
        <v>1000000</v>
      </c>
      <c r="R7" s="3">
        <f t="shared" si="5"/>
        <v>100000</v>
      </c>
      <c r="S7" s="3">
        <f t="shared" si="5"/>
        <v>10000</v>
      </c>
      <c r="T7" s="3">
        <f t="shared" si="5"/>
        <v>1000</v>
      </c>
    </row>
    <row r="8" spans="1:23" x14ac:dyDescent="0.25">
      <c r="A8" t="s">
        <v>8</v>
      </c>
      <c r="B8">
        <f>LOG10(B7)</f>
        <v>8</v>
      </c>
      <c r="C8">
        <f t="shared" ref="C8:G8" si="6">LOG10(C7)</f>
        <v>7</v>
      </c>
      <c r="D8">
        <f t="shared" si="6"/>
        <v>6</v>
      </c>
      <c r="E8">
        <f t="shared" si="6"/>
        <v>5</v>
      </c>
      <c r="F8">
        <f t="shared" si="6"/>
        <v>4</v>
      </c>
      <c r="G8">
        <f t="shared" si="6"/>
        <v>3</v>
      </c>
      <c r="N8" t="s">
        <v>8</v>
      </c>
      <c r="O8">
        <f>LOG10(O7)</f>
        <v>8</v>
      </c>
      <c r="P8">
        <f t="shared" ref="P8:T8" si="7">LOG10(P7)</f>
        <v>7</v>
      </c>
      <c r="Q8">
        <f t="shared" si="7"/>
        <v>6</v>
      </c>
      <c r="R8">
        <f t="shared" si="7"/>
        <v>5</v>
      </c>
      <c r="S8">
        <f t="shared" si="7"/>
        <v>4</v>
      </c>
      <c r="T8">
        <f t="shared" si="7"/>
        <v>3</v>
      </c>
    </row>
    <row r="31" spans="1:18" x14ac:dyDescent="0.25">
      <c r="A31" t="s">
        <v>14</v>
      </c>
      <c r="N31" t="s">
        <v>15</v>
      </c>
    </row>
    <row r="32" spans="1:18" x14ac:dyDescent="0.25">
      <c r="A32" s="4" t="s">
        <v>16</v>
      </c>
      <c r="B32" s="4">
        <v>1</v>
      </c>
      <c r="C32" s="4">
        <v>2</v>
      </c>
      <c r="D32" s="4">
        <v>3</v>
      </c>
      <c r="E32" s="4">
        <v>4</v>
      </c>
      <c r="N32" s="4" t="s">
        <v>16</v>
      </c>
      <c r="O32" s="4">
        <v>1</v>
      </c>
      <c r="P32" s="4">
        <v>2</v>
      </c>
      <c r="Q32" s="4">
        <v>3</v>
      </c>
      <c r="R32" s="4">
        <v>4</v>
      </c>
    </row>
    <row r="33" spans="1:18" x14ac:dyDescent="0.25">
      <c r="A33" s="4" t="s">
        <v>17</v>
      </c>
      <c r="B33" s="5">
        <v>34.786884307861328</v>
      </c>
      <c r="C33" s="5" t="s">
        <v>20</v>
      </c>
      <c r="D33" s="5">
        <v>34.174629211425781</v>
      </c>
      <c r="E33" s="7">
        <v>34.452335357666016</v>
      </c>
      <c r="N33" s="4" t="s">
        <v>17</v>
      </c>
      <c r="O33" s="5">
        <v>35.381561279296875</v>
      </c>
      <c r="P33" s="5"/>
      <c r="Q33" s="5"/>
      <c r="R33" s="5"/>
    </row>
    <row r="34" spans="1:18" x14ac:dyDescent="0.25">
      <c r="A34" s="4" t="s">
        <v>18</v>
      </c>
      <c r="B34" s="6">
        <v>35.159248352050781</v>
      </c>
      <c r="C34" s="5">
        <v>34.664054870605469</v>
      </c>
      <c r="D34" s="5">
        <v>34.572315216064453</v>
      </c>
      <c r="E34" s="7">
        <v>35.627109527587891</v>
      </c>
      <c r="N34" s="4" t="s">
        <v>18</v>
      </c>
      <c r="O34" s="6">
        <v>35.923816680908203</v>
      </c>
      <c r="P34" s="5"/>
      <c r="Q34" s="5"/>
      <c r="R34" s="5"/>
    </row>
    <row r="35" spans="1:18" x14ac:dyDescent="0.25">
      <c r="A35" s="4" t="s">
        <v>19</v>
      </c>
      <c r="B35" s="5">
        <v>36.348735809326172</v>
      </c>
      <c r="C35" s="5">
        <v>34.709384918212891</v>
      </c>
      <c r="D35" s="5">
        <v>36.985160827636719</v>
      </c>
      <c r="E35" s="7">
        <v>34.523677825927734</v>
      </c>
      <c r="N35" s="4" t="s">
        <v>19</v>
      </c>
      <c r="O35" s="5">
        <v>36.2144775390625</v>
      </c>
      <c r="P35" s="5"/>
      <c r="Q35" s="5"/>
      <c r="R35" s="5"/>
    </row>
    <row r="36" spans="1:18" x14ac:dyDescent="0.25">
      <c r="A36" s="4" t="s">
        <v>7</v>
      </c>
      <c r="B36" s="8"/>
      <c r="C36" s="8"/>
      <c r="D36" s="8"/>
      <c r="E36" s="8"/>
      <c r="N36" s="4" t="s">
        <v>7</v>
      </c>
      <c r="O36" s="8"/>
      <c r="P36" s="8"/>
      <c r="Q36" s="5"/>
      <c r="R36" s="5"/>
    </row>
  </sheetData>
  <conditionalFormatting sqref="B33:E36 O33:P36">
    <cfRule type="cellIs" dxfId="0" priority="1" operator="lessThan">
      <formula>35.131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Partners Information Systems</dc:creator>
  <cp:lastModifiedBy>Consumer Technology Management</cp:lastModifiedBy>
  <dcterms:created xsi:type="dcterms:W3CDTF">2019-03-05T18:28:12Z</dcterms:created>
  <dcterms:modified xsi:type="dcterms:W3CDTF">2019-03-11T15:19:28Z</dcterms:modified>
</cp:coreProperties>
</file>