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xwell-Simulation\Ozan 568\Project2\"/>
    </mc:Choice>
  </mc:AlternateContent>
  <xr:revisionPtr revIDLastSave="0" documentId="13_ncr:1_{4D0BDC6A-425E-43BB-9620-797D318E1641}" xr6:coauthVersionLast="47" xr6:coauthVersionMax="47" xr10:uidLastSave="{00000000-0000-0000-0000-000000000000}"/>
  <bookViews>
    <workbookView xWindow="-120" yWindow="-120" windowWidth="29040" windowHeight="15840" xr2:uid="{22F34DD8-9D71-4145-B2DA-9467F2C098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E9" i="1" s="1"/>
  <c r="G7" i="1"/>
  <c r="D7" i="1" s="1"/>
  <c r="D2" i="1"/>
  <c r="H9" i="1"/>
  <c r="H8" i="1"/>
  <c r="H7" i="1"/>
  <c r="L9" i="1"/>
  <c r="L8" i="1"/>
  <c r="C8" i="1" s="1"/>
  <c r="L7" i="1"/>
  <c r="C7" i="1" s="1"/>
  <c r="G3" i="1"/>
  <c r="D3" i="1" s="1"/>
  <c r="E3" i="1" s="1"/>
  <c r="G4" i="1"/>
  <c r="G9" i="1" s="1"/>
  <c r="D9" i="1" s="1"/>
  <c r="G2" i="1"/>
  <c r="H3" i="1"/>
  <c r="H4" i="1"/>
  <c r="C4" i="1" s="1"/>
  <c r="L3" i="1"/>
  <c r="C3" i="1" s="1"/>
  <c r="L4" i="1"/>
  <c r="H2" i="1"/>
  <c r="L2" i="1"/>
  <c r="C2" i="1" s="1"/>
  <c r="E8" i="1" l="1"/>
  <c r="E7" i="1"/>
  <c r="G8" i="1"/>
  <c r="D8" i="1" s="1"/>
  <c r="D4" i="1"/>
  <c r="E4" i="1" s="1"/>
  <c r="E2" i="1"/>
</calcChain>
</file>

<file path=xl/sharedStrings.xml><?xml version="1.0" encoding="utf-8"?>
<sst xmlns="http://schemas.openxmlformats.org/spreadsheetml/2006/main" count="13" uniqueCount="13">
  <si>
    <t>Qs</t>
  </si>
  <si>
    <t>P</t>
  </si>
  <si>
    <t>q</t>
  </si>
  <si>
    <t>kw</t>
  </si>
  <si>
    <t>kd</t>
  </si>
  <si>
    <t>kp</t>
  </si>
  <si>
    <t>m</t>
  </si>
  <si>
    <t>coil span</t>
  </si>
  <si>
    <t>Harmonic number</t>
  </si>
  <si>
    <t>Alpha  Slot pitch ED</t>
  </si>
  <si>
    <t>Lambda Coil pitch ED</t>
  </si>
  <si>
    <t>Full pitch</t>
  </si>
  <si>
    <t>Short pitch 11/12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</si>
</sst>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BC59F-38F4-4A7A-B660-85A6484420A4}">
  <dimension ref="A1:N9"/>
  <sheetViews>
    <sheetView tabSelected="1" zoomScale="115" zoomScaleNormal="115" workbookViewId="0">
      <selection activeCell="F21" sqref="F21"/>
    </sheetView>
  </sheetViews>
  <sheetFormatPr defaultRowHeight="15" x14ac:dyDescent="0.25"/>
  <cols>
    <col min="1" max="1" width="16.7109375" bestFit="1" customWidth="1"/>
    <col min="2" max="2" width="16.85546875" bestFit="1" customWidth="1"/>
    <col min="7" max="7" width="19.5703125" bestFit="1" customWidth="1"/>
    <col min="8" max="8" width="19.28515625" bestFit="1" customWidth="1"/>
  </cols>
  <sheetData>
    <row r="1" spans="1:14" x14ac:dyDescent="0.25">
      <c r="B1" t="s">
        <v>8</v>
      </c>
      <c r="C1" s="1" t="s">
        <v>4</v>
      </c>
      <c r="D1" s="1" t="s">
        <v>5</v>
      </c>
      <c r="E1" s="1" t="s">
        <v>3</v>
      </c>
      <c r="G1" t="s">
        <v>10</v>
      </c>
      <c r="H1" t="s">
        <v>9</v>
      </c>
      <c r="J1" t="s">
        <v>0</v>
      </c>
      <c r="K1" t="s">
        <v>1</v>
      </c>
      <c r="L1" t="s">
        <v>2</v>
      </c>
      <c r="M1" t="s">
        <v>6</v>
      </c>
      <c r="N1" t="s">
        <v>7</v>
      </c>
    </row>
    <row r="2" spans="1:14" x14ac:dyDescent="0.25">
      <c r="A2" s="2" t="s">
        <v>11</v>
      </c>
      <c r="B2">
        <v>1</v>
      </c>
      <c r="C2">
        <f>SIN((L2*B2*H2/2)*PI()/180)/(L2*SIN((B2*H2/2)*PI()/180))</f>
        <v>0.95766219694254862</v>
      </c>
      <c r="D2">
        <f>SIN((B2*G2/2)*PI()/180)</f>
        <v>1</v>
      </c>
      <c r="E2">
        <f>C2*D2</f>
        <v>0.95766219694254862</v>
      </c>
      <c r="G2">
        <f>360/N2*K2</f>
        <v>180</v>
      </c>
      <c r="H2">
        <f>360/J2*K2/2</f>
        <v>15</v>
      </c>
      <c r="J2">
        <v>72</v>
      </c>
      <c r="K2">
        <v>6</v>
      </c>
      <c r="L2">
        <f>J2/K2/M2</f>
        <v>4</v>
      </c>
      <c r="M2">
        <v>3</v>
      </c>
      <c r="N2">
        <v>12</v>
      </c>
    </row>
    <row r="3" spans="1:14" x14ac:dyDescent="0.25">
      <c r="A3" s="2"/>
      <c r="B3">
        <v>3</v>
      </c>
      <c r="C3">
        <f>SIN((L3*B3*H3/2)*PI()/180)/(L3*SIN((B3*H3/2)*PI()/180))</f>
        <v>0.65328148243818829</v>
      </c>
      <c r="D3">
        <f>SIN((B3*G3/2)*PI()/180)</f>
        <v>-1</v>
      </c>
      <c r="E3">
        <f>C3*D3</f>
        <v>-0.65328148243818829</v>
      </c>
      <c r="G3">
        <f t="shared" ref="G3:G4" si="0">360/N3*K3</f>
        <v>180</v>
      </c>
      <c r="H3">
        <f t="shared" ref="H3:H4" si="1">360/J3*K3/2</f>
        <v>15</v>
      </c>
      <c r="J3">
        <v>72</v>
      </c>
      <c r="K3">
        <v>6</v>
      </c>
      <c r="L3">
        <f t="shared" ref="L3:L4" si="2">J3/K3/M3</f>
        <v>4</v>
      </c>
      <c r="M3">
        <v>3</v>
      </c>
      <c r="N3">
        <v>12</v>
      </c>
    </row>
    <row r="4" spans="1:14" x14ac:dyDescent="0.25">
      <c r="A4" s="2"/>
      <c r="B4">
        <v>5</v>
      </c>
      <c r="C4">
        <f>SIN((L4*B4*H4/2)*PI()/180)/(L4*SIN((B4*H4/2)*PI()/180))</f>
        <v>0.20533495396307266</v>
      </c>
      <c r="D4">
        <f>SIN((B4*G4/2)*PI()/180)</f>
        <v>1</v>
      </c>
      <c r="E4">
        <f t="shared" ref="E4" si="3">C4*D4</f>
        <v>0.20533495396307266</v>
      </c>
      <c r="G4">
        <f t="shared" si="0"/>
        <v>180</v>
      </c>
      <c r="H4">
        <f t="shared" si="1"/>
        <v>15</v>
      </c>
      <c r="J4">
        <v>72</v>
      </c>
      <c r="K4">
        <v>6</v>
      </c>
      <c r="L4">
        <f t="shared" si="2"/>
        <v>4</v>
      </c>
      <c r="M4">
        <v>3</v>
      </c>
      <c r="N4">
        <v>12</v>
      </c>
    </row>
    <row r="7" spans="1:14" x14ac:dyDescent="0.25">
      <c r="A7" s="2" t="s">
        <v>12</v>
      </c>
      <c r="B7">
        <v>1</v>
      </c>
      <c r="C7">
        <f>SIN((L7*B7*H7/2)*PI()/180)/(L7*SIN((B7*H7/2)*PI()/180))</f>
        <v>0.95766219694254862</v>
      </c>
      <c r="D7">
        <f>SIN((B7*G7/2)*PI()/180)</f>
        <v>0.99144486137381038</v>
      </c>
      <c r="E7">
        <f>C7*D7</f>
        <v>0.94946926409064381</v>
      </c>
      <c r="G7">
        <f>G2*N7/N4</f>
        <v>165</v>
      </c>
      <c r="H7">
        <f>360/J7*K7/2</f>
        <v>15</v>
      </c>
      <c r="J7">
        <v>72</v>
      </c>
      <c r="K7">
        <v>6</v>
      </c>
      <c r="L7">
        <f>J7/K7/M7</f>
        <v>4</v>
      </c>
      <c r="M7">
        <v>3</v>
      </c>
      <c r="N7">
        <v>11</v>
      </c>
    </row>
    <row r="8" spans="1:14" x14ac:dyDescent="0.25">
      <c r="A8" s="2"/>
      <c r="B8">
        <v>3</v>
      </c>
      <c r="C8">
        <f>SIN((L8*B8*H8/2)*PI()/180)/(L8*SIN((B8*H8/2)*PI()/180))</f>
        <v>0.65328148243818829</v>
      </c>
      <c r="D8">
        <f>SIN((B8*G8/2)*PI()/180)</f>
        <v>-0.92387953251128685</v>
      </c>
      <c r="E8">
        <f>C8*D8</f>
        <v>-0.60355339059327384</v>
      </c>
      <c r="G8">
        <f>G3*N8/N4</f>
        <v>165</v>
      </c>
      <c r="H8">
        <f t="shared" ref="H8:H9" si="4">360/J8*K8/2</f>
        <v>15</v>
      </c>
      <c r="J8">
        <v>72</v>
      </c>
      <c r="K8">
        <v>6</v>
      </c>
      <c r="L8">
        <f t="shared" ref="L8:L9" si="5">J8/K8/M8</f>
        <v>4</v>
      </c>
      <c r="M8">
        <v>3</v>
      </c>
      <c r="N8">
        <v>11</v>
      </c>
    </row>
    <row r="9" spans="1:14" x14ac:dyDescent="0.25">
      <c r="A9" s="2"/>
      <c r="B9">
        <v>5</v>
      </c>
      <c r="C9">
        <f>SIN((L9*B9*H9/2)*PI()/180)/(L9*SIN((B9*H9/2)*PI()/180))</f>
        <v>0.20533495396307266</v>
      </c>
      <c r="D9">
        <f>SIN((B9*G9/2)*PI()/180)</f>
        <v>0.7933533402912355</v>
      </c>
      <c r="E9">
        <f t="shared" ref="E9" si="6">C9*D9</f>
        <v>0.16290317160515075</v>
      </c>
      <c r="G9">
        <f>G4*N9/N4</f>
        <v>165</v>
      </c>
      <c r="H9">
        <f t="shared" si="4"/>
        <v>15</v>
      </c>
      <c r="J9">
        <v>72</v>
      </c>
      <c r="K9">
        <v>6</v>
      </c>
      <c r="L9">
        <f t="shared" si="5"/>
        <v>4</v>
      </c>
      <c r="M9">
        <v>3</v>
      </c>
      <c r="N9">
        <v>11</v>
      </c>
    </row>
  </sheetData>
  <mergeCells count="2">
    <mergeCell ref="A2:A4"/>
    <mergeCell ref="A7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Allahyari</dc:creator>
  <cp:lastModifiedBy>Arash Allahyari</cp:lastModifiedBy>
  <dcterms:created xsi:type="dcterms:W3CDTF">2022-05-27T15:05:02Z</dcterms:created>
  <dcterms:modified xsi:type="dcterms:W3CDTF">2022-05-27T15:39:36Z</dcterms:modified>
</cp:coreProperties>
</file>