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eill_lab\Desktop\MWUsunny\simulations\moco_objectives_compare\models\human_fullbody_rel\"/>
    </mc:Choice>
  </mc:AlternateContent>
  <bookViews>
    <workbookView minimized="1"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46" i="1" l="1"/>
  <c r="M46" i="1"/>
  <c r="L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G46" i="1"/>
  <c r="F3" i="1"/>
  <c r="F4" i="1"/>
  <c r="F5" i="1"/>
  <c r="F6" i="1"/>
  <c r="F7" i="1"/>
  <c r="F8" i="1"/>
  <c r="F9" i="1"/>
  <c r="G9" i="1" s="1"/>
  <c r="F10" i="1"/>
  <c r="F11" i="1"/>
  <c r="F12" i="1"/>
  <c r="F13" i="1"/>
  <c r="G13" i="1" s="1"/>
  <c r="F14" i="1"/>
  <c r="F15" i="1"/>
  <c r="G15" i="1" s="1"/>
  <c r="F16" i="1"/>
  <c r="F17" i="1"/>
  <c r="F18" i="1"/>
  <c r="F19" i="1"/>
  <c r="F20" i="1"/>
  <c r="F21" i="1"/>
  <c r="F22" i="1"/>
  <c r="F23" i="1"/>
  <c r="F24" i="1"/>
  <c r="F25" i="1"/>
  <c r="F26" i="1"/>
  <c r="F27" i="1"/>
  <c r="G27" i="1" s="1"/>
  <c r="F28" i="1"/>
  <c r="F29" i="1"/>
  <c r="G29" i="1" s="1"/>
  <c r="F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F40" i="1"/>
  <c r="F41" i="1"/>
  <c r="F42" i="1"/>
  <c r="F43" i="1"/>
  <c r="G43" i="1" s="1"/>
  <c r="F2" i="1"/>
  <c r="G2" i="1"/>
  <c r="G3" i="1"/>
  <c r="G4" i="1"/>
  <c r="G5" i="1"/>
  <c r="G6" i="1"/>
  <c r="G7" i="1"/>
  <c r="G8" i="1"/>
  <c r="G10" i="1"/>
  <c r="G11" i="1"/>
  <c r="G12" i="1"/>
  <c r="G14" i="1"/>
  <c r="G16" i="1"/>
  <c r="G17" i="1"/>
  <c r="G18" i="1"/>
  <c r="G19" i="1"/>
  <c r="G20" i="1"/>
  <c r="G21" i="1"/>
  <c r="G22" i="1"/>
  <c r="G23" i="1"/>
  <c r="G24" i="1"/>
  <c r="G25" i="1"/>
  <c r="G26" i="1"/>
  <c r="G28" i="1"/>
  <c r="G30" i="1"/>
  <c r="J45" i="1" l="1"/>
  <c r="J46" i="1" s="1"/>
  <c r="G42" i="1"/>
  <c r="G41" i="1"/>
  <c r="G40" i="1"/>
  <c r="G39" i="1"/>
  <c r="G45" i="1"/>
</calcChain>
</file>

<file path=xl/sharedStrings.xml><?xml version="1.0" encoding="utf-8"?>
<sst xmlns="http://schemas.openxmlformats.org/spreadsheetml/2006/main" count="97" uniqueCount="97">
  <si>
    <t>muscle_name</t>
  </si>
  <si>
    <t>addbrev_r</t>
  </si>
  <si>
    <t>addlong_r</t>
  </si>
  <si>
    <t>addmagMid_r</t>
  </si>
  <si>
    <t>bflh_r</t>
  </si>
  <si>
    <t>bfsh_r</t>
  </si>
  <si>
    <t>edl_r</t>
  </si>
  <si>
    <t>ehl_r</t>
  </si>
  <si>
    <t>fdl_r</t>
  </si>
  <si>
    <t>fhl_r</t>
  </si>
  <si>
    <t>gaslat_r</t>
  </si>
  <si>
    <t>gasmed_r</t>
  </si>
  <si>
    <t>glmax1_r</t>
  </si>
  <si>
    <t>glmax2_r</t>
  </si>
  <si>
    <t>glmax3_r</t>
  </si>
  <si>
    <t>glmed1_r</t>
  </si>
  <si>
    <t>glmed2_r</t>
  </si>
  <si>
    <t>glmed3_r</t>
  </si>
  <si>
    <t>glmin1_r</t>
  </si>
  <si>
    <t>glmin2_r</t>
  </si>
  <si>
    <t>glmin3_r</t>
  </si>
  <si>
    <t>grac_r</t>
  </si>
  <si>
    <t>iliacus_r</t>
  </si>
  <si>
    <t>obtext_r</t>
  </si>
  <si>
    <t>pect_r</t>
  </si>
  <si>
    <t>perbrev_r</t>
  </si>
  <si>
    <t>perlong_r</t>
  </si>
  <si>
    <t>pertert_r</t>
  </si>
  <si>
    <t>piri_r</t>
  </si>
  <si>
    <t>psoas_r</t>
  </si>
  <si>
    <t>quadfem_r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</si>
  <si>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</si>
  <si>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</si>
  <si>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</si>
  <si>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</si>
  <si>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</si>
  <si>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</si>
  <si>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</si>
  <si>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</si>
  <si>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tricox_r</t>
  </si>
  <si>
    <t>vasint_r</t>
  </si>
  <si>
    <t>vaslat_r</t>
  </si>
  <si>
    <t>vasmed_r</t>
  </si>
  <si>
    <t>addbrev_l</t>
  </si>
  <si>
    <t>addlong_l</t>
  </si>
  <si>
    <t>addmagMid_l</t>
  </si>
  <si>
    <t>bflh_l</t>
  </si>
  <si>
    <t>bfsh_l</t>
  </si>
  <si>
    <t>edl_l</t>
  </si>
  <si>
    <t>ehl_l</t>
  </si>
  <si>
    <t>fdl_l</t>
  </si>
  <si>
    <t>fhl_l</t>
  </si>
  <si>
    <t>gaslat_l</t>
  </si>
  <si>
    <t>gasmed_l</t>
  </si>
  <si>
    <t>glmax1_l</t>
  </si>
  <si>
    <t>glmax2_l</t>
  </si>
  <si>
    <t>glmax3_l</t>
  </si>
  <si>
    <t>glmed1_l</t>
  </si>
  <si>
    <t>glmed2_l</t>
  </si>
  <si>
    <t>glmed3_l</t>
  </si>
  <si>
    <t>glmin1_l</t>
  </si>
  <si>
    <t>glmin2_l</t>
  </si>
  <si>
    <t>glmin3_l</t>
  </si>
  <si>
    <t>grac_l</t>
  </si>
  <si>
    <t>iliacus_l</t>
  </si>
  <si>
    <t>obtext_l</t>
  </si>
  <si>
    <t>pect_l</t>
  </si>
  <si>
    <t>perbrev_l</t>
  </si>
  <si>
    <t>perlong_l</t>
  </si>
  <si>
    <t>pertert_l</t>
  </si>
  <si>
    <t>piri_l</t>
  </si>
  <si>
    <t>psoas_l</t>
  </si>
  <si>
    <t>quadfem_l</t>
  </si>
  <si>
    <t>recfem_l</t>
  </si>
  <si>
    <t>sart_l</t>
  </si>
  <si>
    <t>semimem_l</t>
  </si>
  <si>
    <t>semiten_l</t>
  </si>
  <si>
    <t>soleus_l</t>
  </si>
  <si>
    <t>tfl_l</t>
  </si>
  <si>
    <t>tibant_l</t>
  </si>
  <si>
    <t>tibpost_l</t>
  </si>
  <si>
    <t>tricox_l</t>
  </si>
  <si>
    <t>vasint_l</t>
  </si>
  <si>
    <t>vaslat_l</t>
  </si>
  <si>
    <t>vasmed_l</t>
  </si>
  <si>
    <t>max_isometric_force</t>
  </si>
  <si>
    <t>optimal_fiber_length</t>
  </si>
  <si>
    <t>tendon_slack_length</t>
  </si>
  <si>
    <t>PCSA</t>
  </si>
  <si>
    <t>PCSA (m^2)</t>
  </si>
  <si>
    <t>kg</t>
  </si>
  <si>
    <t>mass (kg)</t>
  </si>
  <si>
    <t>% TMB (75 kg)</t>
  </si>
  <si>
    <t>new Fmax</t>
  </si>
  <si>
    <t>mass</t>
  </si>
  <si>
    <t>new sum</t>
  </si>
  <si>
    <t>old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</si>
</sst>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"/>
    <numFmt numFmtId="170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79" workbookViewId="0">
      <selection activeCell="A2" sqref="A2:A85"/>
    </sheetView>
  </sheetViews>
  <sheetFormatPr defaultRowHeight="15"/>
  <cols>
    <col min="1" max="1" width="13.42578125" customWidth="1"/>
    <col min="2" max="2" width="19.7109375" customWidth="1"/>
    <col min="3" max="3" width="20" customWidth="1"/>
    <col min="4" max="4" width="19.5703125" customWidth="1"/>
    <col min="6" max="6" width="14.5703125" customWidth="1"/>
    <col min="7" max="7" width="17.28515625" customWidth="1"/>
  </cols>
  <sheetData>
    <row r="1" spans="1:12">
      <c r="A1" t="s">
        <v>0</v>
      </c>
      <c r="B1" t="s">
        <v>85</v>
      </c>
      <c r="C1" t="s">
        <v>86</v>
      </c>
      <c r="D1" t="s">
        <v>87</v>
      </c>
      <c r="F1" t="s">
        <v>89</v>
      </c>
      <c r="G1" t="s">
        <v>91</v>
      </c>
      <c r="J1" t="s">
        <v>94</v>
      </c>
      <c r="K1" t="s">
        <v>88</v>
      </c>
      <c r="L1" t="s">
        <v>93</v>
      </c>
    </row>
    <row r="2" spans="1:12">
      <c r="A2" t="s">
        <v>1</v>
      </c>
      <c r="B2">
        <v>626</v>
      </c>
      <c r="C2">
        <v>0.1031</v>
      </c>
      <c r="D2">
        <v>3.5499999999999997E-2</v>
      </c>
      <c r="F2">
        <f>B2/600000</f>
        <v>1.0433333333333334E-3</v>
      </c>
      <c r="G2">
        <f>F2*(C2*1059.7)</f>
        <v>0.11398945636666667</v>
      </c>
      <c r="J2">
        <f>G2*(10/10.75)</f>
        <v>0.10603670359689923</v>
      </c>
      <c r="K2" s="1">
        <f>J2/(C2*1059.7)</f>
        <v>9.7054263565891474E-4</v>
      </c>
      <c r="L2" s="3">
        <f>K2*315000</f>
        <v>305.72093023255815</v>
      </c>
    </row>
    <row r="3" spans="1:12">
      <c r="A3" t="s">
        <v>2</v>
      </c>
      <c r="B3">
        <v>917</v>
      </c>
      <c r="C3">
        <v>0.1082</v>
      </c>
      <c r="D3">
        <v>0.1318</v>
      </c>
      <c r="F3">
        <f t="shared" ref="F3:F43" si="0">B3/600000</f>
        <v>1.5283333333333334E-3</v>
      </c>
      <c r="G3">
        <f t="shared" ref="G3:G43" si="1">F3*(C3*1059.7)</f>
        <v>0.17523799696666667</v>
      </c>
      <c r="J3">
        <f t="shared" ref="J3:J43" si="2">G3*(10/10.75)</f>
        <v>0.16301209020155039</v>
      </c>
      <c r="K3" s="1">
        <f t="shared" ref="K3:K43" si="3">J3/(C3*1059.7)</f>
        <v>1.421705426356589E-3</v>
      </c>
      <c r="L3" s="3">
        <f t="shared" ref="L3:L43" si="4">K3*315000</f>
        <v>447.83720930232556</v>
      </c>
    </row>
    <row r="4" spans="1:12">
      <c r="A4" t="s">
        <v>3</v>
      </c>
      <c r="B4">
        <v>2389</v>
      </c>
      <c r="C4">
        <v>0.13769999999999999</v>
      </c>
      <c r="D4">
        <v>4.6600000000000003E-2</v>
      </c>
      <c r="F4">
        <f t="shared" si="0"/>
        <v>3.9816666666666663E-3</v>
      </c>
      <c r="G4">
        <f t="shared" si="1"/>
        <v>0.58100754734999993</v>
      </c>
      <c r="J4">
        <f t="shared" si="2"/>
        <v>0.54047213706976738</v>
      </c>
      <c r="K4" s="1">
        <f t="shared" si="3"/>
        <v>3.7038759689922473E-3</v>
      </c>
      <c r="L4" s="3">
        <f t="shared" si="4"/>
        <v>1166.720930232558</v>
      </c>
    </row>
    <row r="5" spans="1:12">
      <c r="A5" t="s">
        <v>4</v>
      </c>
      <c r="B5">
        <v>1313</v>
      </c>
      <c r="C5">
        <v>9.7600000000000006E-2</v>
      </c>
      <c r="D5">
        <v>0.33250000000000002</v>
      </c>
      <c r="F5">
        <f t="shared" si="0"/>
        <v>2.1883333333333334E-3</v>
      </c>
      <c r="G5">
        <f t="shared" si="1"/>
        <v>0.22633213893333337</v>
      </c>
      <c r="J5">
        <f t="shared" si="2"/>
        <v>0.21054152458914732</v>
      </c>
      <c r="K5" s="1">
        <f t="shared" si="3"/>
        <v>2.0356589147286822E-3</v>
      </c>
      <c r="L5" s="3">
        <f t="shared" si="4"/>
        <v>641.23255813953494</v>
      </c>
    </row>
    <row r="6" spans="1:12">
      <c r="A6" t="s">
        <v>5</v>
      </c>
      <c r="B6">
        <v>557</v>
      </c>
      <c r="C6">
        <v>0.1103</v>
      </c>
      <c r="D6">
        <v>0.10580000000000001</v>
      </c>
      <c r="F6">
        <f t="shared" si="0"/>
        <v>9.2833333333333331E-4</v>
      </c>
      <c r="G6">
        <f t="shared" si="1"/>
        <v>0.10850815811666667</v>
      </c>
      <c r="J6">
        <f t="shared" si="2"/>
        <v>0.10093782150387597</v>
      </c>
      <c r="K6" s="1">
        <f t="shared" si="3"/>
        <v>8.6356589147286813E-4</v>
      </c>
      <c r="L6" s="3">
        <f t="shared" si="4"/>
        <v>272.02325581395348</v>
      </c>
    </row>
    <row r="7" spans="1:12">
      <c r="A7" t="s">
        <v>6</v>
      </c>
      <c r="B7">
        <v>603</v>
      </c>
      <c r="C7">
        <v>6.93E-2</v>
      </c>
      <c r="D7">
        <v>0.36890000000000001</v>
      </c>
      <c r="F7">
        <f t="shared" si="0"/>
        <v>1.005E-3</v>
      </c>
      <c r="G7">
        <f t="shared" si="1"/>
        <v>7.3804396050000012E-2</v>
      </c>
      <c r="J7">
        <f t="shared" si="2"/>
        <v>6.8655252139534897E-2</v>
      </c>
      <c r="K7" s="1">
        <f t="shared" si="3"/>
        <v>9.3488372093023268E-4</v>
      </c>
      <c r="L7" s="3">
        <f t="shared" si="4"/>
        <v>294.48837209302332</v>
      </c>
    </row>
    <row r="8" spans="1:12">
      <c r="A8" t="s">
        <v>7</v>
      </c>
      <c r="B8">
        <v>286</v>
      </c>
      <c r="C8">
        <v>7.4800000000000005E-2</v>
      </c>
      <c r="D8">
        <v>0.32679999999999998</v>
      </c>
      <c r="F8">
        <f t="shared" si="0"/>
        <v>4.7666666666666669E-4</v>
      </c>
      <c r="G8">
        <f t="shared" si="1"/>
        <v>3.7783250266666672E-2</v>
      </c>
      <c r="J8">
        <f t="shared" si="2"/>
        <v>3.5147209550387602E-2</v>
      </c>
      <c r="K8" s="1">
        <f t="shared" si="3"/>
        <v>4.4341085271317832E-4</v>
      </c>
      <c r="L8" s="3">
        <f t="shared" si="4"/>
        <v>139.67441860465118</v>
      </c>
    </row>
    <row r="9" spans="1:12">
      <c r="A9" t="s">
        <v>8</v>
      </c>
      <c r="B9">
        <v>423</v>
      </c>
      <c r="C9">
        <v>4.4600000000000001E-2</v>
      </c>
      <c r="D9">
        <v>0.37880000000000003</v>
      </c>
      <c r="F9">
        <f t="shared" si="0"/>
        <v>7.0500000000000001E-4</v>
      </c>
      <c r="G9">
        <f t="shared" si="1"/>
        <v>3.3320147100000003E-2</v>
      </c>
      <c r="J9">
        <f t="shared" si="2"/>
        <v>3.0995485674418607E-2</v>
      </c>
      <c r="K9" s="1">
        <f t="shared" si="3"/>
        <v>6.5581395348837212E-4</v>
      </c>
      <c r="L9" s="3">
        <f t="shared" si="4"/>
        <v>206.58139534883722</v>
      </c>
    </row>
    <row r="10" spans="1:12">
      <c r="A10" t="s">
        <v>9</v>
      </c>
      <c r="B10">
        <v>908</v>
      </c>
      <c r="C10">
        <v>5.2699999999999997E-2</v>
      </c>
      <c r="D10">
        <v>0.3543</v>
      </c>
      <c r="F10">
        <f t="shared" si="0"/>
        <v>1.5133333333333333E-3</v>
      </c>
      <c r="G10">
        <f t="shared" si="1"/>
        <v>8.4513900866666672E-2</v>
      </c>
      <c r="J10">
        <f t="shared" si="2"/>
        <v>7.8617582201550393E-2</v>
      </c>
      <c r="K10" s="1">
        <f t="shared" si="3"/>
        <v>1.4077519379844961E-3</v>
      </c>
      <c r="L10" s="3">
        <f t="shared" si="4"/>
        <v>443.44186046511629</v>
      </c>
    </row>
    <row r="11" spans="1:12">
      <c r="A11" t="s">
        <v>10</v>
      </c>
      <c r="B11">
        <v>1575</v>
      </c>
      <c r="C11">
        <v>6.9000000000000006E-2</v>
      </c>
      <c r="D11">
        <v>0.374</v>
      </c>
      <c r="F11">
        <f t="shared" si="0"/>
        <v>2.6250000000000002E-3</v>
      </c>
      <c r="G11">
        <f t="shared" si="1"/>
        <v>0.19193816250000004</v>
      </c>
      <c r="J11">
        <f t="shared" si="2"/>
        <v>0.17854712790697677</v>
      </c>
      <c r="K11" s="1">
        <f t="shared" si="3"/>
        <v>2.4418604651162789E-3</v>
      </c>
      <c r="L11" s="3">
        <f t="shared" si="4"/>
        <v>769.18604651162786</v>
      </c>
    </row>
    <row r="12" spans="1:12">
      <c r="A12" t="s">
        <v>11</v>
      </c>
      <c r="B12">
        <v>3116</v>
      </c>
      <c r="C12">
        <v>5.8999999999999997E-2</v>
      </c>
      <c r="D12">
        <v>0.38700000000000001</v>
      </c>
      <c r="F12">
        <f t="shared" si="0"/>
        <v>5.1933333333333337E-3</v>
      </c>
      <c r="G12">
        <f t="shared" si="1"/>
        <v>0.32469914466666672</v>
      </c>
      <c r="J12">
        <f t="shared" si="2"/>
        <v>0.30204571596899227</v>
      </c>
      <c r="K12" s="1">
        <f t="shared" si="3"/>
        <v>4.831007751937985E-3</v>
      </c>
      <c r="L12" s="3">
        <f t="shared" si="4"/>
        <v>1521.7674418604652</v>
      </c>
    </row>
    <row r="13" spans="1:12">
      <c r="A13" t="s">
        <v>12</v>
      </c>
      <c r="B13">
        <v>983.78360655737799</v>
      </c>
      <c r="C13">
        <v>0.14699999999999999</v>
      </c>
      <c r="D13">
        <v>4.8840888946285299E-2</v>
      </c>
      <c r="F13">
        <f t="shared" si="0"/>
        <v>1.6396393442622966E-3</v>
      </c>
      <c r="G13">
        <f t="shared" si="1"/>
        <v>0.25541629452786913</v>
      </c>
      <c r="J13">
        <f t="shared" si="2"/>
        <v>0.23759655304918059</v>
      </c>
      <c r="K13" s="1">
        <f t="shared" si="3"/>
        <v>1.5252459016393458E-3</v>
      </c>
      <c r="L13" s="3">
        <f t="shared" si="4"/>
        <v>480.4524590163939</v>
      </c>
    </row>
    <row r="14" spans="1:12">
      <c r="A14" t="s">
        <v>13</v>
      </c>
      <c r="B14">
        <v>1406.0459016393499</v>
      </c>
      <c r="C14">
        <v>0.157</v>
      </c>
      <c r="D14">
        <v>6.7887151179264096E-2</v>
      </c>
      <c r="F14">
        <f t="shared" si="0"/>
        <v>2.3434098360655834E-3</v>
      </c>
      <c r="G14">
        <f t="shared" si="1"/>
        <v>0.38987989031475573</v>
      </c>
      <c r="J14">
        <f t="shared" si="2"/>
        <v>0.36267896773465647</v>
      </c>
      <c r="K14" s="1">
        <f t="shared" si="3"/>
        <v>2.1799161265726357E-3</v>
      </c>
      <c r="L14" s="3">
        <f t="shared" si="4"/>
        <v>686.67357987038019</v>
      </c>
    </row>
    <row r="15" spans="1:12">
      <c r="A15" t="s">
        <v>14</v>
      </c>
      <c r="B15">
        <v>947.75409836065603</v>
      </c>
      <c r="C15">
        <v>0.16700000000000001</v>
      </c>
      <c r="D15">
        <v>6.9716605884370703E-2</v>
      </c>
      <c r="F15">
        <f t="shared" si="0"/>
        <v>1.5795901639344267E-3</v>
      </c>
      <c r="G15">
        <f t="shared" si="1"/>
        <v>0.27953991335245915</v>
      </c>
      <c r="J15">
        <f t="shared" si="2"/>
        <v>0.26003712869996198</v>
      </c>
      <c r="K15" s="1">
        <f t="shared" si="3"/>
        <v>1.4693861990087689E-3</v>
      </c>
      <c r="L15" s="3">
        <f t="shared" si="4"/>
        <v>462.85665268776222</v>
      </c>
    </row>
    <row r="16" spans="1:12">
      <c r="A16" t="s">
        <v>15</v>
      </c>
      <c r="B16">
        <v>1093.4667688</v>
      </c>
      <c r="C16">
        <v>7.2999999999999995E-2</v>
      </c>
      <c r="D16">
        <v>5.5816831943655401E-2</v>
      </c>
      <c r="F16">
        <f t="shared" si="0"/>
        <v>1.8224446146666666E-3</v>
      </c>
      <c r="G16">
        <f t="shared" si="1"/>
        <v>0.14098085274584546</v>
      </c>
      <c r="J16">
        <f t="shared" si="2"/>
        <v>0.13114497929846089</v>
      </c>
      <c r="K16" s="1">
        <f t="shared" si="3"/>
        <v>1.6952973159689922E-3</v>
      </c>
      <c r="L16" s="3">
        <f t="shared" si="4"/>
        <v>534.01865453023254</v>
      </c>
    </row>
    <row r="17" spans="1:12">
      <c r="A17" t="s">
        <v>16</v>
      </c>
      <c r="B17">
        <v>765.09166159999995</v>
      </c>
      <c r="C17">
        <v>7.2999999999999995E-2</v>
      </c>
      <c r="D17">
        <v>6.5248811199234799E-2</v>
      </c>
      <c r="F17">
        <f t="shared" si="0"/>
        <v>1.2751527693333333E-3</v>
      </c>
      <c r="G17">
        <f t="shared" si="1"/>
        <v>9.864339544536492E-2</v>
      </c>
      <c r="J17">
        <f t="shared" si="2"/>
        <v>9.1761298088711557E-2</v>
      </c>
      <c r="K17" s="1">
        <f t="shared" si="3"/>
        <v>1.1861886226356589E-3</v>
      </c>
      <c r="L17" s="3">
        <f t="shared" si="4"/>
        <v>373.64941613023257</v>
      </c>
    </row>
    <row r="18" spans="1:12">
      <c r="A18" t="s">
        <v>17</v>
      </c>
      <c r="B18">
        <v>871.19926420000002</v>
      </c>
      <c r="C18">
        <v>7.2999999999999995E-2</v>
      </c>
      <c r="D18">
        <v>4.5232843601358298E-2</v>
      </c>
      <c r="F18">
        <f t="shared" si="0"/>
        <v>1.4519987736666667E-3</v>
      </c>
      <c r="G18">
        <f t="shared" si="1"/>
        <v>0.11232386633318335</v>
      </c>
      <c r="J18">
        <f t="shared" si="2"/>
        <v>0.10448731751924033</v>
      </c>
      <c r="K18" s="1">
        <f t="shared" si="3"/>
        <v>1.3506965336434109E-3</v>
      </c>
      <c r="L18" s="3">
        <f t="shared" si="4"/>
        <v>425.46940809767443</v>
      </c>
    </row>
    <row r="19" spans="1:12">
      <c r="A19" t="s">
        <v>18</v>
      </c>
      <c r="B19">
        <v>374.04590163934398</v>
      </c>
      <c r="C19">
        <v>6.8000000000000005E-2</v>
      </c>
      <c r="D19">
        <v>1.6137782374970301E-2</v>
      </c>
      <c r="F19">
        <f t="shared" si="0"/>
        <v>6.2340983606557333E-4</v>
      </c>
      <c r="G19">
        <f t="shared" si="1"/>
        <v>4.4922663422950787E-2</v>
      </c>
      <c r="J19">
        <f t="shared" si="2"/>
        <v>4.1788524114372824E-2</v>
      </c>
      <c r="K19" s="1">
        <f t="shared" si="3"/>
        <v>5.7991612657262628E-4</v>
      </c>
      <c r="L19" s="3">
        <f t="shared" si="4"/>
        <v>182.67357987037727</v>
      </c>
    </row>
    <row r="20" spans="1:12">
      <c r="A20" t="s">
        <v>19</v>
      </c>
      <c r="B20">
        <v>394.81967213114802</v>
      </c>
      <c r="C20">
        <v>5.6000000000000001E-2</v>
      </c>
      <c r="D20">
        <v>2.6099052409878899E-2</v>
      </c>
      <c r="F20">
        <f t="shared" si="0"/>
        <v>6.5803278688524676E-4</v>
      </c>
      <c r="G20">
        <f t="shared" si="1"/>
        <v>3.9049771278688576E-2</v>
      </c>
      <c r="J20">
        <f t="shared" si="2"/>
        <v>3.6325368631338208E-2</v>
      </c>
      <c r="K20" s="1">
        <f t="shared" si="3"/>
        <v>6.1212352268395038E-4</v>
      </c>
      <c r="L20" s="3">
        <f t="shared" si="4"/>
        <v>192.81890964544436</v>
      </c>
    </row>
    <row r="21" spans="1:12">
      <c r="A21" t="s">
        <v>20</v>
      </c>
      <c r="B21">
        <v>446.77377049180399</v>
      </c>
      <c r="C21">
        <v>3.7999999999999999E-2</v>
      </c>
      <c r="D21">
        <v>5.0872500000000001E-2</v>
      </c>
      <c r="F21">
        <f t="shared" si="0"/>
        <v>7.4462295081967333E-4</v>
      </c>
      <c r="G21">
        <f t="shared" si="1"/>
        <v>2.9984923757377099E-2</v>
      </c>
      <c r="J21">
        <f t="shared" si="2"/>
        <v>2.7892952332443811E-2</v>
      </c>
      <c r="K21" s="1">
        <f t="shared" si="3"/>
        <v>6.9267251239039376E-4</v>
      </c>
      <c r="L21" s="3">
        <f t="shared" si="4"/>
        <v>218.19184140297403</v>
      </c>
    </row>
    <row r="22" spans="1:12">
      <c r="A22" t="s">
        <v>21</v>
      </c>
      <c r="B22">
        <v>281</v>
      </c>
      <c r="C22">
        <v>0.2278</v>
      </c>
      <c r="D22">
        <v>0.17199999999999999</v>
      </c>
      <c r="F22">
        <f t="shared" si="0"/>
        <v>4.6833333333333335E-4</v>
      </c>
      <c r="G22">
        <f t="shared" si="1"/>
        <v>0.11305550743333334</v>
      </c>
      <c r="J22">
        <f t="shared" si="2"/>
        <v>0.10516791389147287</v>
      </c>
      <c r="K22" s="1">
        <f t="shared" si="3"/>
        <v>4.3565891472868213E-4</v>
      </c>
      <c r="L22" s="3">
        <f t="shared" si="4"/>
        <v>137.23255813953486</v>
      </c>
    </row>
    <row r="23" spans="1:12">
      <c r="A23" t="s">
        <v>22</v>
      </c>
      <c r="B23">
        <v>1021</v>
      </c>
      <c r="C23">
        <v>0.1066</v>
      </c>
      <c r="D23">
        <v>9.6100000000000005E-2</v>
      </c>
      <c r="F23">
        <f t="shared" si="0"/>
        <v>1.7016666666666666E-3</v>
      </c>
      <c r="G23">
        <f t="shared" si="1"/>
        <v>0.19222710736666668</v>
      </c>
      <c r="J23">
        <f t="shared" si="2"/>
        <v>0.17881591382945738</v>
      </c>
      <c r="K23" s="1">
        <f t="shared" si="3"/>
        <v>1.5829457364341087E-3</v>
      </c>
      <c r="L23" s="3">
        <f t="shared" si="4"/>
        <v>498.62790697674421</v>
      </c>
    </row>
    <row r="24" spans="1:12">
      <c r="A24" t="s">
        <v>23</v>
      </c>
      <c r="B24">
        <v>109</v>
      </c>
      <c r="C24">
        <v>4.9200000000000001E-2</v>
      </c>
      <c r="D24">
        <v>4.02E-2</v>
      </c>
      <c r="F24">
        <f t="shared" si="0"/>
        <v>1.8166666666666667E-4</v>
      </c>
      <c r="G24">
        <f t="shared" si="1"/>
        <v>9.4715986000000005E-3</v>
      </c>
      <c r="J24">
        <f t="shared" si="2"/>
        <v>8.8107893953488382E-3</v>
      </c>
      <c r="K24" s="1">
        <f t="shared" si="3"/>
        <v>1.6899224806201551E-4</v>
      </c>
      <c r="L24" s="3">
        <f t="shared" si="4"/>
        <v>53.232558139534888</v>
      </c>
    </row>
    <row r="25" spans="1:12">
      <c r="A25" t="s">
        <v>24</v>
      </c>
      <c r="B25">
        <v>266</v>
      </c>
      <c r="C25">
        <v>0.08</v>
      </c>
      <c r="D25">
        <v>3.3000000000000002E-2</v>
      </c>
      <c r="F25">
        <f t="shared" si="0"/>
        <v>4.4333333333333334E-4</v>
      </c>
      <c r="G25">
        <f t="shared" si="1"/>
        <v>3.7584026666666673E-2</v>
      </c>
      <c r="J25">
        <f t="shared" si="2"/>
        <v>3.4961885271317834E-2</v>
      </c>
      <c r="K25" s="1">
        <f t="shared" si="3"/>
        <v>4.1240310077519379E-4</v>
      </c>
      <c r="L25" s="3">
        <f t="shared" si="4"/>
        <v>129.90697674418604</v>
      </c>
    </row>
    <row r="26" spans="1:12">
      <c r="A26" t="s">
        <v>25</v>
      </c>
      <c r="B26">
        <v>521</v>
      </c>
      <c r="C26">
        <v>4.5400000000000003E-2</v>
      </c>
      <c r="D26">
        <v>0.14749999999999999</v>
      </c>
      <c r="F26">
        <f t="shared" si="0"/>
        <v>8.6833333333333337E-4</v>
      </c>
      <c r="G26">
        <f t="shared" si="1"/>
        <v>4.1775846633333343E-2</v>
      </c>
      <c r="J26">
        <f t="shared" si="2"/>
        <v>3.8861252682170548E-2</v>
      </c>
      <c r="K26" s="1">
        <f t="shared" si="3"/>
        <v>8.0775193798449617E-4</v>
      </c>
      <c r="L26" s="3">
        <f t="shared" si="4"/>
        <v>254.44186046511629</v>
      </c>
    </row>
    <row r="27" spans="1:12">
      <c r="A27" t="s">
        <v>26</v>
      </c>
      <c r="B27">
        <v>1115</v>
      </c>
      <c r="C27">
        <v>5.0799999999999998E-2</v>
      </c>
      <c r="D27">
        <v>0.3322</v>
      </c>
      <c r="F27">
        <f t="shared" si="0"/>
        <v>1.8583333333333334E-3</v>
      </c>
      <c r="G27">
        <f t="shared" si="1"/>
        <v>0.10003921233333334</v>
      </c>
      <c r="J27">
        <f t="shared" si="2"/>
        <v>9.3059732403100781E-2</v>
      </c>
      <c r="K27" s="1">
        <f t="shared" si="3"/>
        <v>1.7286821705426358E-3</v>
      </c>
      <c r="L27" s="3">
        <f t="shared" si="4"/>
        <v>544.53488372093034</v>
      </c>
    </row>
    <row r="28" spans="1:12">
      <c r="A28" t="s">
        <v>27</v>
      </c>
      <c r="B28">
        <v>180</v>
      </c>
      <c r="C28">
        <v>7.0900000000000005E-2</v>
      </c>
      <c r="D28">
        <v>0.08</v>
      </c>
      <c r="F28">
        <f t="shared" si="0"/>
        <v>2.9999999999999997E-4</v>
      </c>
      <c r="G28">
        <f t="shared" si="1"/>
        <v>2.2539818999999999E-2</v>
      </c>
      <c r="J28">
        <f t="shared" si="2"/>
        <v>2.0967273488372091E-2</v>
      </c>
      <c r="K28" s="1">
        <f t="shared" si="3"/>
        <v>2.7906976744186039E-4</v>
      </c>
      <c r="L28" s="3">
        <f t="shared" si="4"/>
        <v>87.906976744186025</v>
      </c>
    </row>
    <row r="29" spans="1:12">
      <c r="A29" t="s">
        <v>28</v>
      </c>
      <c r="B29">
        <v>1030</v>
      </c>
      <c r="C29">
        <v>2.5999999999999999E-2</v>
      </c>
      <c r="D29">
        <v>0.1149</v>
      </c>
      <c r="F29">
        <f t="shared" si="0"/>
        <v>1.7166666666666667E-3</v>
      </c>
      <c r="G29">
        <f t="shared" si="1"/>
        <v>4.7297943333333335E-2</v>
      </c>
      <c r="J29">
        <f t="shared" si="2"/>
        <v>4.3998086821705425E-2</v>
      </c>
      <c r="K29" s="1">
        <f t="shared" si="3"/>
        <v>1.5968992248062016E-3</v>
      </c>
      <c r="L29" s="3">
        <f t="shared" si="4"/>
        <v>503.02325581395348</v>
      </c>
    </row>
    <row r="30" spans="1:12">
      <c r="A30" t="s">
        <v>29</v>
      </c>
      <c r="B30">
        <v>1427</v>
      </c>
      <c r="C30">
        <v>0.1169</v>
      </c>
      <c r="D30">
        <v>9.9500000000000005E-2</v>
      </c>
      <c r="F30">
        <f t="shared" si="0"/>
        <v>2.3783333333333334E-3</v>
      </c>
      <c r="G30">
        <f t="shared" si="1"/>
        <v>0.2946253885166667</v>
      </c>
      <c r="J30">
        <f t="shared" si="2"/>
        <v>0.2740701288527132</v>
      </c>
      <c r="K30" s="1">
        <f t="shared" si="3"/>
        <v>2.2124031007751937E-3</v>
      </c>
      <c r="L30" s="3">
        <f t="shared" si="4"/>
        <v>696.90697674418595</v>
      </c>
    </row>
    <row r="31" spans="1:12">
      <c r="A31" t="s">
        <v>30</v>
      </c>
      <c r="B31">
        <v>381</v>
      </c>
      <c r="C31">
        <v>5.3999999999999999E-2</v>
      </c>
      <c r="D31">
        <v>2.4E-2</v>
      </c>
      <c r="F31">
        <f t="shared" si="0"/>
        <v>6.3500000000000004E-4</v>
      </c>
      <c r="G31">
        <f t="shared" si="1"/>
        <v>3.6337113000000004E-2</v>
      </c>
      <c r="J31">
        <f t="shared" si="2"/>
        <v>3.3801965581395352E-2</v>
      </c>
      <c r="K31" s="1">
        <f t="shared" si="3"/>
        <v>5.9069767441860468E-4</v>
      </c>
      <c r="L31" s="3">
        <f t="shared" si="4"/>
        <v>186.06976744186048</v>
      </c>
    </row>
    <row r="32" spans="1:12">
      <c r="A32" t="s">
        <v>31</v>
      </c>
      <c r="B32">
        <v>2192</v>
      </c>
      <c r="C32">
        <v>7.5899999999999995E-2</v>
      </c>
      <c r="D32">
        <v>0.45040000000000002</v>
      </c>
      <c r="F32">
        <f t="shared" si="0"/>
        <v>3.6533333333333335E-3</v>
      </c>
      <c r="G32">
        <f t="shared" si="1"/>
        <v>0.29384209360000002</v>
      </c>
      <c r="J32">
        <f t="shared" si="2"/>
        <v>0.27334148241860468</v>
      </c>
      <c r="K32" s="1">
        <f t="shared" si="3"/>
        <v>3.3984496124031013E-3</v>
      </c>
      <c r="L32" s="3">
        <f t="shared" si="4"/>
        <v>1070.5116279069769</v>
      </c>
    </row>
    <row r="33" spans="1:14">
      <c r="A33" t="s">
        <v>32</v>
      </c>
      <c r="B33">
        <v>249</v>
      </c>
      <c r="C33">
        <v>0.40300000000000002</v>
      </c>
      <c r="D33">
        <v>0.124</v>
      </c>
      <c r="F33">
        <f t="shared" si="0"/>
        <v>4.15E-4</v>
      </c>
      <c r="G33">
        <f t="shared" si="1"/>
        <v>0.17722952650000001</v>
      </c>
      <c r="J33">
        <f t="shared" si="2"/>
        <v>0.1648646758139535</v>
      </c>
      <c r="K33" s="1">
        <f t="shared" si="3"/>
        <v>3.8604651162790695E-4</v>
      </c>
      <c r="L33" s="3">
        <f t="shared" si="4"/>
        <v>121.60465116279069</v>
      </c>
    </row>
    <row r="34" spans="1:14">
      <c r="A34" t="s">
        <v>33</v>
      </c>
      <c r="B34">
        <v>2201</v>
      </c>
      <c r="C34">
        <v>8.5999999999999993E-2</v>
      </c>
      <c r="D34">
        <v>0.33500000000000002</v>
      </c>
      <c r="F34">
        <f t="shared" si="0"/>
        <v>3.6683333333333333E-3</v>
      </c>
      <c r="G34">
        <f t="shared" si="1"/>
        <v>0.33431062366666664</v>
      </c>
      <c r="J34">
        <f t="shared" si="2"/>
        <v>0.31098662666666665</v>
      </c>
      <c r="K34" s="1">
        <f t="shared" si="3"/>
        <v>3.4124031007751938E-3</v>
      </c>
      <c r="L34" s="3">
        <f t="shared" si="4"/>
        <v>1074.9069767441861</v>
      </c>
    </row>
    <row r="35" spans="1:14">
      <c r="A35" t="s">
        <v>34</v>
      </c>
      <c r="B35">
        <v>591</v>
      </c>
      <c r="C35">
        <v>0.193</v>
      </c>
      <c r="D35">
        <v>0.2472</v>
      </c>
      <c r="F35">
        <f t="shared" si="0"/>
        <v>9.8499999999999998E-4</v>
      </c>
      <c r="G35">
        <f t="shared" si="1"/>
        <v>0.20145426850000001</v>
      </c>
      <c r="J35">
        <f t="shared" si="2"/>
        <v>0.18739931953488373</v>
      </c>
      <c r="K35" s="1">
        <f t="shared" si="3"/>
        <v>9.1627906976744181E-4</v>
      </c>
      <c r="L35" s="3">
        <f t="shared" si="4"/>
        <v>288.62790697674416</v>
      </c>
    </row>
    <row r="36" spans="1:14">
      <c r="A36" t="s">
        <v>35</v>
      </c>
      <c r="B36">
        <v>6194</v>
      </c>
      <c r="C36">
        <v>4.3999999999999997E-2</v>
      </c>
      <c r="D36">
        <v>0.28139999999999998</v>
      </c>
      <c r="F36">
        <f t="shared" si="0"/>
        <v>1.0323333333333334E-2</v>
      </c>
      <c r="G36">
        <f t="shared" si="1"/>
        <v>0.48134399866666666</v>
      </c>
      <c r="J36">
        <f t="shared" si="2"/>
        <v>0.44776185922480621</v>
      </c>
      <c r="K36" s="1">
        <f t="shared" si="3"/>
        <v>9.6031007751937996E-3</v>
      </c>
      <c r="L36" s="3">
        <f t="shared" si="4"/>
        <v>3024.9767441860467</v>
      </c>
    </row>
    <row r="37" spans="1:14">
      <c r="A37" t="s">
        <v>36</v>
      </c>
      <c r="B37">
        <v>411.20655737704999</v>
      </c>
      <c r="C37">
        <v>9.5000000000000001E-2</v>
      </c>
      <c r="D37">
        <v>0.44949705380542798</v>
      </c>
      <c r="F37">
        <f t="shared" si="0"/>
        <v>6.8534426229508328E-4</v>
      </c>
      <c r="G37">
        <f t="shared" si="1"/>
        <v>6.8994634901639484E-2</v>
      </c>
      <c r="J37">
        <f t="shared" si="2"/>
        <v>6.4181055722455332E-2</v>
      </c>
      <c r="K37" s="1">
        <f t="shared" si="3"/>
        <v>6.3752954632100771E-4</v>
      </c>
      <c r="L37" s="3">
        <f t="shared" si="4"/>
        <v>200.82180709111742</v>
      </c>
    </row>
    <row r="38" spans="1:14">
      <c r="A38" t="s">
        <v>37</v>
      </c>
      <c r="B38">
        <v>1227</v>
      </c>
      <c r="C38">
        <v>6.83E-2</v>
      </c>
      <c r="D38">
        <v>0.24049999999999999</v>
      </c>
      <c r="F38">
        <f t="shared" si="0"/>
        <v>2.0449999999999999E-3</v>
      </c>
      <c r="G38">
        <f t="shared" si="1"/>
        <v>0.14801200795</v>
      </c>
      <c r="J38">
        <f t="shared" si="2"/>
        <v>0.13768558879069767</v>
      </c>
      <c r="K38" s="1">
        <f t="shared" si="3"/>
        <v>1.9023255813953488E-3</v>
      </c>
      <c r="L38" s="3">
        <f t="shared" si="4"/>
        <v>599.23255813953483</v>
      </c>
    </row>
    <row r="39" spans="1:14">
      <c r="A39" t="s">
        <v>38</v>
      </c>
      <c r="B39">
        <v>1730</v>
      </c>
      <c r="C39">
        <v>3.78E-2</v>
      </c>
      <c r="D39">
        <v>0.28079999999999999</v>
      </c>
      <c r="F39">
        <f t="shared" si="0"/>
        <v>2.8833333333333332E-3</v>
      </c>
      <c r="G39">
        <f t="shared" si="1"/>
        <v>0.11549670299999999</v>
      </c>
      <c r="J39">
        <f t="shared" si="2"/>
        <v>0.10743879348837208</v>
      </c>
      <c r="K39" s="1">
        <f t="shared" si="3"/>
        <v>2.6821705426356584E-3</v>
      </c>
      <c r="L39" s="3">
        <f t="shared" si="4"/>
        <v>844.88372093023236</v>
      </c>
    </row>
    <row r="40" spans="1:14">
      <c r="A40" t="s">
        <v>39</v>
      </c>
      <c r="B40">
        <v>565</v>
      </c>
      <c r="C40">
        <v>5.7000000000000002E-2</v>
      </c>
      <c r="D40">
        <v>5.8000000000000003E-2</v>
      </c>
      <c r="F40">
        <f t="shared" si="0"/>
        <v>9.4166666666666672E-4</v>
      </c>
      <c r="G40">
        <f t="shared" si="1"/>
        <v>5.6879397500000005E-2</v>
      </c>
      <c r="J40">
        <f t="shared" si="2"/>
        <v>5.2911067441860471E-2</v>
      </c>
      <c r="K40" s="1">
        <f t="shared" si="3"/>
        <v>8.7596899224806212E-4</v>
      </c>
      <c r="L40" s="3">
        <f t="shared" si="4"/>
        <v>275.93023255813955</v>
      </c>
    </row>
    <row r="41" spans="1:14">
      <c r="A41" t="s">
        <v>40</v>
      </c>
      <c r="B41">
        <v>1697</v>
      </c>
      <c r="C41">
        <v>0.11700000000000001</v>
      </c>
      <c r="D41">
        <v>0.20499999999999999</v>
      </c>
      <c r="F41">
        <f t="shared" si="0"/>
        <v>2.8283333333333333E-3</v>
      </c>
      <c r="G41">
        <f t="shared" si="1"/>
        <v>0.3506706255</v>
      </c>
      <c r="J41">
        <f t="shared" si="2"/>
        <v>0.32620523302325583</v>
      </c>
      <c r="K41" s="1">
        <f t="shared" si="3"/>
        <v>2.6310077519379844E-3</v>
      </c>
      <c r="L41" s="3">
        <f t="shared" si="4"/>
        <v>828.76744186046506</v>
      </c>
    </row>
    <row r="42" spans="1:14">
      <c r="A42" t="s">
        <v>41</v>
      </c>
      <c r="B42">
        <v>5149</v>
      </c>
      <c r="C42">
        <v>0.11700000000000001</v>
      </c>
      <c r="D42">
        <v>0.221</v>
      </c>
      <c r="F42">
        <f t="shared" si="0"/>
        <v>8.5816666666666663E-3</v>
      </c>
      <c r="G42">
        <f t="shared" si="1"/>
        <v>1.0639970835000001</v>
      </c>
      <c r="J42">
        <f t="shared" si="2"/>
        <v>0.98976472883720934</v>
      </c>
      <c r="K42" s="1">
        <f t="shared" si="3"/>
        <v>7.9829457364341081E-3</v>
      </c>
      <c r="L42" s="3">
        <f t="shared" si="4"/>
        <v>2514.6279069767443</v>
      </c>
    </row>
    <row r="43" spans="1:14">
      <c r="A43" t="s">
        <v>42</v>
      </c>
      <c r="B43">
        <v>2748</v>
      </c>
      <c r="C43">
        <v>0.11</v>
      </c>
      <c r="D43">
        <v>0.20799999999999999</v>
      </c>
      <c r="F43">
        <f t="shared" si="0"/>
        <v>4.5799999999999999E-3</v>
      </c>
      <c r="G43">
        <f t="shared" si="1"/>
        <v>0.53387686000000001</v>
      </c>
      <c r="J43">
        <f t="shared" si="2"/>
        <v>0.49662963720930231</v>
      </c>
      <c r="K43" s="1">
        <f t="shared" si="3"/>
        <v>4.2604651162790694E-3</v>
      </c>
      <c r="L43" s="3">
        <f t="shared" si="4"/>
        <v>1342.046511627907</v>
      </c>
    </row>
    <row r="44" spans="1:14">
      <c r="A44" t="s">
        <v>43</v>
      </c>
      <c r="B44">
        <v>626</v>
      </c>
      <c r="C44">
        <v>0.1031</v>
      </c>
      <c r="D44">
        <v>3.5499999999999997E-2</v>
      </c>
      <c r="K44" s="3"/>
    </row>
    <row r="45" spans="1:14">
      <c r="A45" t="s">
        <v>44</v>
      </c>
      <c r="B45">
        <v>917</v>
      </c>
      <c r="C45">
        <v>0.1082</v>
      </c>
      <c r="D45">
        <v>0.1318</v>
      </c>
      <c r="F45" s="3"/>
      <c r="G45" s="2">
        <f>SUM(G2:G43)</f>
        <v>8.0629372565301338</v>
      </c>
      <c r="H45" t="s">
        <v>90</v>
      </c>
      <c r="J45" s="2">
        <f>SUM(J2:J43)</f>
        <v>7.5004067502605887</v>
      </c>
      <c r="L45" t="s">
        <v>95</v>
      </c>
      <c r="M45" t="s">
        <v>96</v>
      </c>
    </row>
    <row r="46" spans="1:14">
      <c r="A46" t="s">
        <v>45</v>
      </c>
      <c r="B46">
        <v>2389</v>
      </c>
      <c r="C46">
        <v>0.13769999999999999</v>
      </c>
      <c r="D46">
        <v>4.6600000000000003E-2</v>
      </c>
      <c r="G46" s="2">
        <f>G45/75*100</f>
        <v>10.750583008706844</v>
      </c>
      <c r="H46" t="s">
        <v>92</v>
      </c>
      <c r="J46" s="2">
        <f>J45/75*100</f>
        <v>10.000542333680785</v>
      </c>
      <c r="L46">
        <f>SUM(L2:L43)</f>
        <v>25044.30072694724</v>
      </c>
      <c r="M46">
        <f>SUM(B2:B43)</f>
        <v>51281.187202796733</v>
      </c>
      <c r="N46">
        <f>M46/L46</f>
        <v>2.0476190476190479</v>
      </c>
    </row>
    <row r="47" spans="1:14">
      <c r="A47" t="s">
        <v>46</v>
      </c>
      <c r="B47">
        <v>1313</v>
      </c>
      <c r="C47">
        <v>9.7600000000000006E-2</v>
      </c>
      <c r="D47">
        <v>0.33250000000000002</v>
      </c>
    </row>
    <row r="48" spans="1:14">
      <c r="A48" t="s">
        <v>47</v>
      </c>
      <c r="B48">
        <v>557</v>
      </c>
      <c r="C48">
        <v>0.1103</v>
      </c>
      <c r="D48">
        <v>0.10580000000000001</v>
      </c>
    </row>
    <row r="49" spans="1:4">
      <c r="A49" t="s">
        <v>48</v>
      </c>
      <c r="B49">
        <v>603</v>
      </c>
      <c r="C49">
        <v>6.93E-2</v>
      </c>
      <c r="D49">
        <v>0.36890000000000001</v>
      </c>
    </row>
    <row r="50" spans="1:4">
      <c r="A50" t="s">
        <v>49</v>
      </c>
      <c r="B50">
        <v>286</v>
      </c>
      <c r="C50">
        <v>7.4800000000000005E-2</v>
      </c>
      <c r="D50">
        <v>0.32679999999999998</v>
      </c>
    </row>
    <row r="51" spans="1:4">
      <c r="A51" t="s">
        <v>50</v>
      </c>
      <c r="B51">
        <v>423</v>
      </c>
      <c r="C51">
        <v>4.4600000000000001E-2</v>
      </c>
      <c r="D51">
        <v>0.37880000000000003</v>
      </c>
    </row>
    <row r="52" spans="1:4">
      <c r="A52" t="s">
        <v>51</v>
      </c>
      <c r="B52">
        <v>908</v>
      </c>
      <c r="C52">
        <v>5.2699999999999997E-2</v>
      </c>
      <c r="D52">
        <v>0.3543</v>
      </c>
    </row>
    <row r="53" spans="1:4">
      <c r="A53" t="s">
        <v>52</v>
      </c>
      <c r="B53">
        <v>1575</v>
      </c>
      <c r="C53">
        <v>6.9000000000000006E-2</v>
      </c>
      <c r="D53">
        <v>0.374</v>
      </c>
    </row>
    <row r="54" spans="1:4">
      <c r="A54" t="s">
        <v>53</v>
      </c>
      <c r="B54">
        <v>3116</v>
      </c>
      <c r="C54">
        <v>5.8999999999999997E-2</v>
      </c>
      <c r="D54">
        <v>0.38700000000000001</v>
      </c>
    </row>
    <row r="55" spans="1:4">
      <c r="A55" t="s">
        <v>54</v>
      </c>
      <c r="B55">
        <v>983.78360655737799</v>
      </c>
      <c r="C55">
        <v>0.14699999999999999</v>
      </c>
      <c r="D55">
        <v>4.8840888946285299E-2</v>
      </c>
    </row>
    <row r="56" spans="1:4">
      <c r="A56" t="s">
        <v>55</v>
      </c>
      <c r="B56">
        <v>1406.0459016393499</v>
      </c>
      <c r="C56">
        <v>0.157</v>
      </c>
      <c r="D56">
        <v>6.7887151179264096E-2</v>
      </c>
    </row>
    <row r="57" spans="1:4">
      <c r="A57" t="s">
        <v>56</v>
      </c>
      <c r="B57">
        <v>947.75409836065603</v>
      </c>
      <c r="C57">
        <v>0.16700000000000001</v>
      </c>
      <c r="D57">
        <v>6.9716605884370703E-2</v>
      </c>
    </row>
    <row r="58" spans="1:4">
      <c r="A58" t="s">
        <v>57</v>
      </c>
      <c r="B58">
        <v>1093.4667688</v>
      </c>
      <c r="C58">
        <v>7.2999999999999995E-2</v>
      </c>
      <c r="D58">
        <v>5.5816831943655401E-2</v>
      </c>
    </row>
    <row r="59" spans="1:4">
      <c r="A59" t="s">
        <v>58</v>
      </c>
      <c r="B59">
        <v>765.09166159999995</v>
      </c>
      <c r="C59">
        <v>7.2999999999999995E-2</v>
      </c>
      <c r="D59">
        <v>6.5248811199234799E-2</v>
      </c>
    </row>
    <row r="60" spans="1:4">
      <c r="A60" t="s">
        <v>59</v>
      </c>
      <c r="B60">
        <v>871.19926420000002</v>
      </c>
      <c r="C60">
        <v>7.2999999999999995E-2</v>
      </c>
      <c r="D60">
        <v>4.5232843601358298E-2</v>
      </c>
    </row>
    <row r="61" spans="1:4">
      <c r="A61" t="s">
        <v>60</v>
      </c>
      <c r="B61">
        <v>374.04590163934398</v>
      </c>
      <c r="C61">
        <v>6.8000000000000005E-2</v>
      </c>
      <c r="D61">
        <v>1.6137782374970301E-2</v>
      </c>
    </row>
    <row r="62" spans="1:4">
      <c r="A62" t="s">
        <v>61</v>
      </c>
      <c r="B62">
        <v>394.81967213114802</v>
      </c>
      <c r="C62">
        <v>5.6000000000000001E-2</v>
      </c>
      <c r="D62">
        <v>2.6099052409878899E-2</v>
      </c>
    </row>
    <row r="63" spans="1:4">
      <c r="A63" t="s">
        <v>62</v>
      </c>
      <c r="B63">
        <v>446.77377049180399</v>
      </c>
      <c r="C63">
        <v>3.7999999999999999E-2</v>
      </c>
      <c r="D63">
        <v>5.0872500000000001E-2</v>
      </c>
    </row>
    <row r="64" spans="1:4">
      <c r="A64" t="s">
        <v>63</v>
      </c>
      <c r="B64">
        <v>281</v>
      </c>
      <c r="C64">
        <v>0.2278</v>
      </c>
      <c r="D64">
        <v>0.17199999999999999</v>
      </c>
    </row>
    <row r="65" spans="1:4">
      <c r="A65" t="s">
        <v>64</v>
      </c>
      <c r="B65">
        <v>1021</v>
      </c>
      <c r="C65">
        <v>0.1066</v>
      </c>
      <c r="D65">
        <v>9.6100000000000005E-2</v>
      </c>
    </row>
    <row r="66" spans="1:4">
      <c r="A66" t="s">
        <v>65</v>
      </c>
      <c r="B66">
        <v>109</v>
      </c>
      <c r="C66">
        <v>4.9200000000000001E-2</v>
      </c>
      <c r="D66">
        <v>4.02E-2</v>
      </c>
    </row>
    <row r="67" spans="1:4">
      <c r="A67" t="s">
        <v>66</v>
      </c>
      <c r="B67">
        <v>266</v>
      </c>
      <c r="C67">
        <v>0.08</v>
      </c>
      <c r="D67">
        <v>3.3000000000000002E-2</v>
      </c>
    </row>
    <row r="68" spans="1:4">
      <c r="A68" t="s">
        <v>67</v>
      </c>
      <c r="B68">
        <v>521</v>
      </c>
      <c r="C68">
        <v>4.5400000000000003E-2</v>
      </c>
      <c r="D68">
        <v>0.14749999999999999</v>
      </c>
    </row>
    <row r="69" spans="1:4">
      <c r="A69" t="s">
        <v>68</v>
      </c>
      <c r="B69">
        <v>1115</v>
      </c>
      <c r="C69">
        <v>5.0799999999999998E-2</v>
      </c>
      <c r="D69">
        <v>0.3322</v>
      </c>
    </row>
    <row r="70" spans="1:4">
      <c r="A70" t="s">
        <v>69</v>
      </c>
      <c r="B70">
        <v>180</v>
      </c>
      <c r="C70">
        <v>7.0900000000000005E-2</v>
      </c>
      <c r="D70">
        <v>0.08</v>
      </c>
    </row>
    <row r="71" spans="1:4">
      <c r="A71" t="s">
        <v>70</v>
      </c>
      <c r="B71">
        <v>1030</v>
      </c>
      <c r="C71">
        <v>2.5999999999999999E-2</v>
      </c>
      <c r="D71">
        <v>0.1149</v>
      </c>
    </row>
    <row r="72" spans="1:4">
      <c r="A72" t="s">
        <v>71</v>
      </c>
      <c r="B72">
        <v>1427</v>
      </c>
      <c r="C72">
        <v>0.1169</v>
      </c>
      <c r="D72">
        <v>9.9500000000000005E-2</v>
      </c>
    </row>
    <row r="73" spans="1:4">
      <c r="A73" t="s">
        <v>72</v>
      </c>
      <c r="B73">
        <v>381</v>
      </c>
      <c r="C73">
        <v>5.3999999999999999E-2</v>
      </c>
      <c r="D73">
        <v>2.4E-2</v>
      </c>
    </row>
    <row r="74" spans="1:4">
      <c r="A74" t="s">
        <v>73</v>
      </c>
      <c r="B74">
        <v>2192</v>
      </c>
      <c r="C74">
        <v>7.5899999999999995E-2</v>
      </c>
      <c r="D74">
        <v>0.45040000000000002</v>
      </c>
    </row>
    <row r="75" spans="1:4">
      <c r="A75" t="s">
        <v>74</v>
      </c>
      <c r="B75">
        <v>249</v>
      </c>
      <c r="C75">
        <v>0.40300000000000002</v>
      </c>
      <c r="D75">
        <v>0.124</v>
      </c>
    </row>
    <row r="76" spans="1:4">
      <c r="A76" t="s">
        <v>75</v>
      </c>
      <c r="B76">
        <v>2201</v>
      </c>
      <c r="C76">
        <v>8.5999999999999993E-2</v>
      </c>
      <c r="D76">
        <v>0.33500000000000002</v>
      </c>
    </row>
    <row r="77" spans="1:4">
      <c r="A77" t="s">
        <v>76</v>
      </c>
      <c r="B77">
        <v>591</v>
      </c>
      <c r="C77">
        <v>0.193</v>
      </c>
      <c r="D77">
        <v>0.2472</v>
      </c>
    </row>
    <row r="78" spans="1:4">
      <c r="A78" t="s">
        <v>77</v>
      </c>
      <c r="B78">
        <v>6194</v>
      </c>
      <c r="C78">
        <v>4.3999999999999997E-2</v>
      </c>
      <c r="D78">
        <v>0.28139999999999998</v>
      </c>
    </row>
    <row r="79" spans="1:4">
      <c r="A79" t="s">
        <v>78</v>
      </c>
      <c r="B79">
        <v>411.20655737704999</v>
      </c>
      <c r="C79">
        <v>9.5000000000000001E-2</v>
      </c>
      <c r="D79">
        <v>0.44949705380542798</v>
      </c>
    </row>
    <row r="80" spans="1:4">
      <c r="A80" t="s">
        <v>79</v>
      </c>
      <c r="B80">
        <v>1227</v>
      </c>
      <c r="C80">
        <v>6.83E-2</v>
      </c>
      <c r="D80">
        <v>0.24049999999999999</v>
      </c>
    </row>
    <row r="81" spans="1:4">
      <c r="A81" t="s">
        <v>80</v>
      </c>
      <c r="B81">
        <v>1730</v>
      </c>
      <c r="C81">
        <v>3.78E-2</v>
      </c>
      <c r="D81">
        <v>0.28079999999999999</v>
      </c>
    </row>
    <row r="82" spans="1:4">
      <c r="A82" t="s">
        <v>81</v>
      </c>
      <c r="B82">
        <v>565</v>
      </c>
      <c r="C82">
        <v>5.7000000000000002E-2</v>
      </c>
      <c r="D82">
        <v>5.8000000000000003E-2</v>
      </c>
    </row>
    <row r="83" spans="1:4">
      <c r="A83" t="s">
        <v>82</v>
      </c>
      <c r="B83">
        <v>1697</v>
      </c>
      <c r="C83">
        <v>0.11700000000000001</v>
      </c>
      <c r="D83">
        <v>0.20499999999999999</v>
      </c>
    </row>
    <row r="84" spans="1:4">
      <c r="A84" t="s">
        <v>83</v>
      </c>
      <c r="B84">
        <v>5149</v>
      </c>
      <c r="C84">
        <v>0.11700000000000001</v>
      </c>
      <c r="D84">
        <v>0.221</v>
      </c>
    </row>
    <row r="85" spans="1:4">
      <c r="A85" t="s">
        <v>84</v>
      </c>
      <c r="B85">
        <v>2748</v>
      </c>
      <c r="C85">
        <v>0.11</v>
      </c>
      <c r="D85">
        <v>0.20799999999999999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O'Neill Lab</cp:lastModifiedBy>
  <dcterms:modified xsi:type="dcterms:W3CDTF">2022-11-10T15:17:57Z</dcterms:modified>
</cp:coreProperties>
</file>