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avindanSambath\Documents\"/>
    </mc:Choice>
  </mc:AlternateContent>
  <xr:revisionPtr revIDLastSave="0" documentId="8_{C17874C3-C2A1-4546-BD10-10075AB7969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mographicData" sheetId="1" r:id="rId1"/>
    <sheet name="Filter" sheetId="2" r:id="rId2"/>
    <sheet name="Pivot Table" sheetId="3" r:id="rId3"/>
  </sheets>
  <definedNames>
    <definedName name="_xlnm._FilterDatabase" localSheetId="0" hidden="1">DemographicData!$A$417:$E$612</definedName>
    <definedName name="_xlnm._FilterDatabase" localSheetId="1" hidden="1">Filter!$A$1:$E$196</definedName>
    <definedName name="Birth_rate">DemographicData!$C$2:$C$196</definedName>
    <definedName name="Income_Group">DemographicData!$E$2:$E$196</definedName>
  </definedNames>
  <calcPr calcId="191029"/>
  <pivotCaches>
    <pivotCache cacheId="2" r:id="rId4"/>
  </pivotCaches>
</workbook>
</file>

<file path=xl/calcChain.xml><?xml version="1.0" encoding="utf-8"?>
<calcChain xmlns="http://schemas.openxmlformats.org/spreadsheetml/2006/main">
  <c r="F412" i="1" l="1"/>
  <c r="F413" i="1" s="1"/>
  <c r="F411" i="1"/>
  <c r="B412" i="1"/>
  <c r="B413" i="1" s="1"/>
  <c r="B411" i="1"/>
  <c r="F407" i="1"/>
  <c r="B407" i="1"/>
  <c r="F406" i="1"/>
  <c r="F405" i="1"/>
  <c r="B406" i="1"/>
  <c r="B405" i="1"/>
  <c r="F403" i="1"/>
  <c r="B403" i="1"/>
  <c r="F402" i="1"/>
  <c r="H211" i="1"/>
  <c r="H233" i="1"/>
  <c r="H235" i="1"/>
  <c r="H243" i="1"/>
  <c r="H257" i="1"/>
  <c r="H265" i="1"/>
  <c r="H275" i="1"/>
  <c r="H297" i="1"/>
  <c r="H299" i="1"/>
  <c r="H307" i="1"/>
  <c r="H320" i="1"/>
  <c r="H323" i="1"/>
  <c r="H334" i="1"/>
  <c r="H339" i="1"/>
  <c r="H352" i="1"/>
  <c r="H353" i="1"/>
  <c r="H360" i="1"/>
  <c r="H361" i="1"/>
  <c r="H366" i="1"/>
  <c r="H374" i="1"/>
  <c r="H379" i="1"/>
  <c r="H385" i="1"/>
  <c r="H390" i="1"/>
  <c r="H392" i="1"/>
  <c r="H398" i="1"/>
  <c r="H205" i="1"/>
  <c r="G206" i="1"/>
  <c r="H206" i="1" s="1"/>
  <c r="G208" i="1"/>
  <c r="H208" i="1" s="1"/>
  <c r="G209" i="1"/>
  <c r="H209" i="1" s="1"/>
  <c r="G210" i="1"/>
  <c r="H210" i="1" s="1"/>
  <c r="G211" i="1"/>
  <c r="G213" i="1"/>
  <c r="H213" i="1" s="1"/>
  <c r="G214" i="1"/>
  <c r="H214" i="1" s="1"/>
  <c r="G216" i="1"/>
  <c r="H216" i="1" s="1"/>
  <c r="G217" i="1"/>
  <c r="H217" i="1" s="1"/>
  <c r="G218" i="1"/>
  <c r="H218" i="1" s="1"/>
  <c r="G219" i="1"/>
  <c r="H219" i="1" s="1"/>
  <c r="G221" i="1"/>
  <c r="H221" i="1" s="1"/>
  <c r="G222" i="1"/>
  <c r="H222" i="1" s="1"/>
  <c r="G224" i="1"/>
  <c r="H224" i="1" s="1"/>
  <c r="G225" i="1"/>
  <c r="H225" i="1" s="1"/>
  <c r="G226" i="1"/>
  <c r="H226" i="1" s="1"/>
  <c r="G227" i="1"/>
  <c r="H227" i="1" s="1"/>
  <c r="G229" i="1"/>
  <c r="H229" i="1" s="1"/>
  <c r="G230" i="1"/>
  <c r="H230" i="1" s="1"/>
  <c r="G232" i="1"/>
  <c r="H232" i="1" s="1"/>
  <c r="G233" i="1"/>
  <c r="G234" i="1"/>
  <c r="H234" i="1" s="1"/>
  <c r="G235" i="1"/>
  <c r="G237" i="1"/>
  <c r="H237" i="1" s="1"/>
  <c r="G238" i="1"/>
  <c r="H238" i="1" s="1"/>
  <c r="G240" i="1"/>
  <c r="H240" i="1" s="1"/>
  <c r="G241" i="1"/>
  <c r="H241" i="1" s="1"/>
  <c r="G242" i="1"/>
  <c r="H242" i="1" s="1"/>
  <c r="G243" i="1"/>
  <c r="G245" i="1"/>
  <c r="H245" i="1" s="1"/>
  <c r="G246" i="1"/>
  <c r="H246" i="1" s="1"/>
  <c r="G248" i="1"/>
  <c r="H248" i="1" s="1"/>
  <c r="G249" i="1"/>
  <c r="H249" i="1" s="1"/>
  <c r="G250" i="1"/>
  <c r="H250" i="1" s="1"/>
  <c r="G251" i="1"/>
  <c r="H251" i="1" s="1"/>
  <c r="G253" i="1"/>
  <c r="H253" i="1" s="1"/>
  <c r="G254" i="1"/>
  <c r="H254" i="1" s="1"/>
  <c r="G256" i="1"/>
  <c r="H256" i="1" s="1"/>
  <c r="G257" i="1"/>
  <c r="G258" i="1"/>
  <c r="H258" i="1" s="1"/>
  <c r="G259" i="1"/>
  <c r="H259" i="1" s="1"/>
  <c r="G261" i="1"/>
  <c r="H261" i="1" s="1"/>
  <c r="G262" i="1"/>
  <c r="H262" i="1" s="1"/>
  <c r="G264" i="1"/>
  <c r="H264" i="1" s="1"/>
  <c r="G265" i="1"/>
  <c r="G266" i="1"/>
  <c r="H266" i="1" s="1"/>
  <c r="G267" i="1"/>
  <c r="H267" i="1" s="1"/>
  <c r="G269" i="1"/>
  <c r="H269" i="1" s="1"/>
  <c r="G270" i="1"/>
  <c r="H270" i="1" s="1"/>
  <c r="G272" i="1"/>
  <c r="H272" i="1" s="1"/>
  <c r="G273" i="1"/>
  <c r="H273" i="1" s="1"/>
  <c r="G274" i="1"/>
  <c r="H274" i="1" s="1"/>
  <c r="G275" i="1"/>
  <c r="G277" i="1"/>
  <c r="H277" i="1" s="1"/>
  <c r="G278" i="1"/>
  <c r="H278" i="1" s="1"/>
  <c r="G280" i="1"/>
  <c r="H280" i="1" s="1"/>
  <c r="G281" i="1"/>
  <c r="H281" i="1" s="1"/>
  <c r="G282" i="1"/>
  <c r="H282" i="1" s="1"/>
  <c r="G283" i="1"/>
  <c r="H283" i="1" s="1"/>
  <c r="G285" i="1"/>
  <c r="H285" i="1" s="1"/>
  <c r="G286" i="1"/>
  <c r="H286" i="1" s="1"/>
  <c r="G288" i="1"/>
  <c r="H288" i="1" s="1"/>
  <c r="G289" i="1"/>
  <c r="H289" i="1" s="1"/>
  <c r="G290" i="1"/>
  <c r="H290" i="1" s="1"/>
  <c r="G291" i="1"/>
  <c r="H291" i="1" s="1"/>
  <c r="G293" i="1"/>
  <c r="H293" i="1" s="1"/>
  <c r="G294" i="1"/>
  <c r="H294" i="1" s="1"/>
  <c r="G296" i="1"/>
  <c r="H296" i="1" s="1"/>
  <c r="G297" i="1"/>
  <c r="G298" i="1"/>
  <c r="H298" i="1" s="1"/>
  <c r="G299" i="1"/>
  <c r="G301" i="1"/>
  <c r="H301" i="1" s="1"/>
  <c r="G302" i="1"/>
  <c r="H302" i="1" s="1"/>
  <c r="G304" i="1"/>
  <c r="H304" i="1" s="1"/>
  <c r="G305" i="1"/>
  <c r="H305" i="1" s="1"/>
  <c r="G306" i="1"/>
  <c r="H306" i="1" s="1"/>
  <c r="G307" i="1"/>
  <c r="G309" i="1"/>
  <c r="H309" i="1" s="1"/>
  <c r="G310" i="1"/>
  <c r="H310" i="1" s="1"/>
  <c r="G312" i="1"/>
  <c r="H312" i="1" s="1"/>
  <c r="G313" i="1"/>
  <c r="H313" i="1" s="1"/>
  <c r="G314" i="1"/>
  <c r="H314" i="1" s="1"/>
  <c r="G315" i="1"/>
  <c r="H315" i="1" s="1"/>
  <c r="G317" i="1"/>
  <c r="H317" i="1" s="1"/>
  <c r="G318" i="1"/>
  <c r="H318" i="1" s="1"/>
  <c r="G320" i="1"/>
  <c r="G321" i="1"/>
  <c r="H321" i="1" s="1"/>
  <c r="G322" i="1"/>
  <c r="H322" i="1" s="1"/>
  <c r="G323" i="1"/>
  <c r="G325" i="1"/>
  <c r="H325" i="1" s="1"/>
  <c r="G326" i="1"/>
  <c r="H326" i="1" s="1"/>
  <c r="G328" i="1"/>
  <c r="H328" i="1" s="1"/>
  <c r="G329" i="1"/>
  <c r="H329" i="1" s="1"/>
  <c r="G330" i="1"/>
  <c r="H330" i="1" s="1"/>
  <c r="G331" i="1"/>
  <c r="H331" i="1" s="1"/>
  <c r="G333" i="1"/>
  <c r="H333" i="1" s="1"/>
  <c r="G334" i="1"/>
  <c r="G336" i="1"/>
  <c r="H336" i="1" s="1"/>
  <c r="G337" i="1"/>
  <c r="H337" i="1" s="1"/>
  <c r="G338" i="1"/>
  <c r="H338" i="1" s="1"/>
  <c r="G339" i="1"/>
  <c r="G341" i="1"/>
  <c r="H341" i="1" s="1"/>
  <c r="G342" i="1"/>
  <c r="H342" i="1" s="1"/>
  <c r="G344" i="1"/>
  <c r="H344" i="1" s="1"/>
  <c r="G345" i="1"/>
  <c r="H345" i="1" s="1"/>
  <c r="G346" i="1"/>
  <c r="H346" i="1" s="1"/>
  <c r="G347" i="1"/>
  <c r="H347" i="1" s="1"/>
  <c r="G349" i="1"/>
  <c r="H349" i="1" s="1"/>
  <c r="G350" i="1"/>
  <c r="H350" i="1" s="1"/>
  <c r="G352" i="1"/>
  <c r="G353" i="1"/>
  <c r="G354" i="1"/>
  <c r="H354" i="1" s="1"/>
  <c r="G355" i="1"/>
  <c r="H355" i="1" s="1"/>
  <c r="G357" i="1"/>
  <c r="H357" i="1" s="1"/>
  <c r="G358" i="1"/>
  <c r="H358" i="1" s="1"/>
  <c r="G360" i="1"/>
  <c r="G361" i="1"/>
  <c r="G362" i="1"/>
  <c r="H362" i="1" s="1"/>
  <c r="G363" i="1"/>
  <c r="H363" i="1" s="1"/>
  <c r="G365" i="1"/>
  <c r="H365" i="1" s="1"/>
  <c r="G366" i="1"/>
  <c r="G368" i="1"/>
  <c r="H368" i="1" s="1"/>
  <c r="G369" i="1"/>
  <c r="H369" i="1" s="1"/>
  <c r="G370" i="1"/>
  <c r="H370" i="1" s="1"/>
  <c r="G371" i="1"/>
  <c r="H371" i="1" s="1"/>
  <c r="G373" i="1"/>
  <c r="H373" i="1" s="1"/>
  <c r="G374" i="1"/>
  <c r="G375" i="1"/>
  <c r="H375" i="1" s="1"/>
  <c r="G376" i="1"/>
  <c r="H376" i="1" s="1"/>
  <c r="G377" i="1"/>
  <c r="H377" i="1" s="1"/>
  <c r="G378" i="1"/>
  <c r="H378" i="1" s="1"/>
  <c r="G379" i="1"/>
  <c r="G381" i="1"/>
  <c r="H381" i="1" s="1"/>
  <c r="G382" i="1"/>
  <c r="H382" i="1" s="1"/>
  <c r="G383" i="1"/>
  <c r="H383" i="1" s="1"/>
  <c r="G384" i="1"/>
  <c r="H384" i="1" s="1"/>
  <c r="G385" i="1"/>
  <c r="G386" i="1"/>
  <c r="H386" i="1" s="1"/>
  <c r="G387" i="1"/>
  <c r="H387" i="1" s="1"/>
  <c r="G389" i="1"/>
  <c r="H389" i="1" s="1"/>
  <c r="G390" i="1"/>
  <c r="G391" i="1"/>
  <c r="H391" i="1" s="1"/>
  <c r="G392" i="1"/>
  <c r="G393" i="1"/>
  <c r="H393" i="1" s="1"/>
  <c r="G394" i="1"/>
  <c r="H394" i="1" s="1"/>
  <c r="G395" i="1"/>
  <c r="H395" i="1" s="1"/>
  <c r="G397" i="1"/>
  <c r="H397" i="1" s="1"/>
  <c r="G398" i="1"/>
  <c r="G399" i="1"/>
  <c r="H399" i="1" s="1"/>
  <c r="G205" i="1"/>
  <c r="B402" i="1"/>
  <c r="C213" i="1"/>
  <c r="D213" i="1" s="1"/>
  <c r="C215" i="1"/>
  <c r="D215" i="1" s="1"/>
  <c r="C220" i="1"/>
  <c r="D220" i="1" s="1"/>
  <c r="C222" i="1"/>
  <c r="D222" i="1" s="1"/>
  <c r="C230" i="1"/>
  <c r="D230" i="1" s="1"/>
  <c r="C232" i="1"/>
  <c r="D232" i="1" s="1"/>
  <c r="C237" i="1"/>
  <c r="D237" i="1" s="1"/>
  <c r="C238" i="1"/>
  <c r="D238" i="1" s="1"/>
  <c r="C247" i="1"/>
  <c r="D247" i="1" s="1"/>
  <c r="C248" i="1"/>
  <c r="D248" i="1" s="1"/>
  <c r="C254" i="1"/>
  <c r="D254" i="1" s="1"/>
  <c r="C255" i="1"/>
  <c r="D255" i="1" s="1"/>
  <c r="C264" i="1"/>
  <c r="D264" i="1" s="1"/>
  <c r="C267" i="1"/>
  <c r="D267" i="1" s="1"/>
  <c r="C270" i="1"/>
  <c r="D270" i="1" s="1"/>
  <c r="C272" i="1"/>
  <c r="D272" i="1" s="1"/>
  <c r="C280" i="1"/>
  <c r="D280" i="1" s="1"/>
  <c r="C284" i="1"/>
  <c r="D284" i="1" s="1"/>
  <c r="C287" i="1"/>
  <c r="D287" i="1" s="1"/>
  <c r="C291" i="1"/>
  <c r="D291" i="1" s="1"/>
  <c r="C299" i="1"/>
  <c r="D299" i="1" s="1"/>
  <c r="C301" i="1"/>
  <c r="D301" i="1" s="1"/>
  <c r="C304" i="1"/>
  <c r="D304" i="1" s="1"/>
  <c r="C308" i="1"/>
  <c r="D308" i="1" s="1"/>
  <c r="C316" i="1"/>
  <c r="D316" i="1" s="1"/>
  <c r="C318" i="1"/>
  <c r="D318" i="1" s="1"/>
  <c r="C323" i="1"/>
  <c r="D323" i="1" s="1"/>
  <c r="C324" i="1"/>
  <c r="D324" i="1" s="1"/>
  <c r="C333" i="1"/>
  <c r="D333" i="1" s="1"/>
  <c r="C334" i="1"/>
  <c r="D334" i="1" s="1"/>
  <c r="C340" i="1"/>
  <c r="D340" i="1" s="1"/>
  <c r="C341" i="1"/>
  <c r="D341" i="1" s="1"/>
  <c r="C350" i="1"/>
  <c r="D350" i="1" s="1"/>
  <c r="C351" i="1"/>
  <c r="D351" i="1" s="1"/>
  <c r="C356" i="1"/>
  <c r="D356" i="1" s="1"/>
  <c r="C358" i="1"/>
  <c r="D358" i="1" s="1"/>
  <c r="C366" i="1"/>
  <c r="D366" i="1" s="1"/>
  <c r="C368" i="1"/>
  <c r="D368" i="1" s="1"/>
  <c r="C373" i="1"/>
  <c r="D373" i="1" s="1"/>
  <c r="C375" i="1"/>
  <c r="D375" i="1" s="1"/>
  <c r="C383" i="1"/>
  <c r="D383" i="1" s="1"/>
  <c r="C387" i="1"/>
  <c r="D387" i="1" s="1"/>
  <c r="C390" i="1"/>
  <c r="D390" i="1" s="1"/>
  <c r="C392" i="1"/>
  <c r="D392" i="1" s="1"/>
  <c r="C205" i="1"/>
  <c r="D205" i="1" s="1"/>
  <c r="F401" i="1"/>
  <c r="G212" i="1" s="1"/>
  <c r="H212" i="1" s="1"/>
  <c r="B401" i="1"/>
  <c r="D199" i="1"/>
  <c r="C199" i="1"/>
  <c r="D198" i="1"/>
  <c r="C198" i="1"/>
  <c r="C209" i="1" l="1"/>
  <c r="D209" i="1" s="1"/>
  <c r="C207" i="1"/>
  <c r="D207" i="1" s="1"/>
  <c r="C219" i="1"/>
  <c r="D219" i="1" s="1"/>
  <c r="C229" i="1"/>
  <c r="D229" i="1" s="1"/>
  <c r="C239" i="1"/>
  <c r="D239" i="1" s="1"/>
  <c r="C251" i="1"/>
  <c r="D251" i="1" s="1"/>
  <c r="C261" i="1"/>
  <c r="D261" i="1" s="1"/>
  <c r="C271" i="1"/>
  <c r="D271" i="1" s="1"/>
  <c r="C283" i="1"/>
  <c r="D283" i="1" s="1"/>
  <c r="C293" i="1"/>
  <c r="D293" i="1" s="1"/>
  <c r="C303" i="1"/>
  <c r="D303" i="1" s="1"/>
  <c r="C315" i="1"/>
  <c r="D315" i="1" s="1"/>
  <c r="C325" i="1"/>
  <c r="D325" i="1" s="1"/>
  <c r="C335" i="1"/>
  <c r="D335" i="1" s="1"/>
  <c r="C347" i="1"/>
  <c r="D347" i="1" s="1"/>
  <c r="C357" i="1"/>
  <c r="D357" i="1" s="1"/>
  <c r="C367" i="1"/>
  <c r="D367" i="1" s="1"/>
  <c r="C379" i="1"/>
  <c r="D379" i="1" s="1"/>
  <c r="C389" i="1"/>
  <c r="D389" i="1" s="1"/>
  <c r="C399" i="1"/>
  <c r="D399" i="1" s="1"/>
  <c r="C211" i="1"/>
  <c r="D211" i="1" s="1"/>
  <c r="C221" i="1"/>
  <c r="D221" i="1" s="1"/>
  <c r="C231" i="1"/>
  <c r="D231" i="1" s="1"/>
  <c r="C243" i="1"/>
  <c r="D243" i="1" s="1"/>
  <c r="C253" i="1"/>
  <c r="D253" i="1" s="1"/>
  <c r="C263" i="1"/>
  <c r="D263" i="1" s="1"/>
  <c r="C275" i="1"/>
  <c r="D275" i="1" s="1"/>
  <c r="C285" i="1"/>
  <c r="D285" i="1" s="1"/>
  <c r="C295" i="1"/>
  <c r="D295" i="1" s="1"/>
  <c r="C307" i="1"/>
  <c r="D307" i="1" s="1"/>
  <c r="C317" i="1"/>
  <c r="D317" i="1" s="1"/>
  <c r="C327" i="1"/>
  <c r="D327" i="1" s="1"/>
  <c r="C339" i="1"/>
  <c r="D339" i="1" s="1"/>
  <c r="C349" i="1"/>
  <c r="D349" i="1" s="1"/>
  <c r="C359" i="1"/>
  <c r="D359" i="1" s="1"/>
  <c r="C371" i="1"/>
  <c r="D371" i="1" s="1"/>
  <c r="C381" i="1"/>
  <c r="D381" i="1" s="1"/>
  <c r="C391" i="1"/>
  <c r="D391" i="1" s="1"/>
  <c r="C214" i="1"/>
  <c r="D214" i="1" s="1"/>
  <c r="C224" i="1"/>
  <c r="D224" i="1" s="1"/>
  <c r="C236" i="1"/>
  <c r="D236" i="1" s="1"/>
  <c r="C246" i="1"/>
  <c r="D246" i="1" s="1"/>
  <c r="C256" i="1"/>
  <c r="D256" i="1" s="1"/>
  <c r="C268" i="1"/>
  <c r="D268" i="1" s="1"/>
  <c r="C278" i="1"/>
  <c r="D278" i="1" s="1"/>
  <c r="C288" i="1"/>
  <c r="D288" i="1" s="1"/>
  <c r="C300" i="1"/>
  <c r="D300" i="1" s="1"/>
  <c r="C310" i="1"/>
  <c r="D310" i="1" s="1"/>
  <c r="C320" i="1"/>
  <c r="D320" i="1" s="1"/>
  <c r="C332" i="1"/>
  <c r="D332" i="1" s="1"/>
  <c r="C342" i="1"/>
  <c r="D342" i="1" s="1"/>
  <c r="C352" i="1"/>
  <c r="D352" i="1" s="1"/>
  <c r="C364" i="1"/>
  <c r="D364" i="1" s="1"/>
  <c r="C374" i="1"/>
  <c r="D374" i="1" s="1"/>
  <c r="C384" i="1"/>
  <c r="D384" i="1" s="1"/>
  <c r="C396" i="1"/>
  <c r="D396" i="1" s="1"/>
  <c r="C388" i="1"/>
  <c r="D388" i="1" s="1"/>
  <c r="C372" i="1"/>
  <c r="D372" i="1" s="1"/>
  <c r="C355" i="1"/>
  <c r="D355" i="1" s="1"/>
  <c r="C336" i="1"/>
  <c r="D336" i="1" s="1"/>
  <c r="C319" i="1"/>
  <c r="D319" i="1" s="1"/>
  <c r="C302" i="1"/>
  <c r="D302" i="1" s="1"/>
  <c r="C286" i="1"/>
  <c r="D286" i="1" s="1"/>
  <c r="C269" i="1"/>
  <c r="D269" i="1" s="1"/>
  <c r="C252" i="1"/>
  <c r="D252" i="1" s="1"/>
  <c r="C235" i="1"/>
  <c r="D235" i="1" s="1"/>
  <c r="C216" i="1"/>
  <c r="D216" i="1" s="1"/>
  <c r="C398" i="1"/>
  <c r="D398" i="1" s="1"/>
  <c r="C365" i="1"/>
  <c r="D365" i="1" s="1"/>
  <c r="C331" i="1"/>
  <c r="D331" i="1" s="1"/>
  <c r="C296" i="1"/>
  <c r="D296" i="1" s="1"/>
  <c r="C262" i="1"/>
  <c r="D262" i="1" s="1"/>
  <c r="C228" i="1"/>
  <c r="D228" i="1" s="1"/>
  <c r="C382" i="1"/>
  <c r="D382" i="1" s="1"/>
  <c r="C348" i="1"/>
  <c r="D348" i="1" s="1"/>
  <c r="C312" i="1"/>
  <c r="D312" i="1" s="1"/>
  <c r="C279" i="1"/>
  <c r="D279" i="1" s="1"/>
  <c r="C245" i="1"/>
  <c r="D245" i="1" s="1"/>
  <c r="C212" i="1"/>
  <c r="D212" i="1" s="1"/>
  <c r="C380" i="1"/>
  <c r="D380" i="1" s="1"/>
  <c r="C328" i="1"/>
  <c r="D328" i="1" s="1"/>
  <c r="C277" i="1"/>
  <c r="D277" i="1" s="1"/>
  <c r="C227" i="1"/>
  <c r="D227" i="1" s="1"/>
  <c r="C397" i="1"/>
  <c r="D397" i="1" s="1"/>
  <c r="C363" i="1"/>
  <c r="D363" i="1" s="1"/>
  <c r="C344" i="1"/>
  <c r="D344" i="1" s="1"/>
  <c r="C311" i="1"/>
  <c r="D311" i="1" s="1"/>
  <c r="C294" i="1"/>
  <c r="D294" i="1" s="1"/>
  <c r="C260" i="1"/>
  <c r="D260" i="1" s="1"/>
  <c r="C244" i="1"/>
  <c r="D244" i="1" s="1"/>
  <c r="C208" i="1"/>
  <c r="D208" i="1" s="1"/>
  <c r="C395" i="1"/>
  <c r="D395" i="1" s="1"/>
  <c r="C376" i="1"/>
  <c r="D376" i="1" s="1"/>
  <c r="C360" i="1"/>
  <c r="D360" i="1" s="1"/>
  <c r="C343" i="1"/>
  <c r="D343" i="1" s="1"/>
  <c r="C326" i="1"/>
  <c r="D326" i="1" s="1"/>
  <c r="C309" i="1"/>
  <c r="D309" i="1" s="1"/>
  <c r="C292" i="1"/>
  <c r="D292" i="1" s="1"/>
  <c r="C276" i="1"/>
  <c r="D276" i="1" s="1"/>
  <c r="C259" i="1"/>
  <c r="D259" i="1" s="1"/>
  <c r="C240" i="1"/>
  <c r="D240" i="1" s="1"/>
  <c r="C223" i="1"/>
  <c r="D223" i="1" s="1"/>
  <c r="C206" i="1"/>
  <c r="D206" i="1" s="1"/>
  <c r="D405" i="1" s="1"/>
  <c r="D406" i="1" s="1"/>
  <c r="D407" i="1" s="1"/>
  <c r="G367" i="1"/>
  <c r="H367" i="1" s="1"/>
  <c r="G359" i="1"/>
  <c r="H359" i="1" s="1"/>
  <c r="G351" i="1"/>
  <c r="H351" i="1" s="1"/>
  <c r="G343" i="1"/>
  <c r="H343" i="1" s="1"/>
  <c r="G335" i="1"/>
  <c r="H335" i="1" s="1"/>
  <c r="G327" i="1"/>
  <c r="H327" i="1" s="1"/>
  <c r="G319" i="1"/>
  <c r="H319" i="1" s="1"/>
  <c r="G311" i="1"/>
  <c r="H311" i="1" s="1"/>
  <c r="G303" i="1"/>
  <c r="H303" i="1" s="1"/>
  <c r="G295" i="1"/>
  <c r="H295" i="1" s="1"/>
  <c r="G287" i="1"/>
  <c r="H287" i="1" s="1"/>
  <c r="G279" i="1"/>
  <c r="H279" i="1" s="1"/>
  <c r="G271" i="1"/>
  <c r="H271" i="1" s="1"/>
  <c r="G263" i="1"/>
  <c r="H263" i="1" s="1"/>
  <c r="G255" i="1"/>
  <c r="H255" i="1" s="1"/>
  <c r="G247" i="1"/>
  <c r="H247" i="1" s="1"/>
  <c r="G239" i="1"/>
  <c r="H239" i="1" s="1"/>
  <c r="G231" i="1"/>
  <c r="H231" i="1" s="1"/>
  <c r="G223" i="1"/>
  <c r="H223" i="1" s="1"/>
  <c r="G215" i="1"/>
  <c r="H215" i="1" s="1"/>
  <c r="G207" i="1"/>
  <c r="H207" i="1" s="1"/>
  <c r="H405" i="1" s="1"/>
  <c r="H406" i="1" s="1"/>
  <c r="H407" i="1" s="1"/>
  <c r="G396" i="1"/>
  <c r="H396" i="1" s="1"/>
  <c r="G388" i="1"/>
  <c r="H388" i="1" s="1"/>
  <c r="G380" i="1"/>
  <c r="H380" i="1" s="1"/>
  <c r="G372" i="1"/>
  <c r="H372" i="1" s="1"/>
  <c r="G364" i="1"/>
  <c r="H364" i="1" s="1"/>
  <c r="G356" i="1"/>
  <c r="H356" i="1" s="1"/>
  <c r="G348" i="1"/>
  <c r="H348" i="1" s="1"/>
  <c r="G340" i="1"/>
  <c r="H340" i="1" s="1"/>
  <c r="G332" i="1"/>
  <c r="H332" i="1" s="1"/>
  <c r="G324" i="1"/>
  <c r="H324" i="1" s="1"/>
  <c r="G316" i="1"/>
  <c r="H316" i="1" s="1"/>
  <c r="G308" i="1"/>
  <c r="H308" i="1" s="1"/>
  <c r="G300" i="1"/>
  <c r="H300" i="1" s="1"/>
  <c r="G292" i="1"/>
  <c r="H292" i="1" s="1"/>
  <c r="G284" i="1"/>
  <c r="H284" i="1" s="1"/>
  <c r="G276" i="1"/>
  <c r="H276" i="1" s="1"/>
  <c r="G268" i="1"/>
  <c r="H268" i="1" s="1"/>
  <c r="G260" i="1"/>
  <c r="H260" i="1" s="1"/>
  <c r="G252" i="1"/>
  <c r="H252" i="1" s="1"/>
  <c r="G244" i="1"/>
  <c r="H244" i="1" s="1"/>
  <c r="G236" i="1"/>
  <c r="H236" i="1" s="1"/>
  <c r="G228" i="1"/>
  <c r="H228" i="1" s="1"/>
  <c r="G220" i="1"/>
  <c r="H220" i="1" s="1"/>
  <c r="C394" i="1"/>
  <c r="D394" i="1" s="1"/>
  <c r="C386" i="1"/>
  <c r="D386" i="1" s="1"/>
  <c r="C378" i="1"/>
  <c r="D378" i="1" s="1"/>
  <c r="C370" i="1"/>
  <c r="D370" i="1" s="1"/>
  <c r="C362" i="1"/>
  <c r="D362" i="1" s="1"/>
  <c r="C354" i="1"/>
  <c r="D354" i="1" s="1"/>
  <c r="C346" i="1"/>
  <c r="D346" i="1" s="1"/>
  <c r="C338" i="1"/>
  <c r="D338" i="1" s="1"/>
  <c r="C330" i="1"/>
  <c r="D330" i="1" s="1"/>
  <c r="C322" i="1"/>
  <c r="D322" i="1" s="1"/>
  <c r="C314" i="1"/>
  <c r="D314" i="1" s="1"/>
  <c r="C306" i="1"/>
  <c r="D306" i="1" s="1"/>
  <c r="C298" i="1"/>
  <c r="D298" i="1" s="1"/>
  <c r="C290" i="1"/>
  <c r="D290" i="1" s="1"/>
  <c r="C282" i="1"/>
  <c r="D282" i="1" s="1"/>
  <c r="C274" i="1"/>
  <c r="D274" i="1" s="1"/>
  <c r="C266" i="1"/>
  <c r="D266" i="1" s="1"/>
  <c r="C258" i="1"/>
  <c r="D258" i="1" s="1"/>
  <c r="C250" i="1"/>
  <c r="D250" i="1" s="1"/>
  <c r="C242" i="1"/>
  <c r="D242" i="1" s="1"/>
  <c r="C234" i="1"/>
  <c r="D234" i="1" s="1"/>
  <c r="C226" i="1"/>
  <c r="D226" i="1" s="1"/>
  <c r="C218" i="1"/>
  <c r="D218" i="1" s="1"/>
  <c r="C210" i="1"/>
  <c r="D210" i="1" s="1"/>
  <c r="C393" i="1"/>
  <c r="D393" i="1" s="1"/>
  <c r="C385" i="1"/>
  <c r="D385" i="1" s="1"/>
  <c r="C377" i="1"/>
  <c r="D377" i="1" s="1"/>
  <c r="C369" i="1"/>
  <c r="D369" i="1" s="1"/>
  <c r="C361" i="1"/>
  <c r="D361" i="1" s="1"/>
  <c r="C353" i="1"/>
  <c r="D353" i="1" s="1"/>
  <c r="C345" i="1"/>
  <c r="D345" i="1" s="1"/>
  <c r="C337" i="1"/>
  <c r="D337" i="1" s="1"/>
  <c r="C329" i="1"/>
  <c r="D329" i="1" s="1"/>
  <c r="C321" i="1"/>
  <c r="D321" i="1" s="1"/>
  <c r="C313" i="1"/>
  <c r="D313" i="1" s="1"/>
  <c r="C305" i="1"/>
  <c r="D305" i="1" s="1"/>
  <c r="C297" i="1"/>
  <c r="D297" i="1" s="1"/>
  <c r="C289" i="1"/>
  <c r="D289" i="1" s="1"/>
  <c r="C281" i="1"/>
  <c r="D281" i="1" s="1"/>
  <c r="C273" i="1"/>
  <c r="D273" i="1" s="1"/>
  <c r="C265" i="1"/>
  <c r="D265" i="1" s="1"/>
  <c r="C257" i="1"/>
  <c r="D257" i="1" s="1"/>
  <c r="C249" i="1"/>
  <c r="D249" i="1" s="1"/>
  <c r="C241" i="1"/>
  <c r="D241" i="1" s="1"/>
  <c r="C233" i="1"/>
  <c r="D233" i="1" s="1"/>
  <c r="C225" i="1"/>
  <c r="D225" i="1" s="1"/>
  <c r="C217" i="1"/>
  <c r="D217" i="1" s="1"/>
  <c r="D401" i="1" l="1"/>
  <c r="D402" i="1" s="1"/>
  <c r="D403" i="1" s="1"/>
  <c r="H401" i="1"/>
  <c r="H402" i="1" s="1"/>
  <c r="H403" i="1" s="1"/>
</calcChain>
</file>

<file path=xl/sharedStrings.xml><?xml version="1.0" encoding="utf-8"?>
<sst xmlns="http://schemas.openxmlformats.org/spreadsheetml/2006/main" count="2979" uniqueCount="419">
  <si>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</si>
  <si>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</si>
  <si>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</si>
  <si>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</si>
  <si>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</si>
  <si>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</si>
  <si>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</si>
  <si>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</si>
  <si>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</si>
  <si>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</si>
  <si>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</si>
  <si>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</si>
  <si>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</si>
  <si>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</si>
  <si>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</si>
  <si>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</si>
  <si>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</si>
  <si>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</si>
  <si>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</si>
  <si>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</si>
  <si>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</si>
  <si>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</si>
  <si>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</si>
  <si>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</si>
  <si>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</si>
  <si>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</si>
  <si>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</si>
  <si>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</si>
  <si>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</si>
  <si>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</si>
  <si>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</si>
  <si>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</si>
  <si>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</si>
  <si>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</si>
  <si>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</si>
  <si>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</si>
  <si>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</si>
  <si>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</si>
  <si>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</si>
  <si>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</si>
  <si>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</si>
  <si>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</si>
  <si>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</si>
  <si>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</si>
  <si>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</si>
  <si>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</si>
  <si>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</si>
  <si>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</si>
  <si>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</si>
  <si>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</si>
  <si>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</si>
  <si>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</si>
  <si>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</si>
  <si>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</si>
  <si>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</si>
  <si>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</si>
  <si>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</si>
  <si>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</si>
  <si>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</si>
  <si>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</si>
  <si>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</si>
  <si>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</si>
  <si>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</si>
  <si>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</si>
  <si>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</si>
  <si>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</si>
  <si>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</si>
  <si>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</si>
  <si>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</si>
  <si>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</si>
  <si>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</si>
  <si>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</si>
  <si>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</si>
  <si>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</si>
  <si>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</si>
  <si>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</si>
  <si>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</si>
  <si>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</si>
  <si>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</si>
  <si>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</si>
  <si>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</si>
  <si>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</si>
  <si>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</si>
  <si>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</si>
  <si>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</si>
  <si>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</si>
  <si>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</si>
  <si>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</si>
  <si>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</si>
  <si>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</si>
  <si>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</si>
  <si>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</si>
  <si>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</si>
  <si>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</si>
  <si>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</si>
  <si>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</si>
  <si>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</si>
  <si>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</si>
  <si>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</si>
  <si>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</si>
  <si>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</si>
  <si>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</si>
  <si>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</si>
  <si>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</si>
  <si>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</si>
  <si>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</si>
  <si>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</si>
  <si>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</si>
  <si>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</si>
  <si>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</si>
  <si>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</si>
  <si>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</si>
  <si>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</si>
  <si>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</si>
  <si>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</si>
  <si>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</si>
  <si>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</si>
  <si>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</si>
  <si>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</si>
  <si>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</si>
  <si>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</si>
  <si>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</si>
  <si>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</si>
  <si>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</si>
  <si>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</si>
  <si>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</si>
  <si>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</si>
  <si>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</si>
  <si>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</si>
  <si>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</si>
  <si>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</si>
  <si>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</si>
  <si>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</si>
  <si>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</si>
  <si>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</si>
  <si>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</si>
  <si>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</si>
  <si>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</si>
  <si>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</si>
  <si>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</si>
  <si>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</si>
  <si>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</si>
  <si>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</si>
  <si>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</si>
  <si>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</si>
  <si>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</si>
  <si>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</si>
  <si>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</si>
  <si>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</si>
  <si>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</si>
  <si>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</si>
  <si>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</si>
  <si>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</si>
  <si>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</si>
  <si>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</si>
  <si>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</si>
  <si>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</si>
  <si>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</si>
  <si>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</si>
  <si>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</si>
  <si>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</si>
  <si>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</si>
  <si>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</si>
  <si>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</si>
  <si>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</si>
  <si>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</si>
  <si>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</si>
  <si>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</si>
  <si>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</si>
  <si>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</si>
  <si>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</si>
  <si>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</si>
  <si>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</si>
  <si>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</si>
  <si>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</si>
  <si>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</si>
  <si>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</si>
  <si>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</si>
  <si>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</si>
  <si>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</si>
  <si>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</si>
  <si>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</si>
  <si>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</si>
  <si>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</si>
  <si>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</si>
  <si>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</si>
  <si>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</si>
  <si>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</si>
  <si>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</si>
  <si>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</si>
  <si>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</si>
  <si>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</si>
  <si>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</si>
  <si>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</si>
  <si>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</si>
  <si>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</si>
  <si>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</si>
  <si>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</si>
  <si>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</si>
  <si>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</si>
  <si>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</si>
  <si>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</si>
  <si>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</si>
  <si>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</si>
  <si>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</si>
  <si>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</si>
  <si>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</si>
  <si>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</si>
  <si>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</si>
  <si>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</si>
  <si>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</si>
  <si>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</si>
  <si>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</si>
  <si>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</si>
  <si>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</si>
  <si>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</si>
  <si>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</si>
  <si>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</si>
  <si>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</si>
  <si>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</si>
  <si>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</si>
  <si>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</si>
  <si>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</si>
  <si>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</si>
  <si>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</si>
  <si>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</si>
  <si>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</si>
  <si>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</si>
  <si>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</si>
  <si>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</si>
  <si>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</si>
  <si>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</si>
  <si>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</si>
  <si>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</si>
  <si>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</si>
  <si>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</si>
  <si>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</si>
  <si>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</si>
  <si>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</si>
  <si>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</si>
  <si>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</si>
  <si>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</si>
  <si>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</si>
  <si>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</si>
  <si>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</si>
  <si>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</si>
  <si>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</si>
  <si>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</si>
  <si>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</si>
  <si>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</si>
  <si>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</si>
  <si>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</si>
  <si>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</si>
  <si>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</si>
  <si>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</si>
  <si>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</si>
  <si>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</si>
  <si>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</si>
  <si>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</si>
  <si>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</si>
  <si>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</si>
  <si>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</si>
  <si>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</si>
  <si>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</si>
  <si>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</si>
  <si>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</si>
  <si>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</si>
  <si>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</si>
  <si>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</si>
  <si>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</si>
  <si>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</si>
  <si>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</si>
  <si>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</si>
  <si>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</si>
  <si>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</si>
  <si>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</si>
  <si>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</si>
  <si>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</si>
  <si>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</si>
  <si>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</si>
  <si>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</si>
  <si>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</si>
  <si>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</si>
  <si>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</si>
  <si>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</si>
  <si>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</si>
  <si>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</si>
  <si>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</si>
  <si>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</si>
  <si>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</si>
  <si>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</si>
  <si>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</si>
  <si>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</si>
  <si>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</si>
  <si>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</si>
  <si>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</si>
  <si>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</si>
  <si>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</si>
  <si>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</si>
  <si>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</si>
  <si>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</si>
  <si>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</si>
  <si>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</si>
  <si>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</si>
  <si>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</si>
  <si>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</si>
  <si>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</si>
  <si>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</si>
  <si>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</si>
  <si>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</si>
  <si>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</si>
  <si>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</si>
  <si>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</si>
  <si>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</si>
  <si>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</si>
  <si>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</si>
  <si>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</si>
  <si>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</si>
  <si>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</si>
  <si>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</si>
  <si>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</si>
  <si>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</si>
  <si>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</si>
  <si>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</si>
  <si>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</si>
  <si>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</si>
  <si>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</si>
  <si>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</si>
  <si>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</si>
  <si>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</si>
  <si>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</si>
  <si>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</si>
  <si>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</si>
  <si>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</si>
  <si>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</si>
  <si>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</si>
  <si>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</si>
  <si>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</si>
  <si>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</si>
  <si>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</si>
  <si>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</si>
  <si>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</si>
  <si>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</si>
  <si>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</si>
  <si>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</si>
  <si>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</si>
  <si>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</si>
  <si>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</si>
  <si>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</si>
  <si>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</si>
  <si>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</si>
  <si>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</si>
  <si>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</si>
  <si>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</si>
  <si>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</si>
  <si>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</si>
  <si>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</si>
  <si>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</si>
  <si>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</si>
  <si>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</si>
  <si>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</si>
  <si>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</si>
  <si>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</si>
  <si>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</si>
  <si>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</si>
  <si>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</si>
  <si>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</si>
  <si>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</si>
  <si>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</si>
  <si>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</si>
  <si>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</si>
  <si>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</si>
  <si>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</si>
  <si>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</si>
  <si>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</si>
  <si>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</si>
  <si>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</si>
  <si>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</si>
  <si>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</si>
  <si>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</si>
  <si>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</si>
  <si>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</si>
  <si>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</si>
  <si>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</si>
  <si>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</si>
  <si>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</si>
  <si>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</si>
  <si>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</si>
  <si>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</si>
  <si>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</si>
  <si>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</si>
  <si>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</si>
  <si>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</si>
  <si>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</si>
  <si>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</si>
  <si>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</si>
  <si>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</si>
  <si>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</si>
  <si>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</si>
  <si>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Median</t>
  </si>
  <si>
    <t>Mean</t>
  </si>
  <si>
    <t>Variance and Standard Deviation</t>
  </si>
  <si>
    <t>Average</t>
  </si>
  <si>
    <t>X- AVG</t>
  </si>
  <si>
    <t>Square</t>
  </si>
  <si>
    <t>Variance by population</t>
  </si>
  <si>
    <t>Standard Deviation</t>
  </si>
  <si>
    <t>Manual Calculation</t>
  </si>
  <si>
    <t>Formula</t>
  </si>
  <si>
    <t>Variance by Sample</t>
  </si>
  <si>
    <t>IQR Calculation</t>
  </si>
  <si>
    <t>Quartile 25%</t>
  </si>
  <si>
    <t>Quartile 75%</t>
  </si>
  <si>
    <t xml:space="preserve">IQR </t>
  </si>
  <si>
    <t>Filters</t>
  </si>
  <si>
    <t>Row Labels</t>
  </si>
  <si>
    <t>Grand Total</t>
  </si>
  <si>
    <t>Sum of Birth rate</t>
  </si>
  <si>
    <t>Sum of Internet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</si>
</sst>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vam " refreshedDate="45102.801637615739" createdVersion="8" refreshedVersion="8" minRefreshableVersion="3" recordCount="195" xr:uid="{A6516F40-DDF5-4B17-84AD-5AA0B772255A}">
  <cacheSource type="worksheet">
    <worksheetSource ref="A1:E196" sheet="Pivot Table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/>
    </cacheField>
    <cacheField name="Income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ABW"/>
    <n v="10.244"/>
    <n v="78.900000000000006"/>
    <s v="High income"/>
  </r>
  <r>
    <x v="1"/>
    <s v="AFG"/>
    <n v="35.253"/>
    <n v="5.9"/>
    <s v="Low income"/>
  </r>
  <r>
    <x v="2"/>
    <s v="AGO"/>
    <n v="45.984999999999999"/>
    <n v="19.100000000000001"/>
    <s v="Upper middle income"/>
  </r>
  <r>
    <x v="3"/>
    <s v="ALB"/>
    <n v="12.877000000000001"/>
    <n v="57.2"/>
    <s v="Upper middle income"/>
  </r>
  <r>
    <x v="4"/>
    <s v="ARE"/>
    <n v="11.044"/>
    <n v="88"/>
    <s v="High income"/>
  </r>
  <r>
    <x v="5"/>
    <s v="ARG"/>
    <n v="17.716000000000001"/>
    <n v="59.9"/>
    <s v="High income"/>
  </r>
  <r>
    <x v="6"/>
    <s v="ARM"/>
    <n v="13.308"/>
    <n v="41.9"/>
    <s v="Lower middle income"/>
  </r>
  <r>
    <x v="7"/>
    <s v="ATG"/>
    <n v="16.446999999999999"/>
    <n v="63.4"/>
    <s v="High income"/>
  </r>
  <r>
    <x v="8"/>
    <s v="AUS"/>
    <n v="13.2"/>
    <n v="83"/>
    <s v="High income"/>
  </r>
  <r>
    <x v="9"/>
    <s v="AUT"/>
    <n v="9.4"/>
    <n v="80.618799999999993"/>
    <s v="High income"/>
  </r>
  <r>
    <x v="10"/>
    <s v="AZE"/>
    <n v="18.3"/>
    <n v="58.7"/>
    <s v="Upper middle income"/>
  </r>
  <r>
    <x v="11"/>
    <s v="BDI"/>
    <n v="44.151000000000003"/>
    <n v="1.3"/>
    <s v="Low income"/>
  </r>
  <r>
    <x v="12"/>
    <s v="BEL"/>
    <n v="11.2"/>
    <n v="82.170199999999994"/>
    <s v="High income"/>
  </r>
  <r>
    <x v="13"/>
    <s v="BEN"/>
    <n v="36.44"/>
    <n v="4.9000000000000004"/>
    <s v="Low income"/>
  </r>
  <r>
    <x v="14"/>
    <s v="BFA"/>
    <n v="40.551000000000002"/>
    <n v="9.1"/>
    <s v="Low income"/>
  </r>
  <r>
    <x v="15"/>
    <s v="BGD"/>
    <n v="20.141999999999999"/>
    <n v="6.63"/>
    <s v="Lower middle income"/>
  </r>
  <r>
    <x v="16"/>
    <s v="BGR"/>
    <n v="9.1999999999999993"/>
    <n v="53.061500000000002"/>
    <s v="Upper middle income"/>
  </r>
  <r>
    <x v="17"/>
    <s v="BHR"/>
    <n v="15.04"/>
    <n v="90.000039700000002"/>
    <s v="High income"/>
  </r>
  <r>
    <x v="18"/>
    <s v="BHS"/>
    <n v="15.339"/>
    <n v="72"/>
    <s v="High income"/>
  </r>
  <r>
    <x v="19"/>
    <s v="BIH"/>
    <n v="9.0619999999999994"/>
    <n v="57.79"/>
    <s v="Upper middle income"/>
  </r>
  <r>
    <x v="20"/>
    <s v="BLR"/>
    <n v="12.5"/>
    <n v="54.17"/>
    <s v="Upper middle income"/>
  </r>
  <r>
    <x v="21"/>
    <s v="BLZ"/>
    <n v="23.091999999999999"/>
    <n v="33.6"/>
    <s v="Upper middle income"/>
  </r>
  <r>
    <x v="22"/>
    <s v="BMU"/>
    <n v="10.4"/>
    <n v="95.3"/>
    <s v="High income"/>
  </r>
  <r>
    <x v="23"/>
    <s v="BOL"/>
    <n v="24.236000000000001"/>
    <n v="36.94"/>
    <s v="Lower middle income"/>
  </r>
  <r>
    <x v="24"/>
    <s v="BRA"/>
    <n v="14.930999999999999"/>
    <n v="51.04"/>
    <s v="Upper middle income"/>
  </r>
  <r>
    <x v="25"/>
    <s v="BRB"/>
    <n v="12.188000000000001"/>
    <n v="73"/>
    <s v="High income"/>
  </r>
  <r>
    <x v="26"/>
    <s v="BRN"/>
    <n v="16.405000000000001"/>
    <n v="64.5"/>
    <s v="High income"/>
  </r>
  <r>
    <x v="27"/>
    <s v="BTN"/>
    <n v="18.134"/>
    <n v="29.9"/>
    <s v="Lower middle income"/>
  </r>
  <r>
    <x v="28"/>
    <s v="BWA"/>
    <n v="25.266999999999999"/>
    <n v="15"/>
    <s v="Upper middle income"/>
  </r>
  <r>
    <x v="29"/>
    <s v="CAF"/>
    <n v="34.076000000000001"/>
    <n v="3.5"/>
    <s v="Low income"/>
  </r>
  <r>
    <x v="30"/>
    <s v="CAN"/>
    <n v="10.9"/>
    <n v="85.8"/>
    <s v="High income"/>
  </r>
  <r>
    <x v="31"/>
    <s v="CHE"/>
    <n v="10.199999999999999"/>
    <n v="86.34"/>
    <s v="High income"/>
  </r>
  <r>
    <x v="32"/>
    <s v="CHL"/>
    <n v="13.385"/>
    <n v="66.5"/>
    <s v="High income"/>
  </r>
  <r>
    <x v="33"/>
    <s v="CHN"/>
    <n v="12.1"/>
    <n v="45.8"/>
    <s v="Upper middle income"/>
  </r>
  <r>
    <x v="34"/>
    <s v="CIV"/>
    <n v="37.32"/>
    <n v="8.4"/>
    <s v="Lower middle income"/>
  </r>
  <r>
    <x v="35"/>
    <s v="CMR"/>
    <n v="37.235999999999997"/>
    <n v="6.4"/>
    <s v="Lower middle income"/>
  </r>
  <r>
    <x v="36"/>
    <s v="COG"/>
    <n v="37.011000000000003"/>
    <n v="6.6"/>
    <s v="Lower middle income"/>
  </r>
  <r>
    <x v="37"/>
    <s v="COL"/>
    <n v="16.076000000000001"/>
    <n v="51.7"/>
    <s v="Upper middle income"/>
  </r>
  <r>
    <x v="38"/>
    <s v="COM"/>
    <n v="34.326000000000001"/>
    <n v="6.5"/>
    <s v="Low income"/>
  </r>
  <r>
    <x v="39"/>
    <s v="CPV"/>
    <n v="21.625"/>
    <n v="37.5"/>
    <s v="Lower middle income"/>
  </r>
  <r>
    <x v="40"/>
    <s v="CRI"/>
    <n v="15.022"/>
    <n v="45.96"/>
    <s v="Upper middle income"/>
  </r>
  <r>
    <x v="41"/>
    <s v="CUB"/>
    <n v="10.4"/>
    <n v="27.93"/>
    <s v="Upper middle income"/>
  </r>
  <r>
    <x v="42"/>
    <s v="CYM"/>
    <n v="12.5"/>
    <n v="74.099999999999994"/>
    <s v="High income"/>
  </r>
  <r>
    <x v="43"/>
    <s v="CYP"/>
    <n v="11.436"/>
    <n v="65.454800000000006"/>
    <s v="High income"/>
  </r>
  <r>
    <x v="44"/>
    <s v="CZE"/>
    <n v="10.199999999999999"/>
    <n v="74.110399999999998"/>
    <s v="High income"/>
  </r>
  <r>
    <x v="45"/>
    <s v="DEU"/>
    <n v="8.5"/>
    <n v="84.17"/>
    <s v="High income"/>
  </r>
  <r>
    <x v="46"/>
    <s v="DJI"/>
    <n v="25.486000000000001"/>
    <n v="9.5"/>
    <s v="Lower middle income"/>
  </r>
  <r>
    <x v="47"/>
    <s v="DNK"/>
    <n v="10"/>
    <n v="94.6297"/>
    <s v="High income"/>
  </r>
  <r>
    <x v="48"/>
    <s v="DOM"/>
    <n v="21.198"/>
    <n v="45.9"/>
    <s v="Upper middle income"/>
  </r>
  <r>
    <x v="49"/>
    <s v="DZA"/>
    <n v="24.738"/>
    <n v="16.5"/>
    <s v="Upper middle income"/>
  </r>
  <r>
    <x v="50"/>
    <s v="ECU"/>
    <n v="21.07"/>
    <n v="40.353684229999999"/>
    <s v="Upper middle income"/>
  </r>
  <r>
    <x v="51"/>
    <s v="EGY"/>
    <n v="28.032"/>
    <n v="29.4"/>
    <s v="Lower middle income"/>
  </r>
  <r>
    <x v="52"/>
    <s v="ERI"/>
    <n v="34.799999999999997"/>
    <n v="0.9"/>
    <s v="Low income"/>
  </r>
  <r>
    <x v="53"/>
    <s v="ESP"/>
    <n v="9.1"/>
    <n v="71.635000000000005"/>
    <s v="High income"/>
  </r>
  <r>
    <x v="54"/>
    <s v="EST"/>
    <n v="10.3"/>
    <n v="79.400000000000006"/>
    <s v="High income"/>
  </r>
  <r>
    <x v="55"/>
    <s v="ETH"/>
    <n v="32.924999999999997"/>
    <n v="1.9"/>
    <s v="Low income"/>
  </r>
  <r>
    <x v="56"/>
    <s v="FIN"/>
    <n v="10.7"/>
    <n v="91.514399999999995"/>
    <s v="High income"/>
  </r>
  <r>
    <x v="57"/>
    <s v="FJI"/>
    <n v="20.463000000000001"/>
    <n v="37.1"/>
    <s v="Upper middle income"/>
  </r>
  <r>
    <x v="58"/>
    <s v="FRA"/>
    <n v="12.3"/>
    <n v="81.919799999999995"/>
    <s v="High income"/>
  </r>
  <r>
    <x v="59"/>
    <s v="FSM"/>
    <n v="23.510999999999999"/>
    <n v="27.8"/>
    <s v="Lower middle income"/>
  </r>
  <r>
    <x v="60"/>
    <s v="GAB"/>
    <n v="30.555"/>
    <n v="9.1999999999999993"/>
    <s v="Upper middle income"/>
  </r>
  <r>
    <x v="61"/>
    <s v="GBR"/>
    <n v="12.2"/>
    <n v="89.844099999999997"/>
    <s v="High income"/>
  </r>
  <r>
    <x v="62"/>
    <s v="GEO"/>
    <n v="13.332000000000001"/>
    <n v="43.3"/>
    <s v="Lower middle income"/>
  </r>
  <r>
    <x v="63"/>
    <s v="GHA"/>
    <n v="33.131"/>
    <n v="12.3"/>
    <s v="Lower middle income"/>
  </r>
  <r>
    <x v="64"/>
    <s v="GIN"/>
    <n v="37.337000000000003"/>
    <n v="1.6"/>
    <s v="Low income"/>
  </r>
  <r>
    <x v="65"/>
    <s v="GMB"/>
    <n v="42.524999999999999"/>
    <n v="14"/>
    <s v="Low income"/>
  </r>
  <r>
    <x v="66"/>
    <s v="GNB"/>
    <n v="37.503"/>
    <n v="3.1"/>
    <s v="Low income"/>
  </r>
  <r>
    <x v="67"/>
    <s v="GNQ"/>
    <n v="35.362000000000002"/>
    <n v="16.399999999999999"/>
    <s v="High income"/>
  </r>
  <r>
    <x v="68"/>
    <s v="GRC"/>
    <n v="8.5"/>
    <n v="59.866300000000003"/>
    <s v="High income"/>
  </r>
  <r>
    <x v="69"/>
    <s v="GRD"/>
    <n v="19.334"/>
    <n v="35"/>
    <s v="Upper middle income"/>
  </r>
  <r>
    <x v="70"/>
    <s v="GRL"/>
    <n v="14.5"/>
    <n v="65.8"/>
    <s v="High income"/>
  </r>
  <r>
    <x v="71"/>
    <s v="GTM"/>
    <n v="27.465"/>
    <n v="19.7"/>
    <s v="Lower middle income"/>
  </r>
  <r>
    <x v="72"/>
    <s v="GUM"/>
    <n v="17.388999999999999"/>
    <n v="65.400000000000006"/>
    <s v="High income"/>
  </r>
  <r>
    <x v="73"/>
    <s v="GUY"/>
    <n v="18.885000000000002"/>
    <n v="35"/>
    <s v="Lower middle income"/>
  </r>
  <r>
    <x v="74"/>
    <s v="HKG"/>
    <n v="7.9"/>
    <n v="74.2"/>
    <s v="High income"/>
  </r>
  <r>
    <x v="75"/>
    <s v="HND"/>
    <n v="21.593"/>
    <n v="17.8"/>
    <s v="Lower middle income"/>
  </r>
  <r>
    <x v="76"/>
    <s v="HRV"/>
    <n v="9.4"/>
    <n v="66.747600000000006"/>
    <s v="High income"/>
  </r>
  <r>
    <x v="77"/>
    <s v="HTI"/>
    <n v="25.344999999999999"/>
    <n v="10.6"/>
    <s v="Low income"/>
  </r>
  <r>
    <x v="78"/>
    <s v="HUN"/>
    <n v="9.1999999999999993"/>
    <n v="72.643900000000002"/>
    <s v="High income"/>
  </r>
  <r>
    <x v="79"/>
    <s v="IDN"/>
    <n v="20.297000000000001"/>
    <n v="14.94"/>
    <s v="Lower middle income"/>
  </r>
  <r>
    <x v="80"/>
    <s v="IND"/>
    <n v="20.291"/>
    <n v="15.1"/>
    <s v="Lower middle income"/>
  </r>
  <r>
    <x v="81"/>
    <s v="IRL"/>
    <n v="15"/>
    <n v="78.247699999999995"/>
    <s v="High income"/>
  </r>
  <r>
    <x v="82"/>
    <s v="IRN"/>
    <n v="17.899999999999999"/>
    <n v="29.95"/>
    <s v="Upper middle income"/>
  </r>
  <r>
    <x v="83"/>
    <s v="IRQ"/>
    <n v="31.093"/>
    <n v="9.1999999999999993"/>
    <s v="Upper middle income"/>
  </r>
  <r>
    <x v="84"/>
    <s v="ISL"/>
    <n v="13.4"/>
    <n v="96.546800000000005"/>
    <s v="High income"/>
  </r>
  <r>
    <x v="85"/>
    <s v="ISR"/>
    <n v="21.3"/>
    <n v="70.8"/>
    <s v="High income"/>
  </r>
  <r>
    <x v="86"/>
    <s v="ITA"/>
    <n v="8.5"/>
    <n v="58.459299999999999"/>
    <s v="High income"/>
  </r>
  <r>
    <x v="87"/>
    <s v="JAM"/>
    <n v="13.54"/>
    <n v="37.1"/>
    <s v="Upper middle income"/>
  </r>
  <r>
    <x v="88"/>
    <s v="JOR"/>
    <n v="27.045999999999999"/>
    <n v="41"/>
    <s v="Upper middle income"/>
  </r>
  <r>
    <x v="89"/>
    <s v="JPN"/>
    <n v="8.1999999999999993"/>
    <n v="89.71"/>
    <s v="High income"/>
  </r>
  <r>
    <x v="90"/>
    <s v="KAZ"/>
    <n v="22.73"/>
    <n v="54"/>
    <s v="Upper middle income"/>
  </r>
  <r>
    <x v="91"/>
    <s v="KEN"/>
    <n v="35.194000000000003"/>
    <n v="39"/>
    <s v="Lower middle income"/>
  </r>
  <r>
    <x v="92"/>
    <s v="KGZ"/>
    <n v="27.2"/>
    <n v="23"/>
    <s v="Lower middle income"/>
  </r>
  <r>
    <x v="93"/>
    <s v="KHM"/>
    <n v="24.462"/>
    <n v="6.8"/>
    <s v="Low income"/>
  </r>
  <r>
    <x v="94"/>
    <s v="KIR"/>
    <n v="29.044"/>
    <n v="11.5"/>
    <s v="Lower middle income"/>
  </r>
  <r>
    <x v="95"/>
    <s v="KOR"/>
    <n v="8.6"/>
    <n v="84.77"/>
    <s v="High income"/>
  </r>
  <r>
    <x v="96"/>
    <s v="KWT"/>
    <n v="20.574999999999999"/>
    <n v="75.459999999999994"/>
    <s v="High income"/>
  </r>
  <r>
    <x v="97"/>
    <s v="LAO"/>
    <n v="27.050999999999998"/>
    <n v="12.5"/>
    <s v="Lower middle income"/>
  </r>
  <r>
    <x v="98"/>
    <s v="LBN"/>
    <n v="13.426"/>
    <n v="70.5"/>
    <s v="Upper middle income"/>
  </r>
  <r>
    <x v="99"/>
    <s v="LBR"/>
    <n v="35.521000000000001"/>
    <n v="3.2"/>
    <s v="Low income"/>
  </r>
  <r>
    <x v="100"/>
    <s v="LBY"/>
    <n v="21.425000000000001"/>
    <n v="16.5"/>
    <s v="Upper middle income"/>
  </r>
  <r>
    <x v="101"/>
    <s v="LCA"/>
    <n v="15.43"/>
    <n v="46.2"/>
    <s v="Upper middle income"/>
  </r>
  <r>
    <x v="102"/>
    <s v="LIE"/>
    <n v="9.1999999999999993"/>
    <n v="93.8"/>
    <s v="High income"/>
  </r>
  <r>
    <x v="103"/>
    <s v="LKA"/>
    <n v="17.863"/>
    <n v="21.9"/>
    <s v="Lower middle income"/>
  </r>
  <r>
    <x v="104"/>
    <s v="LSO"/>
    <n v="28.738"/>
    <n v="5"/>
    <s v="Lower middle income"/>
  </r>
  <r>
    <x v="105"/>
    <s v="LTU"/>
    <n v="10.1"/>
    <n v="68.4529"/>
    <s v="High income"/>
  </r>
  <r>
    <x v="106"/>
    <s v="LUX"/>
    <n v="11.3"/>
    <n v="93.776499999999999"/>
    <s v="High income"/>
  </r>
  <r>
    <x v="107"/>
    <s v="LVA"/>
    <n v="10.199999999999999"/>
    <n v="75.234399999999994"/>
    <s v="High income"/>
  </r>
  <r>
    <x v="108"/>
    <s v="MAC"/>
    <n v="11.256"/>
    <n v="65.8"/>
    <s v="High income"/>
  </r>
  <r>
    <x v="109"/>
    <s v="MAR"/>
    <n v="21.023"/>
    <n v="56"/>
    <s v="Lower middle income"/>
  </r>
  <r>
    <x v="110"/>
    <s v="MDA"/>
    <n v="12.141"/>
    <n v="45"/>
    <s v="Lower middle income"/>
  </r>
  <r>
    <x v="111"/>
    <s v="MDG"/>
    <n v="34.686"/>
    <n v="3"/>
    <s v="Low income"/>
  </r>
  <r>
    <x v="112"/>
    <s v="MDV"/>
    <n v="21.446999999999999"/>
    <n v="44.1"/>
    <s v="Upper middle income"/>
  </r>
  <r>
    <x v="113"/>
    <s v="MEX"/>
    <n v="19.103999999999999"/>
    <n v="43.46"/>
    <s v="Upper middle income"/>
  </r>
  <r>
    <x v="114"/>
    <s v="MKD"/>
    <n v="11.222"/>
    <n v="65.239999999999995"/>
    <s v="Upper middle income"/>
  </r>
  <r>
    <x v="115"/>
    <s v="MLI"/>
    <n v="44.137999999999998"/>
    <n v="3.5"/>
    <s v="Low income"/>
  </r>
  <r>
    <x v="116"/>
    <s v="MLT"/>
    <n v="9.5"/>
    <n v="68.913799999999995"/>
    <s v="High income"/>
  </r>
  <r>
    <x v="117"/>
    <s v="MMR"/>
    <n v="18.119"/>
    <n v="1.6"/>
    <s v="Lower middle income"/>
  </r>
  <r>
    <x v="118"/>
    <s v="MNE"/>
    <n v="11.616"/>
    <n v="60.31"/>
    <s v="Upper middle income"/>
  </r>
  <r>
    <x v="119"/>
    <s v="MNG"/>
    <n v="24.274999999999999"/>
    <n v="20"/>
    <s v="Upper middle income"/>
  </r>
  <r>
    <x v="120"/>
    <s v="MOZ"/>
    <n v="39.704999999999998"/>
    <n v="5.4"/>
    <s v="Low income"/>
  </r>
  <r>
    <x v="121"/>
    <s v="MRT"/>
    <n v="33.801000000000002"/>
    <n v="6.2"/>
    <s v="Lower middle income"/>
  </r>
  <r>
    <x v="122"/>
    <s v="MUS"/>
    <n v="10.9"/>
    <n v="39"/>
    <s v="Upper middle income"/>
  </r>
  <r>
    <x v="123"/>
    <s v="MWI"/>
    <n v="39.459000000000003"/>
    <n v="5.05"/>
    <s v="Low income"/>
  </r>
  <r>
    <x v="124"/>
    <s v="MYS"/>
    <n v="16.805"/>
    <n v="66.97"/>
    <s v="Upper middle income"/>
  </r>
  <r>
    <x v="125"/>
    <s v="NAM"/>
    <n v="29.937000000000001"/>
    <n v="13.9"/>
    <s v="Upper middle income"/>
  </r>
  <r>
    <x v="126"/>
    <s v="NCL"/>
    <n v="17"/>
    <n v="66"/>
    <s v="High income"/>
  </r>
  <r>
    <x v="127"/>
    <s v="NER"/>
    <n v="49.661000000000001"/>
    <n v="1.7"/>
    <s v="Low income"/>
  </r>
  <r>
    <x v="128"/>
    <s v="NGA"/>
    <n v="40.045000000000002"/>
    <n v="38"/>
    <s v="Lower middle income"/>
  </r>
  <r>
    <x v="129"/>
    <s v="NIC"/>
    <n v="20.788"/>
    <n v="15.5"/>
    <s v="Lower middle income"/>
  </r>
  <r>
    <x v="130"/>
    <s v="NLD"/>
    <n v="10.199999999999999"/>
    <n v="93.956400000000002"/>
    <s v="High income"/>
  </r>
  <r>
    <x v="131"/>
    <s v="NOR"/>
    <n v="11.6"/>
    <n v="95.053399999999996"/>
    <s v="High income"/>
  </r>
  <r>
    <x v="132"/>
    <s v="NPL"/>
    <n v="20.922999999999998"/>
    <n v="13.3"/>
    <s v="Low income"/>
  </r>
  <r>
    <x v="133"/>
    <s v="NZL"/>
    <n v="13.12"/>
    <n v="82.78"/>
    <s v="High income"/>
  </r>
  <r>
    <x v="134"/>
    <s v="OMN"/>
    <n v="20.419"/>
    <n v="66.45"/>
    <s v="High income"/>
  </r>
  <r>
    <x v="135"/>
    <s v="PAK"/>
    <n v="29.582000000000001"/>
    <n v="10.9"/>
    <s v="Lower middle income"/>
  </r>
  <r>
    <x v="136"/>
    <s v="PAN"/>
    <n v="19.68"/>
    <n v="44.03"/>
    <s v="Upper middle income"/>
  </r>
  <r>
    <x v="137"/>
    <s v="PER"/>
    <n v="20.198"/>
    <n v="39.200000000000003"/>
    <s v="Upper middle income"/>
  </r>
  <r>
    <x v="138"/>
    <s v="PHL"/>
    <n v="23.79"/>
    <n v="37"/>
    <s v="Lower middle income"/>
  </r>
  <r>
    <x v="139"/>
    <s v="PNG"/>
    <n v="28.899000000000001"/>
    <n v="6.5"/>
    <s v="Lower middle income"/>
  </r>
  <r>
    <x v="140"/>
    <s v="POL"/>
    <n v="9.6"/>
    <n v="62.849200000000003"/>
    <s v="High income"/>
  </r>
  <r>
    <x v="141"/>
    <s v="PRI"/>
    <n v="10.8"/>
    <n v="73.900000000000006"/>
    <s v="High income"/>
  </r>
  <r>
    <x v="142"/>
    <s v="PRT"/>
    <n v="7.9"/>
    <n v="62.095599999999997"/>
    <s v="High income"/>
  </r>
  <r>
    <x v="143"/>
    <s v="PRY"/>
    <n v="21.588000000000001"/>
    <n v="36.9"/>
    <s v="Upper middle income"/>
  </r>
  <r>
    <x v="144"/>
    <s v="PYF"/>
    <n v="16.393000000000001"/>
    <n v="56.8"/>
    <s v="High income"/>
  </r>
  <r>
    <x v="145"/>
    <s v="QAT"/>
    <n v="11.94"/>
    <n v="85.3"/>
    <s v="High income"/>
  </r>
  <r>
    <x v="146"/>
    <s v="ROU"/>
    <n v="8.8000000000000007"/>
    <n v="49.764499999999998"/>
    <s v="Upper middle income"/>
  </r>
  <r>
    <x v="147"/>
    <s v="RUS"/>
    <n v="13.2"/>
    <n v="67.97"/>
    <s v="High income"/>
  </r>
  <r>
    <x v="148"/>
    <s v="RWA"/>
    <n v="32.689"/>
    <n v="9"/>
    <s v="Low income"/>
  </r>
  <r>
    <x v="149"/>
    <s v="SAU"/>
    <n v="20.576000000000001"/>
    <n v="60.5"/>
    <s v="High income"/>
  </r>
  <r>
    <x v="150"/>
    <s v="SDN"/>
    <n v="33.476999999999997"/>
    <n v="22.7"/>
    <s v="Lower middle income"/>
  </r>
  <r>
    <x v="151"/>
    <s v="SEN"/>
    <n v="38.533000000000001"/>
    <n v="13.1"/>
    <s v="Lower middle income"/>
  </r>
  <r>
    <x v="152"/>
    <s v="SGP"/>
    <n v="9.3000000000000007"/>
    <n v="81"/>
    <s v="High income"/>
  </r>
  <r>
    <x v="153"/>
    <s v="SLB"/>
    <n v="30.577999999999999"/>
    <n v="8"/>
    <s v="Lower middle income"/>
  </r>
  <r>
    <x v="154"/>
    <s v="SLE"/>
    <n v="36.728999999999999"/>
    <n v="1.7"/>
    <s v="Low income"/>
  </r>
  <r>
    <x v="155"/>
    <s v="SLV"/>
    <n v="17.475999999999999"/>
    <n v="23.109300000000001"/>
    <s v="Lower middle income"/>
  </r>
  <r>
    <x v="156"/>
    <s v="SOM"/>
    <n v="43.890999999999998"/>
    <n v="1.5"/>
    <s v="Low income"/>
  </r>
  <r>
    <x v="157"/>
    <s v="SRB"/>
    <n v="9.1999999999999993"/>
    <n v="51.5"/>
    <s v="Upper middle income"/>
  </r>
  <r>
    <x v="158"/>
    <s v="SSD"/>
    <n v="37.125999999999998"/>
    <n v="14.1"/>
    <s v="Low income"/>
  </r>
  <r>
    <x v="159"/>
    <s v="STP"/>
    <n v="34.536999999999999"/>
    <n v="23"/>
    <s v="Lower middle income"/>
  </r>
  <r>
    <x v="160"/>
    <s v="SUR"/>
    <n v="18.454999999999998"/>
    <n v="37.4"/>
    <s v="Upper middle income"/>
  </r>
  <r>
    <x v="161"/>
    <s v="SVK"/>
    <n v="10.1"/>
    <n v="77.882599999999996"/>
    <s v="High income"/>
  </r>
  <r>
    <x v="162"/>
    <s v="SVN"/>
    <n v="10.199999999999999"/>
    <n v="72.675600000000003"/>
    <s v="High income"/>
  </r>
  <r>
    <x v="163"/>
    <s v="SWE"/>
    <n v="11.8"/>
    <n v="94.783600000000007"/>
    <s v="High income"/>
  </r>
  <r>
    <x v="164"/>
    <s v="SWZ"/>
    <n v="30.093"/>
    <n v="24.7"/>
    <s v="Lower middle income"/>
  </r>
  <r>
    <x v="165"/>
    <s v="SYC"/>
    <n v="18.600000000000001"/>
    <n v="50.4"/>
    <s v="High income"/>
  </r>
  <r>
    <x v="166"/>
    <s v="SYR"/>
    <n v="24.042999999999999"/>
    <n v="26.2"/>
    <s v="Lower middle income"/>
  </r>
  <r>
    <x v="167"/>
    <s v="TCD"/>
    <n v="45.744999999999997"/>
    <n v="2.2999999999999998"/>
    <s v="Low income"/>
  </r>
  <r>
    <x v="168"/>
    <s v="TGO"/>
    <n v="36.08"/>
    <n v="4.5"/>
    <s v="Low income"/>
  </r>
  <r>
    <x v="169"/>
    <s v="THA"/>
    <n v="11.041"/>
    <n v="28.94"/>
    <s v="Upper middle income"/>
  </r>
  <r>
    <x v="170"/>
    <s v="TJK"/>
    <n v="30.792000000000002"/>
    <n v="16"/>
    <s v="Lower middle income"/>
  </r>
  <r>
    <x v="171"/>
    <s v="TKM"/>
    <n v="21.321999999999999"/>
    <n v="9.6"/>
    <s v="Upper middle income"/>
  </r>
  <r>
    <x v="172"/>
    <s v="TLS"/>
    <n v="35.755000000000003"/>
    <n v="1.1000000000000001"/>
    <s v="Lower middle income"/>
  </r>
  <r>
    <x v="173"/>
    <s v="TON"/>
    <n v="25.408999999999999"/>
    <n v="35"/>
    <s v="Upper middle income"/>
  </r>
  <r>
    <x v="174"/>
    <s v="TTO"/>
    <n v="14.59"/>
    <n v="63.8"/>
    <s v="High income"/>
  </r>
  <r>
    <x v="175"/>
    <s v="TUN"/>
    <n v="19.8"/>
    <n v="43.8"/>
    <s v="Upper middle income"/>
  </r>
  <r>
    <x v="176"/>
    <s v="TUR"/>
    <n v="16.835999999999999"/>
    <n v="46.25"/>
    <s v="Upper middle income"/>
  </r>
  <r>
    <x v="177"/>
    <s v="TZA"/>
    <n v="39.518000000000001"/>
    <n v="4.4000000000000004"/>
    <s v="Low income"/>
  </r>
  <r>
    <x v="178"/>
    <s v="UGA"/>
    <n v="43.473999999999997"/>
    <n v="16.2"/>
    <s v="Low income"/>
  </r>
  <r>
    <x v="179"/>
    <s v="UKR"/>
    <n v="11.1"/>
    <n v="41"/>
    <s v="Lower middle income"/>
  </r>
  <r>
    <x v="180"/>
    <s v="URY"/>
    <n v="14.374000000000001"/>
    <n v="57.69"/>
    <s v="High income"/>
  </r>
  <r>
    <x v="181"/>
    <s v="USA"/>
    <n v="12.5"/>
    <n v="84.2"/>
    <s v="High income"/>
  </r>
  <r>
    <x v="182"/>
    <s v="UZB"/>
    <n v="22.5"/>
    <n v="38.200000000000003"/>
    <s v="Lower middle income"/>
  </r>
  <r>
    <x v="183"/>
    <s v="VCT"/>
    <n v="16.306000000000001"/>
    <n v="52"/>
    <s v="Upper middle income"/>
  </r>
  <r>
    <x v="184"/>
    <s v="VEN"/>
    <n v="19.841999999999999"/>
    <n v="54.9"/>
    <s v="High income"/>
  </r>
  <r>
    <x v="185"/>
    <s v="VIR"/>
    <n v="10.7"/>
    <n v="45.3"/>
    <s v="High income"/>
  </r>
  <r>
    <x v="186"/>
    <s v="VNM"/>
    <n v="15.537000000000001"/>
    <n v="43.9"/>
    <s v="Lower middle income"/>
  </r>
  <r>
    <x v="187"/>
    <s v="VUT"/>
    <n v="26.739000000000001"/>
    <n v="11.3"/>
    <s v="Lower middle income"/>
  </r>
  <r>
    <x v="188"/>
    <s v="PSE"/>
    <n v="30.393999999999998"/>
    <n v="46.6"/>
    <s v="Lower middle income"/>
  </r>
  <r>
    <x v="189"/>
    <s v="WSM"/>
    <n v="26.172000000000001"/>
    <n v="15.3"/>
    <s v="Lower middle income"/>
  </r>
  <r>
    <x v="190"/>
    <s v="YEM"/>
    <n v="32.947000000000003"/>
    <n v="20"/>
    <s v="Lower middle income"/>
  </r>
  <r>
    <x v="191"/>
    <s v="ZAF"/>
    <n v="20.85"/>
    <n v="46.5"/>
    <s v="Upper middle income"/>
  </r>
  <r>
    <x v="192"/>
    <s v="COD"/>
    <n v="42.393999999999998"/>
    <n v="2.2000000000000002"/>
    <s v="Low income"/>
  </r>
  <r>
    <x v="193"/>
    <s v="ZMB"/>
    <n v="40.470999999999997"/>
    <n v="15.4"/>
    <s v="Lower middle income"/>
  </r>
  <r>
    <x v="194"/>
    <s v="ZWE"/>
    <n v="35.71"/>
    <n v="18.5"/>
    <s v="Low inco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2441F-CA12-4602-B3E2-4CE2A62E3C3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97" firstHeaderRow="0" firstDataRow="1" firstDataCol="1"/>
  <pivotFields count="5">
    <pivotField axis="axisRow" showAll="0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irth rate" fld="2" baseField="0" baseItem="0"/>
    <dataField name="Sum of Internet users" fld="3" baseField="0" baseItem="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12"/>
  <sheetViews>
    <sheetView workbookViewId="0">
      <selection activeCell="E196" sqref="A1:E196"/>
    </sheetView>
  </sheetViews>
  <sheetFormatPr defaultRowHeight="14.4" x14ac:dyDescent="0.3"/>
  <cols>
    <col min="1" max="1" width="26.21875" bestFit="1" customWidth="1"/>
    <col min="2" max="2" width="12.109375" bestFit="1" customWidth="1"/>
    <col min="3" max="3" width="8.6640625" bestFit="1" customWidth="1"/>
    <col min="4" max="4" width="12.21875" bestFit="1" customWidth="1"/>
    <col min="5" max="5" width="18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8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8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8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8" x14ac:dyDescent="0.3">
      <c r="A196" t="s">
        <v>397</v>
      </c>
      <c r="B196" t="s">
        <v>398</v>
      </c>
      <c r="C196">
        <v>35.71</v>
      </c>
      <c r="D196">
        <v>18.5</v>
      </c>
      <c r="E196" t="s">
        <v>10</v>
      </c>
    </row>
    <row r="198" spans="1:8" x14ac:dyDescent="0.3">
      <c r="A198" t="s">
        <v>400</v>
      </c>
      <c r="C198">
        <f>AVERAGE(Birth_rate)</f>
        <v>21.469902564102558</v>
      </c>
      <c r="D198">
        <f>AVERAGE(D2:D196)</f>
        <v>42.076470891948702</v>
      </c>
    </row>
    <row r="199" spans="1:8" x14ac:dyDescent="0.3">
      <c r="A199" t="s">
        <v>399</v>
      </c>
      <c r="C199">
        <f>MEDIAN(Birth_rate)</f>
        <v>19.68</v>
      </c>
      <c r="D199">
        <f>MEDIAN(D2:D196)</f>
        <v>41</v>
      </c>
    </row>
    <row r="202" spans="1:8" x14ac:dyDescent="0.3">
      <c r="A202" t="s">
        <v>401</v>
      </c>
    </row>
    <row r="204" spans="1:8" x14ac:dyDescent="0.3">
      <c r="A204" t="s">
        <v>0</v>
      </c>
      <c r="B204" t="s">
        <v>2</v>
      </c>
      <c r="C204" t="s">
        <v>403</v>
      </c>
      <c r="D204" t="s">
        <v>404</v>
      </c>
      <c r="E204" t="s">
        <v>0</v>
      </c>
      <c r="F204" t="s">
        <v>3</v>
      </c>
      <c r="G204" t="s">
        <v>403</v>
      </c>
      <c r="H204" t="s">
        <v>404</v>
      </c>
    </row>
    <row r="205" spans="1:8" x14ac:dyDescent="0.3">
      <c r="A205" t="s">
        <v>5</v>
      </c>
      <c r="B205">
        <v>10.244</v>
      </c>
      <c r="C205">
        <f>B205-B$401</f>
        <v>-11.225902564102558</v>
      </c>
      <c r="D205">
        <f>C205^2</f>
        <v>126.02088837872439</v>
      </c>
      <c r="E205" t="s">
        <v>5</v>
      </c>
      <c r="F205">
        <v>78.900000000000006</v>
      </c>
      <c r="G205">
        <f>F205-F$401</f>
        <v>36.823529108051304</v>
      </c>
      <c r="H205">
        <f>G205^2</f>
        <v>1355.9722959715016</v>
      </c>
    </row>
    <row r="206" spans="1:8" x14ac:dyDescent="0.3">
      <c r="A206" t="s">
        <v>8</v>
      </c>
      <c r="B206">
        <v>35.253</v>
      </c>
      <c r="C206">
        <f t="shared" ref="C206:C269" si="0">B206-B$401</f>
        <v>13.783097435897442</v>
      </c>
      <c r="D206">
        <f t="shared" ref="D206:D269" si="1">C206^2</f>
        <v>189.97377492744266</v>
      </c>
      <c r="E206" t="s">
        <v>8</v>
      </c>
      <c r="F206">
        <v>5.9</v>
      </c>
      <c r="G206">
        <f t="shared" ref="G206:G269" si="2">F206-F$401</f>
        <v>-36.176470891948703</v>
      </c>
      <c r="H206">
        <f t="shared" ref="H206:H269" si="3">G206^2</f>
        <v>1308.7370461960118</v>
      </c>
    </row>
    <row r="207" spans="1:8" x14ac:dyDescent="0.3">
      <c r="A207" t="s">
        <v>11</v>
      </c>
      <c r="B207">
        <v>45.984999999999999</v>
      </c>
      <c r="C207">
        <f t="shared" si="0"/>
        <v>24.515097435897442</v>
      </c>
      <c r="D207">
        <f t="shared" si="1"/>
        <v>600.99000229154535</v>
      </c>
      <c r="E207" t="s">
        <v>11</v>
      </c>
      <c r="F207">
        <v>19.100000000000001</v>
      </c>
      <c r="G207">
        <f t="shared" si="2"/>
        <v>-22.976470891948701</v>
      </c>
      <c r="H207">
        <f t="shared" si="3"/>
        <v>527.91821464856594</v>
      </c>
    </row>
    <row r="208" spans="1:8" x14ac:dyDescent="0.3">
      <c r="A208" t="s">
        <v>14</v>
      </c>
      <c r="B208">
        <v>12.877000000000001</v>
      </c>
      <c r="C208">
        <f t="shared" si="0"/>
        <v>-8.5929025641025572</v>
      </c>
      <c r="D208">
        <f t="shared" si="1"/>
        <v>73.837974476160298</v>
      </c>
      <c r="E208" t="s">
        <v>14</v>
      </c>
      <c r="F208">
        <v>57.2</v>
      </c>
      <c r="G208">
        <f t="shared" si="2"/>
        <v>15.123529108051301</v>
      </c>
      <c r="H208">
        <f t="shared" si="3"/>
        <v>228.72113268207497</v>
      </c>
    </row>
    <row r="209" spans="1:8" x14ac:dyDescent="0.3">
      <c r="A209" t="s">
        <v>16</v>
      </c>
      <c r="B209">
        <v>11.044</v>
      </c>
      <c r="C209">
        <f t="shared" si="0"/>
        <v>-10.425902564102557</v>
      </c>
      <c r="D209">
        <f t="shared" si="1"/>
        <v>108.69944427616028</v>
      </c>
      <c r="E209" t="s">
        <v>16</v>
      </c>
      <c r="F209">
        <v>88</v>
      </c>
      <c r="G209">
        <f t="shared" si="2"/>
        <v>45.923529108051298</v>
      </c>
      <c r="H209">
        <f t="shared" si="3"/>
        <v>2108.9705257380347</v>
      </c>
    </row>
    <row r="210" spans="1:8" x14ac:dyDescent="0.3">
      <c r="A210" t="s">
        <v>18</v>
      </c>
      <c r="B210">
        <v>17.716000000000001</v>
      </c>
      <c r="C210">
        <f t="shared" si="0"/>
        <v>-3.7539025641025567</v>
      </c>
      <c r="D210">
        <f t="shared" si="1"/>
        <v>14.091784460775751</v>
      </c>
      <c r="E210" t="s">
        <v>18</v>
      </c>
      <c r="F210">
        <v>59.9</v>
      </c>
      <c r="G210">
        <f t="shared" si="2"/>
        <v>17.823529108051297</v>
      </c>
      <c r="H210">
        <f t="shared" si="3"/>
        <v>317.67818986555187</v>
      </c>
    </row>
    <row r="211" spans="1:8" x14ac:dyDescent="0.3">
      <c r="A211" t="s">
        <v>20</v>
      </c>
      <c r="B211">
        <v>13.308</v>
      </c>
      <c r="C211">
        <f t="shared" si="0"/>
        <v>-8.161902564102558</v>
      </c>
      <c r="D211">
        <f t="shared" si="1"/>
        <v>66.616653465903909</v>
      </c>
      <c r="E211" t="s">
        <v>20</v>
      </c>
      <c r="F211">
        <v>41.9</v>
      </c>
      <c r="G211">
        <f t="shared" si="2"/>
        <v>-0.17647089194870347</v>
      </c>
      <c r="H211">
        <f t="shared" si="3"/>
        <v>3.1141975705170976E-2</v>
      </c>
    </row>
    <row r="212" spans="1:8" x14ac:dyDescent="0.3">
      <c r="A212" t="s">
        <v>23</v>
      </c>
      <c r="B212">
        <v>16.446999999999999</v>
      </c>
      <c r="C212">
        <f t="shared" si="0"/>
        <v>-5.0229025641025586</v>
      </c>
      <c r="D212">
        <f t="shared" si="1"/>
        <v>25.229550168468059</v>
      </c>
      <c r="E212" t="s">
        <v>23</v>
      </c>
      <c r="F212">
        <v>63.4</v>
      </c>
      <c r="G212">
        <f t="shared" si="2"/>
        <v>21.323529108051297</v>
      </c>
      <c r="H212">
        <f t="shared" si="3"/>
        <v>454.69289362191091</v>
      </c>
    </row>
    <row r="213" spans="1:8" x14ac:dyDescent="0.3">
      <c r="A213" t="s">
        <v>25</v>
      </c>
      <c r="B213">
        <v>13.2</v>
      </c>
      <c r="C213">
        <f t="shared" si="0"/>
        <v>-8.2699025641025585</v>
      </c>
      <c r="D213">
        <f t="shared" si="1"/>
        <v>68.391288419750069</v>
      </c>
      <c r="E213" t="s">
        <v>25</v>
      </c>
      <c r="F213">
        <v>83</v>
      </c>
      <c r="G213">
        <f t="shared" si="2"/>
        <v>40.923529108051298</v>
      </c>
      <c r="H213">
        <f t="shared" si="3"/>
        <v>1674.7352346575219</v>
      </c>
    </row>
    <row r="214" spans="1:8" x14ac:dyDescent="0.3">
      <c r="A214" t="s">
        <v>27</v>
      </c>
      <c r="B214">
        <v>9.4</v>
      </c>
      <c r="C214">
        <f t="shared" si="0"/>
        <v>-12.069902564102557</v>
      </c>
      <c r="D214">
        <f t="shared" si="1"/>
        <v>145.6825479069295</v>
      </c>
      <c r="E214" t="s">
        <v>27</v>
      </c>
      <c r="F214">
        <v>80.618799999999993</v>
      </c>
      <c r="G214">
        <f t="shared" si="2"/>
        <v>38.542329108051291</v>
      </c>
      <c r="H214">
        <f t="shared" si="3"/>
        <v>1485.5111330733378</v>
      </c>
    </row>
    <row r="215" spans="1:8" x14ac:dyDescent="0.3">
      <c r="A215" t="s">
        <v>29</v>
      </c>
      <c r="B215">
        <v>18.3</v>
      </c>
      <c r="C215">
        <f t="shared" si="0"/>
        <v>-3.1699025641025571</v>
      </c>
      <c r="D215">
        <f t="shared" si="1"/>
        <v>10.048282265903966</v>
      </c>
      <c r="E215" t="s">
        <v>29</v>
      </c>
      <c r="F215">
        <v>58.7</v>
      </c>
      <c r="G215">
        <f t="shared" si="2"/>
        <v>16.623529108051301</v>
      </c>
      <c r="H215">
        <f t="shared" si="3"/>
        <v>276.34172000622885</v>
      </c>
    </row>
    <row r="216" spans="1:8" x14ac:dyDescent="0.3">
      <c r="A216" t="s">
        <v>31</v>
      </c>
      <c r="B216">
        <v>44.151000000000003</v>
      </c>
      <c r="C216">
        <f t="shared" si="0"/>
        <v>22.681097435897446</v>
      </c>
      <c r="D216">
        <f t="shared" si="1"/>
        <v>514.43218089667369</v>
      </c>
      <c r="E216" t="s">
        <v>31</v>
      </c>
      <c r="F216">
        <v>1.3</v>
      </c>
      <c r="G216">
        <f t="shared" si="2"/>
        <v>-40.776470891948705</v>
      </c>
      <c r="H216">
        <f t="shared" si="3"/>
        <v>1662.72057840194</v>
      </c>
    </row>
    <row r="217" spans="1:8" x14ac:dyDescent="0.3">
      <c r="A217" t="s">
        <v>33</v>
      </c>
      <c r="B217">
        <v>11.2</v>
      </c>
      <c r="C217">
        <f t="shared" si="0"/>
        <v>-10.269902564102559</v>
      </c>
      <c r="D217">
        <f t="shared" si="1"/>
        <v>105.4708986761603</v>
      </c>
      <c r="E217" t="s">
        <v>33</v>
      </c>
      <c r="F217">
        <v>82.170199999999994</v>
      </c>
      <c r="G217">
        <f t="shared" si="2"/>
        <v>40.093729108051292</v>
      </c>
      <c r="H217">
        <f t="shared" si="3"/>
        <v>1607.5071137897994</v>
      </c>
    </row>
    <row r="218" spans="1:8" x14ac:dyDescent="0.3">
      <c r="A218" t="s">
        <v>35</v>
      </c>
      <c r="B218">
        <v>36.44</v>
      </c>
      <c r="C218">
        <f t="shared" si="0"/>
        <v>14.97009743589744</v>
      </c>
      <c r="D218">
        <f t="shared" si="1"/>
        <v>224.10381724026311</v>
      </c>
      <c r="E218" t="s">
        <v>35</v>
      </c>
      <c r="F218">
        <v>4.9000000000000004</v>
      </c>
      <c r="G218">
        <f t="shared" si="2"/>
        <v>-37.176470891948703</v>
      </c>
      <c r="H218">
        <f t="shared" si="3"/>
        <v>1382.0899879799092</v>
      </c>
    </row>
    <row r="219" spans="1:8" x14ac:dyDescent="0.3">
      <c r="A219" t="s">
        <v>37</v>
      </c>
      <c r="B219">
        <v>40.551000000000002</v>
      </c>
      <c r="C219">
        <f t="shared" si="0"/>
        <v>19.081097435897444</v>
      </c>
      <c r="D219">
        <f t="shared" si="1"/>
        <v>364.08827935821199</v>
      </c>
      <c r="E219" t="s">
        <v>37</v>
      </c>
      <c r="F219">
        <v>9.1</v>
      </c>
      <c r="G219">
        <f t="shared" si="2"/>
        <v>-32.976470891948701</v>
      </c>
      <c r="H219">
        <f t="shared" si="3"/>
        <v>1087.44763248754</v>
      </c>
    </row>
    <row r="220" spans="1:8" x14ac:dyDescent="0.3">
      <c r="A220" t="s">
        <v>39</v>
      </c>
      <c r="B220">
        <v>20.141999999999999</v>
      </c>
      <c r="C220">
        <f t="shared" si="0"/>
        <v>-1.3279025641025584</v>
      </c>
      <c r="D220">
        <f t="shared" si="1"/>
        <v>1.7633252197501492</v>
      </c>
      <c r="E220" t="s">
        <v>39</v>
      </c>
      <c r="F220">
        <v>6.63</v>
      </c>
      <c r="G220">
        <f t="shared" si="2"/>
        <v>-35.446470891948699</v>
      </c>
      <c r="H220">
        <f t="shared" si="3"/>
        <v>1256.4522986937664</v>
      </c>
    </row>
    <row r="221" spans="1:8" x14ac:dyDescent="0.3">
      <c r="A221" t="s">
        <v>41</v>
      </c>
      <c r="B221">
        <v>9.1999999999999993</v>
      </c>
      <c r="C221">
        <f t="shared" si="0"/>
        <v>-12.269902564102559</v>
      </c>
      <c r="D221">
        <f t="shared" si="1"/>
        <v>150.55050893257055</v>
      </c>
      <c r="E221" t="s">
        <v>41</v>
      </c>
      <c r="F221">
        <v>53.061500000000002</v>
      </c>
      <c r="G221">
        <f t="shared" si="2"/>
        <v>10.9850291080513</v>
      </c>
      <c r="H221">
        <f t="shared" si="3"/>
        <v>120.67086450473434</v>
      </c>
    </row>
    <row r="222" spans="1:8" x14ac:dyDescent="0.3">
      <c r="A222" t="s">
        <v>43</v>
      </c>
      <c r="B222">
        <v>15.04</v>
      </c>
      <c r="C222">
        <f t="shared" si="0"/>
        <v>-6.4299025641025587</v>
      </c>
      <c r="D222">
        <f t="shared" si="1"/>
        <v>41.343646983852658</v>
      </c>
      <c r="E222" t="s">
        <v>43</v>
      </c>
      <c r="F222">
        <v>90.000039700000002</v>
      </c>
      <c r="G222">
        <f t="shared" si="2"/>
        <v>47.9235688080513</v>
      </c>
      <c r="H222">
        <f t="shared" si="3"/>
        <v>2296.6684473000273</v>
      </c>
    </row>
    <row r="223" spans="1:8" x14ac:dyDescent="0.3">
      <c r="A223" t="s">
        <v>45</v>
      </c>
      <c r="B223">
        <v>15.339</v>
      </c>
      <c r="C223">
        <f t="shared" si="0"/>
        <v>-6.1309025641025574</v>
      </c>
      <c r="D223">
        <f t="shared" si="1"/>
        <v>37.587966250519315</v>
      </c>
      <c r="E223" t="s">
        <v>45</v>
      </c>
      <c r="F223">
        <v>72</v>
      </c>
      <c r="G223">
        <f t="shared" si="2"/>
        <v>29.923529108051298</v>
      </c>
      <c r="H223">
        <f t="shared" si="3"/>
        <v>895.41759428039336</v>
      </c>
    </row>
    <row r="224" spans="1:8" x14ac:dyDescent="0.3">
      <c r="A224" t="s">
        <v>47</v>
      </c>
      <c r="B224">
        <v>9.0619999999999994</v>
      </c>
      <c r="C224">
        <f t="shared" si="0"/>
        <v>-12.407902564102558</v>
      </c>
      <c r="D224">
        <f t="shared" si="1"/>
        <v>153.95604604026283</v>
      </c>
      <c r="E224" t="s">
        <v>47</v>
      </c>
      <c r="F224">
        <v>57.79</v>
      </c>
      <c r="G224">
        <f t="shared" si="2"/>
        <v>15.713529108051297</v>
      </c>
      <c r="H224">
        <f t="shared" si="3"/>
        <v>246.9149970295754</v>
      </c>
    </row>
    <row r="225" spans="1:8" x14ac:dyDescent="0.3">
      <c r="A225" t="s">
        <v>49</v>
      </c>
      <c r="B225">
        <v>12.5</v>
      </c>
      <c r="C225">
        <f t="shared" si="0"/>
        <v>-8.9699025641025578</v>
      </c>
      <c r="D225">
        <f t="shared" si="1"/>
        <v>80.459152009493636</v>
      </c>
      <c r="E225" t="s">
        <v>49</v>
      </c>
      <c r="F225">
        <v>54.17</v>
      </c>
      <c r="G225">
        <f t="shared" si="2"/>
        <v>12.0935291080513</v>
      </c>
      <c r="H225">
        <f t="shared" si="3"/>
        <v>146.25344628728408</v>
      </c>
    </row>
    <row r="226" spans="1:8" x14ac:dyDescent="0.3">
      <c r="A226" t="s">
        <v>51</v>
      </c>
      <c r="B226">
        <v>23.091999999999999</v>
      </c>
      <c r="C226">
        <f t="shared" si="0"/>
        <v>1.6220974358974409</v>
      </c>
      <c r="D226">
        <f t="shared" si="1"/>
        <v>2.6312000915450526</v>
      </c>
      <c r="E226" t="s">
        <v>51</v>
      </c>
      <c r="F226">
        <v>33.6</v>
      </c>
      <c r="G226">
        <f t="shared" si="2"/>
        <v>-8.4764708919487006</v>
      </c>
      <c r="H226">
        <f t="shared" si="3"/>
        <v>71.850558782053596</v>
      </c>
    </row>
    <row r="227" spans="1:8" x14ac:dyDescent="0.3">
      <c r="A227" t="s">
        <v>53</v>
      </c>
      <c r="B227">
        <v>10.4</v>
      </c>
      <c r="C227">
        <f t="shared" si="0"/>
        <v>-11.069902564102557</v>
      </c>
      <c r="D227">
        <f t="shared" si="1"/>
        <v>122.54274277872437</v>
      </c>
      <c r="E227" t="s">
        <v>53</v>
      </c>
      <c r="F227">
        <v>95.3</v>
      </c>
      <c r="G227">
        <f t="shared" si="2"/>
        <v>53.223529108051295</v>
      </c>
      <c r="H227">
        <f t="shared" si="3"/>
        <v>2832.7440507155834</v>
      </c>
    </row>
    <row r="228" spans="1:8" x14ac:dyDescent="0.3">
      <c r="A228" t="s">
        <v>55</v>
      </c>
      <c r="B228">
        <v>24.236000000000001</v>
      </c>
      <c r="C228">
        <f t="shared" si="0"/>
        <v>2.7660974358974428</v>
      </c>
      <c r="D228">
        <f t="shared" si="1"/>
        <v>7.651295024878408</v>
      </c>
      <c r="E228" t="s">
        <v>55</v>
      </c>
      <c r="F228">
        <v>36.94</v>
      </c>
      <c r="G228">
        <f t="shared" si="2"/>
        <v>-5.1364708919487043</v>
      </c>
      <c r="H228">
        <f t="shared" si="3"/>
        <v>26.383333223836317</v>
      </c>
    </row>
    <row r="229" spans="1:8" x14ac:dyDescent="0.3">
      <c r="A229" t="s">
        <v>57</v>
      </c>
      <c r="B229">
        <v>14.930999999999999</v>
      </c>
      <c r="C229">
        <f t="shared" si="0"/>
        <v>-6.5389025641025587</v>
      </c>
      <c r="D229">
        <f t="shared" si="1"/>
        <v>42.757246742827014</v>
      </c>
      <c r="E229" t="s">
        <v>57</v>
      </c>
      <c r="F229">
        <v>51.04</v>
      </c>
      <c r="G229">
        <f t="shared" si="2"/>
        <v>8.9635291080512971</v>
      </c>
      <c r="H229">
        <f t="shared" si="3"/>
        <v>80.344854070882889</v>
      </c>
    </row>
    <row r="230" spans="1:8" x14ac:dyDescent="0.3">
      <c r="A230" t="s">
        <v>59</v>
      </c>
      <c r="B230">
        <v>12.188000000000001</v>
      </c>
      <c r="C230">
        <f t="shared" si="0"/>
        <v>-9.2819025641025572</v>
      </c>
      <c r="D230">
        <f t="shared" si="1"/>
        <v>86.153715209493626</v>
      </c>
      <c r="E230" t="s">
        <v>59</v>
      </c>
      <c r="F230">
        <v>73</v>
      </c>
      <c r="G230">
        <f t="shared" si="2"/>
        <v>30.923529108051298</v>
      </c>
      <c r="H230">
        <f t="shared" si="3"/>
        <v>956.26465249649596</v>
      </c>
    </row>
    <row r="231" spans="1:8" x14ac:dyDescent="0.3">
      <c r="A231" t="s">
        <v>61</v>
      </c>
      <c r="B231">
        <v>16.405000000000001</v>
      </c>
      <c r="C231">
        <f t="shared" si="0"/>
        <v>-5.0649025641025567</v>
      </c>
      <c r="D231">
        <f t="shared" si="1"/>
        <v>25.653237983852652</v>
      </c>
      <c r="E231" t="s">
        <v>61</v>
      </c>
      <c r="F231">
        <v>64.5</v>
      </c>
      <c r="G231">
        <f t="shared" si="2"/>
        <v>22.423529108051298</v>
      </c>
      <c r="H231">
        <f t="shared" si="3"/>
        <v>502.81465765962383</v>
      </c>
    </row>
    <row r="232" spans="1:8" x14ac:dyDescent="0.3">
      <c r="A232" t="s">
        <v>63</v>
      </c>
      <c r="B232">
        <v>18.134</v>
      </c>
      <c r="C232">
        <f t="shared" si="0"/>
        <v>-3.3359025641025575</v>
      </c>
      <c r="D232">
        <f t="shared" si="1"/>
        <v>11.128245917186018</v>
      </c>
      <c r="E232" t="s">
        <v>63</v>
      </c>
      <c r="F232">
        <v>29.9</v>
      </c>
      <c r="G232">
        <f t="shared" si="2"/>
        <v>-12.176470891948703</v>
      </c>
      <c r="H232">
        <f t="shared" si="3"/>
        <v>148.26644338247405</v>
      </c>
    </row>
    <row r="233" spans="1:8" x14ac:dyDescent="0.3">
      <c r="A233" t="s">
        <v>65</v>
      </c>
      <c r="B233">
        <v>25.266999999999999</v>
      </c>
      <c r="C233">
        <f t="shared" si="0"/>
        <v>3.7970974358974416</v>
      </c>
      <c r="D233">
        <f t="shared" si="1"/>
        <v>14.417948937698926</v>
      </c>
      <c r="E233" t="s">
        <v>65</v>
      </c>
      <c r="F233">
        <v>15</v>
      </c>
      <c r="G233">
        <f t="shared" si="2"/>
        <v>-27.076470891948702</v>
      </c>
      <c r="H233">
        <f t="shared" si="3"/>
        <v>733.13527596254539</v>
      </c>
    </row>
    <row r="234" spans="1:8" x14ac:dyDescent="0.3">
      <c r="A234" t="s">
        <v>67</v>
      </c>
      <c r="B234">
        <v>34.076000000000001</v>
      </c>
      <c r="C234">
        <f t="shared" si="0"/>
        <v>12.606097435897443</v>
      </c>
      <c r="D234">
        <f t="shared" si="1"/>
        <v>158.91369256334008</v>
      </c>
      <c r="E234" t="s">
        <v>67</v>
      </c>
      <c r="F234">
        <v>3.5</v>
      </c>
      <c r="G234">
        <f t="shared" si="2"/>
        <v>-38.576470891948702</v>
      </c>
      <c r="H234">
        <f t="shared" si="3"/>
        <v>1488.1441064773655</v>
      </c>
    </row>
    <row r="235" spans="1:8" x14ac:dyDescent="0.3">
      <c r="A235" t="s">
        <v>69</v>
      </c>
      <c r="B235">
        <v>10.9</v>
      </c>
      <c r="C235">
        <f t="shared" si="0"/>
        <v>-10.569902564102557</v>
      </c>
      <c r="D235">
        <f t="shared" si="1"/>
        <v>111.72284021462183</v>
      </c>
      <c r="E235" t="s">
        <v>69</v>
      </c>
      <c r="F235">
        <v>85.8</v>
      </c>
      <c r="G235">
        <f t="shared" si="2"/>
        <v>43.723529108051295</v>
      </c>
      <c r="H235">
        <f t="shared" si="3"/>
        <v>1911.7469976626089</v>
      </c>
    </row>
    <row r="236" spans="1:8" x14ac:dyDescent="0.3">
      <c r="A236" t="s">
        <v>71</v>
      </c>
      <c r="B236">
        <v>10.199999999999999</v>
      </c>
      <c r="C236">
        <f t="shared" si="0"/>
        <v>-11.269902564102559</v>
      </c>
      <c r="D236">
        <f t="shared" si="1"/>
        <v>127.01070380436542</v>
      </c>
      <c r="E236" t="s">
        <v>71</v>
      </c>
      <c r="F236">
        <v>86.34</v>
      </c>
      <c r="G236">
        <f t="shared" si="2"/>
        <v>44.263529108051301</v>
      </c>
      <c r="H236">
        <f t="shared" si="3"/>
        <v>1959.2600090993049</v>
      </c>
    </row>
    <row r="237" spans="1:8" x14ac:dyDescent="0.3">
      <c r="A237" t="s">
        <v>73</v>
      </c>
      <c r="B237">
        <v>13.385</v>
      </c>
      <c r="C237">
        <f t="shared" si="0"/>
        <v>-8.084902564102558</v>
      </c>
      <c r="D237">
        <f t="shared" si="1"/>
        <v>65.365649471032114</v>
      </c>
      <c r="E237" t="s">
        <v>73</v>
      </c>
      <c r="F237">
        <v>66.5</v>
      </c>
      <c r="G237">
        <f t="shared" si="2"/>
        <v>24.423529108051298</v>
      </c>
      <c r="H237">
        <f t="shared" si="3"/>
        <v>596.50877409182908</v>
      </c>
    </row>
    <row r="238" spans="1:8" x14ac:dyDescent="0.3">
      <c r="A238" t="s">
        <v>75</v>
      </c>
      <c r="B238">
        <v>12.1</v>
      </c>
      <c r="C238">
        <f t="shared" si="0"/>
        <v>-9.3699025641025582</v>
      </c>
      <c r="D238">
        <f t="shared" si="1"/>
        <v>87.79507406077569</v>
      </c>
      <c r="E238" t="s">
        <v>75</v>
      </c>
      <c r="F238">
        <v>45.8</v>
      </c>
      <c r="G238">
        <f t="shared" si="2"/>
        <v>3.7235291080512951</v>
      </c>
      <c r="H238">
        <f t="shared" si="3"/>
        <v>13.864669018505273</v>
      </c>
    </row>
    <row r="239" spans="1:8" x14ac:dyDescent="0.3">
      <c r="A239" t="s">
        <v>77</v>
      </c>
      <c r="B239">
        <v>37.32</v>
      </c>
      <c r="C239">
        <f t="shared" si="0"/>
        <v>15.850097435897442</v>
      </c>
      <c r="D239">
        <f t="shared" si="1"/>
        <v>251.22558872744267</v>
      </c>
      <c r="E239" t="s">
        <v>77</v>
      </c>
      <c r="F239">
        <v>8.4</v>
      </c>
      <c r="G239">
        <f t="shared" si="2"/>
        <v>-33.676470891948703</v>
      </c>
      <c r="H239">
        <f t="shared" si="3"/>
        <v>1134.1046917362683</v>
      </c>
    </row>
    <row r="240" spans="1:8" x14ac:dyDescent="0.3">
      <c r="A240" t="s">
        <v>79</v>
      </c>
      <c r="B240">
        <v>37.235999999999997</v>
      </c>
      <c r="C240">
        <f t="shared" si="0"/>
        <v>15.766097435897439</v>
      </c>
      <c r="D240">
        <f t="shared" si="1"/>
        <v>248.56982835821182</v>
      </c>
      <c r="E240" t="s">
        <v>79</v>
      </c>
      <c r="F240">
        <v>6.4</v>
      </c>
      <c r="G240">
        <f t="shared" si="2"/>
        <v>-35.676470891948703</v>
      </c>
      <c r="H240">
        <f t="shared" si="3"/>
        <v>1272.8105753040631</v>
      </c>
    </row>
    <row r="241" spans="1:8" x14ac:dyDescent="0.3">
      <c r="A241" t="s">
        <v>81</v>
      </c>
      <c r="B241">
        <v>37.011000000000003</v>
      </c>
      <c r="C241">
        <f t="shared" si="0"/>
        <v>15.541097435897445</v>
      </c>
      <c r="D241">
        <f t="shared" si="1"/>
        <v>241.52570951205814</v>
      </c>
      <c r="E241" t="s">
        <v>81</v>
      </c>
      <c r="F241">
        <v>6.6</v>
      </c>
      <c r="G241">
        <f t="shared" si="2"/>
        <v>-35.476470891948701</v>
      </c>
      <c r="H241">
        <f t="shared" si="3"/>
        <v>1258.5799869472835</v>
      </c>
    </row>
    <row r="242" spans="1:8" x14ac:dyDescent="0.3">
      <c r="A242" t="s">
        <v>83</v>
      </c>
      <c r="B242">
        <v>16.076000000000001</v>
      </c>
      <c r="C242">
        <f t="shared" si="0"/>
        <v>-5.3939025641025573</v>
      </c>
      <c r="D242">
        <f t="shared" si="1"/>
        <v>29.094184871032141</v>
      </c>
      <c r="E242" t="s">
        <v>83</v>
      </c>
      <c r="F242">
        <v>51.7</v>
      </c>
      <c r="G242">
        <f t="shared" si="2"/>
        <v>9.6235291080513008</v>
      </c>
      <c r="H242">
        <f t="shared" si="3"/>
        <v>92.612312493510672</v>
      </c>
    </row>
    <row r="243" spans="1:8" x14ac:dyDescent="0.3">
      <c r="A243" t="s">
        <v>85</v>
      </c>
      <c r="B243">
        <v>34.326000000000001</v>
      </c>
      <c r="C243">
        <f t="shared" si="0"/>
        <v>12.856097435897443</v>
      </c>
      <c r="D243">
        <f t="shared" si="1"/>
        <v>165.27924128128879</v>
      </c>
      <c r="E243" t="s">
        <v>85</v>
      </c>
      <c r="F243">
        <v>6.5</v>
      </c>
      <c r="G243">
        <f t="shared" si="2"/>
        <v>-35.576470891948702</v>
      </c>
      <c r="H243">
        <f t="shared" si="3"/>
        <v>1265.6852811256733</v>
      </c>
    </row>
    <row r="244" spans="1:8" x14ac:dyDescent="0.3">
      <c r="A244" t="s">
        <v>87</v>
      </c>
      <c r="B244">
        <v>21.625</v>
      </c>
      <c r="C244">
        <f t="shared" si="0"/>
        <v>0.15509743589744218</v>
      </c>
      <c r="D244">
        <f t="shared" si="1"/>
        <v>2.4055214621961186E-2</v>
      </c>
      <c r="E244" t="s">
        <v>87</v>
      </c>
      <c r="F244">
        <v>37.5</v>
      </c>
      <c r="G244">
        <f t="shared" si="2"/>
        <v>-4.576470891948702</v>
      </c>
      <c r="H244">
        <f t="shared" si="3"/>
        <v>20.944085824853747</v>
      </c>
    </row>
    <row r="245" spans="1:8" x14ac:dyDescent="0.3">
      <c r="A245" t="s">
        <v>89</v>
      </c>
      <c r="B245">
        <v>15.022</v>
      </c>
      <c r="C245">
        <f t="shared" si="0"/>
        <v>-6.4479025641025576</v>
      </c>
      <c r="D245">
        <f t="shared" si="1"/>
        <v>41.575447476160335</v>
      </c>
      <c r="E245" t="s">
        <v>89</v>
      </c>
      <c r="F245">
        <v>45.96</v>
      </c>
      <c r="G245">
        <f t="shared" si="2"/>
        <v>3.8835291080512988</v>
      </c>
      <c r="H245">
        <f t="shared" si="3"/>
        <v>15.081798333081716</v>
      </c>
    </row>
    <row r="246" spans="1:8" x14ac:dyDescent="0.3">
      <c r="A246" t="s">
        <v>91</v>
      </c>
      <c r="B246">
        <v>10.4</v>
      </c>
      <c r="C246">
        <f t="shared" si="0"/>
        <v>-11.069902564102557</v>
      </c>
      <c r="D246">
        <f t="shared" si="1"/>
        <v>122.54274277872437</v>
      </c>
      <c r="E246" t="s">
        <v>91</v>
      </c>
      <c r="F246">
        <v>27.93</v>
      </c>
      <c r="G246">
        <f t="shared" si="2"/>
        <v>-14.146470891948702</v>
      </c>
      <c r="H246">
        <f t="shared" si="3"/>
        <v>200.12263869675192</v>
      </c>
    </row>
    <row r="247" spans="1:8" x14ac:dyDescent="0.3">
      <c r="A247" t="s">
        <v>93</v>
      </c>
      <c r="B247">
        <v>12.5</v>
      </c>
      <c r="C247">
        <f t="shared" si="0"/>
        <v>-8.9699025641025578</v>
      </c>
      <c r="D247">
        <f t="shared" si="1"/>
        <v>80.459152009493636</v>
      </c>
      <c r="E247" t="s">
        <v>93</v>
      </c>
      <c r="F247">
        <v>74.099999999999994</v>
      </c>
      <c r="G247">
        <f t="shared" si="2"/>
        <v>32.023529108051292</v>
      </c>
      <c r="H247">
        <f t="shared" si="3"/>
        <v>1025.5064165342085</v>
      </c>
    </row>
    <row r="248" spans="1:8" x14ac:dyDescent="0.3">
      <c r="A248" t="s">
        <v>95</v>
      </c>
      <c r="B248">
        <v>11.436</v>
      </c>
      <c r="C248">
        <f t="shared" si="0"/>
        <v>-10.033902564102558</v>
      </c>
      <c r="D248">
        <f t="shared" si="1"/>
        <v>100.67920066590389</v>
      </c>
      <c r="E248" t="s">
        <v>95</v>
      </c>
      <c r="F248">
        <v>65.454800000000006</v>
      </c>
      <c r="G248">
        <f t="shared" si="2"/>
        <v>23.378329108051304</v>
      </c>
      <c r="H248">
        <f t="shared" si="3"/>
        <v>546.54627188435882</v>
      </c>
    </row>
    <row r="249" spans="1:8" x14ac:dyDescent="0.3">
      <c r="A249" t="s">
        <v>97</v>
      </c>
      <c r="B249">
        <v>10.199999999999999</v>
      </c>
      <c r="C249">
        <f t="shared" si="0"/>
        <v>-11.269902564102559</v>
      </c>
      <c r="D249">
        <f t="shared" si="1"/>
        <v>127.01070380436542</v>
      </c>
      <c r="E249" t="s">
        <v>97</v>
      </c>
      <c r="F249">
        <v>74.110399999999998</v>
      </c>
      <c r="G249">
        <f t="shared" si="2"/>
        <v>32.033929108051296</v>
      </c>
      <c r="H249">
        <f t="shared" si="3"/>
        <v>1026.1726140996561</v>
      </c>
    </row>
    <row r="250" spans="1:8" x14ac:dyDescent="0.3">
      <c r="A250" t="s">
        <v>99</v>
      </c>
      <c r="B250">
        <v>8.5</v>
      </c>
      <c r="C250">
        <f t="shared" si="0"/>
        <v>-12.969902564102558</v>
      </c>
      <c r="D250">
        <f t="shared" si="1"/>
        <v>168.2183725223141</v>
      </c>
      <c r="E250" t="s">
        <v>99</v>
      </c>
      <c r="F250">
        <v>84.17</v>
      </c>
      <c r="G250">
        <f t="shared" si="2"/>
        <v>42.0935291080513</v>
      </c>
      <c r="H250">
        <f t="shared" si="3"/>
        <v>1771.865192770362</v>
      </c>
    </row>
    <row r="251" spans="1:8" x14ac:dyDescent="0.3">
      <c r="A251" t="s">
        <v>101</v>
      </c>
      <c r="B251">
        <v>25.486000000000001</v>
      </c>
      <c r="C251">
        <f t="shared" si="0"/>
        <v>4.0160974358974428</v>
      </c>
      <c r="D251">
        <f t="shared" si="1"/>
        <v>16.129038614622015</v>
      </c>
      <c r="E251" t="s">
        <v>101</v>
      </c>
      <c r="F251">
        <v>9.5</v>
      </c>
      <c r="G251">
        <f t="shared" si="2"/>
        <v>-32.576470891948702</v>
      </c>
      <c r="H251">
        <f t="shared" si="3"/>
        <v>1061.2264557739811</v>
      </c>
    </row>
    <row r="252" spans="1:8" x14ac:dyDescent="0.3">
      <c r="A252" t="s">
        <v>103</v>
      </c>
      <c r="B252">
        <v>10</v>
      </c>
      <c r="C252">
        <f t="shared" si="0"/>
        <v>-11.469902564102558</v>
      </c>
      <c r="D252">
        <f t="shared" si="1"/>
        <v>131.55866483000642</v>
      </c>
      <c r="E252" t="s">
        <v>103</v>
      </c>
      <c r="F252">
        <v>94.6297</v>
      </c>
      <c r="G252">
        <f t="shared" si="2"/>
        <v>52.553229108051298</v>
      </c>
      <c r="H252">
        <f t="shared" si="3"/>
        <v>2761.84188968333</v>
      </c>
    </row>
    <row r="253" spans="1:8" x14ac:dyDescent="0.3">
      <c r="A253" t="s">
        <v>105</v>
      </c>
      <c r="B253">
        <v>21.198</v>
      </c>
      <c r="C253">
        <f t="shared" si="0"/>
        <v>-0.27190256410255742</v>
      </c>
      <c r="D253">
        <f t="shared" si="1"/>
        <v>7.3931004365545352E-2</v>
      </c>
      <c r="E253" t="s">
        <v>105</v>
      </c>
      <c r="F253">
        <v>45.9</v>
      </c>
      <c r="G253">
        <f t="shared" si="2"/>
        <v>3.8235291080512965</v>
      </c>
      <c r="H253">
        <f t="shared" si="3"/>
        <v>14.619374840115544</v>
      </c>
    </row>
    <row r="254" spans="1:8" x14ac:dyDescent="0.3">
      <c r="A254" t="s">
        <v>107</v>
      </c>
      <c r="B254">
        <v>24.738</v>
      </c>
      <c r="C254">
        <f t="shared" si="0"/>
        <v>3.2680974358974417</v>
      </c>
      <c r="D254">
        <f t="shared" si="1"/>
        <v>10.680460850519433</v>
      </c>
      <c r="E254" t="s">
        <v>107</v>
      </c>
      <c r="F254">
        <v>16.5</v>
      </c>
      <c r="G254">
        <f t="shared" si="2"/>
        <v>-25.576470891948702</v>
      </c>
      <c r="H254">
        <f t="shared" si="3"/>
        <v>654.15586328669929</v>
      </c>
    </row>
    <row r="255" spans="1:8" x14ac:dyDescent="0.3">
      <c r="A255" t="s">
        <v>109</v>
      </c>
      <c r="B255">
        <v>21.07</v>
      </c>
      <c r="C255">
        <f t="shared" si="0"/>
        <v>-0.39990256410255753</v>
      </c>
      <c r="D255">
        <f t="shared" si="1"/>
        <v>0.15992206077580015</v>
      </c>
      <c r="E255" t="s">
        <v>109</v>
      </c>
      <c r="F255">
        <v>40.353684229999999</v>
      </c>
      <c r="G255">
        <f t="shared" si="2"/>
        <v>-1.7227866619487031</v>
      </c>
      <c r="H255">
        <f t="shared" si="3"/>
        <v>2.9679938825883552</v>
      </c>
    </row>
    <row r="256" spans="1:8" x14ac:dyDescent="0.3">
      <c r="A256" t="s">
        <v>111</v>
      </c>
      <c r="B256">
        <v>28.032</v>
      </c>
      <c r="C256">
        <f t="shared" si="0"/>
        <v>6.5620974358974422</v>
      </c>
      <c r="D256">
        <f t="shared" si="1"/>
        <v>43.061122758211788</v>
      </c>
      <c r="E256" t="s">
        <v>111</v>
      </c>
      <c r="F256">
        <v>29.4</v>
      </c>
      <c r="G256">
        <f t="shared" si="2"/>
        <v>-12.676470891948703</v>
      </c>
      <c r="H256">
        <f t="shared" si="3"/>
        <v>160.69291427442275</v>
      </c>
    </row>
    <row r="257" spans="1:8" x14ac:dyDescent="0.3">
      <c r="A257" t="s">
        <v>113</v>
      </c>
      <c r="B257">
        <v>34.799999999999997</v>
      </c>
      <c r="C257">
        <f t="shared" si="0"/>
        <v>13.330097435897439</v>
      </c>
      <c r="D257">
        <f t="shared" si="1"/>
        <v>177.69149765051949</v>
      </c>
      <c r="E257" t="s">
        <v>113</v>
      </c>
      <c r="F257">
        <v>0.9</v>
      </c>
      <c r="G257">
        <f t="shared" si="2"/>
        <v>-41.176470891948703</v>
      </c>
      <c r="H257">
        <f t="shared" si="3"/>
        <v>1695.5017551154988</v>
      </c>
    </row>
    <row r="258" spans="1:8" x14ac:dyDescent="0.3">
      <c r="A258" t="s">
        <v>115</v>
      </c>
      <c r="B258">
        <v>9.1</v>
      </c>
      <c r="C258">
        <f t="shared" si="0"/>
        <v>-12.369902564102558</v>
      </c>
      <c r="D258">
        <f t="shared" si="1"/>
        <v>153.01448944539104</v>
      </c>
      <c r="E258" t="s">
        <v>115</v>
      </c>
      <c r="F258">
        <v>71.635000000000005</v>
      </c>
      <c r="G258">
        <f t="shared" si="2"/>
        <v>29.558529108051303</v>
      </c>
      <c r="H258">
        <f t="shared" si="3"/>
        <v>873.70664303151614</v>
      </c>
    </row>
    <row r="259" spans="1:8" x14ac:dyDescent="0.3">
      <c r="A259" t="s">
        <v>117</v>
      </c>
      <c r="B259">
        <v>10.3</v>
      </c>
      <c r="C259">
        <f t="shared" si="0"/>
        <v>-11.169902564102557</v>
      </c>
      <c r="D259">
        <f t="shared" si="1"/>
        <v>124.76672329154488</v>
      </c>
      <c r="E259" t="s">
        <v>117</v>
      </c>
      <c r="F259">
        <v>79.400000000000006</v>
      </c>
      <c r="G259">
        <f t="shared" si="2"/>
        <v>37.323529108051304</v>
      </c>
      <c r="H259">
        <f t="shared" si="3"/>
        <v>1393.045825079553</v>
      </c>
    </row>
    <row r="260" spans="1:8" x14ac:dyDescent="0.3">
      <c r="A260" t="s">
        <v>119</v>
      </c>
      <c r="B260">
        <v>32.924999999999997</v>
      </c>
      <c r="C260">
        <f t="shared" si="0"/>
        <v>11.455097435897439</v>
      </c>
      <c r="D260">
        <f t="shared" si="1"/>
        <v>131.21925726590408</v>
      </c>
      <c r="E260" t="s">
        <v>119</v>
      </c>
      <c r="F260">
        <v>1.9</v>
      </c>
      <c r="G260">
        <f t="shared" si="2"/>
        <v>-40.176470891948703</v>
      </c>
      <c r="H260">
        <f t="shared" si="3"/>
        <v>1614.1488133316016</v>
      </c>
    </row>
    <row r="261" spans="1:8" x14ac:dyDescent="0.3">
      <c r="A261" t="s">
        <v>121</v>
      </c>
      <c r="B261">
        <v>10.7</v>
      </c>
      <c r="C261">
        <f t="shared" si="0"/>
        <v>-10.769902564102559</v>
      </c>
      <c r="D261">
        <f t="shared" si="1"/>
        <v>115.99080124026287</v>
      </c>
      <c r="E261" t="s">
        <v>121</v>
      </c>
      <c r="F261">
        <v>91.514399999999995</v>
      </c>
      <c r="G261">
        <f t="shared" si="2"/>
        <v>49.437929108051293</v>
      </c>
      <c r="H261">
        <f t="shared" si="3"/>
        <v>2444.1088344927052</v>
      </c>
    </row>
    <row r="262" spans="1:8" x14ac:dyDescent="0.3">
      <c r="A262" t="s">
        <v>123</v>
      </c>
      <c r="B262">
        <v>20.463000000000001</v>
      </c>
      <c r="C262">
        <f t="shared" si="0"/>
        <v>-1.0069025641025569</v>
      </c>
      <c r="D262">
        <f t="shared" si="1"/>
        <v>1.0138527735963037</v>
      </c>
      <c r="E262" t="s">
        <v>123</v>
      </c>
      <c r="F262">
        <v>37.1</v>
      </c>
      <c r="G262">
        <f t="shared" si="2"/>
        <v>-4.9764708919487006</v>
      </c>
      <c r="H262">
        <f t="shared" si="3"/>
        <v>24.765262538412696</v>
      </c>
    </row>
    <row r="263" spans="1:8" x14ac:dyDescent="0.3">
      <c r="A263" t="s">
        <v>125</v>
      </c>
      <c r="B263">
        <v>12.3</v>
      </c>
      <c r="C263">
        <f t="shared" si="0"/>
        <v>-9.1699025641025571</v>
      </c>
      <c r="D263">
        <f t="shared" si="1"/>
        <v>84.087113035134649</v>
      </c>
      <c r="E263" t="s">
        <v>125</v>
      </c>
      <c r="F263">
        <v>81.919799999999995</v>
      </c>
      <c r="G263">
        <f t="shared" si="2"/>
        <v>39.843329108051293</v>
      </c>
      <c r="H263">
        <f t="shared" si="3"/>
        <v>1587.4908744124875</v>
      </c>
    </row>
    <row r="264" spans="1:8" x14ac:dyDescent="0.3">
      <c r="A264" t="s">
        <v>127</v>
      </c>
      <c r="B264">
        <v>23.510999999999999</v>
      </c>
      <c r="C264">
        <f t="shared" si="0"/>
        <v>2.0410974358974414</v>
      </c>
      <c r="D264">
        <f t="shared" si="1"/>
        <v>4.1660787428271098</v>
      </c>
      <c r="E264" t="s">
        <v>127</v>
      </c>
      <c r="F264">
        <v>27.8</v>
      </c>
      <c r="G264">
        <f t="shared" si="2"/>
        <v>-14.276470891948701</v>
      </c>
      <c r="H264">
        <f t="shared" si="3"/>
        <v>203.81762112865854</v>
      </c>
    </row>
    <row r="265" spans="1:8" x14ac:dyDescent="0.3">
      <c r="A265" t="s">
        <v>129</v>
      </c>
      <c r="B265">
        <v>30.555</v>
      </c>
      <c r="C265">
        <f t="shared" si="0"/>
        <v>9.0850974358974419</v>
      </c>
      <c r="D265">
        <f t="shared" si="1"/>
        <v>82.538995419750279</v>
      </c>
      <c r="E265" t="s">
        <v>129</v>
      </c>
      <c r="F265">
        <v>9.1999999999999993</v>
      </c>
      <c r="G265">
        <f t="shared" si="2"/>
        <v>-32.876470891948699</v>
      </c>
      <c r="H265">
        <f t="shared" si="3"/>
        <v>1080.8623383091501</v>
      </c>
    </row>
    <row r="266" spans="1:8" x14ac:dyDescent="0.3">
      <c r="A266" t="s">
        <v>131</v>
      </c>
      <c r="B266">
        <v>12.2</v>
      </c>
      <c r="C266">
        <f t="shared" si="0"/>
        <v>-9.2699025641025585</v>
      </c>
      <c r="D266">
        <f t="shared" si="1"/>
        <v>85.931093547955186</v>
      </c>
      <c r="E266" t="s">
        <v>131</v>
      </c>
      <c r="F266">
        <v>89.844099999999997</v>
      </c>
      <c r="G266">
        <f t="shared" si="2"/>
        <v>47.767629108051295</v>
      </c>
      <c r="H266">
        <f t="shared" si="3"/>
        <v>2281.7463906043495</v>
      </c>
    </row>
    <row r="267" spans="1:8" x14ac:dyDescent="0.3">
      <c r="A267" t="s">
        <v>133</v>
      </c>
      <c r="B267">
        <v>13.332000000000001</v>
      </c>
      <c r="C267">
        <f t="shared" si="0"/>
        <v>-8.1379025641025571</v>
      </c>
      <c r="D267">
        <f t="shared" si="1"/>
        <v>66.22545814282698</v>
      </c>
      <c r="E267" t="s">
        <v>133</v>
      </c>
      <c r="F267">
        <v>43.3</v>
      </c>
      <c r="G267">
        <f t="shared" si="2"/>
        <v>1.2235291080512951</v>
      </c>
      <c r="H267">
        <f t="shared" si="3"/>
        <v>1.4970234782487979</v>
      </c>
    </row>
    <row r="268" spans="1:8" x14ac:dyDescent="0.3">
      <c r="A268" t="s">
        <v>135</v>
      </c>
      <c r="B268">
        <v>33.131</v>
      </c>
      <c r="C268">
        <f t="shared" si="0"/>
        <v>11.661097435897442</v>
      </c>
      <c r="D268">
        <f t="shared" si="1"/>
        <v>135.9811934094939</v>
      </c>
      <c r="E268" t="s">
        <v>135</v>
      </c>
      <c r="F268">
        <v>12.3</v>
      </c>
      <c r="G268">
        <f t="shared" si="2"/>
        <v>-29.776470891948701</v>
      </c>
      <c r="H268">
        <f t="shared" si="3"/>
        <v>886.63821877906832</v>
      </c>
    </row>
    <row r="269" spans="1:8" x14ac:dyDescent="0.3">
      <c r="A269" t="s">
        <v>137</v>
      </c>
      <c r="B269">
        <v>37.337000000000003</v>
      </c>
      <c r="C269">
        <f t="shared" si="0"/>
        <v>15.867097435897445</v>
      </c>
      <c r="D269">
        <f t="shared" si="1"/>
        <v>251.7647810402633</v>
      </c>
      <c r="E269" t="s">
        <v>137</v>
      </c>
      <c r="F269">
        <v>1.6</v>
      </c>
      <c r="G269">
        <f t="shared" si="2"/>
        <v>-40.476470891948701</v>
      </c>
      <c r="H269">
        <f t="shared" si="3"/>
        <v>1638.3446958667705</v>
      </c>
    </row>
    <row r="270" spans="1:8" x14ac:dyDescent="0.3">
      <c r="A270" t="s">
        <v>139</v>
      </c>
      <c r="B270">
        <v>42.524999999999999</v>
      </c>
      <c r="C270">
        <f t="shared" ref="C270:C333" si="4">B270-B$401</f>
        <v>21.055097435897441</v>
      </c>
      <c r="D270">
        <f t="shared" ref="D270:D333" si="5">C270^2</f>
        <v>443.317128035135</v>
      </c>
      <c r="E270" t="s">
        <v>139</v>
      </c>
      <c r="F270">
        <v>14</v>
      </c>
      <c r="G270">
        <f t="shared" ref="G270:G333" si="6">F270-F$401</f>
        <v>-28.076470891948702</v>
      </c>
      <c r="H270">
        <f t="shared" ref="H270:H333" si="7">G270^2</f>
        <v>788.2882177464428</v>
      </c>
    </row>
    <row r="271" spans="1:8" x14ac:dyDescent="0.3">
      <c r="A271" t="s">
        <v>141</v>
      </c>
      <c r="B271">
        <v>37.503</v>
      </c>
      <c r="C271">
        <f t="shared" si="4"/>
        <v>16.033097435897442</v>
      </c>
      <c r="D271">
        <f t="shared" si="5"/>
        <v>257.06021338898114</v>
      </c>
      <c r="E271" t="s">
        <v>141</v>
      </c>
      <c r="F271">
        <v>3.1</v>
      </c>
      <c r="G271">
        <f t="shared" si="6"/>
        <v>-38.976470891948701</v>
      </c>
      <c r="H271">
        <f t="shared" si="7"/>
        <v>1519.1652831909244</v>
      </c>
    </row>
    <row r="272" spans="1:8" x14ac:dyDescent="0.3">
      <c r="A272" t="s">
        <v>143</v>
      </c>
      <c r="B272">
        <v>35.362000000000002</v>
      </c>
      <c r="C272">
        <f t="shared" si="4"/>
        <v>13.892097435897444</v>
      </c>
      <c r="D272">
        <f t="shared" si="5"/>
        <v>192.99037116846833</v>
      </c>
      <c r="E272" t="s">
        <v>143</v>
      </c>
      <c r="F272">
        <v>16.399999999999999</v>
      </c>
      <c r="G272">
        <f t="shared" si="6"/>
        <v>-25.676470891948703</v>
      </c>
      <c r="H272">
        <f t="shared" si="7"/>
        <v>659.281157465089</v>
      </c>
    </row>
    <row r="273" spans="1:8" x14ac:dyDescent="0.3">
      <c r="A273" t="s">
        <v>145</v>
      </c>
      <c r="B273">
        <v>8.5</v>
      </c>
      <c r="C273">
        <f t="shared" si="4"/>
        <v>-12.969902564102558</v>
      </c>
      <c r="D273">
        <f t="shared" si="5"/>
        <v>168.2183725223141</v>
      </c>
      <c r="E273" t="s">
        <v>145</v>
      </c>
      <c r="F273">
        <v>59.866300000000003</v>
      </c>
      <c r="G273">
        <f t="shared" si="6"/>
        <v>17.7898291080513</v>
      </c>
      <c r="H273">
        <f t="shared" si="7"/>
        <v>316.47801969366935</v>
      </c>
    </row>
    <row r="274" spans="1:8" x14ac:dyDescent="0.3">
      <c r="A274" t="s">
        <v>147</v>
      </c>
      <c r="B274">
        <v>19.334</v>
      </c>
      <c r="C274">
        <f t="shared" si="4"/>
        <v>-2.1359025641025582</v>
      </c>
      <c r="D274">
        <f t="shared" si="5"/>
        <v>4.5620797633398826</v>
      </c>
      <c r="E274" t="s">
        <v>147</v>
      </c>
      <c r="F274">
        <v>35</v>
      </c>
      <c r="G274">
        <f t="shared" si="6"/>
        <v>-7.076470891948702</v>
      </c>
      <c r="H274">
        <f t="shared" si="7"/>
        <v>50.076440284597261</v>
      </c>
    </row>
    <row r="275" spans="1:8" x14ac:dyDescent="0.3">
      <c r="A275" t="s">
        <v>149</v>
      </c>
      <c r="B275">
        <v>14.5</v>
      </c>
      <c r="C275">
        <f t="shared" si="4"/>
        <v>-6.9699025641025578</v>
      </c>
      <c r="D275">
        <f t="shared" si="5"/>
        <v>48.579541753083411</v>
      </c>
      <c r="E275" t="s">
        <v>149</v>
      </c>
      <c r="F275">
        <v>65.8</v>
      </c>
      <c r="G275">
        <f t="shared" si="6"/>
        <v>23.723529108051295</v>
      </c>
      <c r="H275">
        <f t="shared" si="7"/>
        <v>562.80583334055711</v>
      </c>
    </row>
    <row r="276" spans="1:8" x14ac:dyDescent="0.3">
      <c r="A276" t="s">
        <v>151</v>
      </c>
      <c r="B276">
        <v>27.465</v>
      </c>
      <c r="C276">
        <f t="shared" si="4"/>
        <v>5.995097435897442</v>
      </c>
      <c r="D276">
        <f t="shared" si="5"/>
        <v>35.941193265904083</v>
      </c>
      <c r="E276" t="s">
        <v>151</v>
      </c>
      <c r="F276">
        <v>19.7</v>
      </c>
      <c r="G276">
        <f t="shared" si="6"/>
        <v>-22.376470891948703</v>
      </c>
      <c r="H276">
        <f t="shared" si="7"/>
        <v>500.70644957822759</v>
      </c>
    </row>
    <row r="277" spans="1:8" x14ac:dyDescent="0.3">
      <c r="A277" t="s">
        <v>153</v>
      </c>
      <c r="B277">
        <v>17.388999999999999</v>
      </c>
      <c r="C277">
        <f t="shared" si="4"/>
        <v>-4.0809025641025585</v>
      </c>
      <c r="D277">
        <f t="shared" si="5"/>
        <v>16.653765737698837</v>
      </c>
      <c r="E277" t="s">
        <v>153</v>
      </c>
      <c r="F277">
        <v>65.400000000000006</v>
      </c>
      <c r="G277">
        <f t="shared" si="6"/>
        <v>23.323529108051304</v>
      </c>
      <c r="H277">
        <f t="shared" si="7"/>
        <v>543.98701005411647</v>
      </c>
    </row>
    <row r="278" spans="1:8" x14ac:dyDescent="0.3">
      <c r="A278" t="s">
        <v>155</v>
      </c>
      <c r="B278">
        <v>18.885000000000002</v>
      </c>
      <c r="C278">
        <f t="shared" si="4"/>
        <v>-2.5849025641025563</v>
      </c>
      <c r="D278">
        <f t="shared" si="5"/>
        <v>6.6817212659039695</v>
      </c>
      <c r="E278" t="s">
        <v>155</v>
      </c>
      <c r="F278">
        <v>35</v>
      </c>
      <c r="G278">
        <f t="shared" si="6"/>
        <v>-7.076470891948702</v>
      </c>
      <c r="H278">
        <f t="shared" si="7"/>
        <v>50.076440284597261</v>
      </c>
    </row>
    <row r="279" spans="1:8" x14ac:dyDescent="0.3">
      <c r="A279" t="s">
        <v>157</v>
      </c>
      <c r="B279">
        <v>7.9</v>
      </c>
      <c r="C279">
        <f t="shared" si="4"/>
        <v>-13.569902564102557</v>
      </c>
      <c r="D279">
        <f t="shared" si="5"/>
        <v>184.14225559923716</v>
      </c>
      <c r="E279" t="s">
        <v>157</v>
      </c>
      <c r="F279">
        <v>74.2</v>
      </c>
      <c r="G279">
        <f t="shared" si="6"/>
        <v>32.123529108051301</v>
      </c>
      <c r="H279">
        <f t="shared" si="7"/>
        <v>1031.9211223558193</v>
      </c>
    </row>
    <row r="280" spans="1:8" x14ac:dyDescent="0.3">
      <c r="A280" t="s">
        <v>159</v>
      </c>
      <c r="B280">
        <v>21.593</v>
      </c>
      <c r="C280">
        <f t="shared" si="4"/>
        <v>0.12309743589744215</v>
      </c>
      <c r="D280">
        <f t="shared" si="5"/>
        <v>1.515297872452488E-2</v>
      </c>
      <c r="E280" t="s">
        <v>159</v>
      </c>
      <c r="F280">
        <v>17.8</v>
      </c>
      <c r="G280">
        <f t="shared" si="6"/>
        <v>-24.276470891948701</v>
      </c>
      <c r="H280">
        <f t="shared" si="7"/>
        <v>589.34703896763256</v>
      </c>
    </row>
    <row r="281" spans="1:8" x14ac:dyDescent="0.3">
      <c r="A281" t="s">
        <v>161</v>
      </c>
      <c r="B281">
        <v>9.4</v>
      </c>
      <c r="C281">
        <f t="shared" si="4"/>
        <v>-12.069902564102557</v>
      </c>
      <c r="D281">
        <f t="shared" si="5"/>
        <v>145.6825479069295</v>
      </c>
      <c r="E281" t="s">
        <v>161</v>
      </c>
      <c r="F281">
        <v>66.747600000000006</v>
      </c>
      <c r="G281">
        <f t="shared" si="6"/>
        <v>24.671129108051304</v>
      </c>
      <c r="H281">
        <f t="shared" si="7"/>
        <v>608.66461146613631</v>
      </c>
    </row>
    <row r="282" spans="1:8" x14ac:dyDescent="0.3">
      <c r="A282" t="s">
        <v>163</v>
      </c>
      <c r="B282">
        <v>25.344999999999999</v>
      </c>
      <c r="C282">
        <f t="shared" si="4"/>
        <v>3.875097435897441</v>
      </c>
      <c r="D282">
        <f t="shared" si="5"/>
        <v>15.016380137698922</v>
      </c>
      <c r="E282" t="s">
        <v>163</v>
      </c>
      <c r="F282">
        <v>10.6</v>
      </c>
      <c r="G282">
        <f t="shared" si="6"/>
        <v>-31.476470891948701</v>
      </c>
      <c r="H282">
        <f t="shared" si="7"/>
        <v>990.76821981169383</v>
      </c>
    </row>
    <row r="283" spans="1:8" x14ac:dyDescent="0.3">
      <c r="A283" t="s">
        <v>165</v>
      </c>
      <c r="B283">
        <v>9.1999999999999993</v>
      </c>
      <c r="C283">
        <f t="shared" si="4"/>
        <v>-12.269902564102559</v>
      </c>
      <c r="D283">
        <f t="shared" si="5"/>
        <v>150.55050893257055</v>
      </c>
      <c r="E283" t="s">
        <v>165</v>
      </c>
      <c r="F283">
        <v>72.643900000000002</v>
      </c>
      <c r="G283">
        <f t="shared" si="6"/>
        <v>30.5674291080513</v>
      </c>
      <c r="H283">
        <f t="shared" si="7"/>
        <v>934.36772227574193</v>
      </c>
    </row>
    <row r="284" spans="1:8" x14ac:dyDescent="0.3">
      <c r="A284" t="s">
        <v>167</v>
      </c>
      <c r="B284">
        <v>20.297000000000001</v>
      </c>
      <c r="C284">
        <f t="shared" si="4"/>
        <v>-1.1729025641025572</v>
      </c>
      <c r="D284">
        <f t="shared" si="5"/>
        <v>1.3757004248783533</v>
      </c>
      <c r="E284" t="s">
        <v>167</v>
      </c>
      <c r="F284">
        <v>14.94</v>
      </c>
      <c r="G284">
        <f t="shared" si="6"/>
        <v>-27.136470891948704</v>
      </c>
      <c r="H284">
        <f t="shared" si="7"/>
        <v>736.38805246957929</v>
      </c>
    </row>
    <row r="285" spans="1:8" x14ac:dyDescent="0.3">
      <c r="A285" t="s">
        <v>169</v>
      </c>
      <c r="B285">
        <v>20.291</v>
      </c>
      <c r="C285">
        <f t="shared" si="4"/>
        <v>-1.1789025641025574</v>
      </c>
      <c r="D285">
        <f t="shared" si="5"/>
        <v>1.3898112556475846</v>
      </c>
      <c r="E285" t="s">
        <v>169</v>
      </c>
      <c r="F285">
        <v>15.1</v>
      </c>
      <c r="G285">
        <f t="shared" si="6"/>
        <v>-26.976470891948701</v>
      </c>
      <c r="H285">
        <f t="shared" si="7"/>
        <v>727.72998178415548</v>
      </c>
    </row>
    <row r="286" spans="1:8" x14ac:dyDescent="0.3">
      <c r="A286" t="s">
        <v>171</v>
      </c>
      <c r="B286">
        <v>15</v>
      </c>
      <c r="C286">
        <f t="shared" si="4"/>
        <v>-6.4699025641025578</v>
      </c>
      <c r="D286">
        <f t="shared" si="5"/>
        <v>41.85963918898085</v>
      </c>
      <c r="E286" t="s">
        <v>171</v>
      </c>
      <c r="F286">
        <v>78.247699999999995</v>
      </c>
      <c r="G286">
        <f t="shared" si="6"/>
        <v>36.171229108051293</v>
      </c>
      <c r="H286">
        <f t="shared" si="7"/>
        <v>1308.357815187137</v>
      </c>
    </row>
    <row r="287" spans="1:8" x14ac:dyDescent="0.3">
      <c r="A287" t="s">
        <v>173</v>
      </c>
      <c r="B287">
        <v>17.899999999999999</v>
      </c>
      <c r="C287">
        <f t="shared" si="4"/>
        <v>-3.5699025641025592</v>
      </c>
      <c r="D287">
        <f t="shared" si="5"/>
        <v>12.744204317186027</v>
      </c>
      <c r="E287" t="s">
        <v>173</v>
      </c>
      <c r="F287">
        <v>29.95</v>
      </c>
      <c r="G287">
        <f t="shared" si="6"/>
        <v>-12.126470891948703</v>
      </c>
      <c r="H287">
        <f t="shared" si="7"/>
        <v>147.05129629327917</v>
      </c>
    </row>
    <row r="288" spans="1:8" x14ac:dyDescent="0.3">
      <c r="A288" t="s">
        <v>175</v>
      </c>
      <c r="B288">
        <v>31.093</v>
      </c>
      <c r="C288">
        <f t="shared" si="4"/>
        <v>9.6230974358974422</v>
      </c>
      <c r="D288">
        <f t="shared" si="5"/>
        <v>92.604004260775923</v>
      </c>
      <c r="E288" t="s">
        <v>175</v>
      </c>
      <c r="F288">
        <v>9.1999999999999993</v>
      </c>
      <c r="G288">
        <f t="shared" si="6"/>
        <v>-32.876470891948699</v>
      </c>
      <c r="H288">
        <f t="shared" si="7"/>
        <v>1080.8623383091501</v>
      </c>
    </row>
    <row r="289" spans="1:8" x14ac:dyDescent="0.3">
      <c r="A289" t="s">
        <v>177</v>
      </c>
      <c r="B289">
        <v>13.4</v>
      </c>
      <c r="C289">
        <f t="shared" si="4"/>
        <v>-8.0699025641025575</v>
      </c>
      <c r="D289">
        <f t="shared" si="5"/>
        <v>65.123327394109026</v>
      </c>
      <c r="E289" t="s">
        <v>177</v>
      </c>
      <c r="F289">
        <v>96.546800000000005</v>
      </c>
      <c r="G289">
        <f t="shared" si="6"/>
        <v>54.470329108051303</v>
      </c>
      <c r="H289">
        <f t="shared" si="7"/>
        <v>2967.0167531394209</v>
      </c>
    </row>
    <row r="290" spans="1:8" x14ac:dyDescent="0.3">
      <c r="A290" t="s">
        <v>179</v>
      </c>
      <c r="B290">
        <v>21.3</v>
      </c>
      <c r="C290">
        <f t="shared" si="4"/>
        <v>-0.16990256410255711</v>
      </c>
      <c r="D290">
        <f t="shared" si="5"/>
        <v>2.8866881288623528E-2</v>
      </c>
      <c r="E290" t="s">
        <v>179</v>
      </c>
      <c r="F290">
        <v>70.8</v>
      </c>
      <c r="G290">
        <f t="shared" si="6"/>
        <v>28.723529108051295</v>
      </c>
      <c r="H290">
        <f t="shared" si="7"/>
        <v>825.04112442106998</v>
      </c>
    </row>
    <row r="291" spans="1:8" x14ac:dyDescent="0.3">
      <c r="A291" t="s">
        <v>181</v>
      </c>
      <c r="B291">
        <v>8.5</v>
      </c>
      <c r="C291">
        <f t="shared" si="4"/>
        <v>-12.969902564102558</v>
      </c>
      <c r="D291">
        <f t="shared" si="5"/>
        <v>168.2183725223141</v>
      </c>
      <c r="E291" t="s">
        <v>181</v>
      </c>
      <c r="F291">
        <v>58.459299999999999</v>
      </c>
      <c r="G291">
        <f t="shared" si="6"/>
        <v>16.382829108051297</v>
      </c>
      <c r="H291">
        <f t="shared" si="7"/>
        <v>268.39708958361285</v>
      </c>
    </row>
    <row r="292" spans="1:8" x14ac:dyDescent="0.3">
      <c r="A292" t="s">
        <v>183</v>
      </c>
      <c r="B292">
        <v>13.54</v>
      </c>
      <c r="C292">
        <f t="shared" si="4"/>
        <v>-7.9299025641025587</v>
      </c>
      <c r="D292">
        <f t="shared" si="5"/>
        <v>62.883354676160337</v>
      </c>
      <c r="E292" t="s">
        <v>183</v>
      </c>
      <c r="F292">
        <v>37.1</v>
      </c>
      <c r="G292">
        <f t="shared" si="6"/>
        <v>-4.9764708919487006</v>
      </c>
      <c r="H292">
        <f t="shared" si="7"/>
        <v>24.765262538412696</v>
      </c>
    </row>
    <row r="293" spans="1:8" x14ac:dyDescent="0.3">
      <c r="A293" t="s">
        <v>185</v>
      </c>
      <c r="B293">
        <v>27.045999999999999</v>
      </c>
      <c r="C293">
        <f t="shared" si="4"/>
        <v>5.5760974358974416</v>
      </c>
      <c r="D293">
        <f t="shared" si="5"/>
        <v>31.092862614622021</v>
      </c>
      <c r="E293" t="s">
        <v>185</v>
      </c>
      <c r="F293">
        <v>41</v>
      </c>
      <c r="G293">
        <f t="shared" si="6"/>
        <v>-1.076470891948702</v>
      </c>
      <c r="H293">
        <f t="shared" si="7"/>
        <v>1.1587895812128342</v>
      </c>
    </row>
    <row r="294" spans="1:8" x14ac:dyDescent="0.3">
      <c r="A294" t="s">
        <v>187</v>
      </c>
      <c r="B294">
        <v>8.1999999999999993</v>
      </c>
      <c r="C294">
        <f t="shared" si="4"/>
        <v>-13.269902564102559</v>
      </c>
      <c r="D294">
        <f t="shared" si="5"/>
        <v>176.09031406077565</v>
      </c>
      <c r="E294" t="s">
        <v>187</v>
      </c>
      <c r="F294">
        <v>89.71</v>
      </c>
      <c r="G294">
        <f t="shared" si="6"/>
        <v>47.633529108051292</v>
      </c>
      <c r="H294">
        <f t="shared" si="7"/>
        <v>2268.9530952875698</v>
      </c>
    </row>
    <row r="295" spans="1:8" x14ac:dyDescent="0.3">
      <c r="A295" t="s">
        <v>189</v>
      </c>
      <c r="B295">
        <v>22.73</v>
      </c>
      <c r="C295">
        <f t="shared" si="4"/>
        <v>1.2600974358974426</v>
      </c>
      <c r="D295">
        <f t="shared" si="5"/>
        <v>1.5878455479553095</v>
      </c>
      <c r="E295" t="s">
        <v>189</v>
      </c>
      <c r="F295">
        <v>54</v>
      </c>
      <c r="G295">
        <f t="shared" si="6"/>
        <v>11.923529108051298</v>
      </c>
      <c r="H295">
        <f t="shared" si="7"/>
        <v>142.17054639054658</v>
      </c>
    </row>
    <row r="296" spans="1:8" x14ac:dyDescent="0.3">
      <c r="A296" t="s">
        <v>191</v>
      </c>
      <c r="B296">
        <v>35.194000000000003</v>
      </c>
      <c r="C296">
        <f t="shared" si="4"/>
        <v>13.724097435897445</v>
      </c>
      <c r="D296">
        <f t="shared" si="5"/>
        <v>188.35085043000683</v>
      </c>
      <c r="E296" t="s">
        <v>191</v>
      </c>
      <c r="F296">
        <v>39</v>
      </c>
      <c r="G296">
        <f t="shared" si="6"/>
        <v>-3.076470891948702</v>
      </c>
      <c r="H296">
        <f t="shared" si="7"/>
        <v>9.464673149007643</v>
      </c>
    </row>
    <row r="297" spans="1:8" x14ac:dyDescent="0.3">
      <c r="A297" t="s">
        <v>193</v>
      </c>
      <c r="B297">
        <v>27.2</v>
      </c>
      <c r="C297">
        <f t="shared" si="4"/>
        <v>5.7300974358974415</v>
      </c>
      <c r="D297">
        <f t="shared" si="5"/>
        <v>32.83401662487843</v>
      </c>
      <c r="E297" t="s">
        <v>193</v>
      </c>
      <c r="F297">
        <v>23</v>
      </c>
      <c r="G297">
        <f t="shared" si="6"/>
        <v>-19.076470891948702</v>
      </c>
      <c r="H297">
        <f t="shared" si="7"/>
        <v>363.9117416913661</v>
      </c>
    </row>
    <row r="298" spans="1:8" x14ac:dyDescent="0.3">
      <c r="A298" t="s">
        <v>195</v>
      </c>
      <c r="B298">
        <v>24.462</v>
      </c>
      <c r="C298">
        <f t="shared" si="4"/>
        <v>2.9920974358974419</v>
      </c>
      <c r="D298">
        <f t="shared" si="5"/>
        <v>8.9526470659040474</v>
      </c>
      <c r="E298" t="s">
        <v>195</v>
      </c>
      <c r="F298">
        <v>6.8</v>
      </c>
      <c r="G298">
        <f t="shared" si="6"/>
        <v>-35.276470891948705</v>
      </c>
      <c r="H298">
        <f t="shared" si="7"/>
        <v>1244.4293985905042</v>
      </c>
    </row>
    <row r="299" spans="1:8" x14ac:dyDescent="0.3">
      <c r="A299" t="s">
        <v>197</v>
      </c>
      <c r="B299">
        <v>29.044</v>
      </c>
      <c r="C299">
        <f t="shared" si="4"/>
        <v>7.5740974358974427</v>
      </c>
      <c r="D299">
        <f t="shared" si="5"/>
        <v>57.366951968468214</v>
      </c>
      <c r="E299" t="s">
        <v>197</v>
      </c>
      <c r="F299">
        <v>11.5</v>
      </c>
      <c r="G299">
        <f t="shared" si="6"/>
        <v>-30.576470891948702</v>
      </c>
      <c r="H299">
        <f t="shared" si="7"/>
        <v>934.92057220618631</v>
      </c>
    </row>
    <row r="300" spans="1:8" x14ac:dyDescent="0.3">
      <c r="A300" t="s">
        <v>199</v>
      </c>
      <c r="B300">
        <v>8.6</v>
      </c>
      <c r="C300">
        <f t="shared" si="4"/>
        <v>-12.869902564102558</v>
      </c>
      <c r="D300">
        <f t="shared" si="5"/>
        <v>165.63439200949361</v>
      </c>
      <c r="E300" t="s">
        <v>199</v>
      </c>
      <c r="F300">
        <v>84.77</v>
      </c>
      <c r="G300">
        <f t="shared" si="6"/>
        <v>42.693529108051294</v>
      </c>
      <c r="H300">
        <f t="shared" si="7"/>
        <v>1822.7374277000231</v>
      </c>
    </row>
    <row r="301" spans="1:8" x14ac:dyDescent="0.3">
      <c r="A301" t="s">
        <v>201</v>
      </c>
      <c r="B301">
        <v>20.574999999999999</v>
      </c>
      <c r="C301">
        <f t="shared" si="4"/>
        <v>-0.89490256410255853</v>
      </c>
      <c r="D301">
        <f t="shared" si="5"/>
        <v>0.80085059923733393</v>
      </c>
      <c r="E301" t="s">
        <v>201</v>
      </c>
      <c r="F301">
        <v>75.459999999999994</v>
      </c>
      <c r="G301">
        <f t="shared" si="6"/>
        <v>33.383529108051292</v>
      </c>
      <c r="H301">
        <f t="shared" si="7"/>
        <v>1114.4600157081079</v>
      </c>
    </row>
    <row r="302" spans="1:8" x14ac:dyDescent="0.3">
      <c r="A302" t="s">
        <v>203</v>
      </c>
      <c r="B302">
        <v>27.050999999999998</v>
      </c>
      <c r="C302">
        <f t="shared" si="4"/>
        <v>5.5810974358974406</v>
      </c>
      <c r="D302">
        <f t="shared" si="5"/>
        <v>31.148648588980986</v>
      </c>
      <c r="E302" t="s">
        <v>203</v>
      </c>
      <c r="F302">
        <v>12.5</v>
      </c>
      <c r="G302">
        <f t="shared" si="6"/>
        <v>-29.576470891948702</v>
      </c>
      <c r="H302">
        <f t="shared" si="7"/>
        <v>874.7676304222889</v>
      </c>
    </row>
    <row r="303" spans="1:8" x14ac:dyDescent="0.3">
      <c r="A303" t="s">
        <v>205</v>
      </c>
      <c r="B303">
        <v>13.426</v>
      </c>
      <c r="C303">
        <f t="shared" si="4"/>
        <v>-8.0439025641025577</v>
      </c>
      <c r="D303">
        <f t="shared" si="5"/>
        <v>64.704368460775697</v>
      </c>
      <c r="E303" t="s">
        <v>205</v>
      </c>
      <c r="F303">
        <v>70.5</v>
      </c>
      <c r="G303">
        <f t="shared" si="6"/>
        <v>28.423529108051298</v>
      </c>
      <c r="H303">
        <f t="shared" si="7"/>
        <v>807.89700695623947</v>
      </c>
    </row>
    <row r="304" spans="1:8" x14ac:dyDescent="0.3">
      <c r="A304" t="s">
        <v>207</v>
      </c>
      <c r="B304">
        <v>35.521000000000001</v>
      </c>
      <c r="C304">
        <f t="shared" si="4"/>
        <v>14.051097435897443</v>
      </c>
      <c r="D304">
        <f t="shared" si="5"/>
        <v>197.43333915308369</v>
      </c>
      <c r="E304" t="s">
        <v>207</v>
      </c>
      <c r="F304">
        <v>3.2</v>
      </c>
      <c r="G304">
        <f t="shared" si="6"/>
        <v>-38.876470891948699</v>
      </c>
      <c r="H304">
        <f t="shared" si="7"/>
        <v>1511.3799890125345</v>
      </c>
    </row>
    <row r="305" spans="1:8" x14ac:dyDescent="0.3">
      <c r="A305" t="s">
        <v>209</v>
      </c>
      <c r="B305">
        <v>21.425000000000001</v>
      </c>
      <c r="C305">
        <f t="shared" si="4"/>
        <v>-4.4902564102557108E-2</v>
      </c>
      <c r="D305">
        <f t="shared" si="5"/>
        <v>2.0162402629842501E-3</v>
      </c>
      <c r="E305" t="s">
        <v>209</v>
      </c>
      <c r="F305">
        <v>16.5</v>
      </c>
      <c r="G305">
        <f t="shared" si="6"/>
        <v>-25.576470891948702</v>
      </c>
      <c r="H305">
        <f t="shared" si="7"/>
        <v>654.15586328669929</v>
      </c>
    </row>
    <row r="306" spans="1:8" x14ac:dyDescent="0.3">
      <c r="A306" t="s">
        <v>211</v>
      </c>
      <c r="B306">
        <v>15.43</v>
      </c>
      <c r="C306">
        <f t="shared" si="4"/>
        <v>-6.0399025641025581</v>
      </c>
      <c r="D306">
        <f t="shared" si="5"/>
        <v>36.480422983852655</v>
      </c>
      <c r="E306" t="s">
        <v>211</v>
      </c>
      <c r="F306">
        <v>46.2</v>
      </c>
      <c r="G306">
        <f t="shared" si="6"/>
        <v>4.1235291080513008</v>
      </c>
      <c r="H306">
        <f t="shared" si="7"/>
        <v>17.003492304946356</v>
      </c>
    </row>
    <row r="307" spans="1:8" x14ac:dyDescent="0.3">
      <c r="A307" t="s">
        <v>213</v>
      </c>
      <c r="B307">
        <v>9.1999999999999993</v>
      </c>
      <c r="C307">
        <f t="shared" si="4"/>
        <v>-12.269902564102559</v>
      </c>
      <c r="D307">
        <f t="shared" si="5"/>
        <v>150.55050893257055</v>
      </c>
      <c r="E307" t="s">
        <v>213</v>
      </c>
      <c r="F307">
        <v>93.8</v>
      </c>
      <c r="G307">
        <f t="shared" si="6"/>
        <v>51.723529108051295</v>
      </c>
      <c r="H307">
        <f t="shared" si="7"/>
        <v>2675.3234633914294</v>
      </c>
    </row>
    <row r="308" spans="1:8" x14ac:dyDescent="0.3">
      <c r="A308" t="s">
        <v>215</v>
      </c>
      <c r="B308">
        <v>17.863</v>
      </c>
      <c r="C308">
        <f t="shared" si="4"/>
        <v>-3.6069025641025583</v>
      </c>
      <c r="D308">
        <f t="shared" si="5"/>
        <v>13.00974610692961</v>
      </c>
      <c r="E308" t="s">
        <v>215</v>
      </c>
      <c r="F308">
        <v>21.9</v>
      </c>
      <c r="G308">
        <f t="shared" si="6"/>
        <v>-20.176470891948703</v>
      </c>
      <c r="H308">
        <f t="shared" si="7"/>
        <v>407.08997765365331</v>
      </c>
    </row>
    <row r="309" spans="1:8" x14ac:dyDescent="0.3">
      <c r="A309" t="s">
        <v>217</v>
      </c>
      <c r="B309">
        <v>28.738</v>
      </c>
      <c r="C309">
        <f t="shared" si="4"/>
        <v>7.2680974358974417</v>
      </c>
      <c r="D309">
        <f t="shared" si="5"/>
        <v>52.825240337698965</v>
      </c>
      <c r="E309" t="s">
        <v>217</v>
      </c>
      <c r="F309">
        <v>5</v>
      </c>
      <c r="G309">
        <f t="shared" si="6"/>
        <v>-37.076470891948702</v>
      </c>
      <c r="H309">
        <f t="shared" si="7"/>
        <v>1374.6646938015194</v>
      </c>
    </row>
    <row r="310" spans="1:8" x14ac:dyDescent="0.3">
      <c r="A310" t="s">
        <v>219</v>
      </c>
      <c r="B310">
        <v>10.1</v>
      </c>
      <c r="C310">
        <f t="shared" si="4"/>
        <v>-11.369902564102558</v>
      </c>
      <c r="D310">
        <f t="shared" si="5"/>
        <v>129.27468431718592</v>
      </c>
      <c r="E310" t="s">
        <v>219</v>
      </c>
      <c r="F310">
        <v>68.4529</v>
      </c>
      <c r="G310">
        <f t="shared" si="6"/>
        <v>26.376429108051298</v>
      </c>
      <c r="H310">
        <f t="shared" si="7"/>
        <v>695.71601249205582</v>
      </c>
    </row>
    <row r="311" spans="1:8" x14ac:dyDescent="0.3">
      <c r="A311" t="s">
        <v>221</v>
      </c>
      <c r="B311">
        <v>11.3</v>
      </c>
      <c r="C311">
        <f t="shared" si="4"/>
        <v>-10.169902564102557</v>
      </c>
      <c r="D311">
        <f t="shared" si="5"/>
        <v>103.42691816333976</v>
      </c>
      <c r="E311" t="s">
        <v>221</v>
      </c>
      <c r="F311">
        <v>93.776499999999999</v>
      </c>
      <c r="G311">
        <f t="shared" si="6"/>
        <v>51.700029108051297</v>
      </c>
      <c r="H311">
        <f t="shared" si="7"/>
        <v>2672.8930097733514</v>
      </c>
    </row>
    <row r="312" spans="1:8" x14ac:dyDescent="0.3">
      <c r="A312" t="s">
        <v>223</v>
      </c>
      <c r="B312">
        <v>10.199999999999999</v>
      </c>
      <c r="C312">
        <f t="shared" si="4"/>
        <v>-11.269902564102559</v>
      </c>
      <c r="D312">
        <f t="shared" si="5"/>
        <v>127.01070380436542</v>
      </c>
      <c r="E312" t="s">
        <v>223</v>
      </c>
      <c r="F312">
        <v>75.234399999999994</v>
      </c>
      <c r="G312">
        <f t="shared" si="6"/>
        <v>33.157929108051292</v>
      </c>
      <c r="H312">
        <f t="shared" si="7"/>
        <v>1099.4482627345551</v>
      </c>
    </row>
    <row r="313" spans="1:8" x14ac:dyDescent="0.3">
      <c r="A313" t="s">
        <v>225</v>
      </c>
      <c r="B313">
        <v>11.256</v>
      </c>
      <c r="C313">
        <f t="shared" si="4"/>
        <v>-10.213902564102558</v>
      </c>
      <c r="D313">
        <f t="shared" si="5"/>
        <v>104.3238055889808</v>
      </c>
      <c r="E313" t="s">
        <v>225</v>
      </c>
      <c r="F313">
        <v>65.8</v>
      </c>
      <c r="G313">
        <f t="shared" si="6"/>
        <v>23.723529108051295</v>
      </c>
      <c r="H313">
        <f t="shared" si="7"/>
        <v>562.80583334055711</v>
      </c>
    </row>
    <row r="314" spans="1:8" x14ac:dyDescent="0.3">
      <c r="A314" t="s">
        <v>227</v>
      </c>
      <c r="B314">
        <v>21.023</v>
      </c>
      <c r="C314">
        <f t="shared" si="4"/>
        <v>-0.44690256410255813</v>
      </c>
      <c r="D314">
        <f t="shared" si="5"/>
        <v>0.19972190180144109</v>
      </c>
      <c r="E314" t="s">
        <v>227</v>
      </c>
      <c r="F314">
        <v>56</v>
      </c>
      <c r="G314">
        <f t="shared" si="6"/>
        <v>13.923529108051298</v>
      </c>
      <c r="H314">
        <f t="shared" si="7"/>
        <v>193.86466282275177</v>
      </c>
    </row>
    <row r="315" spans="1:8" x14ac:dyDescent="0.3">
      <c r="A315" t="s">
        <v>229</v>
      </c>
      <c r="B315">
        <v>12.141</v>
      </c>
      <c r="C315">
        <f t="shared" si="4"/>
        <v>-9.3289025641025578</v>
      </c>
      <c r="D315">
        <f t="shared" si="5"/>
        <v>87.02842305051928</v>
      </c>
      <c r="E315" t="s">
        <v>229</v>
      </c>
      <c r="F315">
        <v>45</v>
      </c>
      <c r="G315">
        <f t="shared" si="6"/>
        <v>2.923529108051298</v>
      </c>
      <c r="H315">
        <f t="shared" si="7"/>
        <v>8.5470224456232184</v>
      </c>
    </row>
    <row r="316" spans="1:8" x14ac:dyDescent="0.3">
      <c r="A316" t="s">
        <v>231</v>
      </c>
      <c r="B316">
        <v>34.686</v>
      </c>
      <c r="C316">
        <f t="shared" si="4"/>
        <v>13.216097435897442</v>
      </c>
      <c r="D316">
        <f t="shared" si="5"/>
        <v>174.66523143513496</v>
      </c>
      <c r="E316" t="s">
        <v>231</v>
      </c>
      <c r="F316">
        <v>3</v>
      </c>
      <c r="G316">
        <f t="shared" si="6"/>
        <v>-39.076470891948702</v>
      </c>
      <c r="H316">
        <f t="shared" si="7"/>
        <v>1526.9705773693142</v>
      </c>
    </row>
    <row r="317" spans="1:8" x14ac:dyDescent="0.3">
      <c r="A317" t="s">
        <v>233</v>
      </c>
      <c r="B317">
        <v>21.446999999999999</v>
      </c>
      <c r="C317">
        <f t="shared" si="4"/>
        <v>-2.2902564102558642E-2</v>
      </c>
      <c r="D317">
        <f t="shared" si="5"/>
        <v>5.2452744247180778E-4</v>
      </c>
      <c r="E317" t="s">
        <v>233</v>
      </c>
      <c r="F317">
        <v>44.1</v>
      </c>
      <c r="G317">
        <f t="shared" si="6"/>
        <v>2.0235291080512994</v>
      </c>
      <c r="H317">
        <f t="shared" si="7"/>
        <v>4.0946700511308869</v>
      </c>
    </row>
    <row r="318" spans="1:8" x14ac:dyDescent="0.3">
      <c r="A318" t="s">
        <v>235</v>
      </c>
      <c r="B318">
        <v>19.103999999999999</v>
      </c>
      <c r="C318">
        <f t="shared" si="4"/>
        <v>-2.3659025641025586</v>
      </c>
      <c r="D318">
        <f t="shared" si="5"/>
        <v>5.5974949428270611</v>
      </c>
      <c r="E318" t="s">
        <v>235</v>
      </c>
      <c r="F318">
        <v>43.46</v>
      </c>
      <c r="G318">
        <f t="shared" si="6"/>
        <v>1.3835291080512988</v>
      </c>
      <c r="H318">
        <f t="shared" si="7"/>
        <v>1.9141527928252224</v>
      </c>
    </row>
    <row r="319" spans="1:8" x14ac:dyDescent="0.3">
      <c r="A319" t="s">
        <v>237</v>
      </c>
      <c r="B319">
        <v>11.222</v>
      </c>
      <c r="C319">
        <f t="shared" si="4"/>
        <v>-10.247902564102558</v>
      </c>
      <c r="D319">
        <f t="shared" si="5"/>
        <v>105.01950696333979</v>
      </c>
      <c r="E319" t="s">
        <v>237</v>
      </c>
      <c r="F319">
        <v>65.239999999999995</v>
      </c>
      <c r="G319">
        <f t="shared" si="6"/>
        <v>23.163529108051293</v>
      </c>
      <c r="H319">
        <f t="shared" si="7"/>
        <v>536.54908073953948</v>
      </c>
    </row>
    <row r="320" spans="1:8" x14ac:dyDescent="0.3">
      <c r="A320" t="s">
        <v>239</v>
      </c>
      <c r="B320">
        <v>44.137999999999998</v>
      </c>
      <c r="C320">
        <f t="shared" si="4"/>
        <v>22.66809743589744</v>
      </c>
      <c r="D320">
        <f t="shared" si="5"/>
        <v>513.84264136334014</v>
      </c>
      <c r="E320" t="s">
        <v>239</v>
      </c>
      <c r="F320">
        <v>3.5</v>
      </c>
      <c r="G320">
        <f t="shared" si="6"/>
        <v>-38.576470891948702</v>
      </c>
      <c r="H320">
        <f t="shared" si="7"/>
        <v>1488.1441064773655</v>
      </c>
    </row>
    <row r="321" spans="1:8" x14ac:dyDescent="0.3">
      <c r="A321" t="s">
        <v>241</v>
      </c>
      <c r="B321">
        <v>9.5</v>
      </c>
      <c r="C321">
        <f t="shared" si="4"/>
        <v>-11.969902564102558</v>
      </c>
      <c r="D321">
        <f t="shared" si="5"/>
        <v>143.27856739410899</v>
      </c>
      <c r="E321" t="s">
        <v>241</v>
      </c>
      <c r="F321">
        <v>68.913799999999995</v>
      </c>
      <c r="G321">
        <f t="shared" si="6"/>
        <v>26.837329108051293</v>
      </c>
      <c r="H321">
        <f t="shared" si="7"/>
        <v>720.24223365385717</v>
      </c>
    </row>
    <row r="322" spans="1:8" x14ac:dyDescent="0.3">
      <c r="A322" t="s">
        <v>243</v>
      </c>
      <c r="B322">
        <v>18.119</v>
      </c>
      <c r="C322">
        <f t="shared" si="4"/>
        <v>-3.350902564102558</v>
      </c>
      <c r="D322">
        <f t="shared" si="5"/>
        <v>11.228547994109098</v>
      </c>
      <c r="E322" t="s">
        <v>243</v>
      </c>
      <c r="F322">
        <v>1.6</v>
      </c>
      <c r="G322">
        <f t="shared" si="6"/>
        <v>-40.476470891948701</v>
      </c>
      <c r="H322">
        <f t="shared" si="7"/>
        <v>1638.3446958667705</v>
      </c>
    </row>
    <row r="323" spans="1:8" x14ac:dyDescent="0.3">
      <c r="A323" t="s">
        <v>245</v>
      </c>
      <c r="B323">
        <v>11.616</v>
      </c>
      <c r="C323">
        <f t="shared" si="4"/>
        <v>-9.8539025641025582</v>
      </c>
      <c r="D323">
        <f t="shared" si="5"/>
        <v>97.099395742826971</v>
      </c>
      <c r="E323" t="s">
        <v>245</v>
      </c>
      <c r="F323">
        <v>60.31</v>
      </c>
      <c r="G323">
        <f t="shared" si="6"/>
        <v>18.2335291080513</v>
      </c>
      <c r="H323">
        <f t="shared" si="7"/>
        <v>332.46158373415403</v>
      </c>
    </row>
    <row r="324" spans="1:8" x14ac:dyDescent="0.3">
      <c r="A324" t="s">
        <v>247</v>
      </c>
      <c r="B324">
        <v>24.274999999999999</v>
      </c>
      <c r="C324">
        <f t="shared" si="4"/>
        <v>2.8050974358974408</v>
      </c>
      <c r="D324">
        <f t="shared" si="5"/>
        <v>7.8685716248783963</v>
      </c>
      <c r="E324" t="s">
        <v>247</v>
      </c>
      <c r="F324">
        <v>20</v>
      </c>
      <c r="G324">
        <f t="shared" si="6"/>
        <v>-22.076470891948702</v>
      </c>
      <c r="H324">
        <f t="shared" si="7"/>
        <v>487.37056704305832</v>
      </c>
    </row>
    <row r="325" spans="1:8" x14ac:dyDescent="0.3">
      <c r="A325" t="s">
        <v>249</v>
      </c>
      <c r="B325">
        <v>39.704999999999998</v>
      </c>
      <c r="C325">
        <f t="shared" si="4"/>
        <v>18.23509743589744</v>
      </c>
      <c r="D325">
        <f t="shared" si="5"/>
        <v>332.51877849667341</v>
      </c>
      <c r="E325" t="s">
        <v>249</v>
      </c>
      <c r="F325">
        <v>5.4</v>
      </c>
      <c r="G325">
        <f t="shared" si="6"/>
        <v>-36.676470891948703</v>
      </c>
      <c r="H325">
        <f t="shared" si="7"/>
        <v>1345.1635170879606</v>
      </c>
    </row>
    <row r="326" spans="1:8" x14ac:dyDescent="0.3">
      <c r="A326" t="s">
        <v>251</v>
      </c>
      <c r="B326">
        <v>33.801000000000002</v>
      </c>
      <c r="C326">
        <f t="shared" si="4"/>
        <v>12.331097435897444</v>
      </c>
      <c r="D326">
        <f t="shared" si="5"/>
        <v>152.05596397359653</v>
      </c>
      <c r="E326" t="s">
        <v>251</v>
      </c>
      <c r="F326">
        <v>6.2</v>
      </c>
      <c r="G326">
        <f t="shared" si="6"/>
        <v>-35.876470891948699</v>
      </c>
      <c r="H326">
        <f t="shared" si="7"/>
        <v>1287.1211636608423</v>
      </c>
    </row>
    <row r="327" spans="1:8" x14ac:dyDescent="0.3">
      <c r="A327" t="s">
        <v>253</v>
      </c>
      <c r="B327">
        <v>10.9</v>
      </c>
      <c r="C327">
        <f t="shared" si="4"/>
        <v>-10.569902564102557</v>
      </c>
      <c r="D327">
        <f t="shared" si="5"/>
        <v>111.72284021462183</v>
      </c>
      <c r="E327" t="s">
        <v>253</v>
      </c>
      <c r="F327">
        <v>39</v>
      </c>
      <c r="G327">
        <f t="shared" si="6"/>
        <v>-3.076470891948702</v>
      </c>
      <c r="H327">
        <f t="shared" si="7"/>
        <v>9.464673149007643</v>
      </c>
    </row>
    <row r="328" spans="1:8" x14ac:dyDescent="0.3">
      <c r="A328" t="s">
        <v>255</v>
      </c>
      <c r="B328">
        <v>39.459000000000003</v>
      </c>
      <c r="C328">
        <f t="shared" si="4"/>
        <v>17.989097435897445</v>
      </c>
      <c r="D328">
        <f t="shared" si="5"/>
        <v>323.60762655821202</v>
      </c>
      <c r="E328" t="s">
        <v>255</v>
      </c>
      <c r="F328">
        <v>5.05</v>
      </c>
      <c r="G328">
        <f t="shared" si="6"/>
        <v>-37.026470891948705</v>
      </c>
      <c r="H328">
        <f t="shared" si="7"/>
        <v>1370.9595467123247</v>
      </c>
    </row>
    <row r="329" spans="1:8" x14ac:dyDescent="0.3">
      <c r="A329" t="s">
        <v>257</v>
      </c>
      <c r="B329">
        <v>16.805</v>
      </c>
      <c r="C329">
        <f t="shared" si="4"/>
        <v>-4.6649025641025581</v>
      </c>
      <c r="D329">
        <f t="shared" si="5"/>
        <v>21.761315932570621</v>
      </c>
      <c r="E329" t="s">
        <v>257</v>
      </c>
      <c r="F329">
        <v>66.97</v>
      </c>
      <c r="G329">
        <f t="shared" si="6"/>
        <v>24.893529108051297</v>
      </c>
      <c r="H329">
        <f t="shared" si="7"/>
        <v>619.68779145339715</v>
      </c>
    </row>
    <row r="330" spans="1:8" x14ac:dyDescent="0.3">
      <c r="A330" t="s">
        <v>259</v>
      </c>
      <c r="B330">
        <v>29.937000000000001</v>
      </c>
      <c r="C330">
        <f t="shared" si="4"/>
        <v>8.4670974358974433</v>
      </c>
      <c r="D330">
        <f t="shared" si="5"/>
        <v>71.691738988981058</v>
      </c>
      <c r="E330" t="s">
        <v>259</v>
      </c>
      <c r="F330">
        <v>13.9</v>
      </c>
      <c r="G330">
        <f t="shared" si="6"/>
        <v>-28.176470891948703</v>
      </c>
      <c r="H330">
        <f t="shared" si="7"/>
        <v>793.91351192483262</v>
      </c>
    </row>
    <row r="331" spans="1:8" x14ac:dyDescent="0.3">
      <c r="A331" t="s">
        <v>261</v>
      </c>
      <c r="B331">
        <v>17</v>
      </c>
      <c r="C331">
        <f t="shared" si="4"/>
        <v>-4.4699025641025578</v>
      </c>
      <c r="D331">
        <f t="shared" si="5"/>
        <v>19.980028932570622</v>
      </c>
      <c r="E331" t="s">
        <v>261</v>
      </c>
      <c r="F331">
        <v>66</v>
      </c>
      <c r="G331">
        <f t="shared" si="6"/>
        <v>23.923529108051298</v>
      </c>
      <c r="H331">
        <f t="shared" si="7"/>
        <v>572.33524498377778</v>
      </c>
    </row>
    <row r="332" spans="1:8" x14ac:dyDescent="0.3">
      <c r="A332" t="s">
        <v>263</v>
      </c>
      <c r="B332">
        <v>49.661000000000001</v>
      </c>
      <c r="C332">
        <f t="shared" si="4"/>
        <v>28.191097435897444</v>
      </c>
      <c r="D332">
        <f t="shared" si="5"/>
        <v>794.73797464026336</v>
      </c>
      <c r="E332" t="s">
        <v>263</v>
      </c>
      <c r="F332">
        <v>1.7</v>
      </c>
      <c r="G332">
        <f t="shared" si="6"/>
        <v>-40.376470891948699</v>
      </c>
      <c r="H332">
        <f t="shared" si="7"/>
        <v>1630.2594016883806</v>
      </c>
    </row>
    <row r="333" spans="1:8" x14ac:dyDescent="0.3">
      <c r="A333" t="s">
        <v>265</v>
      </c>
      <c r="B333">
        <v>40.045000000000002</v>
      </c>
      <c r="C333">
        <f t="shared" si="4"/>
        <v>18.575097435897444</v>
      </c>
      <c r="D333">
        <f t="shared" si="5"/>
        <v>345.03424475308378</v>
      </c>
      <c r="E333" t="s">
        <v>265</v>
      </c>
      <c r="F333">
        <v>38</v>
      </c>
      <c r="G333">
        <f t="shared" si="6"/>
        <v>-4.076470891948702</v>
      </c>
      <c r="H333">
        <f t="shared" si="7"/>
        <v>16.617614932905045</v>
      </c>
    </row>
    <row r="334" spans="1:8" x14ac:dyDescent="0.3">
      <c r="A334" t="s">
        <v>267</v>
      </c>
      <c r="B334">
        <v>20.788</v>
      </c>
      <c r="C334">
        <f t="shared" ref="C334:C397" si="8">B334-B$401</f>
        <v>-0.68190256410255756</v>
      </c>
      <c r="D334">
        <f t="shared" ref="D334:D397" si="9">C334^2</f>
        <v>0.46499110692964263</v>
      </c>
      <c r="E334" t="s">
        <v>267</v>
      </c>
      <c r="F334">
        <v>15.5</v>
      </c>
      <c r="G334">
        <f t="shared" ref="G334:G397" si="10">F334-F$401</f>
        <v>-26.576470891948702</v>
      </c>
      <c r="H334">
        <f t="shared" ref="H334:H397" si="11">G334^2</f>
        <v>706.30880507059669</v>
      </c>
    </row>
    <row r="335" spans="1:8" x14ac:dyDescent="0.3">
      <c r="A335" t="s">
        <v>269</v>
      </c>
      <c r="B335">
        <v>10.199999999999999</v>
      </c>
      <c r="C335">
        <f t="shared" si="8"/>
        <v>-11.269902564102559</v>
      </c>
      <c r="D335">
        <f t="shared" si="9"/>
        <v>127.01070380436542</v>
      </c>
      <c r="E335" t="s">
        <v>269</v>
      </c>
      <c r="F335">
        <v>93.956400000000002</v>
      </c>
      <c r="G335">
        <f t="shared" si="10"/>
        <v>51.8799291080513</v>
      </c>
      <c r="H335">
        <f t="shared" si="11"/>
        <v>2691.5270442564288</v>
      </c>
    </row>
    <row r="336" spans="1:8" x14ac:dyDescent="0.3">
      <c r="A336" t="s">
        <v>271</v>
      </c>
      <c r="B336">
        <v>11.6</v>
      </c>
      <c r="C336">
        <f t="shared" si="8"/>
        <v>-9.8699025641025582</v>
      </c>
      <c r="D336">
        <f t="shared" si="9"/>
        <v>97.41497662487825</v>
      </c>
      <c r="E336" t="s">
        <v>271</v>
      </c>
      <c r="F336">
        <v>95.053399999999996</v>
      </c>
      <c r="G336">
        <f t="shared" si="10"/>
        <v>52.976929108051294</v>
      </c>
      <c r="H336">
        <f t="shared" si="11"/>
        <v>2806.5550177194923</v>
      </c>
    </row>
    <row r="337" spans="1:8" x14ac:dyDescent="0.3">
      <c r="A337" t="s">
        <v>273</v>
      </c>
      <c r="B337">
        <v>20.922999999999998</v>
      </c>
      <c r="C337">
        <f t="shared" si="8"/>
        <v>-0.54690256410255955</v>
      </c>
      <c r="D337">
        <f t="shared" si="9"/>
        <v>0.29910241462195425</v>
      </c>
      <c r="E337" t="s">
        <v>273</v>
      </c>
      <c r="F337">
        <v>13.3</v>
      </c>
      <c r="G337">
        <f t="shared" si="10"/>
        <v>-28.776470891948701</v>
      </c>
      <c r="H337">
        <f t="shared" si="11"/>
        <v>828.08527699517094</v>
      </c>
    </row>
    <row r="338" spans="1:8" x14ac:dyDescent="0.3">
      <c r="A338" t="s">
        <v>275</v>
      </c>
      <c r="B338">
        <v>13.12</v>
      </c>
      <c r="C338">
        <f t="shared" si="8"/>
        <v>-8.3499025641025586</v>
      </c>
      <c r="D338">
        <f t="shared" si="9"/>
        <v>69.720872830006485</v>
      </c>
      <c r="E338" t="s">
        <v>275</v>
      </c>
      <c r="F338">
        <v>82.78</v>
      </c>
      <c r="G338">
        <f t="shared" si="10"/>
        <v>40.703529108051299</v>
      </c>
      <c r="H338">
        <f t="shared" si="11"/>
        <v>1656.7772818499793</v>
      </c>
    </row>
    <row r="339" spans="1:8" x14ac:dyDescent="0.3">
      <c r="A339" t="s">
        <v>277</v>
      </c>
      <c r="B339">
        <v>20.419</v>
      </c>
      <c r="C339">
        <f t="shared" si="8"/>
        <v>-1.0509025641025573</v>
      </c>
      <c r="D339">
        <f t="shared" si="9"/>
        <v>1.1043961992373297</v>
      </c>
      <c r="E339" t="s">
        <v>277</v>
      </c>
      <c r="F339">
        <v>66.45</v>
      </c>
      <c r="G339">
        <f t="shared" si="10"/>
        <v>24.373529108051301</v>
      </c>
      <c r="H339">
        <f t="shared" si="11"/>
        <v>594.06892118102405</v>
      </c>
    </row>
    <row r="340" spans="1:8" x14ac:dyDescent="0.3">
      <c r="A340" t="s">
        <v>279</v>
      </c>
      <c r="B340">
        <v>29.582000000000001</v>
      </c>
      <c r="C340">
        <f t="shared" si="8"/>
        <v>8.1120974358974429</v>
      </c>
      <c r="D340">
        <f t="shared" si="9"/>
        <v>65.806124809493866</v>
      </c>
      <c r="E340" t="s">
        <v>279</v>
      </c>
      <c r="F340">
        <v>10.9</v>
      </c>
      <c r="G340">
        <f t="shared" si="10"/>
        <v>-31.176470891948703</v>
      </c>
      <c r="H340">
        <f t="shared" si="11"/>
        <v>971.97233727652474</v>
      </c>
    </row>
    <row r="341" spans="1:8" x14ac:dyDescent="0.3">
      <c r="A341" t="s">
        <v>281</v>
      </c>
      <c r="B341">
        <v>19.68</v>
      </c>
      <c r="C341">
        <f t="shared" si="8"/>
        <v>-1.7899025641025581</v>
      </c>
      <c r="D341">
        <f t="shared" si="9"/>
        <v>3.2037511889809123</v>
      </c>
      <c r="E341" t="s">
        <v>281</v>
      </c>
      <c r="F341">
        <v>44.03</v>
      </c>
      <c r="G341">
        <f t="shared" si="10"/>
        <v>1.9535291080512991</v>
      </c>
      <c r="H341">
        <f t="shared" si="11"/>
        <v>3.8162759760037042</v>
      </c>
    </row>
    <row r="342" spans="1:8" x14ac:dyDescent="0.3">
      <c r="A342" t="s">
        <v>283</v>
      </c>
      <c r="B342">
        <v>20.198</v>
      </c>
      <c r="C342">
        <f t="shared" si="8"/>
        <v>-1.2719025641025574</v>
      </c>
      <c r="D342">
        <f t="shared" si="9"/>
        <v>1.6177361325706603</v>
      </c>
      <c r="E342" t="s">
        <v>283</v>
      </c>
      <c r="F342">
        <v>39.200000000000003</v>
      </c>
      <c r="G342">
        <f t="shared" si="10"/>
        <v>-2.8764708919486992</v>
      </c>
      <c r="H342">
        <f t="shared" si="11"/>
        <v>8.2740847922281446</v>
      </c>
    </row>
    <row r="343" spans="1:8" x14ac:dyDescent="0.3">
      <c r="A343" t="s">
        <v>285</v>
      </c>
      <c r="B343">
        <v>23.79</v>
      </c>
      <c r="C343">
        <f t="shared" si="8"/>
        <v>2.3200974358974413</v>
      </c>
      <c r="D343">
        <f t="shared" si="9"/>
        <v>5.3828521120578818</v>
      </c>
      <c r="E343" t="s">
        <v>285</v>
      </c>
      <c r="F343">
        <v>37</v>
      </c>
      <c r="G343">
        <f t="shared" si="10"/>
        <v>-5.076470891948702</v>
      </c>
      <c r="H343">
        <f t="shared" si="11"/>
        <v>25.770556716802449</v>
      </c>
    </row>
    <row r="344" spans="1:8" x14ac:dyDescent="0.3">
      <c r="A344" t="s">
        <v>287</v>
      </c>
      <c r="B344">
        <v>28.899000000000001</v>
      </c>
      <c r="C344">
        <f t="shared" si="8"/>
        <v>7.4290974358974431</v>
      </c>
      <c r="D344">
        <f t="shared" si="9"/>
        <v>55.191488712057961</v>
      </c>
      <c r="E344" t="s">
        <v>287</v>
      </c>
      <c r="F344">
        <v>6.5</v>
      </c>
      <c r="G344">
        <f t="shared" si="10"/>
        <v>-35.576470891948702</v>
      </c>
      <c r="H344">
        <f t="shared" si="11"/>
        <v>1265.6852811256733</v>
      </c>
    </row>
    <row r="345" spans="1:8" x14ac:dyDescent="0.3">
      <c r="A345" t="s">
        <v>289</v>
      </c>
      <c r="B345">
        <v>9.6</v>
      </c>
      <c r="C345">
        <f t="shared" si="8"/>
        <v>-11.869902564102558</v>
      </c>
      <c r="D345">
        <f t="shared" si="9"/>
        <v>140.89458688128849</v>
      </c>
      <c r="E345" t="s">
        <v>289</v>
      </c>
      <c r="F345">
        <v>62.849200000000003</v>
      </c>
      <c r="G345">
        <f t="shared" si="10"/>
        <v>20.772729108051301</v>
      </c>
      <c r="H345">
        <f t="shared" si="11"/>
        <v>431.50627459648183</v>
      </c>
    </row>
    <row r="346" spans="1:8" x14ac:dyDescent="0.3">
      <c r="A346" t="s">
        <v>291</v>
      </c>
      <c r="B346">
        <v>10.8</v>
      </c>
      <c r="C346">
        <f t="shared" si="8"/>
        <v>-10.669902564102557</v>
      </c>
      <c r="D346">
        <f t="shared" si="9"/>
        <v>113.84682072744232</v>
      </c>
      <c r="E346" t="s">
        <v>291</v>
      </c>
      <c r="F346">
        <v>73.900000000000006</v>
      </c>
      <c r="G346">
        <f t="shared" si="10"/>
        <v>31.823529108051304</v>
      </c>
      <c r="H346">
        <f t="shared" si="11"/>
        <v>1012.7370048909886</v>
      </c>
    </row>
    <row r="347" spans="1:8" x14ac:dyDescent="0.3">
      <c r="A347" t="s">
        <v>293</v>
      </c>
      <c r="B347">
        <v>7.9</v>
      </c>
      <c r="C347">
        <f t="shared" si="8"/>
        <v>-13.569902564102557</v>
      </c>
      <c r="D347">
        <f t="shared" si="9"/>
        <v>184.14225559923716</v>
      </c>
      <c r="E347" t="s">
        <v>293</v>
      </c>
      <c r="F347">
        <v>62.095599999999997</v>
      </c>
      <c r="G347">
        <f t="shared" si="10"/>
        <v>20.019129108051295</v>
      </c>
      <c r="H347">
        <f t="shared" si="11"/>
        <v>400.76553024482666</v>
      </c>
    </row>
    <row r="348" spans="1:8" x14ac:dyDescent="0.3">
      <c r="A348" t="s">
        <v>295</v>
      </c>
      <c r="B348">
        <v>21.588000000000001</v>
      </c>
      <c r="C348">
        <f t="shared" si="8"/>
        <v>0.11809743589744315</v>
      </c>
      <c r="D348">
        <f t="shared" si="9"/>
        <v>1.3947004365550693E-2</v>
      </c>
      <c r="E348" t="s">
        <v>295</v>
      </c>
      <c r="F348">
        <v>36.9</v>
      </c>
      <c r="G348">
        <f t="shared" si="10"/>
        <v>-5.1764708919487035</v>
      </c>
      <c r="H348">
        <f t="shared" si="11"/>
        <v>26.795850895192206</v>
      </c>
    </row>
    <row r="349" spans="1:8" x14ac:dyDescent="0.3">
      <c r="A349" t="s">
        <v>297</v>
      </c>
      <c r="B349">
        <v>16.393000000000001</v>
      </c>
      <c r="C349">
        <f t="shared" si="8"/>
        <v>-5.0769025641025571</v>
      </c>
      <c r="D349">
        <f t="shared" si="9"/>
        <v>25.774939645391118</v>
      </c>
      <c r="E349" t="s">
        <v>297</v>
      </c>
      <c r="F349">
        <v>56.8</v>
      </c>
      <c r="G349">
        <f t="shared" si="10"/>
        <v>14.723529108051295</v>
      </c>
      <c r="H349">
        <f t="shared" si="11"/>
        <v>216.78230939563377</v>
      </c>
    </row>
    <row r="350" spans="1:8" x14ac:dyDescent="0.3">
      <c r="A350" t="s">
        <v>299</v>
      </c>
      <c r="B350">
        <v>11.94</v>
      </c>
      <c r="C350">
        <f t="shared" si="8"/>
        <v>-9.5299025641025583</v>
      </c>
      <c r="D350">
        <f t="shared" si="9"/>
        <v>90.81904288128851</v>
      </c>
      <c r="E350" t="s">
        <v>299</v>
      </c>
      <c r="F350">
        <v>85.3</v>
      </c>
      <c r="G350">
        <f t="shared" si="10"/>
        <v>43.223529108051295</v>
      </c>
      <c r="H350">
        <f t="shared" si="11"/>
        <v>1868.2734685545577</v>
      </c>
    </row>
    <row r="351" spans="1:8" x14ac:dyDescent="0.3">
      <c r="A351" t="s">
        <v>301</v>
      </c>
      <c r="B351">
        <v>8.8000000000000007</v>
      </c>
      <c r="C351">
        <f t="shared" si="8"/>
        <v>-12.669902564102557</v>
      </c>
      <c r="D351">
        <f t="shared" si="9"/>
        <v>160.52643098385255</v>
      </c>
      <c r="E351" t="s">
        <v>301</v>
      </c>
      <c r="F351">
        <v>49.764499999999998</v>
      </c>
      <c r="G351">
        <f t="shared" si="10"/>
        <v>7.6880291080512961</v>
      </c>
      <c r="H351">
        <f t="shared" si="11"/>
        <v>59.105791566244008</v>
      </c>
    </row>
    <row r="352" spans="1:8" x14ac:dyDescent="0.3">
      <c r="A352" t="s">
        <v>303</v>
      </c>
      <c r="B352">
        <v>13.2</v>
      </c>
      <c r="C352">
        <f t="shared" si="8"/>
        <v>-8.2699025641025585</v>
      </c>
      <c r="D352">
        <f t="shared" si="9"/>
        <v>68.391288419750069</v>
      </c>
      <c r="E352" t="s">
        <v>303</v>
      </c>
      <c r="F352">
        <v>67.97</v>
      </c>
      <c r="G352">
        <f t="shared" si="10"/>
        <v>25.893529108051297</v>
      </c>
      <c r="H352">
        <f t="shared" si="11"/>
        <v>670.4748496694998</v>
      </c>
    </row>
    <row r="353" spans="1:8" x14ac:dyDescent="0.3">
      <c r="A353" t="s">
        <v>305</v>
      </c>
      <c r="B353">
        <v>32.689</v>
      </c>
      <c r="C353">
        <f t="shared" si="8"/>
        <v>11.219097435897442</v>
      </c>
      <c r="D353">
        <f t="shared" si="9"/>
        <v>125.86814727616056</v>
      </c>
      <c r="E353" t="s">
        <v>305</v>
      </c>
      <c r="F353">
        <v>9</v>
      </c>
      <c r="G353">
        <f t="shared" si="10"/>
        <v>-33.076470891948702</v>
      </c>
      <c r="H353">
        <f t="shared" si="11"/>
        <v>1094.0529266659298</v>
      </c>
    </row>
    <row r="354" spans="1:8" x14ac:dyDescent="0.3">
      <c r="A354" t="s">
        <v>307</v>
      </c>
      <c r="B354">
        <v>20.576000000000001</v>
      </c>
      <c r="C354">
        <f t="shared" si="8"/>
        <v>-0.89390256410255731</v>
      </c>
      <c r="D354">
        <f t="shared" si="9"/>
        <v>0.79906179410912659</v>
      </c>
      <c r="E354" t="s">
        <v>307</v>
      </c>
      <c r="F354">
        <v>60.5</v>
      </c>
      <c r="G354">
        <f t="shared" si="10"/>
        <v>18.423529108051298</v>
      </c>
      <c r="H354">
        <f t="shared" si="11"/>
        <v>339.42642479521345</v>
      </c>
    </row>
    <row r="355" spans="1:8" x14ac:dyDescent="0.3">
      <c r="A355" t="s">
        <v>309</v>
      </c>
      <c r="B355">
        <v>33.476999999999997</v>
      </c>
      <c r="C355">
        <f t="shared" si="8"/>
        <v>12.007097435897439</v>
      </c>
      <c r="D355">
        <f t="shared" si="9"/>
        <v>144.17038883513484</v>
      </c>
      <c r="E355" t="s">
        <v>309</v>
      </c>
      <c r="F355">
        <v>22.7</v>
      </c>
      <c r="G355">
        <f t="shared" si="10"/>
        <v>-19.376470891948703</v>
      </c>
      <c r="H355">
        <f t="shared" si="11"/>
        <v>375.44762422653537</v>
      </c>
    </row>
    <row r="356" spans="1:8" x14ac:dyDescent="0.3">
      <c r="A356" t="s">
        <v>311</v>
      </c>
      <c r="B356">
        <v>38.533000000000001</v>
      </c>
      <c r="C356">
        <f t="shared" si="8"/>
        <v>17.063097435897443</v>
      </c>
      <c r="D356">
        <f t="shared" si="9"/>
        <v>291.14929410692991</v>
      </c>
      <c r="E356" t="s">
        <v>311</v>
      </c>
      <c r="F356">
        <v>13.1</v>
      </c>
      <c r="G356">
        <f t="shared" si="10"/>
        <v>-28.976470891948701</v>
      </c>
      <c r="H356">
        <f t="shared" si="11"/>
        <v>839.63586535195032</v>
      </c>
    </row>
    <row r="357" spans="1:8" x14ac:dyDescent="0.3">
      <c r="A357" t="s">
        <v>313</v>
      </c>
      <c r="B357">
        <v>9.3000000000000007</v>
      </c>
      <c r="C357">
        <f t="shared" si="8"/>
        <v>-12.169902564102557</v>
      </c>
      <c r="D357">
        <f t="shared" si="9"/>
        <v>148.10652841974999</v>
      </c>
      <c r="E357" t="s">
        <v>313</v>
      </c>
      <c r="F357">
        <v>81</v>
      </c>
      <c r="G357">
        <f t="shared" si="10"/>
        <v>38.923529108051298</v>
      </c>
      <c r="H357">
        <f t="shared" si="11"/>
        <v>1515.0411182253167</v>
      </c>
    </row>
    <row r="358" spans="1:8" x14ac:dyDescent="0.3">
      <c r="A358" t="s">
        <v>315</v>
      </c>
      <c r="B358">
        <v>30.577999999999999</v>
      </c>
      <c r="C358">
        <f t="shared" si="8"/>
        <v>9.1080974358974416</v>
      </c>
      <c r="D358">
        <f t="shared" si="9"/>
        <v>82.957438901801552</v>
      </c>
      <c r="E358" t="s">
        <v>315</v>
      </c>
      <c r="F358">
        <v>8</v>
      </c>
      <c r="G358">
        <f t="shared" si="10"/>
        <v>-34.076470891948702</v>
      </c>
      <c r="H358">
        <f t="shared" si="11"/>
        <v>1161.2058684498272</v>
      </c>
    </row>
    <row r="359" spans="1:8" x14ac:dyDescent="0.3">
      <c r="A359" t="s">
        <v>317</v>
      </c>
      <c r="B359">
        <v>36.728999999999999</v>
      </c>
      <c r="C359">
        <f t="shared" si="8"/>
        <v>15.259097435897441</v>
      </c>
      <c r="D359">
        <f t="shared" si="9"/>
        <v>232.84005455821188</v>
      </c>
      <c r="E359" t="s">
        <v>317</v>
      </c>
      <c r="F359">
        <v>1.7</v>
      </c>
      <c r="G359">
        <f t="shared" si="10"/>
        <v>-40.376470891948699</v>
      </c>
      <c r="H359">
        <f t="shared" si="11"/>
        <v>1630.2594016883806</v>
      </c>
    </row>
    <row r="360" spans="1:8" x14ac:dyDescent="0.3">
      <c r="A360" t="s">
        <v>319</v>
      </c>
      <c r="B360">
        <v>17.475999999999999</v>
      </c>
      <c r="C360">
        <f t="shared" si="8"/>
        <v>-3.9939025641025587</v>
      </c>
      <c r="D360">
        <f t="shared" si="9"/>
        <v>15.951257691544994</v>
      </c>
      <c r="E360" t="s">
        <v>319</v>
      </c>
      <c r="F360">
        <v>23.109300000000001</v>
      </c>
      <c r="G360">
        <f t="shared" si="10"/>
        <v>-18.967170891948701</v>
      </c>
      <c r="H360">
        <f t="shared" si="11"/>
        <v>359.75357164438606</v>
      </c>
    </row>
    <row r="361" spans="1:8" x14ac:dyDescent="0.3">
      <c r="A361" t="s">
        <v>321</v>
      </c>
      <c r="B361">
        <v>43.890999999999998</v>
      </c>
      <c r="C361">
        <f t="shared" si="8"/>
        <v>22.42109743589744</v>
      </c>
      <c r="D361">
        <f t="shared" si="9"/>
        <v>502.70561023000676</v>
      </c>
      <c r="E361" t="s">
        <v>321</v>
      </c>
      <c r="F361">
        <v>1.5</v>
      </c>
      <c r="G361">
        <f t="shared" si="10"/>
        <v>-40.576470891948702</v>
      </c>
      <c r="H361">
        <f t="shared" si="11"/>
        <v>1646.4499900451603</v>
      </c>
    </row>
    <row r="362" spans="1:8" x14ac:dyDescent="0.3">
      <c r="A362" t="s">
        <v>323</v>
      </c>
      <c r="B362">
        <v>9.1999999999999993</v>
      </c>
      <c r="C362">
        <f t="shared" si="8"/>
        <v>-12.269902564102559</v>
      </c>
      <c r="D362">
        <f t="shared" si="9"/>
        <v>150.55050893257055</v>
      </c>
      <c r="E362" t="s">
        <v>323</v>
      </c>
      <c r="F362">
        <v>51.5</v>
      </c>
      <c r="G362">
        <f t="shared" si="10"/>
        <v>9.423529108051298</v>
      </c>
      <c r="H362">
        <f t="shared" si="11"/>
        <v>88.802900850290087</v>
      </c>
    </row>
    <row r="363" spans="1:8" x14ac:dyDescent="0.3">
      <c r="A363" t="s">
        <v>325</v>
      </c>
      <c r="B363">
        <v>37.125999999999998</v>
      </c>
      <c r="C363">
        <f t="shared" si="8"/>
        <v>15.65609743589744</v>
      </c>
      <c r="D363">
        <f t="shared" si="9"/>
        <v>245.11338692231439</v>
      </c>
      <c r="E363" t="s">
        <v>325</v>
      </c>
      <c r="F363">
        <v>14.1</v>
      </c>
      <c r="G363">
        <f t="shared" si="10"/>
        <v>-27.976470891948701</v>
      </c>
      <c r="H363">
        <f t="shared" si="11"/>
        <v>782.68292356805296</v>
      </c>
    </row>
    <row r="364" spans="1:8" x14ac:dyDescent="0.3">
      <c r="A364" t="s">
        <v>327</v>
      </c>
      <c r="B364">
        <v>34.536999999999999</v>
      </c>
      <c r="C364">
        <f t="shared" si="8"/>
        <v>13.067097435897441</v>
      </c>
      <c r="D364">
        <f t="shared" si="9"/>
        <v>170.74903539923747</v>
      </c>
      <c r="E364" t="s">
        <v>327</v>
      </c>
      <c r="F364">
        <v>23</v>
      </c>
      <c r="G364">
        <f t="shared" si="10"/>
        <v>-19.076470891948702</v>
      </c>
      <c r="H364">
        <f t="shared" si="11"/>
        <v>363.9117416913661</v>
      </c>
    </row>
    <row r="365" spans="1:8" x14ac:dyDescent="0.3">
      <c r="A365" t="s">
        <v>329</v>
      </c>
      <c r="B365">
        <v>18.454999999999998</v>
      </c>
      <c r="C365">
        <f t="shared" si="8"/>
        <v>-3.0149025641025595</v>
      </c>
      <c r="D365">
        <f t="shared" si="9"/>
        <v>9.0896374710321872</v>
      </c>
      <c r="E365" t="s">
        <v>329</v>
      </c>
      <c r="F365">
        <v>37.4</v>
      </c>
      <c r="G365">
        <f t="shared" si="10"/>
        <v>-4.6764708919487035</v>
      </c>
      <c r="H365">
        <f t="shared" si="11"/>
        <v>21.869380003243503</v>
      </c>
    </row>
    <row r="366" spans="1:8" x14ac:dyDescent="0.3">
      <c r="A366" t="s">
        <v>331</v>
      </c>
      <c r="B366">
        <v>10.1</v>
      </c>
      <c r="C366">
        <f t="shared" si="8"/>
        <v>-11.369902564102558</v>
      </c>
      <c r="D366">
        <f t="shared" si="9"/>
        <v>129.27468431718592</v>
      </c>
      <c r="E366" t="s">
        <v>331</v>
      </c>
      <c r="F366">
        <v>77.882599999999996</v>
      </c>
      <c r="G366">
        <f t="shared" si="10"/>
        <v>35.806129108051294</v>
      </c>
      <c r="H366">
        <f t="shared" si="11"/>
        <v>1282.0788817024381</v>
      </c>
    </row>
    <row r="367" spans="1:8" x14ac:dyDescent="0.3">
      <c r="A367" t="s">
        <v>333</v>
      </c>
      <c r="B367">
        <v>10.199999999999999</v>
      </c>
      <c r="C367">
        <f t="shared" si="8"/>
        <v>-11.269902564102559</v>
      </c>
      <c r="D367">
        <f t="shared" si="9"/>
        <v>127.01070380436542</v>
      </c>
      <c r="E367" t="s">
        <v>333</v>
      </c>
      <c r="F367">
        <v>72.675600000000003</v>
      </c>
      <c r="G367">
        <f t="shared" si="10"/>
        <v>30.599129108051301</v>
      </c>
      <c r="H367">
        <f t="shared" si="11"/>
        <v>936.30670217119234</v>
      </c>
    </row>
    <row r="368" spans="1:8" x14ac:dyDescent="0.3">
      <c r="A368" t="s">
        <v>335</v>
      </c>
      <c r="B368">
        <v>11.8</v>
      </c>
      <c r="C368">
        <f t="shared" si="8"/>
        <v>-9.6699025641025571</v>
      </c>
      <c r="D368">
        <f t="shared" si="9"/>
        <v>93.507015599237207</v>
      </c>
      <c r="E368" t="s">
        <v>335</v>
      </c>
      <c r="F368">
        <v>94.783600000000007</v>
      </c>
      <c r="G368">
        <f t="shared" si="10"/>
        <v>52.707129108051305</v>
      </c>
      <c r="H368">
        <f t="shared" si="11"/>
        <v>2778.0414588127892</v>
      </c>
    </row>
    <row r="369" spans="1:8" x14ac:dyDescent="0.3">
      <c r="A369" t="s">
        <v>337</v>
      </c>
      <c r="B369">
        <v>30.093</v>
      </c>
      <c r="C369">
        <f t="shared" si="8"/>
        <v>8.6230974358974422</v>
      </c>
      <c r="D369">
        <f t="shared" si="9"/>
        <v>74.357809388981039</v>
      </c>
      <c r="E369" t="s">
        <v>337</v>
      </c>
      <c r="F369">
        <v>24.7</v>
      </c>
      <c r="G369">
        <f t="shared" si="10"/>
        <v>-17.376470891948703</v>
      </c>
      <c r="H369">
        <f t="shared" si="11"/>
        <v>301.94174065874057</v>
      </c>
    </row>
    <row r="370" spans="1:8" x14ac:dyDescent="0.3">
      <c r="A370" t="s">
        <v>339</v>
      </c>
      <c r="B370">
        <v>18.600000000000001</v>
      </c>
      <c r="C370">
        <f t="shared" si="8"/>
        <v>-2.8699025641025564</v>
      </c>
      <c r="D370">
        <f t="shared" si="9"/>
        <v>8.2363407274424283</v>
      </c>
      <c r="E370" t="s">
        <v>339</v>
      </c>
      <c r="F370">
        <v>50.4</v>
      </c>
      <c r="G370">
        <f t="shared" si="10"/>
        <v>8.3235291080512965</v>
      </c>
      <c r="H370">
        <f t="shared" si="11"/>
        <v>69.281136812577216</v>
      </c>
    </row>
    <row r="371" spans="1:8" x14ac:dyDescent="0.3">
      <c r="A371" t="s">
        <v>341</v>
      </c>
      <c r="B371">
        <v>24.042999999999999</v>
      </c>
      <c r="C371">
        <f t="shared" si="8"/>
        <v>2.5730974358974414</v>
      </c>
      <c r="D371">
        <f t="shared" si="9"/>
        <v>6.6208304146219881</v>
      </c>
      <c r="E371" t="s">
        <v>341</v>
      </c>
      <c r="F371">
        <v>26.2</v>
      </c>
      <c r="G371">
        <f t="shared" si="10"/>
        <v>-15.876470891948703</v>
      </c>
      <c r="H371">
        <f t="shared" si="11"/>
        <v>252.06232798289443</v>
      </c>
    </row>
    <row r="372" spans="1:8" x14ac:dyDescent="0.3">
      <c r="A372" t="s">
        <v>343</v>
      </c>
      <c r="B372">
        <v>45.744999999999997</v>
      </c>
      <c r="C372">
        <f t="shared" si="8"/>
        <v>24.27509743589744</v>
      </c>
      <c r="D372">
        <f t="shared" si="9"/>
        <v>589.28035552231449</v>
      </c>
      <c r="E372" t="s">
        <v>343</v>
      </c>
      <c r="F372">
        <v>2.2999999999999998</v>
      </c>
      <c r="G372">
        <f t="shared" si="10"/>
        <v>-39.776470891948705</v>
      </c>
      <c r="H372">
        <f t="shared" si="11"/>
        <v>1582.1676366180427</v>
      </c>
    </row>
    <row r="373" spans="1:8" x14ac:dyDescent="0.3">
      <c r="A373" t="s">
        <v>345</v>
      </c>
      <c r="B373">
        <v>36.08</v>
      </c>
      <c r="C373">
        <f t="shared" si="8"/>
        <v>14.61009743589744</v>
      </c>
      <c r="D373">
        <f t="shared" si="9"/>
        <v>213.45494708641695</v>
      </c>
      <c r="E373" t="s">
        <v>345</v>
      </c>
      <c r="F373">
        <v>4.5</v>
      </c>
      <c r="G373">
        <f t="shared" si="10"/>
        <v>-37.576470891948702</v>
      </c>
      <c r="H373">
        <f t="shared" si="11"/>
        <v>1411.9911646934681</v>
      </c>
    </row>
    <row r="374" spans="1:8" x14ac:dyDescent="0.3">
      <c r="A374" t="s">
        <v>347</v>
      </c>
      <c r="B374">
        <v>11.041</v>
      </c>
      <c r="C374">
        <f t="shared" si="8"/>
        <v>-10.428902564102557</v>
      </c>
      <c r="D374">
        <f t="shared" si="9"/>
        <v>108.76200869154489</v>
      </c>
      <c r="E374" t="s">
        <v>347</v>
      </c>
      <c r="F374">
        <v>28.94</v>
      </c>
      <c r="G374">
        <f t="shared" si="10"/>
        <v>-13.136470891948701</v>
      </c>
      <c r="H374">
        <f t="shared" si="11"/>
        <v>172.56686749501549</v>
      </c>
    </row>
    <row r="375" spans="1:8" x14ac:dyDescent="0.3">
      <c r="A375" t="s">
        <v>349</v>
      </c>
      <c r="B375">
        <v>30.792000000000002</v>
      </c>
      <c r="C375">
        <f t="shared" si="8"/>
        <v>9.3220974358974438</v>
      </c>
      <c r="D375">
        <f t="shared" si="9"/>
        <v>86.901500604365694</v>
      </c>
      <c r="E375" t="s">
        <v>349</v>
      </c>
      <c r="F375">
        <v>16</v>
      </c>
      <c r="G375">
        <f t="shared" si="10"/>
        <v>-26.076470891948702</v>
      </c>
      <c r="H375">
        <f t="shared" si="11"/>
        <v>679.98233417864799</v>
      </c>
    </row>
    <row r="376" spans="1:8" x14ac:dyDescent="0.3">
      <c r="A376" t="s">
        <v>351</v>
      </c>
      <c r="B376">
        <v>21.321999999999999</v>
      </c>
      <c r="C376">
        <f t="shared" si="8"/>
        <v>-0.14790256410255864</v>
      </c>
      <c r="D376">
        <f t="shared" si="9"/>
        <v>2.1875168468111467E-2</v>
      </c>
      <c r="E376" t="s">
        <v>351</v>
      </c>
      <c r="F376">
        <v>9.6</v>
      </c>
      <c r="G376">
        <f t="shared" si="10"/>
        <v>-32.476470891948701</v>
      </c>
      <c r="H376">
        <f t="shared" si="11"/>
        <v>1054.7211615955912</v>
      </c>
    </row>
    <row r="377" spans="1:8" x14ac:dyDescent="0.3">
      <c r="A377" t="s">
        <v>353</v>
      </c>
      <c r="B377">
        <v>35.755000000000003</v>
      </c>
      <c r="C377">
        <f t="shared" si="8"/>
        <v>14.285097435897445</v>
      </c>
      <c r="D377">
        <f t="shared" si="9"/>
        <v>204.06400875308375</v>
      </c>
      <c r="E377" t="s">
        <v>353</v>
      </c>
      <c r="F377">
        <v>1.1000000000000001</v>
      </c>
      <c r="G377">
        <f t="shared" si="10"/>
        <v>-40.976470891948701</v>
      </c>
      <c r="H377">
        <f t="shared" si="11"/>
        <v>1679.0711667587191</v>
      </c>
    </row>
    <row r="378" spans="1:8" x14ac:dyDescent="0.3">
      <c r="A378" t="s">
        <v>355</v>
      </c>
      <c r="B378">
        <v>25.408999999999999</v>
      </c>
      <c r="C378">
        <f t="shared" si="8"/>
        <v>3.9390974358974411</v>
      </c>
      <c r="D378">
        <f t="shared" si="9"/>
        <v>15.516488609493795</v>
      </c>
      <c r="E378" t="s">
        <v>355</v>
      </c>
      <c r="F378">
        <v>35</v>
      </c>
      <c r="G378">
        <f t="shared" si="10"/>
        <v>-7.076470891948702</v>
      </c>
      <c r="H378">
        <f t="shared" si="11"/>
        <v>50.076440284597261</v>
      </c>
    </row>
    <row r="379" spans="1:8" x14ac:dyDescent="0.3">
      <c r="A379" t="s">
        <v>357</v>
      </c>
      <c r="B379">
        <v>14.59</v>
      </c>
      <c r="C379">
        <f t="shared" si="8"/>
        <v>-6.879902564102558</v>
      </c>
      <c r="D379">
        <f t="shared" si="9"/>
        <v>47.333059291544949</v>
      </c>
      <c r="E379" t="s">
        <v>357</v>
      </c>
      <c r="F379">
        <v>63.8</v>
      </c>
      <c r="G379">
        <f t="shared" si="10"/>
        <v>21.723529108051295</v>
      </c>
      <c r="H379">
        <f t="shared" si="11"/>
        <v>471.91171690835188</v>
      </c>
    </row>
    <row r="380" spans="1:8" x14ac:dyDescent="0.3">
      <c r="A380" t="s">
        <v>359</v>
      </c>
      <c r="B380">
        <v>19.8</v>
      </c>
      <c r="C380">
        <f t="shared" si="8"/>
        <v>-1.6699025641025571</v>
      </c>
      <c r="D380">
        <f t="shared" si="9"/>
        <v>2.788574573596295</v>
      </c>
      <c r="E380" t="s">
        <v>359</v>
      </c>
      <c r="F380">
        <v>43.8</v>
      </c>
      <c r="G380">
        <f t="shared" si="10"/>
        <v>1.7235291080512951</v>
      </c>
      <c r="H380">
        <f t="shared" si="11"/>
        <v>2.970552586300093</v>
      </c>
    </row>
    <row r="381" spans="1:8" x14ac:dyDescent="0.3">
      <c r="A381" t="s">
        <v>361</v>
      </c>
      <c r="B381">
        <v>16.835999999999999</v>
      </c>
      <c r="C381">
        <f t="shared" si="8"/>
        <v>-4.6339025641025593</v>
      </c>
      <c r="D381">
        <f t="shared" si="9"/>
        <v>21.473052973596275</v>
      </c>
      <c r="E381" t="s">
        <v>361</v>
      </c>
      <c r="F381">
        <v>46.25</v>
      </c>
      <c r="G381">
        <f t="shared" si="10"/>
        <v>4.173529108051298</v>
      </c>
      <c r="H381">
        <f t="shared" si="11"/>
        <v>17.418345215751462</v>
      </c>
    </row>
    <row r="382" spans="1:8" x14ac:dyDescent="0.3">
      <c r="A382" t="s">
        <v>363</v>
      </c>
      <c r="B382">
        <v>39.518000000000001</v>
      </c>
      <c r="C382">
        <f t="shared" si="8"/>
        <v>18.048097435897443</v>
      </c>
      <c r="D382">
        <f t="shared" si="9"/>
        <v>325.73382105564787</v>
      </c>
      <c r="E382" t="s">
        <v>363</v>
      </c>
      <c r="F382">
        <v>4.4000000000000004</v>
      </c>
      <c r="G382">
        <f t="shared" si="10"/>
        <v>-37.676470891948703</v>
      </c>
      <c r="H382">
        <f t="shared" si="11"/>
        <v>1419.5164588718578</v>
      </c>
    </row>
    <row r="383" spans="1:8" x14ac:dyDescent="0.3">
      <c r="A383" t="s">
        <v>365</v>
      </c>
      <c r="B383">
        <v>43.473999999999997</v>
      </c>
      <c r="C383">
        <f t="shared" si="8"/>
        <v>22.004097435897439</v>
      </c>
      <c r="D383">
        <f t="shared" si="9"/>
        <v>484.18030396846825</v>
      </c>
      <c r="E383" t="s">
        <v>365</v>
      </c>
      <c r="F383">
        <v>16.2</v>
      </c>
      <c r="G383">
        <f t="shared" si="10"/>
        <v>-25.876470891948703</v>
      </c>
      <c r="H383">
        <f t="shared" si="11"/>
        <v>669.59174582186847</v>
      </c>
    </row>
    <row r="384" spans="1:8" x14ac:dyDescent="0.3">
      <c r="A384" t="s">
        <v>367</v>
      </c>
      <c r="B384">
        <v>11.1</v>
      </c>
      <c r="C384">
        <f t="shared" si="8"/>
        <v>-10.369902564102558</v>
      </c>
      <c r="D384">
        <f t="shared" si="9"/>
        <v>107.53487918898081</v>
      </c>
      <c r="E384" t="s">
        <v>367</v>
      </c>
      <c r="F384">
        <v>41</v>
      </c>
      <c r="G384">
        <f t="shared" si="10"/>
        <v>-1.076470891948702</v>
      </c>
      <c r="H384">
        <f t="shared" si="11"/>
        <v>1.1587895812128342</v>
      </c>
    </row>
    <row r="385" spans="1:8" x14ac:dyDescent="0.3">
      <c r="A385" t="s">
        <v>369</v>
      </c>
      <c r="B385">
        <v>14.374000000000001</v>
      </c>
      <c r="C385">
        <f t="shared" si="8"/>
        <v>-7.0959025641025573</v>
      </c>
      <c r="D385">
        <f t="shared" si="9"/>
        <v>50.351833199237248</v>
      </c>
      <c r="E385" t="s">
        <v>369</v>
      </c>
      <c r="F385">
        <v>57.69</v>
      </c>
      <c r="G385">
        <f t="shared" si="10"/>
        <v>15.613529108051296</v>
      </c>
      <c r="H385">
        <f t="shared" si="11"/>
        <v>243.7822912079651</v>
      </c>
    </row>
    <row r="386" spans="1:8" x14ac:dyDescent="0.3">
      <c r="A386" t="s">
        <v>371</v>
      </c>
      <c r="B386">
        <v>12.5</v>
      </c>
      <c r="C386">
        <f t="shared" si="8"/>
        <v>-8.9699025641025578</v>
      </c>
      <c r="D386">
        <f t="shared" si="9"/>
        <v>80.459152009493636</v>
      </c>
      <c r="E386" t="s">
        <v>371</v>
      </c>
      <c r="F386">
        <v>84.2</v>
      </c>
      <c r="G386">
        <f t="shared" si="10"/>
        <v>42.123529108051301</v>
      </c>
      <c r="H386">
        <f t="shared" si="11"/>
        <v>1774.3917045168453</v>
      </c>
    </row>
    <row r="387" spans="1:8" x14ac:dyDescent="0.3">
      <c r="A387" t="s">
        <v>373</v>
      </c>
      <c r="B387">
        <v>22.5</v>
      </c>
      <c r="C387">
        <f t="shared" si="8"/>
        <v>1.0300974358974422</v>
      </c>
      <c r="D387">
        <f t="shared" si="9"/>
        <v>1.0611007274424851</v>
      </c>
      <c r="E387" t="s">
        <v>373</v>
      </c>
      <c r="F387">
        <v>38.200000000000003</v>
      </c>
      <c r="G387">
        <f t="shared" si="10"/>
        <v>-3.8764708919486992</v>
      </c>
      <c r="H387">
        <f t="shared" si="11"/>
        <v>15.027026576125543</v>
      </c>
    </row>
    <row r="388" spans="1:8" x14ac:dyDescent="0.3">
      <c r="A388" t="s">
        <v>375</v>
      </c>
      <c r="B388">
        <v>16.306000000000001</v>
      </c>
      <c r="C388">
        <f t="shared" si="8"/>
        <v>-5.1639025641025569</v>
      </c>
      <c r="D388">
        <f t="shared" si="9"/>
        <v>26.665889691544962</v>
      </c>
      <c r="E388" t="s">
        <v>375</v>
      </c>
      <c r="F388">
        <v>52</v>
      </c>
      <c r="G388">
        <f t="shared" si="10"/>
        <v>9.923529108051298</v>
      </c>
      <c r="H388">
        <f t="shared" si="11"/>
        <v>98.476429958341384</v>
      </c>
    </row>
    <row r="389" spans="1:8" x14ac:dyDescent="0.3">
      <c r="A389" t="s">
        <v>377</v>
      </c>
      <c r="B389">
        <v>19.841999999999999</v>
      </c>
      <c r="C389">
        <f t="shared" si="8"/>
        <v>-1.6279025641025591</v>
      </c>
      <c r="D389">
        <f t="shared" si="9"/>
        <v>2.6500667582116866</v>
      </c>
      <c r="E389" t="s">
        <v>377</v>
      </c>
      <c r="F389">
        <v>54.9</v>
      </c>
      <c r="G389">
        <f t="shared" si="10"/>
        <v>12.823529108051297</v>
      </c>
      <c r="H389">
        <f t="shared" si="11"/>
        <v>164.44289878503889</v>
      </c>
    </row>
    <row r="390" spans="1:8" x14ac:dyDescent="0.3">
      <c r="A390" t="s">
        <v>379</v>
      </c>
      <c r="B390">
        <v>10.7</v>
      </c>
      <c r="C390">
        <f t="shared" si="8"/>
        <v>-10.769902564102559</v>
      </c>
      <c r="D390">
        <f t="shared" si="9"/>
        <v>115.99080124026287</v>
      </c>
      <c r="E390" t="s">
        <v>379</v>
      </c>
      <c r="F390">
        <v>45.3</v>
      </c>
      <c r="G390">
        <f t="shared" si="10"/>
        <v>3.2235291080512951</v>
      </c>
      <c r="H390">
        <f t="shared" si="11"/>
        <v>10.391139910453978</v>
      </c>
    </row>
    <row r="391" spans="1:8" x14ac:dyDescent="0.3">
      <c r="A391" t="s">
        <v>381</v>
      </c>
      <c r="B391">
        <v>15.537000000000001</v>
      </c>
      <c r="C391">
        <f t="shared" si="8"/>
        <v>-5.932902564102557</v>
      </c>
      <c r="D391">
        <f t="shared" si="9"/>
        <v>35.199332835134697</v>
      </c>
      <c r="E391" t="s">
        <v>381</v>
      </c>
      <c r="F391">
        <v>43.9</v>
      </c>
      <c r="G391">
        <f t="shared" si="10"/>
        <v>1.8235291080512965</v>
      </c>
      <c r="H391">
        <f t="shared" si="11"/>
        <v>3.3252584079103573</v>
      </c>
    </row>
    <row r="392" spans="1:8" x14ac:dyDescent="0.3">
      <c r="A392" t="s">
        <v>383</v>
      </c>
      <c r="B392">
        <v>26.739000000000001</v>
      </c>
      <c r="C392">
        <f t="shared" si="8"/>
        <v>5.2690974358974429</v>
      </c>
      <c r="D392">
        <f t="shared" si="9"/>
        <v>27.763387788981007</v>
      </c>
      <c r="E392" t="s">
        <v>383</v>
      </c>
      <c r="F392">
        <v>11.3</v>
      </c>
      <c r="G392">
        <f t="shared" si="10"/>
        <v>-30.776470891948701</v>
      </c>
      <c r="H392">
        <f t="shared" si="11"/>
        <v>947.19116056296571</v>
      </c>
    </row>
    <row r="393" spans="1:8" x14ac:dyDescent="0.3">
      <c r="A393" t="s">
        <v>385</v>
      </c>
      <c r="B393">
        <v>30.393999999999998</v>
      </c>
      <c r="C393">
        <f t="shared" si="8"/>
        <v>8.9240974358974405</v>
      </c>
      <c r="D393">
        <f t="shared" si="9"/>
        <v>79.639515045391278</v>
      </c>
      <c r="E393" t="s">
        <v>385</v>
      </c>
      <c r="F393">
        <v>46.6</v>
      </c>
      <c r="G393">
        <f t="shared" si="10"/>
        <v>4.5235291080512994</v>
      </c>
      <c r="H393">
        <f t="shared" si="11"/>
        <v>20.462315591387384</v>
      </c>
    </row>
    <row r="394" spans="1:8" x14ac:dyDescent="0.3">
      <c r="A394" t="s">
        <v>387</v>
      </c>
      <c r="B394">
        <v>26.172000000000001</v>
      </c>
      <c r="C394">
        <f t="shared" si="8"/>
        <v>4.7020974358974428</v>
      </c>
      <c r="D394">
        <f t="shared" si="9"/>
        <v>22.109720296673306</v>
      </c>
      <c r="E394" t="s">
        <v>387</v>
      </c>
      <c r="F394">
        <v>15.3</v>
      </c>
      <c r="G394">
        <f t="shared" si="10"/>
        <v>-26.776470891948701</v>
      </c>
      <c r="H394">
        <f t="shared" si="11"/>
        <v>716.97939342737607</v>
      </c>
    </row>
    <row r="395" spans="1:8" x14ac:dyDescent="0.3">
      <c r="A395" t="s">
        <v>389</v>
      </c>
      <c r="B395">
        <v>32.947000000000003</v>
      </c>
      <c r="C395">
        <f t="shared" si="8"/>
        <v>11.477097435897445</v>
      </c>
      <c r="D395">
        <f t="shared" si="9"/>
        <v>131.72376555308369</v>
      </c>
      <c r="E395" t="s">
        <v>389</v>
      </c>
      <c r="F395">
        <v>20</v>
      </c>
      <c r="G395">
        <f t="shared" si="10"/>
        <v>-22.076470891948702</v>
      </c>
      <c r="H395">
        <f t="shared" si="11"/>
        <v>487.37056704305832</v>
      </c>
    </row>
    <row r="396" spans="1:8" x14ac:dyDescent="0.3">
      <c r="A396" t="s">
        <v>391</v>
      </c>
      <c r="B396">
        <v>20.85</v>
      </c>
      <c r="C396">
        <f t="shared" si="8"/>
        <v>-0.6199025641025564</v>
      </c>
      <c r="D396">
        <f t="shared" si="9"/>
        <v>0.38427918898092406</v>
      </c>
      <c r="E396" t="s">
        <v>391</v>
      </c>
      <c r="F396">
        <v>46.5</v>
      </c>
      <c r="G396">
        <f t="shared" si="10"/>
        <v>4.423529108051298</v>
      </c>
      <c r="H396">
        <f t="shared" si="11"/>
        <v>19.567609769777111</v>
      </c>
    </row>
    <row r="397" spans="1:8" x14ac:dyDescent="0.3">
      <c r="A397" t="s">
        <v>393</v>
      </c>
      <c r="B397">
        <v>42.393999999999998</v>
      </c>
      <c r="C397">
        <f t="shared" si="8"/>
        <v>20.924097435897441</v>
      </c>
      <c r="D397">
        <f t="shared" si="9"/>
        <v>437.81785350692985</v>
      </c>
      <c r="E397" t="s">
        <v>393</v>
      </c>
      <c r="F397">
        <v>2.2000000000000002</v>
      </c>
      <c r="G397">
        <f t="shared" si="10"/>
        <v>-39.876470891948699</v>
      </c>
      <c r="H397">
        <f t="shared" si="11"/>
        <v>1590.132930796432</v>
      </c>
    </row>
    <row r="398" spans="1:8" x14ac:dyDescent="0.3">
      <c r="A398" t="s">
        <v>395</v>
      </c>
      <c r="B398">
        <v>40.470999999999997</v>
      </c>
      <c r="C398">
        <f t="shared" ref="C398:C399" si="12">B398-B$401</f>
        <v>19.001097435897439</v>
      </c>
      <c r="D398">
        <f t="shared" ref="D398:D399" si="13">C398^2</f>
        <v>361.04170376846821</v>
      </c>
      <c r="E398" t="s">
        <v>395</v>
      </c>
      <c r="F398">
        <v>15.4</v>
      </c>
      <c r="G398">
        <f t="shared" ref="G398:G399" si="14">F398-F$401</f>
        <v>-26.676470891948703</v>
      </c>
      <c r="H398">
        <f t="shared" ref="H398:H399" si="15">G398^2</f>
        <v>711.63409924898644</v>
      </c>
    </row>
    <row r="399" spans="1:8" x14ac:dyDescent="0.3">
      <c r="A399" t="s">
        <v>397</v>
      </c>
      <c r="B399">
        <v>35.71</v>
      </c>
      <c r="C399">
        <f t="shared" si="12"/>
        <v>14.240097435897443</v>
      </c>
      <c r="D399">
        <f t="shared" si="13"/>
        <v>202.78037498385294</v>
      </c>
      <c r="E399" t="s">
        <v>397</v>
      </c>
      <c r="F399">
        <v>18.5</v>
      </c>
      <c r="G399">
        <f t="shared" si="14"/>
        <v>-23.576470891948702</v>
      </c>
      <c r="H399">
        <f t="shared" si="15"/>
        <v>555.84997971890448</v>
      </c>
    </row>
    <row r="401" spans="1:9" x14ac:dyDescent="0.3">
      <c r="A401" t="s">
        <v>402</v>
      </c>
      <c r="B401">
        <f>AVERAGE(B205:B399)</f>
        <v>21.469902564102558</v>
      </c>
      <c r="D401">
        <f>SUM(D205:D399)</f>
        <v>21820.186789148716</v>
      </c>
      <c r="F401">
        <f>AVERAGE(F205:F399)</f>
        <v>42.076470891948702</v>
      </c>
      <c r="H401">
        <f>SUM(H205:H399)</f>
        <v>163500.61525404974</v>
      </c>
    </row>
    <row r="402" spans="1:9" x14ac:dyDescent="0.3">
      <c r="A402" t="s">
        <v>405</v>
      </c>
      <c r="B402">
        <f>_xlfn.VAR.P(B205:B399)</f>
        <v>111.89839379050666</v>
      </c>
      <c r="C402" t="s">
        <v>408</v>
      </c>
      <c r="D402">
        <f>D401/195</f>
        <v>111.89839379050623</v>
      </c>
      <c r="E402" t="s">
        <v>407</v>
      </c>
      <c r="F402">
        <f>_xlfn.VAR.P(F205:F399)</f>
        <v>838.4646936105122</v>
      </c>
      <c r="G402" t="s">
        <v>408</v>
      </c>
      <c r="H402">
        <f>H401/195</f>
        <v>838.46469361051152</v>
      </c>
      <c r="I402" t="s">
        <v>407</v>
      </c>
    </row>
    <row r="403" spans="1:9" x14ac:dyDescent="0.3">
      <c r="A403" t="s">
        <v>406</v>
      </c>
      <c r="B403">
        <f>_xlfn.STDEV.P(B205:B399)</f>
        <v>10.578203712847785</v>
      </c>
      <c r="D403">
        <f>SQRT(D402)</f>
        <v>10.578203712847765</v>
      </c>
      <c r="F403">
        <f>_xlfn.STDEV.P(F205:F399)</f>
        <v>28.956254827075139</v>
      </c>
      <c r="H403">
        <f>SQRT(H402)</f>
        <v>28.956254827075124</v>
      </c>
    </row>
    <row r="405" spans="1:9" x14ac:dyDescent="0.3">
      <c r="A405" t="s">
        <v>402</v>
      </c>
      <c r="B405">
        <f>AVERAGE(B205:B399)</f>
        <v>21.469902564102558</v>
      </c>
      <c r="D405">
        <f>SUM(D205:D399)</f>
        <v>21820.186789148716</v>
      </c>
      <c r="F405">
        <f>AVERAGE(F205:F399)</f>
        <v>42.076470891948702</v>
      </c>
      <c r="H405">
        <f>SUM(H205:H399)</f>
        <v>163500.61525404974</v>
      </c>
    </row>
    <row r="406" spans="1:9" x14ac:dyDescent="0.3">
      <c r="A406" t="s">
        <v>409</v>
      </c>
      <c r="B406">
        <f>_xlfn.VAR.S(B205:B399)</f>
        <v>112.4751896347876</v>
      </c>
      <c r="C406" t="s">
        <v>408</v>
      </c>
      <c r="D406">
        <f>D405/194</f>
        <v>112.4751896347872</v>
      </c>
      <c r="E406" t="s">
        <v>407</v>
      </c>
      <c r="F406">
        <f>_xlfn.VAR.S(F205:F399)</f>
        <v>842.78667656726748</v>
      </c>
      <c r="G406" t="s">
        <v>408</v>
      </c>
      <c r="H406">
        <f>H405/194</f>
        <v>842.78667656726668</v>
      </c>
      <c r="I406" t="s">
        <v>407</v>
      </c>
    </row>
    <row r="407" spans="1:9" x14ac:dyDescent="0.3">
      <c r="A407" t="s">
        <v>406</v>
      </c>
      <c r="B407">
        <f>_xlfn.STDEV.S(B205:B399)</f>
        <v>10.605432081475398</v>
      </c>
      <c r="D407">
        <f>SQRT(D406)</f>
        <v>10.60543208147538</v>
      </c>
      <c r="F407">
        <f>_xlfn.STDEV.S(F205:F399)</f>
        <v>29.030788424830412</v>
      </c>
      <c r="H407">
        <f>SQRT(H406)</f>
        <v>29.030788424830398</v>
      </c>
    </row>
    <row r="410" spans="1:9" x14ac:dyDescent="0.3">
      <c r="A410" t="s">
        <v>410</v>
      </c>
    </row>
    <row r="411" spans="1:9" x14ac:dyDescent="0.3">
      <c r="A411" t="s">
        <v>411</v>
      </c>
      <c r="B411">
        <f>QUARTILE(B205:B399,1)</f>
        <v>12.1205</v>
      </c>
      <c r="F411">
        <f>QUARTILE(F205:F399,1)</f>
        <v>14.52</v>
      </c>
    </row>
    <row r="412" spans="1:9" x14ac:dyDescent="0.3">
      <c r="A412" t="s">
        <v>412</v>
      </c>
      <c r="B412">
        <f>QUARTILE(B205:B399,3)</f>
        <v>29.759500000000003</v>
      </c>
      <c r="F412">
        <f>QUARTILE(F205:F399,3)</f>
        <v>66.224999999999994</v>
      </c>
    </row>
    <row r="413" spans="1:9" x14ac:dyDescent="0.3">
      <c r="A413" t="s">
        <v>413</v>
      </c>
      <c r="B413">
        <f>B412-B411</f>
        <v>17.639000000000003</v>
      </c>
      <c r="F413">
        <f>F412-F411</f>
        <v>51.704999999999998</v>
      </c>
    </row>
    <row r="415" spans="1:9" x14ac:dyDescent="0.3">
      <c r="A415" t="s">
        <v>414</v>
      </c>
    </row>
    <row r="417" spans="1:5" x14ac:dyDescent="0.3">
      <c r="A417" t="s">
        <v>0</v>
      </c>
      <c r="B417" t="s">
        <v>1</v>
      </c>
      <c r="C417" t="s">
        <v>2</v>
      </c>
      <c r="D417" t="s">
        <v>3</v>
      </c>
      <c r="E417" t="s">
        <v>4</v>
      </c>
    </row>
    <row r="418" spans="1:5" hidden="1" x14ac:dyDescent="0.3">
      <c r="A418" t="s">
        <v>5</v>
      </c>
      <c r="B418" t="s">
        <v>6</v>
      </c>
      <c r="C418">
        <v>10.244</v>
      </c>
      <c r="D418">
        <v>78.900000000000006</v>
      </c>
      <c r="E418" t="s">
        <v>7</v>
      </c>
    </row>
    <row r="419" spans="1:5" hidden="1" x14ac:dyDescent="0.3">
      <c r="A419" t="s">
        <v>8</v>
      </c>
      <c r="B419" t="s">
        <v>9</v>
      </c>
      <c r="C419">
        <v>35.253</v>
      </c>
      <c r="D419">
        <v>5.9</v>
      </c>
      <c r="E419" t="s">
        <v>10</v>
      </c>
    </row>
    <row r="420" spans="1:5" hidden="1" x14ac:dyDescent="0.3">
      <c r="A420" t="s">
        <v>11</v>
      </c>
      <c r="B420" t="s">
        <v>12</v>
      </c>
      <c r="C420">
        <v>45.984999999999999</v>
      </c>
      <c r="D420">
        <v>19.100000000000001</v>
      </c>
      <c r="E420" t="s">
        <v>13</v>
      </c>
    </row>
    <row r="421" spans="1:5" hidden="1" x14ac:dyDescent="0.3">
      <c r="A421" t="s">
        <v>14</v>
      </c>
      <c r="B421" t="s">
        <v>15</v>
      </c>
      <c r="C421">
        <v>12.877000000000001</v>
      </c>
      <c r="D421">
        <v>57.2</v>
      </c>
      <c r="E421" t="s">
        <v>13</v>
      </c>
    </row>
    <row r="422" spans="1:5" hidden="1" x14ac:dyDescent="0.3">
      <c r="A422" t="s">
        <v>16</v>
      </c>
      <c r="B422" t="s">
        <v>17</v>
      </c>
      <c r="C422">
        <v>11.044</v>
      </c>
      <c r="D422">
        <v>88</v>
      </c>
      <c r="E422" t="s">
        <v>7</v>
      </c>
    </row>
    <row r="423" spans="1:5" hidden="1" x14ac:dyDescent="0.3">
      <c r="A423" t="s">
        <v>18</v>
      </c>
      <c r="B423" t="s">
        <v>19</v>
      </c>
      <c r="C423">
        <v>17.716000000000001</v>
      </c>
      <c r="D423">
        <v>59.9</v>
      </c>
      <c r="E423" t="s">
        <v>7</v>
      </c>
    </row>
    <row r="424" spans="1:5" hidden="1" x14ac:dyDescent="0.3">
      <c r="A424" t="s">
        <v>20</v>
      </c>
      <c r="B424" t="s">
        <v>21</v>
      </c>
      <c r="C424">
        <v>13.308</v>
      </c>
      <c r="D424">
        <v>41.9</v>
      </c>
      <c r="E424" t="s">
        <v>22</v>
      </c>
    </row>
    <row r="425" spans="1:5" hidden="1" x14ac:dyDescent="0.3">
      <c r="A425" t="s">
        <v>23</v>
      </c>
      <c r="B425" t="s">
        <v>24</v>
      </c>
      <c r="C425">
        <v>16.446999999999999</v>
      </c>
      <c r="D425">
        <v>63.4</v>
      </c>
      <c r="E425" t="s">
        <v>7</v>
      </c>
    </row>
    <row r="426" spans="1:5" hidden="1" x14ac:dyDescent="0.3">
      <c r="A426" t="s">
        <v>25</v>
      </c>
      <c r="B426" t="s">
        <v>26</v>
      </c>
      <c r="C426">
        <v>13.2</v>
      </c>
      <c r="D426">
        <v>83</v>
      </c>
      <c r="E426" t="s">
        <v>7</v>
      </c>
    </row>
    <row r="427" spans="1:5" hidden="1" x14ac:dyDescent="0.3">
      <c r="A427" t="s">
        <v>27</v>
      </c>
      <c r="B427" t="s">
        <v>28</v>
      </c>
      <c r="C427">
        <v>9.4</v>
      </c>
      <c r="D427">
        <v>80.618799999999993</v>
      </c>
      <c r="E427" t="s">
        <v>7</v>
      </c>
    </row>
    <row r="428" spans="1:5" hidden="1" x14ac:dyDescent="0.3">
      <c r="A428" t="s">
        <v>29</v>
      </c>
      <c r="B428" t="s">
        <v>30</v>
      </c>
      <c r="C428">
        <v>18.3</v>
      </c>
      <c r="D428">
        <v>58.7</v>
      </c>
      <c r="E428" t="s">
        <v>13</v>
      </c>
    </row>
    <row r="429" spans="1:5" hidden="1" x14ac:dyDescent="0.3">
      <c r="A429" t="s">
        <v>31</v>
      </c>
      <c r="B429" t="s">
        <v>32</v>
      </c>
      <c r="C429">
        <v>44.151000000000003</v>
      </c>
      <c r="D429">
        <v>1.3</v>
      </c>
      <c r="E429" t="s">
        <v>10</v>
      </c>
    </row>
    <row r="430" spans="1:5" hidden="1" x14ac:dyDescent="0.3">
      <c r="A430" t="s">
        <v>33</v>
      </c>
      <c r="B430" t="s">
        <v>34</v>
      </c>
      <c r="C430">
        <v>11.2</v>
      </c>
      <c r="D430">
        <v>82.170199999999994</v>
      </c>
      <c r="E430" t="s">
        <v>7</v>
      </c>
    </row>
    <row r="431" spans="1:5" hidden="1" x14ac:dyDescent="0.3">
      <c r="A431" t="s">
        <v>35</v>
      </c>
      <c r="B431" t="s">
        <v>36</v>
      </c>
      <c r="C431">
        <v>36.44</v>
      </c>
      <c r="D431">
        <v>4.9000000000000004</v>
      </c>
      <c r="E431" t="s">
        <v>10</v>
      </c>
    </row>
    <row r="432" spans="1:5" hidden="1" x14ac:dyDescent="0.3">
      <c r="A432" t="s">
        <v>37</v>
      </c>
      <c r="B432" t="s">
        <v>38</v>
      </c>
      <c r="C432">
        <v>40.551000000000002</v>
      </c>
      <c r="D432">
        <v>9.1</v>
      </c>
      <c r="E432" t="s">
        <v>10</v>
      </c>
    </row>
    <row r="433" spans="1:5" hidden="1" x14ac:dyDescent="0.3">
      <c r="A433" t="s">
        <v>39</v>
      </c>
      <c r="B433" t="s">
        <v>40</v>
      </c>
      <c r="C433">
        <v>20.141999999999999</v>
      </c>
      <c r="D433">
        <v>6.63</v>
      </c>
      <c r="E433" t="s">
        <v>22</v>
      </c>
    </row>
    <row r="434" spans="1:5" hidden="1" x14ac:dyDescent="0.3">
      <c r="A434" t="s">
        <v>41</v>
      </c>
      <c r="B434" t="s">
        <v>42</v>
      </c>
      <c r="C434">
        <v>9.1999999999999993</v>
      </c>
      <c r="D434">
        <v>53.061500000000002</v>
      </c>
      <c r="E434" t="s">
        <v>13</v>
      </c>
    </row>
    <row r="435" spans="1:5" hidden="1" x14ac:dyDescent="0.3">
      <c r="A435" t="s">
        <v>43</v>
      </c>
      <c r="B435" t="s">
        <v>44</v>
      </c>
      <c r="C435">
        <v>15.04</v>
      </c>
      <c r="D435">
        <v>90.000039700000002</v>
      </c>
      <c r="E435" t="s">
        <v>7</v>
      </c>
    </row>
    <row r="436" spans="1:5" hidden="1" x14ac:dyDescent="0.3">
      <c r="A436" t="s">
        <v>45</v>
      </c>
      <c r="B436" t="s">
        <v>46</v>
      </c>
      <c r="C436">
        <v>15.339</v>
      </c>
      <c r="D436">
        <v>72</v>
      </c>
      <c r="E436" t="s">
        <v>7</v>
      </c>
    </row>
    <row r="437" spans="1:5" hidden="1" x14ac:dyDescent="0.3">
      <c r="A437" t="s">
        <v>47</v>
      </c>
      <c r="B437" t="s">
        <v>48</v>
      </c>
      <c r="C437">
        <v>9.0619999999999994</v>
      </c>
      <c r="D437">
        <v>57.79</v>
      </c>
      <c r="E437" t="s">
        <v>13</v>
      </c>
    </row>
    <row r="438" spans="1:5" hidden="1" x14ac:dyDescent="0.3">
      <c r="A438" t="s">
        <v>49</v>
      </c>
      <c r="B438" t="s">
        <v>50</v>
      </c>
      <c r="C438">
        <v>12.5</v>
      </c>
      <c r="D438">
        <v>54.17</v>
      </c>
      <c r="E438" t="s">
        <v>13</v>
      </c>
    </row>
    <row r="439" spans="1:5" hidden="1" x14ac:dyDescent="0.3">
      <c r="A439" t="s">
        <v>51</v>
      </c>
      <c r="B439" t="s">
        <v>52</v>
      </c>
      <c r="C439">
        <v>23.091999999999999</v>
      </c>
      <c r="D439">
        <v>33.6</v>
      </c>
      <c r="E439" t="s">
        <v>13</v>
      </c>
    </row>
    <row r="440" spans="1:5" hidden="1" x14ac:dyDescent="0.3">
      <c r="A440" t="s">
        <v>53</v>
      </c>
      <c r="B440" t="s">
        <v>54</v>
      </c>
      <c r="C440">
        <v>10.4</v>
      </c>
      <c r="D440">
        <v>95.3</v>
      </c>
      <c r="E440" t="s">
        <v>7</v>
      </c>
    </row>
    <row r="441" spans="1:5" hidden="1" x14ac:dyDescent="0.3">
      <c r="A441" t="s">
        <v>55</v>
      </c>
      <c r="B441" t="s">
        <v>56</v>
      </c>
      <c r="C441">
        <v>24.236000000000001</v>
      </c>
      <c r="D441">
        <v>36.94</v>
      </c>
      <c r="E441" t="s">
        <v>22</v>
      </c>
    </row>
    <row r="442" spans="1:5" hidden="1" x14ac:dyDescent="0.3">
      <c r="A442" t="s">
        <v>57</v>
      </c>
      <c r="B442" t="s">
        <v>58</v>
      </c>
      <c r="C442">
        <v>14.930999999999999</v>
      </c>
      <c r="D442">
        <v>51.04</v>
      </c>
      <c r="E442" t="s">
        <v>13</v>
      </c>
    </row>
    <row r="443" spans="1:5" hidden="1" x14ac:dyDescent="0.3">
      <c r="A443" t="s">
        <v>59</v>
      </c>
      <c r="B443" t="s">
        <v>60</v>
      </c>
      <c r="C443">
        <v>12.188000000000001</v>
      </c>
      <c r="D443">
        <v>73</v>
      </c>
      <c r="E443" t="s">
        <v>7</v>
      </c>
    </row>
    <row r="444" spans="1:5" hidden="1" x14ac:dyDescent="0.3">
      <c r="A444" t="s">
        <v>61</v>
      </c>
      <c r="B444" t="s">
        <v>62</v>
      </c>
      <c r="C444">
        <v>16.405000000000001</v>
      </c>
      <c r="D444">
        <v>64.5</v>
      </c>
      <c r="E444" t="s">
        <v>7</v>
      </c>
    </row>
    <row r="445" spans="1:5" hidden="1" x14ac:dyDescent="0.3">
      <c r="A445" t="s">
        <v>63</v>
      </c>
      <c r="B445" t="s">
        <v>64</v>
      </c>
      <c r="C445">
        <v>18.134</v>
      </c>
      <c r="D445">
        <v>29.9</v>
      </c>
      <c r="E445" t="s">
        <v>22</v>
      </c>
    </row>
    <row r="446" spans="1:5" hidden="1" x14ac:dyDescent="0.3">
      <c r="A446" t="s">
        <v>65</v>
      </c>
      <c r="B446" t="s">
        <v>66</v>
      </c>
      <c r="C446">
        <v>25.266999999999999</v>
      </c>
      <c r="D446">
        <v>15</v>
      </c>
      <c r="E446" t="s">
        <v>13</v>
      </c>
    </row>
    <row r="447" spans="1:5" hidden="1" x14ac:dyDescent="0.3">
      <c r="A447" t="s">
        <v>67</v>
      </c>
      <c r="B447" t="s">
        <v>68</v>
      </c>
      <c r="C447">
        <v>34.076000000000001</v>
      </c>
      <c r="D447">
        <v>3.5</v>
      </c>
      <c r="E447" t="s">
        <v>10</v>
      </c>
    </row>
    <row r="448" spans="1:5" hidden="1" x14ac:dyDescent="0.3">
      <c r="A448" t="s">
        <v>69</v>
      </c>
      <c r="B448" t="s">
        <v>70</v>
      </c>
      <c r="C448">
        <v>10.9</v>
      </c>
      <c r="D448">
        <v>85.8</v>
      </c>
      <c r="E448" t="s">
        <v>7</v>
      </c>
    </row>
    <row r="449" spans="1:5" hidden="1" x14ac:dyDescent="0.3">
      <c r="A449" t="s">
        <v>71</v>
      </c>
      <c r="B449" t="s">
        <v>72</v>
      </c>
      <c r="C449">
        <v>10.199999999999999</v>
      </c>
      <c r="D449">
        <v>86.34</v>
      </c>
      <c r="E449" t="s">
        <v>7</v>
      </c>
    </row>
    <row r="450" spans="1:5" hidden="1" x14ac:dyDescent="0.3">
      <c r="A450" t="s">
        <v>73</v>
      </c>
      <c r="B450" t="s">
        <v>74</v>
      </c>
      <c r="C450">
        <v>13.385</v>
      </c>
      <c r="D450">
        <v>66.5</v>
      </c>
      <c r="E450" t="s">
        <v>7</v>
      </c>
    </row>
    <row r="451" spans="1:5" hidden="1" x14ac:dyDescent="0.3">
      <c r="A451" t="s">
        <v>75</v>
      </c>
      <c r="B451" t="s">
        <v>76</v>
      </c>
      <c r="C451">
        <v>12.1</v>
      </c>
      <c r="D451">
        <v>45.8</v>
      </c>
      <c r="E451" t="s">
        <v>13</v>
      </c>
    </row>
    <row r="452" spans="1:5" hidden="1" x14ac:dyDescent="0.3">
      <c r="A452" t="s">
        <v>77</v>
      </c>
      <c r="B452" t="s">
        <v>78</v>
      </c>
      <c r="C452">
        <v>37.32</v>
      </c>
      <c r="D452">
        <v>8.4</v>
      </c>
      <c r="E452" t="s">
        <v>22</v>
      </c>
    </row>
    <row r="453" spans="1:5" hidden="1" x14ac:dyDescent="0.3">
      <c r="A453" t="s">
        <v>79</v>
      </c>
      <c r="B453" t="s">
        <v>80</v>
      </c>
      <c r="C453">
        <v>37.235999999999997</v>
      </c>
      <c r="D453">
        <v>6.4</v>
      </c>
      <c r="E453" t="s">
        <v>22</v>
      </c>
    </row>
    <row r="454" spans="1:5" hidden="1" x14ac:dyDescent="0.3">
      <c r="A454" t="s">
        <v>81</v>
      </c>
      <c r="B454" t="s">
        <v>82</v>
      </c>
      <c r="C454">
        <v>37.011000000000003</v>
      </c>
      <c r="D454">
        <v>6.6</v>
      </c>
      <c r="E454" t="s">
        <v>22</v>
      </c>
    </row>
    <row r="455" spans="1:5" hidden="1" x14ac:dyDescent="0.3">
      <c r="A455" t="s">
        <v>83</v>
      </c>
      <c r="B455" t="s">
        <v>84</v>
      </c>
      <c r="C455">
        <v>16.076000000000001</v>
      </c>
      <c r="D455">
        <v>51.7</v>
      </c>
      <c r="E455" t="s">
        <v>13</v>
      </c>
    </row>
    <row r="456" spans="1:5" hidden="1" x14ac:dyDescent="0.3">
      <c r="A456" t="s">
        <v>85</v>
      </c>
      <c r="B456" t="s">
        <v>86</v>
      </c>
      <c r="C456">
        <v>34.326000000000001</v>
      </c>
      <c r="D456">
        <v>6.5</v>
      </c>
      <c r="E456" t="s">
        <v>10</v>
      </c>
    </row>
    <row r="457" spans="1:5" hidden="1" x14ac:dyDescent="0.3">
      <c r="A457" t="s">
        <v>87</v>
      </c>
      <c r="B457" t="s">
        <v>88</v>
      </c>
      <c r="C457">
        <v>21.625</v>
      </c>
      <c r="D457">
        <v>37.5</v>
      </c>
      <c r="E457" t="s">
        <v>22</v>
      </c>
    </row>
    <row r="458" spans="1:5" hidden="1" x14ac:dyDescent="0.3">
      <c r="A458" t="s">
        <v>89</v>
      </c>
      <c r="B458" t="s">
        <v>90</v>
      </c>
      <c r="C458">
        <v>15.022</v>
      </c>
      <c r="D458">
        <v>45.96</v>
      </c>
      <c r="E458" t="s">
        <v>13</v>
      </c>
    </row>
    <row r="459" spans="1:5" hidden="1" x14ac:dyDescent="0.3">
      <c r="A459" t="s">
        <v>91</v>
      </c>
      <c r="B459" t="s">
        <v>92</v>
      </c>
      <c r="C459">
        <v>10.4</v>
      </c>
      <c r="D459">
        <v>27.93</v>
      </c>
      <c r="E459" t="s">
        <v>13</v>
      </c>
    </row>
    <row r="460" spans="1:5" hidden="1" x14ac:dyDescent="0.3">
      <c r="A460" t="s">
        <v>93</v>
      </c>
      <c r="B460" t="s">
        <v>94</v>
      </c>
      <c r="C460">
        <v>12.5</v>
      </c>
      <c r="D460">
        <v>74.099999999999994</v>
      </c>
      <c r="E460" t="s">
        <v>7</v>
      </c>
    </row>
    <row r="461" spans="1:5" hidden="1" x14ac:dyDescent="0.3">
      <c r="A461" t="s">
        <v>95</v>
      </c>
      <c r="B461" t="s">
        <v>96</v>
      </c>
      <c r="C461">
        <v>11.436</v>
      </c>
      <c r="D461">
        <v>65.454800000000006</v>
      </c>
      <c r="E461" t="s">
        <v>7</v>
      </c>
    </row>
    <row r="462" spans="1:5" hidden="1" x14ac:dyDescent="0.3">
      <c r="A462" t="s">
        <v>97</v>
      </c>
      <c r="B462" t="s">
        <v>98</v>
      </c>
      <c r="C462">
        <v>10.199999999999999</v>
      </c>
      <c r="D462">
        <v>74.110399999999998</v>
      </c>
      <c r="E462" t="s">
        <v>7</v>
      </c>
    </row>
    <row r="463" spans="1:5" hidden="1" x14ac:dyDescent="0.3">
      <c r="A463" t="s">
        <v>99</v>
      </c>
      <c r="B463" t="s">
        <v>100</v>
      </c>
      <c r="C463">
        <v>8.5</v>
      </c>
      <c r="D463">
        <v>84.17</v>
      </c>
      <c r="E463" t="s">
        <v>7</v>
      </c>
    </row>
    <row r="464" spans="1:5" hidden="1" x14ac:dyDescent="0.3">
      <c r="A464" t="s">
        <v>101</v>
      </c>
      <c r="B464" t="s">
        <v>102</v>
      </c>
      <c r="C464">
        <v>25.486000000000001</v>
      </c>
      <c r="D464">
        <v>9.5</v>
      </c>
      <c r="E464" t="s">
        <v>22</v>
      </c>
    </row>
    <row r="465" spans="1:5" hidden="1" x14ac:dyDescent="0.3">
      <c r="A465" t="s">
        <v>103</v>
      </c>
      <c r="B465" t="s">
        <v>104</v>
      </c>
      <c r="C465">
        <v>10</v>
      </c>
      <c r="D465">
        <v>94.6297</v>
      </c>
      <c r="E465" t="s">
        <v>7</v>
      </c>
    </row>
    <row r="466" spans="1:5" hidden="1" x14ac:dyDescent="0.3">
      <c r="A466" t="s">
        <v>105</v>
      </c>
      <c r="B466" t="s">
        <v>106</v>
      </c>
      <c r="C466">
        <v>21.198</v>
      </c>
      <c r="D466">
        <v>45.9</v>
      </c>
      <c r="E466" t="s">
        <v>13</v>
      </c>
    </row>
    <row r="467" spans="1:5" hidden="1" x14ac:dyDescent="0.3">
      <c r="A467" t="s">
        <v>107</v>
      </c>
      <c r="B467" t="s">
        <v>108</v>
      </c>
      <c r="C467">
        <v>24.738</v>
      </c>
      <c r="D467">
        <v>16.5</v>
      </c>
      <c r="E467" t="s">
        <v>13</v>
      </c>
    </row>
    <row r="468" spans="1:5" hidden="1" x14ac:dyDescent="0.3">
      <c r="A468" t="s">
        <v>109</v>
      </c>
      <c r="B468" t="s">
        <v>110</v>
      </c>
      <c r="C468">
        <v>21.07</v>
      </c>
      <c r="D468">
        <v>40.353684229999999</v>
      </c>
      <c r="E468" t="s">
        <v>13</v>
      </c>
    </row>
    <row r="469" spans="1:5" hidden="1" x14ac:dyDescent="0.3">
      <c r="A469" t="s">
        <v>111</v>
      </c>
      <c r="B469" t="s">
        <v>112</v>
      </c>
      <c r="C469">
        <v>28.032</v>
      </c>
      <c r="D469">
        <v>29.4</v>
      </c>
      <c r="E469" t="s">
        <v>22</v>
      </c>
    </row>
    <row r="470" spans="1:5" hidden="1" x14ac:dyDescent="0.3">
      <c r="A470" t="s">
        <v>113</v>
      </c>
      <c r="B470" t="s">
        <v>114</v>
      </c>
      <c r="C470">
        <v>34.799999999999997</v>
      </c>
      <c r="D470">
        <v>0.9</v>
      </c>
      <c r="E470" t="s">
        <v>10</v>
      </c>
    </row>
    <row r="471" spans="1:5" hidden="1" x14ac:dyDescent="0.3">
      <c r="A471" t="s">
        <v>115</v>
      </c>
      <c r="B471" t="s">
        <v>116</v>
      </c>
      <c r="C471">
        <v>9.1</v>
      </c>
      <c r="D471">
        <v>71.635000000000005</v>
      </c>
      <c r="E471" t="s">
        <v>7</v>
      </c>
    </row>
    <row r="472" spans="1:5" hidden="1" x14ac:dyDescent="0.3">
      <c r="A472" t="s">
        <v>117</v>
      </c>
      <c r="B472" t="s">
        <v>118</v>
      </c>
      <c r="C472">
        <v>10.3</v>
      </c>
      <c r="D472">
        <v>79.400000000000006</v>
      </c>
      <c r="E472" t="s">
        <v>7</v>
      </c>
    </row>
    <row r="473" spans="1:5" hidden="1" x14ac:dyDescent="0.3">
      <c r="A473" t="s">
        <v>119</v>
      </c>
      <c r="B473" t="s">
        <v>120</v>
      </c>
      <c r="C473">
        <v>32.924999999999997</v>
      </c>
      <c r="D473">
        <v>1.9</v>
      </c>
      <c r="E473" t="s">
        <v>10</v>
      </c>
    </row>
    <row r="474" spans="1:5" hidden="1" x14ac:dyDescent="0.3">
      <c r="A474" t="s">
        <v>121</v>
      </c>
      <c r="B474" t="s">
        <v>122</v>
      </c>
      <c r="C474">
        <v>10.7</v>
      </c>
      <c r="D474">
        <v>91.514399999999995</v>
      </c>
      <c r="E474" t="s">
        <v>7</v>
      </c>
    </row>
    <row r="475" spans="1:5" hidden="1" x14ac:dyDescent="0.3">
      <c r="A475" t="s">
        <v>123</v>
      </c>
      <c r="B475" t="s">
        <v>124</v>
      </c>
      <c r="C475">
        <v>20.463000000000001</v>
      </c>
      <c r="D475">
        <v>37.1</v>
      </c>
      <c r="E475" t="s">
        <v>13</v>
      </c>
    </row>
    <row r="476" spans="1:5" hidden="1" x14ac:dyDescent="0.3">
      <c r="A476" t="s">
        <v>125</v>
      </c>
      <c r="B476" t="s">
        <v>126</v>
      </c>
      <c r="C476">
        <v>12.3</v>
      </c>
      <c r="D476">
        <v>81.919799999999995</v>
      </c>
      <c r="E476" t="s">
        <v>7</v>
      </c>
    </row>
    <row r="477" spans="1:5" hidden="1" x14ac:dyDescent="0.3">
      <c r="A477" t="s">
        <v>127</v>
      </c>
      <c r="B477" t="s">
        <v>128</v>
      </c>
      <c r="C477">
        <v>23.510999999999999</v>
      </c>
      <c r="D477">
        <v>27.8</v>
      </c>
      <c r="E477" t="s">
        <v>22</v>
      </c>
    </row>
    <row r="478" spans="1:5" hidden="1" x14ac:dyDescent="0.3">
      <c r="A478" t="s">
        <v>129</v>
      </c>
      <c r="B478" t="s">
        <v>130</v>
      </c>
      <c r="C478">
        <v>30.555</v>
      </c>
      <c r="D478">
        <v>9.1999999999999993</v>
      </c>
      <c r="E478" t="s">
        <v>13</v>
      </c>
    </row>
    <row r="479" spans="1:5" hidden="1" x14ac:dyDescent="0.3">
      <c r="A479" t="s">
        <v>131</v>
      </c>
      <c r="B479" t="s">
        <v>132</v>
      </c>
      <c r="C479">
        <v>12.2</v>
      </c>
      <c r="D479">
        <v>89.844099999999997</v>
      </c>
      <c r="E479" t="s">
        <v>7</v>
      </c>
    </row>
    <row r="480" spans="1:5" hidden="1" x14ac:dyDescent="0.3">
      <c r="A480" t="s">
        <v>133</v>
      </c>
      <c r="B480" t="s">
        <v>134</v>
      </c>
      <c r="C480">
        <v>13.332000000000001</v>
      </c>
      <c r="D480">
        <v>43.3</v>
      </c>
      <c r="E480" t="s">
        <v>22</v>
      </c>
    </row>
    <row r="481" spans="1:5" hidden="1" x14ac:dyDescent="0.3">
      <c r="A481" t="s">
        <v>135</v>
      </c>
      <c r="B481" t="s">
        <v>136</v>
      </c>
      <c r="C481">
        <v>33.131</v>
      </c>
      <c r="D481">
        <v>12.3</v>
      </c>
      <c r="E481" t="s">
        <v>22</v>
      </c>
    </row>
    <row r="482" spans="1:5" hidden="1" x14ac:dyDescent="0.3">
      <c r="A482" t="s">
        <v>137</v>
      </c>
      <c r="B482" t="s">
        <v>138</v>
      </c>
      <c r="C482">
        <v>37.337000000000003</v>
      </c>
      <c r="D482">
        <v>1.6</v>
      </c>
      <c r="E482" t="s">
        <v>10</v>
      </c>
    </row>
    <row r="483" spans="1:5" hidden="1" x14ac:dyDescent="0.3">
      <c r="A483" t="s">
        <v>139</v>
      </c>
      <c r="B483" t="s">
        <v>140</v>
      </c>
      <c r="C483">
        <v>42.524999999999999</v>
      </c>
      <c r="D483">
        <v>14</v>
      </c>
      <c r="E483" t="s">
        <v>10</v>
      </c>
    </row>
    <row r="484" spans="1:5" hidden="1" x14ac:dyDescent="0.3">
      <c r="A484" t="s">
        <v>141</v>
      </c>
      <c r="B484" t="s">
        <v>142</v>
      </c>
      <c r="C484">
        <v>37.503</v>
      </c>
      <c r="D484">
        <v>3.1</v>
      </c>
      <c r="E484" t="s">
        <v>10</v>
      </c>
    </row>
    <row r="485" spans="1:5" hidden="1" x14ac:dyDescent="0.3">
      <c r="A485" t="s">
        <v>143</v>
      </c>
      <c r="B485" t="s">
        <v>144</v>
      </c>
      <c r="C485">
        <v>35.362000000000002</v>
      </c>
      <c r="D485">
        <v>16.399999999999999</v>
      </c>
      <c r="E485" t="s">
        <v>7</v>
      </c>
    </row>
    <row r="486" spans="1:5" hidden="1" x14ac:dyDescent="0.3">
      <c r="A486" t="s">
        <v>145</v>
      </c>
      <c r="B486" t="s">
        <v>146</v>
      </c>
      <c r="C486">
        <v>8.5</v>
      </c>
      <c r="D486">
        <v>59.866300000000003</v>
      </c>
      <c r="E486" t="s">
        <v>7</v>
      </c>
    </row>
    <row r="487" spans="1:5" hidden="1" x14ac:dyDescent="0.3">
      <c r="A487" t="s">
        <v>147</v>
      </c>
      <c r="B487" t="s">
        <v>148</v>
      </c>
      <c r="C487">
        <v>19.334</v>
      </c>
      <c r="D487">
        <v>35</v>
      </c>
      <c r="E487" t="s">
        <v>13</v>
      </c>
    </row>
    <row r="488" spans="1:5" hidden="1" x14ac:dyDescent="0.3">
      <c r="A488" t="s">
        <v>149</v>
      </c>
      <c r="B488" t="s">
        <v>150</v>
      </c>
      <c r="C488">
        <v>14.5</v>
      </c>
      <c r="D488">
        <v>65.8</v>
      </c>
      <c r="E488" t="s">
        <v>7</v>
      </c>
    </row>
    <row r="489" spans="1:5" hidden="1" x14ac:dyDescent="0.3">
      <c r="A489" t="s">
        <v>151</v>
      </c>
      <c r="B489" t="s">
        <v>152</v>
      </c>
      <c r="C489">
        <v>27.465</v>
      </c>
      <c r="D489">
        <v>19.7</v>
      </c>
      <c r="E489" t="s">
        <v>22</v>
      </c>
    </row>
    <row r="490" spans="1:5" hidden="1" x14ac:dyDescent="0.3">
      <c r="A490" t="s">
        <v>153</v>
      </c>
      <c r="B490" t="s">
        <v>154</v>
      </c>
      <c r="C490">
        <v>17.388999999999999</v>
      </c>
      <c r="D490">
        <v>65.400000000000006</v>
      </c>
      <c r="E490" t="s">
        <v>7</v>
      </c>
    </row>
    <row r="491" spans="1:5" hidden="1" x14ac:dyDescent="0.3">
      <c r="A491" t="s">
        <v>155</v>
      </c>
      <c r="B491" t="s">
        <v>156</v>
      </c>
      <c r="C491">
        <v>18.885000000000002</v>
      </c>
      <c r="D491">
        <v>35</v>
      </c>
      <c r="E491" t="s">
        <v>22</v>
      </c>
    </row>
    <row r="492" spans="1:5" hidden="1" x14ac:dyDescent="0.3">
      <c r="A492" t="s">
        <v>157</v>
      </c>
      <c r="B492" t="s">
        <v>158</v>
      </c>
      <c r="C492">
        <v>7.9</v>
      </c>
      <c r="D492">
        <v>74.2</v>
      </c>
      <c r="E492" t="s">
        <v>7</v>
      </c>
    </row>
    <row r="493" spans="1:5" hidden="1" x14ac:dyDescent="0.3">
      <c r="A493" t="s">
        <v>159</v>
      </c>
      <c r="B493" t="s">
        <v>160</v>
      </c>
      <c r="C493">
        <v>21.593</v>
      </c>
      <c r="D493">
        <v>17.8</v>
      </c>
      <c r="E493" t="s">
        <v>22</v>
      </c>
    </row>
    <row r="494" spans="1:5" hidden="1" x14ac:dyDescent="0.3">
      <c r="A494" t="s">
        <v>161</v>
      </c>
      <c r="B494" t="s">
        <v>162</v>
      </c>
      <c r="C494">
        <v>9.4</v>
      </c>
      <c r="D494">
        <v>66.747600000000006</v>
      </c>
      <c r="E494" t="s">
        <v>7</v>
      </c>
    </row>
    <row r="495" spans="1:5" hidden="1" x14ac:dyDescent="0.3">
      <c r="A495" t="s">
        <v>163</v>
      </c>
      <c r="B495" t="s">
        <v>164</v>
      </c>
      <c r="C495">
        <v>25.344999999999999</v>
      </c>
      <c r="D495">
        <v>10.6</v>
      </c>
      <c r="E495" t="s">
        <v>10</v>
      </c>
    </row>
    <row r="496" spans="1:5" hidden="1" x14ac:dyDescent="0.3">
      <c r="A496" t="s">
        <v>165</v>
      </c>
      <c r="B496" t="s">
        <v>166</v>
      </c>
      <c r="C496">
        <v>9.1999999999999993</v>
      </c>
      <c r="D496">
        <v>72.643900000000002</v>
      </c>
      <c r="E496" t="s">
        <v>7</v>
      </c>
    </row>
    <row r="497" spans="1:5" hidden="1" x14ac:dyDescent="0.3">
      <c r="A497" t="s">
        <v>167</v>
      </c>
      <c r="B497" t="s">
        <v>168</v>
      </c>
      <c r="C497">
        <v>20.297000000000001</v>
      </c>
      <c r="D497">
        <v>14.94</v>
      </c>
      <c r="E497" t="s">
        <v>22</v>
      </c>
    </row>
    <row r="498" spans="1:5" x14ac:dyDescent="0.3">
      <c r="A498" t="s">
        <v>169</v>
      </c>
      <c r="B498" t="s">
        <v>170</v>
      </c>
      <c r="C498">
        <v>20.291</v>
      </c>
      <c r="D498">
        <v>15.1</v>
      </c>
      <c r="E498" t="s">
        <v>22</v>
      </c>
    </row>
    <row r="499" spans="1:5" hidden="1" x14ac:dyDescent="0.3">
      <c r="A499" t="s">
        <v>171</v>
      </c>
      <c r="B499" t="s">
        <v>172</v>
      </c>
      <c r="C499">
        <v>15</v>
      </c>
      <c r="D499">
        <v>78.247699999999995</v>
      </c>
      <c r="E499" t="s">
        <v>7</v>
      </c>
    </row>
    <row r="500" spans="1:5" hidden="1" x14ac:dyDescent="0.3">
      <c r="A500" t="s">
        <v>173</v>
      </c>
      <c r="B500" t="s">
        <v>174</v>
      </c>
      <c r="C500">
        <v>17.899999999999999</v>
      </c>
      <c r="D500">
        <v>29.95</v>
      </c>
      <c r="E500" t="s">
        <v>13</v>
      </c>
    </row>
    <row r="501" spans="1:5" hidden="1" x14ac:dyDescent="0.3">
      <c r="A501" t="s">
        <v>175</v>
      </c>
      <c r="B501" t="s">
        <v>176</v>
      </c>
      <c r="C501">
        <v>31.093</v>
      </c>
      <c r="D501">
        <v>9.1999999999999993</v>
      </c>
      <c r="E501" t="s">
        <v>13</v>
      </c>
    </row>
    <row r="502" spans="1:5" hidden="1" x14ac:dyDescent="0.3">
      <c r="A502" t="s">
        <v>177</v>
      </c>
      <c r="B502" t="s">
        <v>178</v>
      </c>
      <c r="C502">
        <v>13.4</v>
      </c>
      <c r="D502">
        <v>96.546800000000005</v>
      </c>
      <c r="E502" t="s">
        <v>7</v>
      </c>
    </row>
    <row r="503" spans="1:5" hidden="1" x14ac:dyDescent="0.3">
      <c r="A503" t="s">
        <v>179</v>
      </c>
      <c r="B503" t="s">
        <v>180</v>
      </c>
      <c r="C503">
        <v>21.3</v>
      </c>
      <c r="D503">
        <v>70.8</v>
      </c>
      <c r="E503" t="s">
        <v>7</v>
      </c>
    </row>
    <row r="504" spans="1:5" hidden="1" x14ac:dyDescent="0.3">
      <c r="A504" t="s">
        <v>181</v>
      </c>
      <c r="B504" t="s">
        <v>182</v>
      </c>
      <c r="C504">
        <v>8.5</v>
      </c>
      <c r="D504">
        <v>58.459299999999999</v>
      </c>
      <c r="E504" t="s">
        <v>7</v>
      </c>
    </row>
    <row r="505" spans="1:5" hidden="1" x14ac:dyDescent="0.3">
      <c r="A505" t="s">
        <v>183</v>
      </c>
      <c r="B505" t="s">
        <v>184</v>
      </c>
      <c r="C505">
        <v>13.54</v>
      </c>
      <c r="D505">
        <v>37.1</v>
      </c>
      <c r="E505" t="s">
        <v>13</v>
      </c>
    </row>
    <row r="506" spans="1:5" hidden="1" x14ac:dyDescent="0.3">
      <c r="A506" t="s">
        <v>185</v>
      </c>
      <c r="B506" t="s">
        <v>186</v>
      </c>
      <c r="C506">
        <v>27.045999999999999</v>
      </c>
      <c r="D506">
        <v>41</v>
      </c>
      <c r="E506" t="s">
        <v>13</v>
      </c>
    </row>
    <row r="507" spans="1:5" hidden="1" x14ac:dyDescent="0.3">
      <c r="A507" t="s">
        <v>187</v>
      </c>
      <c r="B507" t="s">
        <v>188</v>
      </c>
      <c r="C507">
        <v>8.1999999999999993</v>
      </c>
      <c r="D507">
        <v>89.71</v>
      </c>
      <c r="E507" t="s">
        <v>7</v>
      </c>
    </row>
    <row r="508" spans="1:5" hidden="1" x14ac:dyDescent="0.3">
      <c r="A508" t="s">
        <v>189</v>
      </c>
      <c r="B508" t="s">
        <v>190</v>
      </c>
      <c r="C508">
        <v>22.73</v>
      </c>
      <c r="D508">
        <v>54</v>
      </c>
      <c r="E508" t="s">
        <v>13</v>
      </c>
    </row>
    <row r="509" spans="1:5" hidden="1" x14ac:dyDescent="0.3">
      <c r="A509" t="s">
        <v>191</v>
      </c>
      <c r="B509" t="s">
        <v>192</v>
      </c>
      <c r="C509">
        <v>35.194000000000003</v>
      </c>
      <c r="D509">
        <v>39</v>
      </c>
      <c r="E509" t="s">
        <v>22</v>
      </c>
    </row>
    <row r="510" spans="1:5" hidden="1" x14ac:dyDescent="0.3">
      <c r="A510" t="s">
        <v>193</v>
      </c>
      <c r="B510" t="s">
        <v>194</v>
      </c>
      <c r="C510">
        <v>27.2</v>
      </c>
      <c r="D510">
        <v>23</v>
      </c>
      <c r="E510" t="s">
        <v>22</v>
      </c>
    </row>
    <row r="511" spans="1:5" hidden="1" x14ac:dyDescent="0.3">
      <c r="A511" t="s">
        <v>195</v>
      </c>
      <c r="B511" t="s">
        <v>196</v>
      </c>
      <c r="C511">
        <v>24.462</v>
      </c>
      <c r="D511">
        <v>6.8</v>
      </c>
      <c r="E511" t="s">
        <v>10</v>
      </c>
    </row>
    <row r="512" spans="1:5" hidden="1" x14ac:dyDescent="0.3">
      <c r="A512" t="s">
        <v>197</v>
      </c>
      <c r="B512" t="s">
        <v>198</v>
      </c>
      <c r="C512">
        <v>29.044</v>
      </c>
      <c r="D512">
        <v>11.5</v>
      </c>
      <c r="E512" t="s">
        <v>22</v>
      </c>
    </row>
    <row r="513" spans="1:5" hidden="1" x14ac:dyDescent="0.3">
      <c r="A513" t="s">
        <v>199</v>
      </c>
      <c r="B513" t="s">
        <v>200</v>
      </c>
      <c r="C513">
        <v>8.6</v>
      </c>
      <c r="D513">
        <v>84.77</v>
      </c>
      <c r="E513" t="s">
        <v>7</v>
      </c>
    </row>
    <row r="514" spans="1:5" hidden="1" x14ac:dyDescent="0.3">
      <c r="A514" t="s">
        <v>201</v>
      </c>
      <c r="B514" t="s">
        <v>202</v>
      </c>
      <c r="C514">
        <v>20.574999999999999</v>
      </c>
      <c r="D514">
        <v>75.459999999999994</v>
      </c>
      <c r="E514" t="s">
        <v>7</v>
      </c>
    </row>
    <row r="515" spans="1:5" hidden="1" x14ac:dyDescent="0.3">
      <c r="A515" t="s">
        <v>203</v>
      </c>
      <c r="B515" t="s">
        <v>204</v>
      </c>
      <c r="C515">
        <v>27.050999999999998</v>
      </c>
      <c r="D515">
        <v>12.5</v>
      </c>
      <c r="E515" t="s">
        <v>22</v>
      </c>
    </row>
    <row r="516" spans="1:5" hidden="1" x14ac:dyDescent="0.3">
      <c r="A516" t="s">
        <v>205</v>
      </c>
      <c r="B516" t="s">
        <v>206</v>
      </c>
      <c r="C516">
        <v>13.426</v>
      </c>
      <c r="D516">
        <v>70.5</v>
      </c>
      <c r="E516" t="s">
        <v>13</v>
      </c>
    </row>
    <row r="517" spans="1:5" hidden="1" x14ac:dyDescent="0.3">
      <c r="A517" t="s">
        <v>207</v>
      </c>
      <c r="B517" t="s">
        <v>208</v>
      </c>
      <c r="C517">
        <v>35.521000000000001</v>
      </c>
      <c r="D517">
        <v>3.2</v>
      </c>
      <c r="E517" t="s">
        <v>10</v>
      </c>
    </row>
    <row r="518" spans="1:5" hidden="1" x14ac:dyDescent="0.3">
      <c r="A518" t="s">
        <v>209</v>
      </c>
      <c r="B518" t="s">
        <v>210</v>
      </c>
      <c r="C518">
        <v>21.425000000000001</v>
      </c>
      <c r="D518">
        <v>16.5</v>
      </c>
      <c r="E518" t="s">
        <v>13</v>
      </c>
    </row>
    <row r="519" spans="1:5" hidden="1" x14ac:dyDescent="0.3">
      <c r="A519" t="s">
        <v>211</v>
      </c>
      <c r="B519" t="s">
        <v>212</v>
      </c>
      <c r="C519">
        <v>15.43</v>
      </c>
      <c r="D519">
        <v>46.2</v>
      </c>
      <c r="E519" t="s">
        <v>13</v>
      </c>
    </row>
    <row r="520" spans="1:5" hidden="1" x14ac:dyDescent="0.3">
      <c r="A520" t="s">
        <v>213</v>
      </c>
      <c r="B520" t="s">
        <v>214</v>
      </c>
      <c r="C520">
        <v>9.1999999999999993</v>
      </c>
      <c r="D520">
        <v>93.8</v>
      </c>
      <c r="E520" t="s">
        <v>7</v>
      </c>
    </row>
    <row r="521" spans="1:5" hidden="1" x14ac:dyDescent="0.3">
      <c r="A521" t="s">
        <v>215</v>
      </c>
      <c r="B521" t="s">
        <v>216</v>
      </c>
      <c r="C521">
        <v>17.863</v>
      </c>
      <c r="D521">
        <v>21.9</v>
      </c>
      <c r="E521" t="s">
        <v>22</v>
      </c>
    </row>
    <row r="522" spans="1:5" hidden="1" x14ac:dyDescent="0.3">
      <c r="A522" t="s">
        <v>217</v>
      </c>
      <c r="B522" t="s">
        <v>218</v>
      </c>
      <c r="C522">
        <v>28.738</v>
      </c>
      <c r="D522">
        <v>5</v>
      </c>
      <c r="E522" t="s">
        <v>22</v>
      </c>
    </row>
    <row r="523" spans="1:5" hidden="1" x14ac:dyDescent="0.3">
      <c r="A523" t="s">
        <v>219</v>
      </c>
      <c r="B523" t="s">
        <v>220</v>
      </c>
      <c r="C523">
        <v>10.1</v>
      </c>
      <c r="D523">
        <v>68.4529</v>
      </c>
      <c r="E523" t="s">
        <v>7</v>
      </c>
    </row>
    <row r="524" spans="1:5" hidden="1" x14ac:dyDescent="0.3">
      <c r="A524" t="s">
        <v>221</v>
      </c>
      <c r="B524" t="s">
        <v>222</v>
      </c>
      <c r="C524">
        <v>11.3</v>
      </c>
      <c r="D524">
        <v>93.776499999999999</v>
      </c>
      <c r="E524" t="s">
        <v>7</v>
      </c>
    </row>
    <row r="525" spans="1:5" hidden="1" x14ac:dyDescent="0.3">
      <c r="A525" t="s">
        <v>223</v>
      </c>
      <c r="B525" t="s">
        <v>224</v>
      </c>
      <c r="C525">
        <v>10.199999999999999</v>
      </c>
      <c r="D525">
        <v>75.234399999999994</v>
      </c>
      <c r="E525" t="s">
        <v>7</v>
      </c>
    </row>
    <row r="526" spans="1:5" hidden="1" x14ac:dyDescent="0.3">
      <c r="A526" t="s">
        <v>225</v>
      </c>
      <c r="B526" t="s">
        <v>226</v>
      </c>
      <c r="C526">
        <v>11.256</v>
      </c>
      <c r="D526">
        <v>65.8</v>
      </c>
      <c r="E526" t="s">
        <v>7</v>
      </c>
    </row>
    <row r="527" spans="1:5" hidden="1" x14ac:dyDescent="0.3">
      <c r="A527" t="s">
        <v>227</v>
      </c>
      <c r="B527" t="s">
        <v>228</v>
      </c>
      <c r="C527">
        <v>21.023</v>
      </c>
      <c r="D527">
        <v>56</v>
      </c>
      <c r="E527" t="s">
        <v>22</v>
      </c>
    </row>
    <row r="528" spans="1:5" hidden="1" x14ac:dyDescent="0.3">
      <c r="A528" t="s">
        <v>229</v>
      </c>
      <c r="B528" t="s">
        <v>230</v>
      </c>
      <c r="C528">
        <v>12.141</v>
      </c>
      <c r="D528">
        <v>45</v>
      </c>
      <c r="E528" t="s">
        <v>22</v>
      </c>
    </row>
    <row r="529" spans="1:5" hidden="1" x14ac:dyDescent="0.3">
      <c r="A529" t="s">
        <v>231</v>
      </c>
      <c r="B529" t="s">
        <v>232</v>
      </c>
      <c r="C529">
        <v>34.686</v>
      </c>
      <c r="D529">
        <v>3</v>
      </c>
      <c r="E529" t="s">
        <v>10</v>
      </c>
    </row>
    <row r="530" spans="1:5" hidden="1" x14ac:dyDescent="0.3">
      <c r="A530" t="s">
        <v>233</v>
      </c>
      <c r="B530" t="s">
        <v>234</v>
      </c>
      <c r="C530">
        <v>21.446999999999999</v>
      </c>
      <c r="D530">
        <v>44.1</v>
      </c>
      <c r="E530" t="s">
        <v>13</v>
      </c>
    </row>
    <row r="531" spans="1:5" hidden="1" x14ac:dyDescent="0.3">
      <c r="A531" t="s">
        <v>235</v>
      </c>
      <c r="B531" t="s">
        <v>236</v>
      </c>
      <c r="C531">
        <v>19.103999999999999</v>
      </c>
      <c r="D531">
        <v>43.46</v>
      </c>
      <c r="E531" t="s">
        <v>13</v>
      </c>
    </row>
    <row r="532" spans="1:5" hidden="1" x14ac:dyDescent="0.3">
      <c r="A532" t="s">
        <v>237</v>
      </c>
      <c r="B532" t="s">
        <v>238</v>
      </c>
      <c r="C532">
        <v>11.222</v>
      </c>
      <c r="D532">
        <v>65.239999999999995</v>
      </c>
      <c r="E532" t="s">
        <v>13</v>
      </c>
    </row>
    <row r="533" spans="1:5" hidden="1" x14ac:dyDescent="0.3">
      <c r="A533" t="s">
        <v>239</v>
      </c>
      <c r="B533" t="s">
        <v>240</v>
      </c>
      <c r="C533">
        <v>44.137999999999998</v>
      </c>
      <c r="D533">
        <v>3.5</v>
      </c>
      <c r="E533" t="s">
        <v>10</v>
      </c>
    </row>
    <row r="534" spans="1:5" hidden="1" x14ac:dyDescent="0.3">
      <c r="A534" t="s">
        <v>241</v>
      </c>
      <c r="B534" t="s">
        <v>242</v>
      </c>
      <c r="C534">
        <v>9.5</v>
      </c>
      <c r="D534">
        <v>68.913799999999995</v>
      </c>
      <c r="E534" t="s">
        <v>7</v>
      </c>
    </row>
    <row r="535" spans="1:5" hidden="1" x14ac:dyDescent="0.3">
      <c r="A535" t="s">
        <v>243</v>
      </c>
      <c r="B535" t="s">
        <v>244</v>
      </c>
      <c r="C535">
        <v>18.119</v>
      </c>
      <c r="D535">
        <v>1.6</v>
      </c>
      <c r="E535" t="s">
        <v>22</v>
      </c>
    </row>
    <row r="536" spans="1:5" hidden="1" x14ac:dyDescent="0.3">
      <c r="A536" t="s">
        <v>245</v>
      </c>
      <c r="B536" t="s">
        <v>246</v>
      </c>
      <c r="C536">
        <v>11.616</v>
      </c>
      <c r="D536">
        <v>60.31</v>
      </c>
      <c r="E536" t="s">
        <v>13</v>
      </c>
    </row>
    <row r="537" spans="1:5" hidden="1" x14ac:dyDescent="0.3">
      <c r="A537" t="s">
        <v>247</v>
      </c>
      <c r="B537" t="s">
        <v>248</v>
      </c>
      <c r="C537">
        <v>24.274999999999999</v>
      </c>
      <c r="D537">
        <v>20</v>
      </c>
      <c r="E537" t="s">
        <v>13</v>
      </c>
    </row>
    <row r="538" spans="1:5" hidden="1" x14ac:dyDescent="0.3">
      <c r="A538" t="s">
        <v>249</v>
      </c>
      <c r="B538" t="s">
        <v>250</v>
      </c>
      <c r="C538">
        <v>39.704999999999998</v>
      </c>
      <c r="D538">
        <v>5.4</v>
      </c>
      <c r="E538" t="s">
        <v>10</v>
      </c>
    </row>
    <row r="539" spans="1:5" hidden="1" x14ac:dyDescent="0.3">
      <c r="A539" t="s">
        <v>251</v>
      </c>
      <c r="B539" t="s">
        <v>252</v>
      </c>
      <c r="C539">
        <v>33.801000000000002</v>
      </c>
      <c r="D539">
        <v>6.2</v>
      </c>
      <c r="E539" t="s">
        <v>22</v>
      </c>
    </row>
    <row r="540" spans="1:5" hidden="1" x14ac:dyDescent="0.3">
      <c r="A540" t="s">
        <v>253</v>
      </c>
      <c r="B540" t="s">
        <v>254</v>
      </c>
      <c r="C540">
        <v>10.9</v>
      </c>
      <c r="D540">
        <v>39</v>
      </c>
      <c r="E540" t="s">
        <v>13</v>
      </c>
    </row>
    <row r="541" spans="1:5" hidden="1" x14ac:dyDescent="0.3">
      <c r="A541" t="s">
        <v>255</v>
      </c>
      <c r="B541" t="s">
        <v>256</v>
      </c>
      <c r="C541">
        <v>39.459000000000003</v>
      </c>
      <c r="D541">
        <v>5.05</v>
      </c>
      <c r="E541" t="s">
        <v>10</v>
      </c>
    </row>
    <row r="542" spans="1:5" hidden="1" x14ac:dyDescent="0.3">
      <c r="A542" t="s">
        <v>257</v>
      </c>
      <c r="B542" t="s">
        <v>258</v>
      </c>
      <c r="C542">
        <v>16.805</v>
      </c>
      <c r="D542">
        <v>66.97</v>
      </c>
      <c r="E542" t="s">
        <v>13</v>
      </c>
    </row>
    <row r="543" spans="1:5" hidden="1" x14ac:dyDescent="0.3">
      <c r="A543" t="s">
        <v>259</v>
      </c>
      <c r="B543" t="s">
        <v>260</v>
      </c>
      <c r="C543">
        <v>29.937000000000001</v>
      </c>
      <c r="D543">
        <v>13.9</v>
      </c>
      <c r="E543" t="s">
        <v>13</v>
      </c>
    </row>
    <row r="544" spans="1:5" hidden="1" x14ac:dyDescent="0.3">
      <c r="A544" t="s">
        <v>261</v>
      </c>
      <c r="B544" t="s">
        <v>262</v>
      </c>
      <c r="C544">
        <v>17</v>
      </c>
      <c r="D544">
        <v>66</v>
      </c>
      <c r="E544" t="s">
        <v>7</v>
      </c>
    </row>
    <row r="545" spans="1:5" hidden="1" x14ac:dyDescent="0.3">
      <c r="A545" t="s">
        <v>263</v>
      </c>
      <c r="B545" t="s">
        <v>264</v>
      </c>
      <c r="C545">
        <v>49.661000000000001</v>
      </c>
      <c r="D545">
        <v>1.7</v>
      </c>
      <c r="E545" t="s">
        <v>10</v>
      </c>
    </row>
    <row r="546" spans="1:5" hidden="1" x14ac:dyDescent="0.3">
      <c r="A546" t="s">
        <v>265</v>
      </c>
      <c r="B546" t="s">
        <v>266</v>
      </c>
      <c r="C546">
        <v>40.045000000000002</v>
      </c>
      <c r="D546">
        <v>38</v>
      </c>
      <c r="E546" t="s">
        <v>22</v>
      </c>
    </row>
    <row r="547" spans="1:5" hidden="1" x14ac:dyDescent="0.3">
      <c r="A547" t="s">
        <v>267</v>
      </c>
      <c r="B547" t="s">
        <v>268</v>
      </c>
      <c r="C547">
        <v>20.788</v>
      </c>
      <c r="D547">
        <v>15.5</v>
      </c>
      <c r="E547" t="s">
        <v>22</v>
      </c>
    </row>
    <row r="548" spans="1:5" hidden="1" x14ac:dyDescent="0.3">
      <c r="A548" t="s">
        <v>269</v>
      </c>
      <c r="B548" t="s">
        <v>270</v>
      </c>
      <c r="C548">
        <v>10.199999999999999</v>
      </c>
      <c r="D548">
        <v>93.956400000000002</v>
      </c>
      <c r="E548" t="s">
        <v>7</v>
      </c>
    </row>
    <row r="549" spans="1:5" hidden="1" x14ac:dyDescent="0.3">
      <c r="A549" t="s">
        <v>271</v>
      </c>
      <c r="B549" t="s">
        <v>272</v>
      </c>
      <c r="C549">
        <v>11.6</v>
      </c>
      <c r="D549">
        <v>95.053399999999996</v>
      </c>
      <c r="E549" t="s">
        <v>7</v>
      </c>
    </row>
    <row r="550" spans="1:5" hidden="1" x14ac:dyDescent="0.3">
      <c r="A550" t="s">
        <v>273</v>
      </c>
      <c r="B550" t="s">
        <v>274</v>
      </c>
      <c r="C550">
        <v>20.922999999999998</v>
      </c>
      <c r="D550">
        <v>13.3</v>
      </c>
      <c r="E550" t="s">
        <v>10</v>
      </c>
    </row>
    <row r="551" spans="1:5" hidden="1" x14ac:dyDescent="0.3">
      <c r="A551" t="s">
        <v>275</v>
      </c>
      <c r="B551" t="s">
        <v>276</v>
      </c>
      <c r="C551">
        <v>13.12</v>
      </c>
      <c r="D551">
        <v>82.78</v>
      </c>
      <c r="E551" t="s">
        <v>7</v>
      </c>
    </row>
    <row r="552" spans="1:5" hidden="1" x14ac:dyDescent="0.3">
      <c r="A552" t="s">
        <v>277</v>
      </c>
      <c r="B552" t="s">
        <v>278</v>
      </c>
      <c r="C552">
        <v>20.419</v>
      </c>
      <c r="D552">
        <v>66.45</v>
      </c>
      <c r="E552" t="s">
        <v>7</v>
      </c>
    </row>
    <row r="553" spans="1:5" hidden="1" x14ac:dyDescent="0.3">
      <c r="A553" t="s">
        <v>279</v>
      </c>
      <c r="B553" t="s">
        <v>280</v>
      </c>
      <c r="C553">
        <v>29.582000000000001</v>
      </c>
      <c r="D553">
        <v>10.9</v>
      </c>
      <c r="E553" t="s">
        <v>22</v>
      </c>
    </row>
    <row r="554" spans="1:5" hidden="1" x14ac:dyDescent="0.3">
      <c r="A554" t="s">
        <v>281</v>
      </c>
      <c r="B554" t="s">
        <v>282</v>
      </c>
      <c r="C554">
        <v>19.68</v>
      </c>
      <c r="D554">
        <v>44.03</v>
      </c>
      <c r="E554" t="s">
        <v>13</v>
      </c>
    </row>
    <row r="555" spans="1:5" hidden="1" x14ac:dyDescent="0.3">
      <c r="A555" t="s">
        <v>283</v>
      </c>
      <c r="B555" t="s">
        <v>284</v>
      </c>
      <c r="C555">
        <v>20.198</v>
      </c>
      <c r="D555">
        <v>39.200000000000003</v>
      </c>
      <c r="E555" t="s">
        <v>13</v>
      </c>
    </row>
    <row r="556" spans="1:5" hidden="1" x14ac:dyDescent="0.3">
      <c r="A556" t="s">
        <v>285</v>
      </c>
      <c r="B556" t="s">
        <v>286</v>
      </c>
      <c r="C556">
        <v>23.79</v>
      </c>
      <c r="D556">
        <v>37</v>
      </c>
      <c r="E556" t="s">
        <v>22</v>
      </c>
    </row>
    <row r="557" spans="1:5" hidden="1" x14ac:dyDescent="0.3">
      <c r="A557" t="s">
        <v>287</v>
      </c>
      <c r="B557" t="s">
        <v>288</v>
      </c>
      <c r="C557">
        <v>28.899000000000001</v>
      </c>
      <c r="D557">
        <v>6.5</v>
      </c>
      <c r="E557" t="s">
        <v>22</v>
      </c>
    </row>
    <row r="558" spans="1:5" hidden="1" x14ac:dyDescent="0.3">
      <c r="A558" t="s">
        <v>289</v>
      </c>
      <c r="B558" t="s">
        <v>290</v>
      </c>
      <c r="C558">
        <v>9.6</v>
      </c>
      <c r="D558">
        <v>62.849200000000003</v>
      </c>
      <c r="E558" t="s">
        <v>7</v>
      </c>
    </row>
    <row r="559" spans="1:5" hidden="1" x14ac:dyDescent="0.3">
      <c r="A559" t="s">
        <v>291</v>
      </c>
      <c r="B559" t="s">
        <v>292</v>
      </c>
      <c r="C559">
        <v>10.8</v>
      </c>
      <c r="D559">
        <v>73.900000000000006</v>
      </c>
      <c r="E559" t="s">
        <v>7</v>
      </c>
    </row>
    <row r="560" spans="1:5" hidden="1" x14ac:dyDescent="0.3">
      <c r="A560" t="s">
        <v>293</v>
      </c>
      <c r="B560" t="s">
        <v>294</v>
      </c>
      <c r="C560">
        <v>7.9</v>
      </c>
      <c r="D560">
        <v>62.095599999999997</v>
      </c>
      <c r="E560" t="s">
        <v>7</v>
      </c>
    </row>
    <row r="561" spans="1:5" hidden="1" x14ac:dyDescent="0.3">
      <c r="A561" t="s">
        <v>295</v>
      </c>
      <c r="B561" t="s">
        <v>296</v>
      </c>
      <c r="C561">
        <v>21.588000000000001</v>
      </c>
      <c r="D561">
        <v>36.9</v>
      </c>
      <c r="E561" t="s">
        <v>13</v>
      </c>
    </row>
    <row r="562" spans="1:5" hidden="1" x14ac:dyDescent="0.3">
      <c r="A562" t="s">
        <v>297</v>
      </c>
      <c r="B562" t="s">
        <v>298</v>
      </c>
      <c r="C562">
        <v>16.393000000000001</v>
      </c>
      <c r="D562">
        <v>56.8</v>
      </c>
      <c r="E562" t="s">
        <v>7</v>
      </c>
    </row>
    <row r="563" spans="1:5" hidden="1" x14ac:dyDescent="0.3">
      <c r="A563" t="s">
        <v>299</v>
      </c>
      <c r="B563" t="s">
        <v>300</v>
      </c>
      <c r="C563">
        <v>11.94</v>
      </c>
      <c r="D563">
        <v>85.3</v>
      </c>
      <c r="E563" t="s">
        <v>7</v>
      </c>
    </row>
    <row r="564" spans="1:5" hidden="1" x14ac:dyDescent="0.3">
      <c r="A564" t="s">
        <v>301</v>
      </c>
      <c r="B564" t="s">
        <v>302</v>
      </c>
      <c r="C564">
        <v>8.8000000000000007</v>
      </c>
      <c r="D564">
        <v>49.764499999999998</v>
      </c>
      <c r="E564" t="s">
        <v>13</v>
      </c>
    </row>
    <row r="565" spans="1:5" hidden="1" x14ac:dyDescent="0.3">
      <c r="A565" t="s">
        <v>303</v>
      </c>
      <c r="B565" t="s">
        <v>304</v>
      </c>
      <c r="C565">
        <v>13.2</v>
      </c>
      <c r="D565">
        <v>67.97</v>
      </c>
      <c r="E565" t="s">
        <v>7</v>
      </c>
    </row>
    <row r="566" spans="1:5" hidden="1" x14ac:dyDescent="0.3">
      <c r="A566" t="s">
        <v>305</v>
      </c>
      <c r="B566" t="s">
        <v>306</v>
      </c>
      <c r="C566">
        <v>32.689</v>
      </c>
      <c r="D566">
        <v>9</v>
      </c>
      <c r="E566" t="s">
        <v>10</v>
      </c>
    </row>
    <row r="567" spans="1:5" hidden="1" x14ac:dyDescent="0.3">
      <c r="A567" t="s">
        <v>307</v>
      </c>
      <c r="B567" t="s">
        <v>308</v>
      </c>
      <c r="C567">
        <v>20.576000000000001</v>
      </c>
      <c r="D567">
        <v>60.5</v>
      </c>
      <c r="E567" t="s">
        <v>7</v>
      </c>
    </row>
    <row r="568" spans="1:5" hidden="1" x14ac:dyDescent="0.3">
      <c r="A568" t="s">
        <v>309</v>
      </c>
      <c r="B568" t="s">
        <v>310</v>
      </c>
      <c r="C568">
        <v>33.476999999999997</v>
      </c>
      <c r="D568">
        <v>22.7</v>
      </c>
      <c r="E568" t="s">
        <v>22</v>
      </c>
    </row>
    <row r="569" spans="1:5" hidden="1" x14ac:dyDescent="0.3">
      <c r="A569" t="s">
        <v>311</v>
      </c>
      <c r="B569" t="s">
        <v>312</v>
      </c>
      <c r="C569">
        <v>38.533000000000001</v>
      </c>
      <c r="D569">
        <v>13.1</v>
      </c>
      <c r="E569" t="s">
        <v>22</v>
      </c>
    </row>
    <row r="570" spans="1:5" hidden="1" x14ac:dyDescent="0.3">
      <c r="A570" t="s">
        <v>313</v>
      </c>
      <c r="B570" t="s">
        <v>314</v>
      </c>
      <c r="C570">
        <v>9.3000000000000007</v>
      </c>
      <c r="D570">
        <v>81</v>
      </c>
      <c r="E570" t="s">
        <v>7</v>
      </c>
    </row>
    <row r="571" spans="1:5" hidden="1" x14ac:dyDescent="0.3">
      <c r="A571" t="s">
        <v>315</v>
      </c>
      <c r="B571" t="s">
        <v>316</v>
      </c>
      <c r="C571">
        <v>30.577999999999999</v>
      </c>
      <c r="D571">
        <v>8</v>
      </c>
      <c r="E571" t="s">
        <v>22</v>
      </c>
    </row>
    <row r="572" spans="1:5" hidden="1" x14ac:dyDescent="0.3">
      <c r="A572" t="s">
        <v>317</v>
      </c>
      <c r="B572" t="s">
        <v>318</v>
      </c>
      <c r="C572">
        <v>36.728999999999999</v>
      </c>
      <c r="D572">
        <v>1.7</v>
      </c>
      <c r="E572" t="s">
        <v>10</v>
      </c>
    </row>
    <row r="573" spans="1:5" hidden="1" x14ac:dyDescent="0.3">
      <c r="A573" t="s">
        <v>319</v>
      </c>
      <c r="B573" t="s">
        <v>320</v>
      </c>
      <c r="C573">
        <v>17.475999999999999</v>
      </c>
      <c r="D573">
        <v>23.109300000000001</v>
      </c>
      <c r="E573" t="s">
        <v>22</v>
      </c>
    </row>
    <row r="574" spans="1:5" hidden="1" x14ac:dyDescent="0.3">
      <c r="A574" t="s">
        <v>321</v>
      </c>
      <c r="B574" t="s">
        <v>322</v>
      </c>
      <c r="C574">
        <v>43.890999999999998</v>
      </c>
      <c r="D574">
        <v>1.5</v>
      </c>
      <c r="E574" t="s">
        <v>10</v>
      </c>
    </row>
    <row r="575" spans="1:5" hidden="1" x14ac:dyDescent="0.3">
      <c r="A575" t="s">
        <v>323</v>
      </c>
      <c r="B575" t="s">
        <v>324</v>
      </c>
      <c r="C575">
        <v>9.1999999999999993</v>
      </c>
      <c r="D575">
        <v>51.5</v>
      </c>
      <c r="E575" t="s">
        <v>13</v>
      </c>
    </row>
    <row r="576" spans="1:5" hidden="1" x14ac:dyDescent="0.3">
      <c r="A576" t="s">
        <v>325</v>
      </c>
      <c r="B576" t="s">
        <v>326</v>
      </c>
      <c r="C576">
        <v>37.125999999999998</v>
      </c>
      <c r="D576">
        <v>14.1</v>
      </c>
      <c r="E576" t="s">
        <v>10</v>
      </c>
    </row>
    <row r="577" spans="1:5" hidden="1" x14ac:dyDescent="0.3">
      <c r="A577" t="s">
        <v>327</v>
      </c>
      <c r="B577" t="s">
        <v>328</v>
      </c>
      <c r="C577">
        <v>34.536999999999999</v>
      </c>
      <c r="D577">
        <v>23</v>
      </c>
      <c r="E577" t="s">
        <v>22</v>
      </c>
    </row>
    <row r="578" spans="1:5" hidden="1" x14ac:dyDescent="0.3">
      <c r="A578" t="s">
        <v>329</v>
      </c>
      <c r="B578" t="s">
        <v>330</v>
      </c>
      <c r="C578">
        <v>18.454999999999998</v>
      </c>
      <c r="D578">
        <v>37.4</v>
      </c>
      <c r="E578" t="s">
        <v>13</v>
      </c>
    </row>
    <row r="579" spans="1:5" hidden="1" x14ac:dyDescent="0.3">
      <c r="A579" t="s">
        <v>331</v>
      </c>
      <c r="B579" t="s">
        <v>332</v>
      </c>
      <c r="C579">
        <v>10.1</v>
      </c>
      <c r="D579">
        <v>77.882599999999996</v>
      </c>
      <c r="E579" t="s">
        <v>7</v>
      </c>
    </row>
    <row r="580" spans="1:5" hidden="1" x14ac:dyDescent="0.3">
      <c r="A580" t="s">
        <v>333</v>
      </c>
      <c r="B580" t="s">
        <v>334</v>
      </c>
      <c r="C580">
        <v>10.199999999999999</v>
      </c>
      <c r="D580">
        <v>72.675600000000003</v>
      </c>
      <c r="E580" t="s">
        <v>7</v>
      </c>
    </row>
    <row r="581" spans="1:5" hidden="1" x14ac:dyDescent="0.3">
      <c r="A581" t="s">
        <v>335</v>
      </c>
      <c r="B581" t="s">
        <v>336</v>
      </c>
      <c r="C581">
        <v>11.8</v>
      </c>
      <c r="D581">
        <v>94.783600000000007</v>
      </c>
      <c r="E581" t="s">
        <v>7</v>
      </c>
    </row>
    <row r="582" spans="1:5" hidden="1" x14ac:dyDescent="0.3">
      <c r="A582" t="s">
        <v>337</v>
      </c>
      <c r="B582" t="s">
        <v>338</v>
      </c>
      <c r="C582">
        <v>30.093</v>
      </c>
      <c r="D582">
        <v>24.7</v>
      </c>
      <c r="E582" t="s">
        <v>22</v>
      </c>
    </row>
    <row r="583" spans="1:5" hidden="1" x14ac:dyDescent="0.3">
      <c r="A583" t="s">
        <v>339</v>
      </c>
      <c r="B583" t="s">
        <v>340</v>
      </c>
      <c r="C583">
        <v>18.600000000000001</v>
      </c>
      <c r="D583">
        <v>50.4</v>
      </c>
      <c r="E583" t="s">
        <v>7</v>
      </c>
    </row>
    <row r="584" spans="1:5" hidden="1" x14ac:dyDescent="0.3">
      <c r="A584" t="s">
        <v>341</v>
      </c>
      <c r="B584" t="s">
        <v>342</v>
      </c>
      <c r="C584">
        <v>24.042999999999999</v>
      </c>
      <c r="D584">
        <v>26.2</v>
      </c>
      <c r="E584" t="s">
        <v>22</v>
      </c>
    </row>
    <row r="585" spans="1:5" hidden="1" x14ac:dyDescent="0.3">
      <c r="A585" t="s">
        <v>343</v>
      </c>
      <c r="B585" t="s">
        <v>344</v>
      </c>
      <c r="C585">
        <v>45.744999999999997</v>
      </c>
      <c r="D585">
        <v>2.2999999999999998</v>
      </c>
      <c r="E585" t="s">
        <v>10</v>
      </c>
    </row>
    <row r="586" spans="1:5" hidden="1" x14ac:dyDescent="0.3">
      <c r="A586" t="s">
        <v>345</v>
      </c>
      <c r="B586" t="s">
        <v>346</v>
      </c>
      <c r="C586">
        <v>36.08</v>
      </c>
      <c r="D586">
        <v>4.5</v>
      </c>
      <c r="E586" t="s">
        <v>10</v>
      </c>
    </row>
    <row r="587" spans="1:5" hidden="1" x14ac:dyDescent="0.3">
      <c r="A587" t="s">
        <v>347</v>
      </c>
      <c r="B587" t="s">
        <v>348</v>
      </c>
      <c r="C587">
        <v>11.041</v>
      </c>
      <c r="D587">
        <v>28.94</v>
      </c>
      <c r="E587" t="s">
        <v>13</v>
      </c>
    </row>
    <row r="588" spans="1:5" hidden="1" x14ac:dyDescent="0.3">
      <c r="A588" t="s">
        <v>349</v>
      </c>
      <c r="B588" t="s">
        <v>350</v>
      </c>
      <c r="C588">
        <v>30.792000000000002</v>
      </c>
      <c r="D588">
        <v>16</v>
      </c>
      <c r="E588" t="s">
        <v>22</v>
      </c>
    </row>
    <row r="589" spans="1:5" hidden="1" x14ac:dyDescent="0.3">
      <c r="A589" t="s">
        <v>351</v>
      </c>
      <c r="B589" t="s">
        <v>352</v>
      </c>
      <c r="C589">
        <v>21.321999999999999</v>
      </c>
      <c r="D589">
        <v>9.6</v>
      </c>
      <c r="E589" t="s">
        <v>13</v>
      </c>
    </row>
    <row r="590" spans="1:5" hidden="1" x14ac:dyDescent="0.3">
      <c r="A590" t="s">
        <v>353</v>
      </c>
      <c r="B590" t="s">
        <v>354</v>
      </c>
      <c r="C590">
        <v>35.755000000000003</v>
      </c>
      <c r="D590">
        <v>1.1000000000000001</v>
      </c>
      <c r="E590" t="s">
        <v>22</v>
      </c>
    </row>
    <row r="591" spans="1:5" hidden="1" x14ac:dyDescent="0.3">
      <c r="A591" t="s">
        <v>355</v>
      </c>
      <c r="B591" t="s">
        <v>356</v>
      </c>
      <c r="C591">
        <v>25.408999999999999</v>
      </c>
      <c r="D591">
        <v>35</v>
      </c>
      <c r="E591" t="s">
        <v>13</v>
      </c>
    </row>
    <row r="592" spans="1:5" hidden="1" x14ac:dyDescent="0.3">
      <c r="A592" t="s">
        <v>357</v>
      </c>
      <c r="B592" t="s">
        <v>358</v>
      </c>
      <c r="C592">
        <v>14.59</v>
      </c>
      <c r="D592">
        <v>63.8</v>
      </c>
      <c r="E592" t="s">
        <v>7</v>
      </c>
    </row>
    <row r="593" spans="1:5" hidden="1" x14ac:dyDescent="0.3">
      <c r="A593" t="s">
        <v>359</v>
      </c>
      <c r="B593" t="s">
        <v>360</v>
      </c>
      <c r="C593">
        <v>19.8</v>
      </c>
      <c r="D593">
        <v>43.8</v>
      </c>
      <c r="E593" t="s">
        <v>13</v>
      </c>
    </row>
    <row r="594" spans="1:5" hidden="1" x14ac:dyDescent="0.3">
      <c r="A594" t="s">
        <v>361</v>
      </c>
      <c r="B594" t="s">
        <v>362</v>
      </c>
      <c r="C594">
        <v>16.835999999999999</v>
      </c>
      <c r="D594">
        <v>46.25</v>
      </c>
      <c r="E594" t="s">
        <v>13</v>
      </c>
    </row>
    <row r="595" spans="1:5" hidden="1" x14ac:dyDescent="0.3">
      <c r="A595" t="s">
        <v>363</v>
      </c>
      <c r="B595" t="s">
        <v>364</v>
      </c>
      <c r="C595">
        <v>39.518000000000001</v>
      </c>
      <c r="D595">
        <v>4.4000000000000004</v>
      </c>
      <c r="E595" t="s">
        <v>10</v>
      </c>
    </row>
    <row r="596" spans="1:5" hidden="1" x14ac:dyDescent="0.3">
      <c r="A596" t="s">
        <v>365</v>
      </c>
      <c r="B596" t="s">
        <v>366</v>
      </c>
      <c r="C596">
        <v>43.473999999999997</v>
      </c>
      <c r="D596">
        <v>16.2</v>
      </c>
      <c r="E596" t="s">
        <v>10</v>
      </c>
    </row>
    <row r="597" spans="1:5" hidden="1" x14ac:dyDescent="0.3">
      <c r="A597" t="s">
        <v>367</v>
      </c>
      <c r="B597" t="s">
        <v>368</v>
      </c>
      <c r="C597">
        <v>11.1</v>
      </c>
      <c r="D597">
        <v>41</v>
      </c>
      <c r="E597" t="s">
        <v>22</v>
      </c>
    </row>
    <row r="598" spans="1:5" hidden="1" x14ac:dyDescent="0.3">
      <c r="A598" t="s">
        <v>369</v>
      </c>
      <c r="B598" t="s">
        <v>370</v>
      </c>
      <c r="C598">
        <v>14.374000000000001</v>
      </c>
      <c r="D598">
        <v>57.69</v>
      </c>
      <c r="E598" t="s">
        <v>7</v>
      </c>
    </row>
    <row r="599" spans="1:5" hidden="1" x14ac:dyDescent="0.3">
      <c r="A599" t="s">
        <v>371</v>
      </c>
      <c r="B599" t="s">
        <v>372</v>
      </c>
      <c r="C599">
        <v>12.5</v>
      </c>
      <c r="D599">
        <v>84.2</v>
      </c>
      <c r="E599" t="s">
        <v>7</v>
      </c>
    </row>
    <row r="600" spans="1:5" hidden="1" x14ac:dyDescent="0.3">
      <c r="A600" t="s">
        <v>373</v>
      </c>
      <c r="B600" t="s">
        <v>374</v>
      </c>
      <c r="C600">
        <v>22.5</v>
      </c>
      <c r="D600">
        <v>38.200000000000003</v>
      </c>
      <c r="E600" t="s">
        <v>22</v>
      </c>
    </row>
    <row r="601" spans="1:5" hidden="1" x14ac:dyDescent="0.3">
      <c r="A601" t="s">
        <v>375</v>
      </c>
      <c r="B601" t="s">
        <v>376</v>
      </c>
      <c r="C601">
        <v>16.306000000000001</v>
      </c>
      <c r="D601">
        <v>52</v>
      </c>
      <c r="E601" t="s">
        <v>13</v>
      </c>
    </row>
    <row r="602" spans="1:5" hidden="1" x14ac:dyDescent="0.3">
      <c r="A602" t="s">
        <v>377</v>
      </c>
      <c r="B602" t="s">
        <v>378</v>
      </c>
      <c r="C602">
        <v>19.841999999999999</v>
      </c>
      <c r="D602">
        <v>54.9</v>
      </c>
      <c r="E602" t="s">
        <v>7</v>
      </c>
    </row>
    <row r="603" spans="1:5" hidden="1" x14ac:dyDescent="0.3">
      <c r="A603" t="s">
        <v>379</v>
      </c>
      <c r="B603" t="s">
        <v>380</v>
      </c>
      <c r="C603">
        <v>10.7</v>
      </c>
      <c r="D603">
        <v>45.3</v>
      </c>
      <c r="E603" t="s">
        <v>7</v>
      </c>
    </row>
    <row r="604" spans="1:5" hidden="1" x14ac:dyDescent="0.3">
      <c r="A604" t="s">
        <v>381</v>
      </c>
      <c r="B604" t="s">
        <v>382</v>
      </c>
      <c r="C604">
        <v>15.537000000000001</v>
      </c>
      <c r="D604">
        <v>43.9</v>
      </c>
      <c r="E604" t="s">
        <v>22</v>
      </c>
    </row>
    <row r="605" spans="1:5" hidden="1" x14ac:dyDescent="0.3">
      <c r="A605" t="s">
        <v>383</v>
      </c>
      <c r="B605" t="s">
        <v>384</v>
      </c>
      <c r="C605">
        <v>26.739000000000001</v>
      </c>
      <c r="D605">
        <v>11.3</v>
      </c>
      <c r="E605" t="s">
        <v>22</v>
      </c>
    </row>
    <row r="606" spans="1:5" hidden="1" x14ac:dyDescent="0.3">
      <c r="A606" t="s">
        <v>385</v>
      </c>
      <c r="B606" t="s">
        <v>386</v>
      </c>
      <c r="C606">
        <v>30.393999999999998</v>
      </c>
      <c r="D606">
        <v>46.6</v>
      </c>
      <c r="E606" t="s">
        <v>22</v>
      </c>
    </row>
    <row r="607" spans="1:5" hidden="1" x14ac:dyDescent="0.3">
      <c r="A607" t="s">
        <v>387</v>
      </c>
      <c r="B607" t="s">
        <v>388</v>
      </c>
      <c r="C607">
        <v>26.172000000000001</v>
      </c>
      <c r="D607">
        <v>15.3</v>
      </c>
      <c r="E607" t="s">
        <v>22</v>
      </c>
    </row>
    <row r="608" spans="1:5" hidden="1" x14ac:dyDescent="0.3">
      <c r="A608" t="s">
        <v>389</v>
      </c>
      <c r="B608" t="s">
        <v>390</v>
      </c>
      <c r="C608">
        <v>32.947000000000003</v>
      </c>
      <c r="D608">
        <v>20</v>
      </c>
      <c r="E608" t="s">
        <v>22</v>
      </c>
    </row>
    <row r="609" spans="1:5" hidden="1" x14ac:dyDescent="0.3">
      <c r="A609" t="s">
        <v>391</v>
      </c>
      <c r="B609" t="s">
        <v>392</v>
      </c>
      <c r="C609">
        <v>20.85</v>
      </c>
      <c r="D609">
        <v>46.5</v>
      </c>
      <c r="E609" t="s">
        <v>13</v>
      </c>
    </row>
    <row r="610" spans="1:5" hidden="1" x14ac:dyDescent="0.3">
      <c r="A610" t="s">
        <v>393</v>
      </c>
      <c r="B610" t="s">
        <v>394</v>
      </c>
      <c r="C610">
        <v>42.393999999999998</v>
      </c>
      <c r="D610">
        <v>2.2000000000000002</v>
      </c>
      <c r="E610" t="s">
        <v>10</v>
      </c>
    </row>
    <row r="611" spans="1:5" hidden="1" x14ac:dyDescent="0.3">
      <c r="A611" t="s">
        <v>395</v>
      </c>
      <c r="B611" t="s">
        <v>396</v>
      </c>
      <c r="C611">
        <v>40.470999999999997</v>
      </c>
      <c r="D611">
        <v>15.4</v>
      </c>
      <c r="E611" t="s">
        <v>22</v>
      </c>
    </row>
    <row r="612" spans="1:5" hidden="1" x14ac:dyDescent="0.3">
      <c r="A612" t="s">
        <v>397</v>
      </c>
      <c r="B612" t="s">
        <v>398</v>
      </c>
      <c r="C612">
        <v>35.71</v>
      </c>
      <c r="D612">
        <v>18.5</v>
      </c>
      <c r="E612" t="s">
        <v>10</v>
      </c>
    </row>
  </sheetData>
  <autoFilter ref="A417:E612" xr:uid="{00000000-0001-0000-0000-000000000000}">
    <filterColumn colId="0">
      <filters>
        <filter val="Ind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6227-D0EA-4B16-8821-0F2CE9AA243A}">
  <sheetPr filterMode="1"/>
  <dimension ref="A1:E196"/>
  <sheetViews>
    <sheetView workbookViewId="0">
      <selection activeCell="E1" sqref="E1"/>
    </sheetView>
  </sheetViews>
  <sheetFormatPr defaultRowHeight="14.4" x14ac:dyDescent="0.3"/>
  <cols>
    <col min="1" max="1" width="18" customWidth="1"/>
    <col min="2" max="2" width="15.88671875" customWidth="1"/>
    <col min="3" max="3" width="17.21875" customWidth="1"/>
    <col min="4" max="4" width="17" customWidth="1"/>
    <col min="5" max="5" width="18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 t="s">
        <v>8</v>
      </c>
      <c r="B2" t="s">
        <v>6</v>
      </c>
      <c r="C2">
        <v>10.244</v>
      </c>
      <c r="D2">
        <v>78.900000000000006</v>
      </c>
      <c r="E2" t="s">
        <v>7</v>
      </c>
    </row>
    <row r="3" spans="1:5" hidden="1" x14ac:dyDescent="0.3">
      <c r="A3" t="s">
        <v>14</v>
      </c>
      <c r="B3" t="s">
        <v>9</v>
      </c>
      <c r="C3">
        <v>35.253</v>
      </c>
      <c r="D3">
        <v>5.9</v>
      </c>
      <c r="E3" t="s">
        <v>10</v>
      </c>
    </row>
    <row r="4" spans="1:5" hidden="1" x14ac:dyDescent="0.3">
      <c r="A4" t="s">
        <v>107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hidden="1" x14ac:dyDescent="0.3">
      <c r="A5" t="s">
        <v>11</v>
      </c>
      <c r="B5" t="s">
        <v>15</v>
      </c>
      <c r="C5">
        <v>12.877000000000001</v>
      </c>
      <c r="D5">
        <v>57.2</v>
      </c>
      <c r="E5" t="s">
        <v>13</v>
      </c>
    </row>
    <row r="6" spans="1:5" hidden="1" x14ac:dyDescent="0.3">
      <c r="A6" t="s">
        <v>23</v>
      </c>
      <c r="B6" t="s">
        <v>17</v>
      </c>
      <c r="C6">
        <v>11.044</v>
      </c>
      <c r="D6">
        <v>88</v>
      </c>
      <c r="E6" t="s">
        <v>7</v>
      </c>
    </row>
    <row r="7" spans="1:5" hidden="1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hidden="1" x14ac:dyDescent="0.3">
      <c r="A9" t="s">
        <v>5</v>
      </c>
      <c r="B9" t="s">
        <v>24</v>
      </c>
      <c r="C9">
        <v>16.446999999999999</v>
      </c>
      <c r="D9">
        <v>63.4</v>
      </c>
      <c r="E9" t="s">
        <v>7</v>
      </c>
    </row>
    <row r="10" spans="1:5" hidden="1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hidden="1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hidden="1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hidden="1" x14ac:dyDescent="0.3">
      <c r="A13" t="s">
        <v>45</v>
      </c>
      <c r="B13" t="s">
        <v>32</v>
      </c>
      <c r="C13">
        <v>44.151000000000003</v>
      </c>
      <c r="D13">
        <v>1.3</v>
      </c>
      <c r="E13" t="s">
        <v>10</v>
      </c>
    </row>
    <row r="14" spans="1:5" hidden="1" x14ac:dyDescent="0.3">
      <c r="A14" t="s">
        <v>43</v>
      </c>
      <c r="B14" t="s">
        <v>34</v>
      </c>
      <c r="C14">
        <v>11.2</v>
      </c>
      <c r="D14">
        <v>82.170199999999994</v>
      </c>
      <c r="E14" t="s">
        <v>7</v>
      </c>
    </row>
    <row r="15" spans="1:5" hidden="1" x14ac:dyDescent="0.3">
      <c r="A15" t="s">
        <v>39</v>
      </c>
      <c r="B15" t="s">
        <v>36</v>
      </c>
      <c r="C15">
        <v>36.44</v>
      </c>
      <c r="D15">
        <v>4.9000000000000004</v>
      </c>
      <c r="E15" t="s">
        <v>10</v>
      </c>
    </row>
    <row r="16" spans="1:5" hidden="1" x14ac:dyDescent="0.3">
      <c r="A16" t="s">
        <v>59</v>
      </c>
      <c r="B16" t="s">
        <v>38</v>
      </c>
      <c r="C16">
        <v>40.551000000000002</v>
      </c>
      <c r="D16">
        <v>9.1</v>
      </c>
      <c r="E16" t="s">
        <v>10</v>
      </c>
    </row>
    <row r="17" spans="1:5" x14ac:dyDescent="0.3">
      <c r="A17" t="s">
        <v>49</v>
      </c>
      <c r="B17" t="s">
        <v>40</v>
      </c>
      <c r="C17">
        <v>20.141999999999999</v>
      </c>
      <c r="D17">
        <v>6.63</v>
      </c>
      <c r="E17" t="s">
        <v>22</v>
      </c>
    </row>
    <row r="18" spans="1:5" hidden="1" x14ac:dyDescent="0.3">
      <c r="A18" t="s">
        <v>33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hidden="1" x14ac:dyDescent="0.3">
      <c r="A19" t="s">
        <v>51</v>
      </c>
      <c r="B19" t="s">
        <v>44</v>
      </c>
      <c r="C19">
        <v>15.04</v>
      </c>
      <c r="D19">
        <v>90.000039700000002</v>
      </c>
      <c r="E19" t="s">
        <v>7</v>
      </c>
    </row>
    <row r="20" spans="1:5" hidden="1" x14ac:dyDescent="0.3">
      <c r="A20" t="s">
        <v>35</v>
      </c>
      <c r="B20" t="s">
        <v>46</v>
      </c>
      <c r="C20">
        <v>15.339</v>
      </c>
      <c r="D20">
        <v>72</v>
      </c>
      <c r="E20" t="s">
        <v>7</v>
      </c>
    </row>
    <row r="21" spans="1:5" hidden="1" x14ac:dyDescent="0.3">
      <c r="A21" t="s">
        <v>53</v>
      </c>
      <c r="B21" t="s">
        <v>48</v>
      </c>
      <c r="C21">
        <v>9.0619999999999994</v>
      </c>
      <c r="D21">
        <v>57.79</v>
      </c>
      <c r="E21" t="s">
        <v>13</v>
      </c>
    </row>
    <row r="22" spans="1:5" hidden="1" x14ac:dyDescent="0.3">
      <c r="A22" t="s">
        <v>63</v>
      </c>
      <c r="B22" t="s">
        <v>50</v>
      </c>
      <c r="C22">
        <v>12.5</v>
      </c>
      <c r="D22">
        <v>54.17</v>
      </c>
      <c r="E22" t="s">
        <v>13</v>
      </c>
    </row>
    <row r="23" spans="1:5" hidden="1" x14ac:dyDescent="0.3">
      <c r="A23" t="s">
        <v>55</v>
      </c>
      <c r="B23" t="s">
        <v>52</v>
      </c>
      <c r="C23">
        <v>23.091999999999999</v>
      </c>
      <c r="D23">
        <v>33.6</v>
      </c>
      <c r="E23" t="s">
        <v>13</v>
      </c>
    </row>
    <row r="24" spans="1:5" hidden="1" x14ac:dyDescent="0.3">
      <c r="A24" t="s">
        <v>47</v>
      </c>
      <c r="B24" t="s">
        <v>54</v>
      </c>
      <c r="C24">
        <v>10.4</v>
      </c>
      <c r="D24">
        <v>95.3</v>
      </c>
      <c r="E24" t="s">
        <v>7</v>
      </c>
    </row>
    <row r="25" spans="1:5" x14ac:dyDescent="0.3">
      <c r="A25" t="s">
        <v>65</v>
      </c>
      <c r="B25" t="s">
        <v>56</v>
      </c>
      <c r="C25">
        <v>24.236000000000001</v>
      </c>
      <c r="D25">
        <v>36.94</v>
      </c>
      <c r="E25" t="s">
        <v>22</v>
      </c>
    </row>
    <row r="26" spans="1:5" hidden="1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hidden="1" x14ac:dyDescent="0.3">
      <c r="A27" t="s">
        <v>61</v>
      </c>
      <c r="B27" t="s">
        <v>60</v>
      </c>
      <c r="C27">
        <v>12.188000000000001</v>
      </c>
      <c r="D27">
        <v>73</v>
      </c>
      <c r="E27" t="s">
        <v>7</v>
      </c>
    </row>
    <row r="28" spans="1:5" hidden="1" x14ac:dyDescent="0.3">
      <c r="A28" t="s">
        <v>41</v>
      </c>
      <c r="B28" t="s">
        <v>62</v>
      </c>
      <c r="C28">
        <v>16.405000000000001</v>
      </c>
      <c r="D28">
        <v>64.5</v>
      </c>
      <c r="E28" t="s">
        <v>7</v>
      </c>
    </row>
    <row r="29" spans="1:5" x14ac:dyDescent="0.3">
      <c r="A29" t="s">
        <v>37</v>
      </c>
      <c r="B29" t="s">
        <v>64</v>
      </c>
      <c r="C29">
        <v>18.134</v>
      </c>
      <c r="D29">
        <v>29.9</v>
      </c>
      <c r="E29" t="s">
        <v>22</v>
      </c>
    </row>
    <row r="30" spans="1:5" hidden="1" x14ac:dyDescent="0.3">
      <c r="A30" t="s">
        <v>31</v>
      </c>
      <c r="B30" t="s">
        <v>66</v>
      </c>
      <c r="C30">
        <v>25.266999999999999</v>
      </c>
      <c r="D30">
        <v>15</v>
      </c>
      <c r="E30" t="s">
        <v>13</v>
      </c>
    </row>
    <row r="31" spans="1:5" hidden="1" x14ac:dyDescent="0.3">
      <c r="A31" t="s">
        <v>87</v>
      </c>
      <c r="B31" t="s">
        <v>68</v>
      </c>
      <c r="C31">
        <v>34.076000000000001</v>
      </c>
      <c r="D31">
        <v>3.5</v>
      </c>
      <c r="E31" t="s">
        <v>10</v>
      </c>
    </row>
    <row r="32" spans="1:5" hidden="1" x14ac:dyDescent="0.3">
      <c r="A32" t="s">
        <v>195</v>
      </c>
      <c r="B32" t="s">
        <v>70</v>
      </c>
      <c r="C32">
        <v>10.9</v>
      </c>
      <c r="D32">
        <v>85.8</v>
      </c>
      <c r="E32" t="s">
        <v>7</v>
      </c>
    </row>
    <row r="33" spans="1:5" hidden="1" x14ac:dyDescent="0.3">
      <c r="A33" t="s">
        <v>79</v>
      </c>
      <c r="B33" t="s">
        <v>72</v>
      </c>
      <c r="C33">
        <v>10.199999999999999</v>
      </c>
      <c r="D33">
        <v>86.34</v>
      </c>
      <c r="E33" t="s">
        <v>7</v>
      </c>
    </row>
    <row r="34" spans="1:5" hidden="1" x14ac:dyDescent="0.3">
      <c r="A34" t="s">
        <v>69</v>
      </c>
      <c r="B34" t="s">
        <v>74</v>
      </c>
      <c r="C34">
        <v>13.385</v>
      </c>
      <c r="D34">
        <v>66.5</v>
      </c>
      <c r="E34" t="s">
        <v>7</v>
      </c>
    </row>
    <row r="35" spans="1:5" hidden="1" x14ac:dyDescent="0.3">
      <c r="A35" t="s">
        <v>93</v>
      </c>
      <c r="B35" t="s">
        <v>76</v>
      </c>
      <c r="C35">
        <v>12.1</v>
      </c>
      <c r="D35">
        <v>45.8</v>
      </c>
      <c r="E35" t="s">
        <v>13</v>
      </c>
    </row>
    <row r="36" spans="1:5" x14ac:dyDescent="0.3">
      <c r="A36" t="s">
        <v>67</v>
      </c>
      <c r="B36" t="s">
        <v>78</v>
      </c>
      <c r="C36">
        <v>37.32</v>
      </c>
      <c r="D36">
        <v>8.4</v>
      </c>
      <c r="E36" t="s">
        <v>22</v>
      </c>
    </row>
    <row r="37" spans="1:5" x14ac:dyDescent="0.3">
      <c r="A37" t="s">
        <v>343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3">
      <c r="A38" t="s">
        <v>73</v>
      </c>
      <c r="B38" t="s">
        <v>82</v>
      </c>
      <c r="C38">
        <v>37.011000000000003</v>
      </c>
      <c r="D38">
        <v>6.6</v>
      </c>
      <c r="E38" t="s">
        <v>22</v>
      </c>
    </row>
    <row r="39" spans="1:5" hidden="1" x14ac:dyDescent="0.3">
      <c r="A39" t="s">
        <v>75</v>
      </c>
      <c r="B39" t="s">
        <v>84</v>
      </c>
      <c r="C39">
        <v>16.076000000000001</v>
      </c>
      <c r="D39">
        <v>51.7</v>
      </c>
      <c r="E39" t="s">
        <v>13</v>
      </c>
    </row>
    <row r="40" spans="1:5" hidden="1" x14ac:dyDescent="0.3">
      <c r="A40" t="s">
        <v>83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3">
      <c r="A41" t="s">
        <v>85</v>
      </c>
      <c r="B41" t="s">
        <v>88</v>
      </c>
      <c r="C41">
        <v>21.625</v>
      </c>
      <c r="D41">
        <v>37.5</v>
      </c>
      <c r="E41" t="s">
        <v>22</v>
      </c>
    </row>
    <row r="42" spans="1:5" hidden="1" x14ac:dyDescent="0.3">
      <c r="A42" t="s">
        <v>393</v>
      </c>
      <c r="B42" t="s">
        <v>90</v>
      </c>
      <c r="C42">
        <v>15.022</v>
      </c>
      <c r="D42">
        <v>45.96</v>
      </c>
      <c r="E42" t="s">
        <v>13</v>
      </c>
    </row>
    <row r="43" spans="1:5" hidden="1" x14ac:dyDescent="0.3">
      <c r="A43" t="s">
        <v>81</v>
      </c>
      <c r="B43" t="s">
        <v>92</v>
      </c>
      <c r="C43">
        <v>10.4</v>
      </c>
      <c r="D43">
        <v>27.93</v>
      </c>
      <c r="E43" t="s">
        <v>13</v>
      </c>
    </row>
    <row r="44" spans="1:5" hidden="1" x14ac:dyDescent="0.3">
      <c r="A44" t="s">
        <v>89</v>
      </c>
      <c r="B44" t="s">
        <v>94</v>
      </c>
      <c r="C44">
        <v>12.5</v>
      </c>
      <c r="D44">
        <v>74.099999999999994</v>
      </c>
      <c r="E44" t="s">
        <v>7</v>
      </c>
    </row>
    <row r="45" spans="1:5" hidden="1" x14ac:dyDescent="0.3">
      <c r="A45" t="s">
        <v>77</v>
      </c>
      <c r="B45" t="s">
        <v>96</v>
      </c>
      <c r="C45">
        <v>11.436</v>
      </c>
      <c r="D45">
        <v>65.454800000000006</v>
      </c>
      <c r="E45" t="s">
        <v>7</v>
      </c>
    </row>
    <row r="46" spans="1:5" hidden="1" x14ac:dyDescent="0.3">
      <c r="A46" t="s">
        <v>161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hidden="1" x14ac:dyDescent="0.3">
      <c r="A47" t="s">
        <v>91</v>
      </c>
      <c r="B47" t="s">
        <v>100</v>
      </c>
      <c r="C47">
        <v>8.5</v>
      </c>
      <c r="D47">
        <v>84.17</v>
      </c>
      <c r="E47" t="s">
        <v>7</v>
      </c>
    </row>
    <row r="48" spans="1:5" x14ac:dyDescent="0.3">
      <c r="A48" t="s">
        <v>95</v>
      </c>
      <c r="B48" t="s">
        <v>102</v>
      </c>
      <c r="C48">
        <v>25.486000000000001</v>
      </c>
      <c r="D48">
        <v>9.5</v>
      </c>
      <c r="E48" t="s">
        <v>22</v>
      </c>
    </row>
    <row r="49" spans="1:5" hidden="1" x14ac:dyDescent="0.3">
      <c r="A49" t="s">
        <v>97</v>
      </c>
      <c r="B49" t="s">
        <v>104</v>
      </c>
      <c r="C49">
        <v>10</v>
      </c>
      <c r="D49">
        <v>94.6297</v>
      </c>
      <c r="E49" t="s">
        <v>7</v>
      </c>
    </row>
    <row r="50" spans="1:5" hidden="1" x14ac:dyDescent="0.3">
      <c r="A50" t="s">
        <v>103</v>
      </c>
      <c r="B50" t="s">
        <v>106</v>
      </c>
      <c r="C50">
        <v>21.198</v>
      </c>
      <c r="D50">
        <v>45.9</v>
      </c>
      <c r="E50" t="s">
        <v>13</v>
      </c>
    </row>
    <row r="51" spans="1:5" hidden="1" x14ac:dyDescent="0.3">
      <c r="A51" t="s">
        <v>101</v>
      </c>
      <c r="B51" t="s">
        <v>108</v>
      </c>
      <c r="C51">
        <v>24.738</v>
      </c>
      <c r="D51">
        <v>16.5</v>
      </c>
      <c r="E51" t="s">
        <v>13</v>
      </c>
    </row>
    <row r="52" spans="1:5" hidden="1" x14ac:dyDescent="0.3">
      <c r="A52" t="s">
        <v>105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3">
      <c r="A53" t="s">
        <v>109</v>
      </c>
      <c r="B53" t="s">
        <v>112</v>
      </c>
      <c r="C53">
        <v>28.032</v>
      </c>
      <c r="D53">
        <v>29.4</v>
      </c>
      <c r="E53" t="s">
        <v>22</v>
      </c>
    </row>
    <row r="54" spans="1:5" hidden="1" x14ac:dyDescent="0.3">
      <c r="A54" t="s">
        <v>111</v>
      </c>
      <c r="B54" t="s">
        <v>114</v>
      </c>
      <c r="C54">
        <v>34.799999999999997</v>
      </c>
      <c r="D54">
        <v>0.9</v>
      </c>
      <c r="E54" t="s">
        <v>10</v>
      </c>
    </row>
    <row r="55" spans="1:5" hidden="1" x14ac:dyDescent="0.3">
      <c r="A55" t="s">
        <v>319</v>
      </c>
      <c r="B55" t="s">
        <v>116</v>
      </c>
      <c r="C55">
        <v>9.1</v>
      </c>
      <c r="D55">
        <v>71.635000000000005</v>
      </c>
      <c r="E55" t="s">
        <v>7</v>
      </c>
    </row>
    <row r="56" spans="1:5" hidden="1" x14ac:dyDescent="0.3">
      <c r="A56" t="s">
        <v>143</v>
      </c>
      <c r="B56" t="s">
        <v>118</v>
      </c>
      <c r="C56">
        <v>10.3</v>
      </c>
      <c r="D56">
        <v>79.400000000000006</v>
      </c>
      <c r="E56" t="s">
        <v>7</v>
      </c>
    </row>
    <row r="57" spans="1:5" hidden="1" x14ac:dyDescent="0.3">
      <c r="A57" t="s">
        <v>113</v>
      </c>
      <c r="B57" t="s">
        <v>120</v>
      </c>
      <c r="C57">
        <v>32.924999999999997</v>
      </c>
      <c r="D57">
        <v>1.9</v>
      </c>
      <c r="E57" t="s">
        <v>10</v>
      </c>
    </row>
    <row r="58" spans="1:5" hidden="1" x14ac:dyDescent="0.3">
      <c r="A58" t="s">
        <v>117</v>
      </c>
      <c r="B58" t="s">
        <v>122</v>
      </c>
      <c r="C58">
        <v>10.7</v>
      </c>
      <c r="D58">
        <v>91.514399999999995</v>
      </c>
      <c r="E58" t="s">
        <v>7</v>
      </c>
    </row>
    <row r="59" spans="1:5" hidden="1" x14ac:dyDescent="0.3">
      <c r="A59" t="s">
        <v>119</v>
      </c>
      <c r="B59" t="s">
        <v>124</v>
      </c>
      <c r="C59">
        <v>20.463000000000001</v>
      </c>
      <c r="D59">
        <v>37.1</v>
      </c>
      <c r="E59" t="s">
        <v>13</v>
      </c>
    </row>
    <row r="60" spans="1:5" hidden="1" x14ac:dyDescent="0.3">
      <c r="A60" t="s">
        <v>123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3">
      <c r="A61" t="s">
        <v>121</v>
      </c>
      <c r="B61" t="s">
        <v>128</v>
      </c>
      <c r="C61">
        <v>23.510999999999999</v>
      </c>
      <c r="D61">
        <v>27.8</v>
      </c>
      <c r="E61" t="s">
        <v>22</v>
      </c>
    </row>
    <row r="62" spans="1:5" hidden="1" x14ac:dyDescent="0.3">
      <c r="A62" t="s">
        <v>125</v>
      </c>
      <c r="B62" t="s">
        <v>130</v>
      </c>
      <c r="C62">
        <v>30.555</v>
      </c>
      <c r="D62">
        <v>9.1999999999999993</v>
      </c>
      <c r="E62" t="s">
        <v>13</v>
      </c>
    </row>
    <row r="63" spans="1:5" hidden="1" x14ac:dyDescent="0.3">
      <c r="A63" t="s">
        <v>297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3">
      <c r="A64" t="s">
        <v>129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3">
      <c r="A65" t="s">
        <v>139</v>
      </c>
      <c r="B65" t="s">
        <v>136</v>
      </c>
      <c r="C65">
        <v>33.131</v>
      </c>
      <c r="D65">
        <v>12.3</v>
      </c>
      <c r="E65" t="s">
        <v>22</v>
      </c>
    </row>
    <row r="66" spans="1:5" hidden="1" x14ac:dyDescent="0.3">
      <c r="A66" t="s">
        <v>133</v>
      </c>
      <c r="B66" t="s">
        <v>138</v>
      </c>
      <c r="C66">
        <v>37.337000000000003</v>
      </c>
      <c r="D66">
        <v>1.6</v>
      </c>
      <c r="E66" t="s">
        <v>10</v>
      </c>
    </row>
    <row r="67" spans="1:5" hidden="1" x14ac:dyDescent="0.3">
      <c r="A67" t="s">
        <v>99</v>
      </c>
      <c r="B67" t="s">
        <v>140</v>
      </c>
      <c r="C67">
        <v>42.524999999999999</v>
      </c>
      <c r="D67">
        <v>14</v>
      </c>
      <c r="E67" t="s">
        <v>10</v>
      </c>
    </row>
    <row r="68" spans="1:5" hidden="1" x14ac:dyDescent="0.3">
      <c r="A68" t="s">
        <v>135</v>
      </c>
      <c r="B68" t="s">
        <v>142</v>
      </c>
      <c r="C68">
        <v>37.503</v>
      </c>
      <c r="D68">
        <v>3.1</v>
      </c>
      <c r="E68" t="s">
        <v>10</v>
      </c>
    </row>
    <row r="69" spans="1:5" hidden="1" x14ac:dyDescent="0.3">
      <c r="A69" t="s">
        <v>145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hidden="1" x14ac:dyDescent="0.3">
      <c r="A70" t="s">
        <v>149</v>
      </c>
      <c r="B70" t="s">
        <v>146</v>
      </c>
      <c r="C70">
        <v>8.5</v>
      </c>
      <c r="D70">
        <v>59.866300000000003</v>
      </c>
      <c r="E70" t="s">
        <v>7</v>
      </c>
    </row>
    <row r="71" spans="1:5" hidden="1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hidden="1" x14ac:dyDescent="0.3">
      <c r="A72" t="s">
        <v>153</v>
      </c>
      <c r="B72" t="s">
        <v>150</v>
      </c>
      <c r="C72">
        <v>14.5</v>
      </c>
      <c r="D72">
        <v>65.8</v>
      </c>
      <c r="E72" t="s">
        <v>7</v>
      </c>
    </row>
    <row r="73" spans="1:5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hidden="1" x14ac:dyDescent="0.3">
      <c r="A74" t="s">
        <v>137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3">
      <c r="A75" t="s">
        <v>141</v>
      </c>
      <c r="B75" t="s">
        <v>156</v>
      </c>
      <c r="C75">
        <v>18.885000000000002</v>
      </c>
      <c r="D75">
        <v>35</v>
      </c>
      <c r="E75" t="s">
        <v>22</v>
      </c>
    </row>
    <row r="76" spans="1:5" hidden="1" x14ac:dyDescent="0.3">
      <c r="A76" t="s">
        <v>155</v>
      </c>
      <c r="B76" t="s">
        <v>158</v>
      </c>
      <c r="C76">
        <v>7.9</v>
      </c>
      <c r="D76">
        <v>74.2</v>
      </c>
      <c r="E76" t="s">
        <v>7</v>
      </c>
    </row>
    <row r="77" spans="1:5" x14ac:dyDescent="0.3">
      <c r="A77" t="s">
        <v>163</v>
      </c>
      <c r="B77" t="s">
        <v>160</v>
      </c>
      <c r="C77">
        <v>21.593</v>
      </c>
      <c r="D77">
        <v>17.8</v>
      </c>
      <c r="E77" t="s">
        <v>22</v>
      </c>
    </row>
    <row r="78" spans="1:5" hidden="1" x14ac:dyDescent="0.3">
      <c r="A78" t="s">
        <v>159</v>
      </c>
      <c r="B78" t="s">
        <v>162</v>
      </c>
      <c r="C78">
        <v>9.4</v>
      </c>
      <c r="D78">
        <v>66.747600000000006</v>
      </c>
      <c r="E78" t="s">
        <v>7</v>
      </c>
    </row>
    <row r="79" spans="1:5" hidden="1" x14ac:dyDescent="0.3">
      <c r="A79" t="s">
        <v>157</v>
      </c>
      <c r="B79" t="s">
        <v>164</v>
      </c>
      <c r="C79">
        <v>25.344999999999999</v>
      </c>
      <c r="D79">
        <v>10.6</v>
      </c>
      <c r="E79" t="s">
        <v>10</v>
      </c>
    </row>
    <row r="80" spans="1:5" hidden="1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3">
      <c r="A81" t="s">
        <v>177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hidden="1" x14ac:dyDescent="0.3">
      <c r="A83" t="s">
        <v>167</v>
      </c>
      <c r="B83" t="s">
        <v>172</v>
      </c>
      <c r="C83">
        <v>15</v>
      </c>
      <c r="D83">
        <v>78.247699999999995</v>
      </c>
      <c r="E83" t="s">
        <v>7</v>
      </c>
    </row>
    <row r="84" spans="1:5" hidden="1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hidden="1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hidden="1" x14ac:dyDescent="0.3">
      <c r="A86" t="s">
        <v>171</v>
      </c>
      <c r="B86" t="s">
        <v>178</v>
      </c>
      <c r="C86">
        <v>13.4</v>
      </c>
      <c r="D86">
        <v>96.546800000000005</v>
      </c>
      <c r="E86" t="s">
        <v>7</v>
      </c>
    </row>
    <row r="87" spans="1:5" hidden="1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hidden="1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hidden="1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hidden="1" x14ac:dyDescent="0.3">
      <c r="A90" t="s">
        <v>187</v>
      </c>
      <c r="B90" t="s">
        <v>186</v>
      </c>
      <c r="C90">
        <v>27.045999999999999</v>
      </c>
      <c r="D90">
        <v>41</v>
      </c>
      <c r="E90" t="s">
        <v>13</v>
      </c>
    </row>
    <row r="91" spans="1:5" hidden="1" x14ac:dyDescent="0.3">
      <c r="A91" t="s">
        <v>185</v>
      </c>
      <c r="B91" t="s">
        <v>188</v>
      </c>
      <c r="C91">
        <v>8.1999999999999993</v>
      </c>
      <c r="D91">
        <v>89.71</v>
      </c>
      <c r="E91" t="s">
        <v>7</v>
      </c>
    </row>
    <row r="92" spans="1:5" hidden="1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3">
      <c r="A94" t="s">
        <v>197</v>
      </c>
      <c r="B94" t="s">
        <v>194</v>
      </c>
      <c r="C94">
        <v>27.2</v>
      </c>
      <c r="D94">
        <v>23</v>
      </c>
      <c r="E94" t="s">
        <v>22</v>
      </c>
    </row>
    <row r="95" spans="1:5" hidden="1" x14ac:dyDescent="0.3">
      <c r="A95" t="s">
        <v>199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3">
      <c r="A96" t="s">
        <v>201</v>
      </c>
      <c r="B96" t="s">
        <v>198</v>
      </c>
      <c r="C96">
        <v>29.044</v>
      </c>
      <c r="D96">
        <v>11.5</v>
      </c>
      <c r="E96" t="s">
        <v>22</v>
      </c>
    </row>
    <row r="97" spans="1:5" hidden="1" x14ac:dyDescent="0.3">
      <c r="A97" t="s">
        <v>193</v>
      </c>
      <c r="B97" t="s">
        <v>200</v>
      </c>
      <c r="C97">
        <v>8.6</v>
      </c>
      <c r="D97">
        <v>84.77</v>
      </c>
      <c r="E97" t="s">
        <v>7</v>
      </c>
    </row>
    <row r="98" spans="1:5" hidden="1" x14ac:dyDescent="0.3">
      <c r="A98" t="s">
        <v>203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3">
      <c r="A99" t="s">
        <v>223</v>
      </c>
      <c r="B99" t="s">
        <v>204</v>
      </c>
      <c r="C99">
        <v>27.050999999999998</v>
      </c>
      <c r="D99">
        <v>12.5</v>
      </c>
      <c r="E99" t="s">
        <v>22</v>
      </c>
    </row>
    <row r="100" spans="1:5" hidden="1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hidden="1" x14ac:dyDescent="0.3">
      <c r="A101" t="s">
        <v>217</v>
      </c>
      <c r="B101" t="s">
        <v>208</v>
      </c>
      <c r="C101">
        <v>35.521000000000001</v>
      </c>
      <c r="D101">
        <v>3.2</v>
      </c>
      <c r="E101" t="s">
        <v>10</v>
      </c>
    </row>
    <row r="102" spans="1:5" hidden="1" x14ac:dyDescent="0.3">
      <c r="A102" t="s">
        <v>207</v>
      </c>
      <c r="B102" t="s">
        <v>210</v>
      </c>
      <c r="C102">
        <v>21.425000000000001</v>
      </c>
      <c r="D102">
        <v>16.5</v>
      </c>
      <c r="E102" t="s">
        <v>13</v>
      </c>
    </row>
    <row r="103" spans="1:5" hidden="1" x14ac:dyDescent="0.3">
      <c r="A103" t="s">
        <v>209</v>
      </c>
      <c r="B103" t="s">
        <v>212</v>
      </c>
      <c r="C103">
        <v>15.43</v>
      </c>
      <c r="D103">
        <v>46.2</v>
      </c>
      <c r="E103" t="s">
        <v>13</v>
      </c>
    </row>
    <row r="104" spans="1:5" hidden="1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3">
      <c r="A105" t="s">
        <v>219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3">
      <c r="A106" t="s">
        <v>221</v>
      </c>
      <c r="B106" t="s">
        <v>218</v>
      </c>
      <c r="C106">
        <v>28.738</v>
      </c>
      <c r="D106">
        <v>5</v>
      </c>
      <c r="E106" t="s">
        <v>22</v>
      </c>
    </row>
    <row r="107" spans="1:5" hidden="1" x14ac:dyDescent="0.3">
      <c r="A107" t="s">
        <v>225</v>
      </c>
      <c r="B107" t="s">
        <v>220</v>
      </c>
      <c r="C107">
        <v>10.1</v>
      </c>
      <c r="D107">
        <v>68.4529</v>
      </c>
      <c r="E107" t="s">
        <v>7</v>
      </c>
    </row>
    <row r="108" spans="1:5" hidden="1" x14ac:dyDescent="0.3">
      <c r="A108" t="s">
        <v>237</v>
      </c>
      <c r="B108" t="s">
        <v>222</v>
      </c>
      <c r="C108">
        <v>11.3</v>
      </c>
      <c r="D108">
        <v>93.776499999999999</v>
      </c>
      <c r="E108" t="s">
        <v>7</v>
      </c>
    </row>
    <row r="109" spans="1:5" hidden="1" x14ac:dyDescent="0.3">
      <c r="A109" t="s">
        <v>231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hidden="1" x14ac:dyDescent="0.3">
      <c r="A110" t="s">
        <v>255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3">
      <c r="A111" t="s">
        <v>257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3">
      <c r="A112" t="s">
        <v>233</v>
      </c>
      <c r="B112" t="s">
        <v>230</v>
      </c>
      <c r="C112">
        <v>12.141</v>
      </c>
      <c r="D112">
        <v>45</v>
      </c>
      <c r="E112" t="s">
        <v>22</v>
      </c>
    </row>
    <row r="113" spans="1:5" hidden="1" x14ac:dyDescent="0.3">
      <c r="A113" t="s">
        <v>239</v>
      </c>
      <c r="B113" t="s">
        <v>232</v>
      </c>
      <c r="C113">
        <v>34.686</v>
      </c>
      <c r="D113">
        <v>3</v>
      </c>
      <c r="E113" t="s">
        <v>10</v>
      </c>
    </row>
    <row r="114" spans="1:5" hidden="1" x14ac:dyDescent="0.3">
      <c r="A114" t="s">
        <v>241</v>
      </c>
      <c r="B114" t="s">
        <v>234</v>
      </c>
      <c r="C114">
        <v>21.446999999999999</v>
      </c>
      <c r="D114">
        <v>44.1</v>
      </c>
      <c r="E114" t="s">
        <v>13</v>
      </c>
    </row>
    <row r="115" spans="1:5" hidden="1" x14ac:dyDescent="0.3">
      <c r="A115" t="s">
        <v>251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hidden="1" x14ac:dyDescent="0.3">
      <c r="A116" t="s">
        <v>253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hidden="1" x14ac:dyDescent="0.3">
      <c r="A117" t="s">
        <v>235</v>
      </c>
      <c r="B117" t="s">
        <v>240</v>
      </c>
      <c r="C117">
        <v>44.137999999999998</v>
      </c>
      <c r="D117">
        <v>3.5</v>
      </c>
      <c r="E117" t="s">
        <v>10</v>
      </c>
    </row>
    <row r="118" spans="1:5" hidden="1" x14ac:dyDescent="0.3">
      <c r="A118" t="s">
        <v>127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3">
      <c r="A119" t="s">
        <v>229</v>
      </c>
      <c r="B119" t="s">
        <v>244</v>
      </c>
      <c r="C119">
        <v>18.119</v>
      </c>
      <c r="D119">
        <v>1.6</v>
      </c>
      <c r="E119" t="s">
        <v>22</v>
      </c>
    </row>
    <row r="120" spans="1:5" hidden="1" x14ac:dyDescent="0.3">
      <c r="A120" t="s">
        <v>247</v>
      </c>
      <c r="B120" t="s">
        <v>246</v>
      </c>
      <c r="C120">
        <v>11.616</v>
      </c>
      <c r="D120">
        <v>60.31</v>
      </c>
      <c r="E120" t="s">
        <v>13</v>
      </c>
    </row>
    <row r="121" spans="1:5" hidden="1" x14ac:dyDescent="0.3">
      <c r="A121" t="s">
        <v>245</v>
      </c>
      <c r="B121" t="s">
        <v>248</v>
      </c>
      <c r="C121">
        <v>24.274999999999999</v>
      </c>
      <c r="D121">
        <v>20</v>
      </c>
      <c r="E121" t="s">
        <v>13</v>
      </c>
    </row>
    <row r="122" spans="1:5" hidden="1" x14ac:dyDescent="0.3">
      <c r="A122" t="s">
        <v>227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3">
      <c r="A123" t="s">
        <v>249</v>
      </c>
      <c r="B123" t="s">
        <v>252</v>
      </c>
      <c r="C123">
        <v>33.801000000000002</v>
      </c>
      <c r="D123">
        <v>6.2</v>
      </c>
      <c r="E123" t="s">
        <v>22</v>
      </c>
    </row>
    <row r="124" spans="1:5" hidden="1" x14ac:dyDescent="0.3">
      <c r="A124" t="s">
        <v>243</v>
      </c>
      <c r="B124" t="s">
        <v>254</v>
      </c>
      <c r="C124">
        <v>10.9</v>
      </c>
      <c r="D124">
        <v>39</v>
      </c>
      <c r="E124" t="s">
        <v>13</v>
      </c>
    </row>
    <row r="125" spans="1:5" hidden="1" x14ac:dyDescent="0.3">
      <c r="A125" t="s">
        <v>259</v>
      </c>
      <c r="B125" t="s">
        <v>256</v>
      </c>
      <c r="C125">
        <v>39.459000000000003</v>
      </c>
      <c r="D125">
        <v>5.05</v>
      </c>
      <c r="E125" t="s">
        <v>10</v>
      </c>
    </row>
    <row r="126" spans="1:5" hidden="1" x14ac:dyDescent="0.3">
      <c r="A126" t="s">
        <v>273</v>
      </c>
      <c r="B126" t="s">
        <v>258</v>
      </c>
      <c r="C126">
        <v>16.805</v>
      </c>
      <c r="D126">
        <v>66.97</v>
      </c>
      <c r="E126" t="s">
        <v>13</v>
      </c>
    </row>
    <row r="127" spans="1:5" hidden="1" x14ac:dyDescent="0.3">
      <c r="A127" t="s">
        <v>269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hidden="1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hidden="1" x14ac:dyDescent="0.3">
      <c r="A129" t="s">
        <v>275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3">
      <c r="A130" t="s">
        <v>267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3">
      <c r="A131" t="s">
        <v>263</v>
      </c>
      <c r="B131" t="s">
        <v>268</v>
      </c>
      <c r="C131">
        <v>20.788</v>
      </c>
      <c r="D131">
        <v>15.5</v>
      </c>
      <c r="E131" t="s">
        <v>22</v>
      </c>
    </row>
    <row r="132" spans="1:5" hidden="1" x14ac:dyDescent="0.3">
      <c r="A132" t="s">
        <v>265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hidden="1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hidden="1" x14ac:dyDescent="0.3">
      <c r="A134" t="s">
        <v>277</v>
      </c>
      <c r="B134" t="s">
        <v>274</v>
      </c>
      <c r="C134">
        <v>20.922999999999998</v>
      </c>
      <c r="D134">
        <v>13.3</v>
      </c>
      <c r="E134" t="s">
        <v>10</v>
      </c>
    </row>
    <row r="135" spans="1:5" hidden="1" x14ac:dyDescent="0.3">
      <c r="A135" t="s">
        <v>279</v>
      </c>
      <c r="B135" t="s">
        <v>276</v>
      </c>
      <c r="C135">
        <v>13.12</v>
      </c>
      <c r="D135">
        <v>82.78</v>
      </c>
      <c r="E135" t="s">
        <v>7</v>
      </c>
    </row>
    <row r="136" spans="1:5" hidden="1" x14ac:dyDescent="0.3">
      <c r="A136" t="s">
        <v>281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3">
      <c r="A137" t="s">
        <v>287</v>
      </c>
      <c r="B137" t="s">
        <v>280</v>
      </c>
      <c r="C137">
        <v>29.582000000000001</v>
      </c>
      <c r="D137">
        <v>10.9</v>
      </c>
      <c r="E137" t="s">
        <v>22</v>
      </c>
    </row>
    <row r="138" spans="1:5" hidden="1" x14ac:dyDescent="0.3">
      <c r="A138" t="s">
        <v>295</v>
      </c>
      <c r="B138" t="s">
        <v>282</v>
      </c>
      <c r="C138">
        <v>19.68</v>
      </c>
      <c r="D138">
        <v>44.03</v>
      </c>
      <c r="E138" t="s">
        <v>13</v>
      </c>
    </row>
    <row r="139" spans="1:5" hidden="1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3">
      <c r="A141" t="s">
        <v>289</v>
      </c>
      <c r="B141" t="s">
        <v>288</v>
      </c>
      <c r="C141">
        <v>28.899000000000001</v>
      </c>
      <c r="D141">
        <v>6.5</v>
      </c>
      <c r="E141" t="s">
        <v>22</v>
      </c>
    </row>
    <row r="142" spans="1:5" hidden="1" x14ac:dyDescent="0.3">
      <c r="A142" t="s">
        <v>293</v>
      </c>
      <c r="B142" t="s">
        <v>290</v>
      </c>
      <c r="C142">
        <v>9.6</v>
      </c>
      <c r="D142">
        <v>62.849200000000003</v>
      </c>
      <c r="E142" t="s">
        <v>7</v>
      </c>
    </row>
    <row r="143" spans="1:5" hidden="1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hidden="1" x14ac:dyDescent="0.3">
      <c r="A144" t="s">
        <v>299</v>
      </c>
      <c r="B144" t="s">
        <v>294</v>
      </c>
      <c r="C144">
        <v>7.9</v>
      </c>
      <c r="D144">
        <v>62.095599999999997</v>
      </c>
      <c r="E144" t="s">
        <v>7</v>
      </c>
    </row>
    <row r="145" spans="1:5" hidden="1" x14ac:dyDescent="0.3">
      <c r="A145" t="s">
        <v>301</v>
      </c>
      <c r="B145" t="s">
        <v>296</v>
      </c>
      <c r="C145">
        <v>21.588000000000001</v>
      </c>
      <c r="D145">
        <v>36.9</v>
      </c>
      <c r="E145" t="s">
        <v>13</v>
      </c>
    </row>
    <row r="146" spans="1:5" hidden="1" x14ac:dyDescent="0.3">
      <c r="A146" t="s">
        <v>303</v>
      </c>
      <c r="B146" t="s">
        <v>298</v>
      </c>
      <c r="C146">
        <v>16.393000000000001</v>
      </c>
      <c r="D146">
        <v>56.8</v>
      </c>
      <c r="E146" t="s">
        <v>7</v>
      </c>
    </row>
    <row r="147" spans="1:5" hidden="1" x14ac:dyDescent="0.3">
      <c r="A147" t="s">
        <v>305</v>
      </c>
      <c r="B147" t="s">
        <v>300</v>
      </c>
      <c r="C147">
        <v>11.94</v>
      </c>
      <c r="D147">
        <v>85.3</v>
      </c>
      <c r="E147" t="s">
        <v>7</v>
      </c>
    </row>
    <row r="148" spans="1:5" hidden="1" x14ac:dyDescent="0.3">
      <c r="A148" t="s">
        <v>387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hidden="1" x14ac:dyDescent="0.3">
      <c r="A149" t="s">
        <v>327</v>
      </c>
      <c r="B149" t="s">
        <v>304</v>
      </c>
      <c r="C149">
        <v>13.2</v>
      </c>
      <c r="D149">
        <v>67.97</v>
      </c>
      <c r="E149" t="s">
        <v>7</v>
      </c>
    </row>
    <row r="150" spans="1:5" hidden="1" x14ac:dyDescent="0.3">
      <c r="A150" t="s">
        <v>307</v>
      </c>
      <c r="B150" t="s">
        <v>306</v>
      </c>
      <c r="C150">
        <v>32.689</v>
      </c>
      <c r="D150">
        <v>9</v>
      </c>
      <c r="E150" t="s">
        <v>10</v>
      </c>
    </row>
    <row r="151" spans="1:5" hidden="1" x14ac:dyDescent="0.3">
      <c r="A151" t="s">
        <v>311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3">
      <c r="A152" t="s">
        <v>323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3">
      <c r="A153" t="s">
        <v>339</v>
      </c>
      <c r="B153" t="s">
        <v>312</v>
      </c>
      <c r="C153">
        <v>38.533000000000001</v>
      </c>
      <c r="D153">
        <v>13.1</v>
      </c>
      <c r="E153" t="s">
        <v>22</v>
      </c>
    </row>
    <row r="154" spans="1:5" hidden="1" x14ac:dyDescent="0.3">
      <c r="A154" t="s">
        <v>317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3">
      <c r="A155" t="s">
        <v>313</v>
      </c>
      <c r="B155" t="s">
        <v>316</v>
      </c>
      <c r="C155">
        <v>30.577999999999999</v>
      </c>
      <c r="D155">
        <v>8</v>
      </c>
      <c r="E155" t="s">
        <v>22</v>
      </c>
    </row>
    <row r="156" spans="1:5" hidden="1" x14ac:dyDescent="0.3">
      <c r="A156" t="s">
        <v>331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3">
      <c r="A157" t="s">
        <v>333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hidden="1" x14ac:dyDescent="0.3">
      <c r="A158" t="s">
        <v>315</v>
      </c>
      <c r="B158" t="s">
        <v>322</v>
      </c>
      <c r="C158">
        <v>43.890999999999998</v>
      </c>
      <c r="D158">
        <v>1.5</v>
      </c>
      <c r="E158" t="s">
        <v>10</v>
      </c>
    </row>
    <row r="159" spans="1:5" hidden="1" x14ac:dyDescent="0.3">
      <c r="A159" t="s">
        <v>321</v>
      </c>
      <c r="B159" t="s">
        <v>324</v>
      </c>
      <c r="C159">
        <v>9.1999999999999993</v>
      </c>
      <c r="D159">
        <v>51.5</v>
      </c>
      <c r="E159" t="s">
        <v>13</v>
      </c>
    </row>
    <row r="160" spans="1:5" hidden="1" x14ac:dyDescent="0.3">
      <c r="A160" t="s">
        <v>391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3">
      <c r="A161" t="s">
        <v>325</v>
      </c>
      <c r="B161" t="s">
        <v>328</v>
      </c>
      <c r="C161">
        <v>34.536999999999999</v>
      </c>
      <c r="D161">
        <v>23</v>
      </c>
      <c r="E161" t="s">
        <v>22</v>
      </c>
    </row>
    <row r="162" spans="1:5" hidden="1" x14ac:dyDescent="0.3">
      <c r="A162" t="s">
        <v>115</v>
      </c>
      <c r="B162" t="s">
        <v>330</v>
      </c>
      <c r="C162">
        <v>18.454999999999998</v>
      </c>
      <c r="D162">
        <v>37.4</v>
      </c>
      <c r="E162" t="s">
        <v>13</v>
      </c>
    </row>
    <row r="163" spans="1:5" hidden="1" x14ac:dyDescent="0.3">
      <c r="A163" t="s">
        <v>215</v>
      </c>
      <c r="B163" t="s">
        <v>332</v>
      </c>
      <c r="C163">
        <v>10.1</v>
      </c>
      <c r="D163">
        <v>77.882599999999996</v>
      </c>
      <c r="E163" t="s">
        <v>7</v>
      </c>
    </row>
    <row r="164" spans="1:5" hidden="1" x14ac:dyDescent="0.3">
      <c r="A164" t="s">
        <v>211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hidden="1" x14ac:dyDescent="0.3">
      <c r="A165" t="s">
        <v>375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3">
      <c r="A166" t="s">
        <v>309</v>
      </c>
      <c r="B166" t="s">
        <v>338</v>
      </c>
      <c r="C166">
        <v>30.093</v>
      </c>
      <c r="D166">
        <v>24.7</v>
      </c>
      <c r="E166" t="s">
        <v>22</v>
      </c>
    </row>
    <row r="167" spans="1:5" hidden="1" x14ac:dyDescent="0.3">
      <c r="A167" t="s">
        <v>329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3">
      <c r="A168" t="s">
        <v>337</v>
      </c>
      <c r="B168" t="s">
        <v>342</v>
      </c>
      <c r="C168">
        <v>24.042999999999999</v>
      </c>
      <c r="D168">
        <v>26.2</v>
      </c>
      <c r="E168" t="s">
        <v>22</v>
      </c>
    </row>
    <row r="169" spans="1:5" hidden="1" x14ac:dyDescent="0.3">
      <c r="A169" t="s">
        <v>335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hidden="1" x14ac:dyDescent="0.3">
      <c r="A170" t="s">
        <v>71</v>
      </c>
      <c r="B170" t="s">
        <v>346</v>
      </c>
      <c r="C170">
        <v>36.08</v>
      </c>
      <c r="D170">
        <v>4.5</v>
      </c>
      <c r="E170" t="s">
        <v>10</v>
      </c>
    </row>
    <row r="171" spans="1:5" hidden="1" x14ac:dyDescent="0.3">
      <c r="A171" t="s">
        <v>341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hidden="1" x14ac:dyDescent="0.3">
      <c r="A173" t="s">
        <v>363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3">
      <c r="A174" t="s">
        <v>347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hidden="1" x14ac:dyDescent="0.3">
      <c r="A175" t="s">
        <v>353</v>
      </c>
      <c r="B175" t="s">
        <v>356</v>
      </c>
      <c r="C175">
        <v>25.408999999999999</v>
      </c>
      <c r="D175">
        <v>35</v>
      </c>
      <c r="E175" t="s">
        <v>13</v>
      </c>
    </row>
    <row r="176" spans="1:5" hidden="1" x14ac:dyDescent="0.3">
      <c r="A176" t="s">
        <v>345</v>
      </c>
      <c r="B176" t="s">
        <v>358</v>
      </c>
      <c r="C176">
        <v>14.59</v>
      </c>
      <c r="D176">
        <v>63.8</v>
      </c>
      <c r="E176" t="s">
        <v>7</v>
      </c>
    </row>
    <row r="177" spans="1:5" hidden="1" x14ac:dyDescent="0.3">
      <c r="A177" t="s">
        <v>355</v>
      </c>
      <c r="B177" t="s">
        <v>360</v>
      </c>
      <c r="C177">
        <v>19.8</v>
      </c>
      <c r="D177">
        <v>43.8</v>
      </c>
      <c r="E177" t="s">
        <v>13</v>
      </c>
    </row>
    <row r="178" spans="1:5" hidden="1" x14ac:dyDescent="0.3">
      <c r="A178" t="s">
        <v>357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hidden="1" x14ac:dyDescent="0.3">
      <c r="A179" t="s">
        <v>359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hidden="1" x14ac:dyDescent="0.3">
      <c r="A180" t="s">
        <v>361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3">
      <c r="A181" t="s">
        <v>351</v>
      </c>
      <c r="B181" t="s">
        <v>368</v>
      </c>
      <c r="C181">
        <v>11.1</v>
      </c>
      <c r="D181">
        <v>41</v>
      </c>
      <c r="E181" t="s">
        <v>22</v>
      </c>
    </row>
    <row r="182" spans="1:5" hidden="1" x14ac:dyDescent="0.3">
      <c r="A182" t="s">
        <v>365</v>
      </c>
      <c r="B182" t="s">
        <v>370</v>
      </c>
      <c r="C182">
        <v>14.374000000000001</v>
      </c>
      <c r="D182">
        <v>57.69</v>
      </c>
      <c r="E182" t="s">
        <v>7</v>
      </c>
    </row>
    <row r="183" spans="1:5" hidden="1" x14ac:dyDescent="0.3">
      <c r="A183" t="s">
        <v>367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3">
      <c r="A184" t="s">
        <v>16</v>
      </c>
      <c r="B184" t="s">
        <v>374</v>
      </c>
      <c r="C184">
        <v>22.5</v>
      </c>
      <c r="D184">
        <v>38.200000000000003</v>
      </c>
      <c r="E184" t="s">
        <v>22</v>
      </c>
    </row>
    <row r="185" spans="1:5" hidden="1" x14ac:dyDescent="0.3">
      <c r="A185" t="s">
        <v>131</v>
      </c>
      <c r="B185" t="s">
        <v>376</v>
      </c>
      <c r="C185">
        <v>16.306000000000001</v>
      </c>
      <c r="D185">
        <v>52</v>
      </c>
      <c r="E185" t="s">
        <v>13</v>
      </c>
    </row>
    <row r="186" spans="1:5" hidden="1" x14ac:dyDescent="0.3">
      <c r="A186" t="s">
        <v>371</v>
      </c>
      <c r="B186" t="s">
        <v>378</v>
      </c>
      <c r="C186">
        <v>19.841999999999999</v>
      </c>
      <c r="D186">
        <v>54.9</v>
      </c>
      <c r="E186" t="s">
        <v>7</v>
      </c>
    </row>
    <row r="187" spans="1:5" hidden="1" x14ac:dyDescent="0.3">
      <c r="A187" t="s">
        <v>369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3">
      <c r="A188" t="s">
        <v>373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3">
      <c r="A190" t="s">
        <v>377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3">
      <c r="A191" t="s">
        <v>381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3">
      <c r="A192" t="s">
        <v>379</v>
      </c>
      <c r="B192" t="s">
        <v>390</v>
      </c>
      <c r="C192">
        <v>32.947000000000003</v>
      </c>
      <c r="D192">
        <v>20</v>
      </c>
      <c r="E192" t="s">
        <v>22</v>
      </c>
    </row>
    <row r="193" spans="1:5" hidden="1" x14ac:dyDescent="0.3">
      <c r="A193" t="s">
        <v>385</v>
      </c>
      <c r="B193" t="s">
        <v>392</v>
      </c>
      <c r="C193">
        <v>20.85</v>
      </c>
      <c r="D193">
        <v>46.5</v>
      </c>
      <c r="E193" t="s">
        <v>13</v>
      </c>
    </row>
    <row r="194" spans="1:5" hidden="1" x14ac:dyDescent="0.3">
      <c r="A194" t="s">
        <v>389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hidden="1" x14ac:dyDescent="0.3">
      <c r="A196" t="s">
        <v>397</v>
      </c>
      <c r="B196" t="s">
        <v>398</v>
      </c>
      <c r="C196">
        <v>35.71</v>
      </c>
      <c r="D196">
        <v>18.5</v>
      </c>
      <c r="E196" t="s">
        <v>10</v>
      </c>
    </row>
  </sheetData>
  <autoFilter ref="A1:E196" xr:uid="{22E26227-D0EA-4B16-8821-0F2CE9AA243A}">
    <filterColumn colId="4">
      <filters>
        <filter val="Lower middle incom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796D-FC1A-472D-8C39-ED4A57A8C516}">
  <dimension ref="A1:J197"/>
  <sheetViews>
    <sheetView tabSelected="1" workbookViewId="0">
      <selection activeCell="L25" sqref="L25"/>
    </sheetView>
  </sheetViews>
  <sheetFormatPr defaultRowHeight="14.4" x14ac:dyDescent="0.3"/>
  <cols>
    <col min="1" max="1" width="17.33203125" customWidth="1"/>
    <col min="2" max="2" width="13.5546875" customWidth="1"/>
    <col min="3" max="3" width="18.44140625" customWidth="1"/>
    <col min="4" max="4" width="14.5546875" customWidth="1"/>
    <col min="5" max="5" width="17.6640625" customWidth="1"/>
    <col min="8" max="8" width="26.21875" bestFit="1" customWidth="1"/>
    <col min="9" max="9" width="15.33203125" bestFit="1" customWidth="1"/>
    <col min="10" max="10" width="19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415</v>
      </c>
      <c r="I1" t="s">
        <v>417</v>
      </c>
      <c r="J1" t="s">
        <v>418</v>
      </c>
    </row>
    <row r="2" spans="1:10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  <c r="H2" s="2" t="s">
        <v>8</v>
      </c>
      <c r="I2" s="3">
        <v>35.253</v>
      </c>
      <c r="J2" s="3">
        <v>5.9</v>
      </c>
    </row>
    <row r="3" spans="1:10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  <c r="H3" s="2" t="s">
        <v>14</v>
      </c>
      <c r="I3" s="3">
        <v>12.877000000000001</v>
      </c>
      <c r="J3" s="3">
        <v>57.2</v>
      </c>
    </row>
    <row r="4" spans="1:10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  <c r="H4" s="2" t="s">
        <v>107</v>
      </c>
      <c r="I4" s="3">
        <v>24.738</v>
      </c>
      <c r="J4" s="3">
        <v>16.5</v>
      </c>
    </row>
    <row r="5" spans="1:10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  <c r="H5" s="2" t="s">
        <v>11</v>
      </c>
      <c r="I5" s="3">
        <v>45.984999999999999</v>
      </c>
      <c r="J5" s="3">
        <v>19.100000000000001</v>
      </c>
    </row>
    <row r="6" spans="1:10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  <c r="H6" s="2" t="s">
        <v>23</v>
      </c>
      <c r="I6" s="3">
        <v>16.446999999999999</v>
      </c>
      <c r="J6" s="3">
        <v>63.4</v>
      </c>
    </row>
    <row r="7" spans="1:10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  <c r="H7" s="2" t="s">
        <v>18</v>
      </c>
      <c r="I7" s="3">
        <v>17.716000000000001</v>
      </c>
      <c r="J7" s="3">
        <v>59.9</v>
      </c>
    </row>
    <row r="8" spans="1:10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  <c r="H8" s="2" t="s">
        <v>20</v>
      </c>
      <c r="I8" s="3">
        <v>13.308</v>
      </c>
      <c r="J8" s="3">
        <v>41.9</v>
      </c>
    </row>
    <row r="9" spans="1:10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  <c r="H9" s="2" t="s">
        <v>5</v>
      </c>
      <c r="I9" s="3">
        <v>10.244</v>
      </c>
      <c r="J9" s="3">
        <v>78.900000000000006</v>
      </c>
    </row>
    <row r="10" spans="1:10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  <c r="H10" s="2" t="s">
        <v>25</v>
      </c>
      <c r="I10" s="3">
        <v>13.2</v>
      </c>
      <c r="J10" s="3">
        <v>83</v>
      </c>
    </row>
    <row r="11" spans="1:10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  <c r="H11" s="2" t="s">
        <v>27</v>
      </c>
      <c r="I11" s="3">
        <v>9.4</v>
      </c>
      <c r="J11" s="3">
        <v>80.618799999999993</v>
      </c>
    </row>
    <row r="12" spans="1:10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  <c r="H12" s="2" t="s">
        <v>29</v>
      </c>
      <c r="I12" s="3">
        <v>18.3</v>
      </c>
      <c r="J12" s="3">
        <v>58.7</v>
      </c>
    </row>
    <row r="13" spans="1:10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  <c r="H13" s="2" t="s">
        <v>45</v>
      </c>
      <c r="I13" s="3">
        <v>15.339</v>
      </c>
      <c r="J13" s="3">
        <v>72</v>
      </c>
    </row>
    <row r="14" spans="1:10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  <c r="H14" s="2" t="s">
        <v>43</v>
      </c>
      <c r="I14" s="3">
        <v>15.04</v>
      </c>
      <c r="J14" s="3">
        <v>90.000039700000002</v>
      </c>
    </row>
    <row r="15" spans="1:10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  <c r="H15" s="2" t="s">
        <v>39</v>
      </c>
      <c r="I15" s="3">
        <v>20.141999999999999</v>
      </c>
      <c r="J15" s="3">
        <v>6.63</v>
      </c>
    </row>
    <row r="16" spans="1:10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  <c r="H16" s="2" t="s">
        <v>59</v>
      </c>
      <c r="I16" s="3">
        <v>12.188000000000001</v>
      </c>
      <c r="J16" s="3">
        <v>73</v>
      </c>
    </row>
    <row r="17" spans="1:10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  <c r="H17" s="2" t="s">
        <v>49</v>
      </c>
      <c r="I17" s="3">
        <v>12.5</v>
      </c>
      <c r="J17" s="3">
        <v>54.17</v>
      </c>
    </row>
    <row r="18" spans="1:10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  <c r="H18" s="2" t="s">
        <v>33</v>
      </c>
      <c r="I18" s="3">
        <v>11.2</v>
      </c>
      <c r="J18" s="3">
        <v>82.170199999999994</v>
      </c>
    </row>
    <row r="19" spans="1:10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  <c r="H19" s="2" t="s">
        <v>51</v>
      </c>
      <c r="I19" s="3">
        <v>23.091999999999999</v>
      </c>
      <c r="J19" s="3">
        <v>33.6</v>
      </c>
    </row>
    <row r="20" spans="1:10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  <c r="H20" s="2" t="s">
        <v>35</v>
      </c>
      <c r="I20" s="3">
        <v>36.44</v>
      </c>
      <c r="J20" s="3">
        <v>4.9000000000000004</v>
      </c>
    </row>
    <row r="21" spans="1:10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  <c r="H21" s="2" t="s">
        <v>53</v>
      </c>
      <c r="I21" s="3">
        <v>10.4</v>
      </c>
      <c r="J21" s="3">
        <v>95.3</v>
      </c>
    </row>
    <row r="22" spans="1:10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  <c r="H22" s="2" t="s">
        <v>63</v>
      </c>
      <c r="I22" s="3">
        <v>18.134</v>
      </c>
      <c r="J22" s="3">
        <v>29.9</v>
      </c>
    </row>
    <row r="23" spans="1:10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  <c r="H23" s="2" t="s">
        <v>55</v>
      </c>
      <c r="I23" s="3">
        <v>24.236000000000001</v>
      </c>
      <c r="J23" s="3">
        <v>36.94</v>
      </c>
    </row>
    <row r="24" spans="1:10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  <c r="H24" s="2" t="s">
        <v>47</v>
      </c>
      <c r="I24" s="3">
        <v>9.0619999999999994</v>
      </c>
      <c r="J24" s="3">
        <v>57.79</v>
      </c>
    </row>
    <row r="25" spans="1:10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  <c r="H25" s="2" t="s">
        <v>65</v>
      </c>
      <c r="I25" s="3">
        <v>25.266999999999999</v>
      </c>
      <c r="J25" s="3">
        <v>15</v>
      </c>
    </row>
    <row r="26" spans="1:10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  <c r="H26" s="2" t="s">
        <v>57</v>
      </c>
      <c r="I26" s="3">
        <v>14.930999999999999</v>
      </c>
      <c r="J26" s="3">
        <v>51.04</v>
      </c>
    </row>
    <row r="27" spans="1:10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  <c r="H27" s="2" t="s">
        <v>61</v>
      </c>
      <c r="I27" s="3">
        <v>16.405000000000001</v>
      </c>
      <c r="J27" s="3">
        <v>64.5</v>
      </c>
    </row>
    <row r="28" spans="1:10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  <c r="H28" s="2" t="s">
        <v>41</v>
      </c>
      <c r="I28" s="3">
        <v>9.1999999999999993</v>
      </c>
      <c r="J28" s="3">
        <v>53.061500000000002</v>
      </c>
    </row>
    <row r="29" spans="1:10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  <c r="H29" s="2" t="s">
        <v>37</v>
      </c>
      <c r="I29" s="3">
        <v>40.551000000000002</v>
      </c>
      <c r="J29" s="3">
        <v>9.1</v>
      </c>
    </row>
    <row r="30" spans="1:10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  <c r="H30" s="2" t="s">
        <v>31</v>
      </c>
      <c r="I30" s="3">
        <v>44.151000000000003</v>
      </c>
      <c r="J30" s="3">
        <v>1.3</v>
      </c>
    </row>
    <row r="31" spans="1:10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  <c r="H31" s="2" t="s">
        <v>87</v>
      </c>
      <c r="I31" s="3">
        <v>21.625</v>
      </c>
      <c r="J31" s="3">
        <v>37.5</v>
      </c>
    </row>
    <row r="32" spans="1:10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  <c r="H32" s="2" t="s">
        <v>195</v>
      </c>
      <c r="I32" s="3">
        <v>24.462</v>
      </c>
      <c r="J32" s="3">
        <v>6.8</v>
      </c>
    </row>
    <row r="33" spans="1:10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  <c r="H33" s="2" t="s">
        <v>79</v>
      </c>
      <c r="I33" s="3">
        <v>37.235999999999997</v>
      </c>
      <c r="J33" s="3">
        <v>6.4</v>
      </c>
    </row>
    <row r="34" spans="1:10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  <c r="H34" s="2" t="s">
        <v>69</v>
      </c>
      <c r="I34" s="3">
        <v>10.9</v>
      </c>
      <c r="J34" s="3">
        <v>85.8</v>
      </c>
    </row>
    <row r="35" spans="1:10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  <c r="H35" s="2" t="s">
        <v>93</v>
      </c>
      <c r="I35" s="3">
        <v>12.5</v>
      </c>
      <c r="J35" s="3">
        <v>74.099999999999994</v>
      </c>
    </row>
    <row r="36" spans="1:10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  <c r="H36" s="2" t="s">
        <v>67</v>
      </c>
      <c r="I36" s="3">
        <v>34.076000000000001</v>
      </c>
      <c r="J36" s="3">
        <v>3.5</v>
      </c>
    </row>
    <row r="37" spans="1:10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  <c r="H37" s="2" t="s">
        <v>343</v>
      </c>
      <c r="I37" s="3">
        <v>45.744999999999997</v>
      </c>
      <c r="J37" s="3">
        <v>2.2999999999999998</v>
      </c>
    </row>
    <row r="38" spans="1:10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  <c r="H38" s="2" t="s">
        <v>73</v>
      </c>
      <c r="I38" s="3">
        <v>13.385</v>
      </c>
      <c r="J38" s="3">
        <v>66.5</v>
      </c>
    </row>
    <row r="39" spans="1:10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  <c r="H39" s="2" t="s">
        <v>75</v>
      </c>
      <c r="I39" s="3">
        <v>12.1</v>
      </c>
      <c r="J39" s="3">
        <v>45.8</v>
      </c>
    </row>
    <row r="40" spans="1:10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  <c r="H40" s="2" t="s">
        <v>83</v>
      </c>
      <c r="I40" s="3">
        <v>16.076000000000001</v>
      </c>
      <c r="J40" s="3">
        <v>51.7</v>
      </c>
    </row>
    <row r="41" spans="1:10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  <c r="H41" s="2" t="s">
        <v>85</v>
      </c>
      <c r="I41" s="3">
        <v>34.326000000000001</v>
      </c>
      <c r="J41" s="3">
        <v>6.5</v>
      </c>
    </row>
    <row r="42" spans="1:10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  <c r="H42" s="2" t="s">
        <v>393</v>
      </c>
      <c r="I42" s="3">
        <v>42.393999999999998</v>
      </c>
      <c r="J42" s="3">
        <v>2.2000000000000002</v>
      </c>
    </row>
    <row r="43" spans="1:10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  <c r="H43" s="2" t="s">
        <v>81</v>
      </c>
      <c r="I43" s="3">
        <v>37.011000000000003</v>
      </c>
      <c r="J43" s="3">
        <v>6.6</v>
      </c>
    </row>
    <row r="44" spans="1:10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  <c r="H44" s="2" t="s">
        <v>89</v>
      </c>
      <c r="I44" s="3">
        <v>15.022</v>
      </c>
      <c r="J44" s="3">
        <v>45.96</v>
      </c>
    </row>
    <row r="45" spans="1:10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  <c r="H45" s="2" t="s">
        <v>77</v>
      </c>
      <c r="I45" s="3">
        <v>37.32</v>
      </c>
      <c r="J45" s="3">
        <v>8.4</v>
      </c>
    </row>
    <row r="46" spans="1:10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  <c r="H46" s="2" t="s">
        <v>161</v>
      </c>
      <c r="I46" s="3">
        <v>9.4</v>
      </c>
      <c r="J46" s="3">
        <v>66.747600000000006</v>
      </c>
    </row>
    <row r="47" spans="1:10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  <c r="H47" s="2" t="s">
        <v>91</v>
      </c>
      <c r="I47" s="3">
        <v>10.4</v>
      </c>
      <c r="J47" s="3">
        <v>27.93</v>
      </c>
    </row>
    <row r="48" spans="1:10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  <c r="H48" s="2" t="s">
        <v>95</v>
      </c>
      <c r="I48" s="3">
        <v>11.436</v>
      </c>
      <c r="J48" s="3">
        <v>65.454800000000006</v>
      </c>
    </row>
    <row r="49" spans="1:10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  <c r="H49" s="2" t="s">
        <v>97</v>
      </c>
      <c r="I49" s="3">
        <v>10.199999999999999</v>
      </c>
      <c r="J49" s="3">
        <v>74.110399999999998</v>
      </c>
    </row>
    <row r="50" spans="1:10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  <c r="H50" s="2" t="s">
        <v>103</v>
      </c>
      <c r="I50" s="3">
        <v>10</v>
      </c>
      <c r="J50" s="3">
        <v>94.6297</v>
      </c>
    </row>
    <row r="51" spans="1:10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  <c r="H51" s="2" t="s">
        <v>101</v>
      </c>
      <c r="I51" s="3">
        <v>25.486000000000001</v>
      </c>
      <c r="J51" s="3">
        <v>9.5</v>
      </c>
    </row>
    <row r="52" spans="1:10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  <c r="H52" s="2" t="s">
        <v>105</v>
      </c>
      <c r="I52" s="3">
        <v>21.198</v>
      </c>
      <c r="J52" s="3">
        <v>45.9</v>
      </c>
    </row>
    <row r="53" spans="1:10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  <c r="H53" s="2" t="s">
        <v>109</v>
      </c>
      <c r="I53" s="3">
        <v>21.07</v>
      </c>
      <c r="J53" s="3">
        <v>40.353684229999999</v>
      </c>
    </row>
    <row r="54" spans="1:10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  <c r="H54" s="2" t="s">
        <v>111</v>
      </c>
      <c r="I54" s="3">
        <v>28.032</v>
      </c>
      <c r="J54" s="3">
        <v>29.4</v>
      </c>
    </row>
    <row r="55" spans="1:10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  <c r="H55" s="2" t="s">
        <v>319</v>
      </c>
      <c r="I55" s="3">
        <v>17.475999999999999</v>
      </c>
      <c r="J55" s="3">
        <v>23.109300000000001</v>
      </c>
    </row>
    <row r="56" spans="1:10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  <c r="H56" s="2" t="s">
        <v>143</v>
      </c>
      <c r="I56" s="3">
        <v>35.362000000000002</v>
      </c>
      <c r="J56" s="3">
        <v>16.399999999999999</v>
      </c>
    </row>
    <row r="57" spans="1:10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  <c r="H57" s="2" t="s">
        <v>113</v>
      </c>
      <c r="I57" s="3">
        <v>34.799999999999997</v>
      </c>
      <c r="J57" s="3">
        <v>0.9</v>
      </c>
    </row>
    <row r="58" spans="1:10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  <c r="H58" s="2" t="s">
        <v>117</v>
      </c>
      <c r="I58" s="3">
        <v>10.3</v>
      </c>
      <c r="J58" s="3">
        <v>79.400000000000006</v>
      </c>
    </row>
    <row r="59" spans="1:10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  <c r="H59" s="2" t="s">
        <v>119</v>
      </c>
      <c r="I59" s="3">
        <v>32.924999999999997</v>
      </c>
      <c r="J59" s="3">
        <v>1.9</v>
      </c>
    </row>
    <row r="60" spans="1:10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  <c r="H60" s="2" t="s">
        <v>123</v>
      </c>
      <c r="I60" s="3">
        <v>20.463000000000001</v>
      </c>
      <c r="J60" s="3">
        <v>37.1</v>
      </c>
    </row>
    <row r="61" spans="1:10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  <c r="H61" s="2" t="s">
        <v>121</v>
      </c>
      <c r="I61" s="3">
        <v>10.7</v>
      </c>
      <c r="J61" s="3">
        <v>91.514399999999995</v>
      </c>
    </row>
    <row r="62" spans="1:10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  <c r="H62" s="2" t="s">
        <v>125</v>
      </c>
      <c r="I62" s="3">
        <v>12.3</v>
      </c>
      <c r="J62" s="3">
        <v>81.919799999999995</v>
      </c>
    </row>
    <row r="63" spans="1:10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  <c r="H63" s="2" t="s">
        <v>297</v>
      </c>
      <c r="I63" s="3">
        <v>16.393000000000001</v>
      </c>
      <c r="J63" s="3">
        <v>56.8</v>
      </c>
    </row>
    <row r="64" spans="1:10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  <c r="H64" s="2" t="s">
        <v>129</v>
      </c>
      <c r="I64" s="3">
        <v>30.555</v>
      </c>
      <c r="J64" s="3">
        <v>9.1999999999999993</v>
      </c>
    </row>
    <row r="65" spans="1:10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  <c r="H65" s="2" t="s">
        <v>139</v>
      </c>
      <c r="I65" s="3">
        <v>42.524999999999999</v>
      </c>
      <c r="J65" s="3">
        <v>14</v>
      </c>
    </row>
    <row r="66" spans="1:10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  <c r="H66" s="2" t="s">
        <v>133</v>
      </c>
      <c r="I66" s="3">
        <v>13.332000000000001</v>
      </c>
      <c r="J66" s="3">
        <v>43.3</v>
      </c>
    </row>
    <row r="67" spans="1:10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  <c r="H67" s="2" t="s">
        <v>99</v>
      </c>
      <c r="I67" s="3">
        <v>8.5</v>
      </c>
      <c r="J67" s="3">
        <v>84.17</v>
      </c>
    </row>
    <row r="68" spans="1:10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  <c r="H68" s="2" t="s">
        <v>135</v>
      </c>
      <c r="I68" s="3">
        <v>33.131</v>
      </c>
      <c r="J68" s="3">
        <v>12.3</v>
      </c>
    </row>
    <row r="69" spans="1:10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  <c r="H69" s="2" t="s">
        <v>145</v>
      </c>
      <c r="I69" s="3">
        <v>8.5</v>
      </c>
      <c r="J69" s="3">
        <v>59.866300000000003</v>
      </c>
    </row>
    <row r="70" spans="1:10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  <c r="H70" s="2" t="s">
        <v>149</v>
      </c>
      <c r="I70" s="3">
        <v>14.5</v>
      </c>
      <c r="J70" s="3">
        <v>65.8</v>
      </c>
    </row>
    <row r="71" spans="1:10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  <c r="H71" s="2" t="s">
        <v>147</v>
      </c>
      <c r="I71" s="3">
        <v>19.334</v>
      </c>
      <c r="J71" s="3">
        <v>35</v>
      </c>
    </row>
    <row r="72" spans="1:10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  <c r="H72" s="2" t="s">
        <v>153</v>
      </c>
      <c r="I72" s="3">
        <v>17.388999999999999</v>
      </c>
      <c r="J72" s="3">
        <v>65.400000000000006</v>
      </c>
    </row>
    <row r="73" spans="1:10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  <c r="H73" s="2" t="s">
        <v>151</v>
      </c>
      <c r="I73" s="3">
        <v>27.465</v>
      </c>
      <c r="J73" s="3">
        <v>19.7</v>
      </c>
    </row>
    <row r="74" spans="1:10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  <c r="H74" s="2" t="s">
        <v>137</v>
      </c>
      <c r="I74" s="3">
        <v>37.337000000000003</v>
      </c>
      <c r="J74" s="3">
        <v>1.6</v>
      </c>
    </row>
    <row r="75" spans="1:10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  <c r="H75" s="2" t="s">
        <v>141</v>
      </c>
      <c r="I75" s="3">
        <v>37.503</v>
      </c>
      <c r="J75" s="3">
        <v>3.1</v>
      </c>
    </row>
    <row r="76" spans="1:10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  <c r="H76" s="2" t="s">
        <v>155</v>
      </c>
      <c r="I76" s="3">
        <v>18.885000000000002</v>
      </c>
      <c r="J76" s="3">
        <v>35</v>
      </c>
    </row>
    <row r="77" spans="1:10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  <c r="H77" s="2" t="s">
        <v>163</v>
      </c>
      <c r="I77" s="3">
        <v>25.344999999999999</v>
      </c>
      <c r="J77" s="3">
        <v>10.6</v>
      </c>
    </row>
    <row r="78" spans="1:10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  <c r="H78" s="2" t="s">
        <v>159</v>
      </c>
      <c r="I78" s="3">
        <v>21.593</v>
      </c>
      <c r="J78" s="3">
        <v>17.8</v>
      </c>
    </row>
    <row r="79" spans="1:10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  <c r="H79" s="2" t="s">
        <v>157</v>
      </c>
      <c r="I79" s="3">
        <v>7.9</v>
      </c>
      <c r="J79" s="3">
        <v>74.2</v>
      </c>
    </row>
    <row r="80" spans="1:10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  <c r="H80" s="2" t="s">
        <v>165</v>
      </c>
      <c r="I80" s="3">
        <v>9.1999999999999993</v>
      </c>
      <c r="J80" s="3">
        <v>72.643900000000002</v>
      </c>
    </row>
    <row r="81" spans="1:10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  <c r="H81" s="2" t="s">
        <v>177</v>
      </c>
      <c r="I81" s="3">
        <v>13.4</v>
      </c>
      <c r="J81" s="3">
        <v>96.546800000000005</v>
      </c>
    </row>
    <row r="82" spans="1:10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  <c r="H82" s="2" t="s">
        <v>169</v>
      </c>
      <c r="I82" s="3">
        <v>20.291</v>
      </c>
      <c r="J82" s="3">
        <v>15.1</v>
      </c>
    </row>
    <row r="83" spans="1:10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  <c r="H83" s="2" t="s">
        <v>167</v>
      </c>
      <c r="I83" s="3">
        <v>20.297000000000001</v>
      </c>
      <c r="J83" s="3">
        <v>14.94</v>
      </c>
    </row>
    <row r="84" spans="1:10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  <c r="H84" s="2" t="s">
        <v>173</v>
      </c>
      <c r="I84" s="3">
        <v>17.899999999999999</v>
      </c>
      <c r="J84" s="3">
        <v>29.95</v>
      </c>
    </row>
    <row r="85" spans="1:10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  <c r="H85" s="2" t="s">
        <v>175</v>
      </c>
      <c r="I85" s="3">
        <v>31.093</v>
      </c>
      <c r="J85" s="3">
        <v>9.1999999999999993</v>
      </c>
    </row>
    <row r="86" spans="1:10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  <c r="H86" s="2" t="s">
        <v>171</v>
      </c>
      <c r="I86" s="3">
        <v>15</v>
      </c>
      <c r="J86" s="3">
        <v>78.247699999999995</v>
      </c>
    </row>
    <row r="87" spans="1:10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  <c r="H87" s="2" t="s">
        <v>179</v>
      </c>
      <c r="I87" s="3">
        <v>21.3</v>
      </c>
      <c r="J87" s="3">
        <v>70.8</v>
      </c>
    </row>
    <row r="88" spans="1:10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  <c r="H88" s="2" t="s">
        <v>181</v>
      </c>
      <c r="I88" s="3">
        <v>8.5</v>
      </c>
      <c r="J88" s="3">
        <v>58.459299999999999</v>
      </c>
    </row>
    <row r="89" spans="1:10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  <c r="H89" s="2" t="s">
        <v>183</v>
      </c>
      <c r="I89" s="3">
        <v>13.54</v>
      </c>
      <c r="J89" s="3">
        <v>37.1</v>
      </c>
    </row>
    <row r="90" spans="1:10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  <c r="H90" s="2" t="s">
        <v>187</v>
      </c>
      <c r="I90" s="3">
        <v>8.1999999999999993</v>
      </c>
      <c r="J90" s="3">
        <v>89.71</v>
      </c>
    </row>
    <row r="91" spans="1:10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  <c r="H91" s="2" t="s">
        <v>185</v>
      </c>
      <c r="I91" s="3">
        <v>27.045999999999999</v>
      </c>
      <c r="J91" s="3">
        <v>41</v>
      </c>
    </row>
    <row r="92" spans="1:10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  <c r="H92" s="2" t="s">
        <v>189</v>
      </c>
      <c r="I92" s="3">
        <v>22.73</v>
      </c>
      <c r="J92" s="3">
        <v>54</v>
      </c>
    </row>
    <row r="93" spans="1:10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  <c r="H93" s="2" t="s">
        <v>191</v>
      </c>
      <c r="I93" s="3">
        <v>35.194000000000003</v>
      </c>
      <c r="J93" s="3">
        <v>39</v>
      </c>
    </row>
    <row r="94" spans="1:10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  <c r="H94" s="2" t="s">
        <v>197</v>
      </c>
      <c r="I94" s="3">
        <v>29.044</v>
      </c>
      <c r="J94" s="3">
        <v>11.5</v>
      </c>
    </row>
    <row r="95" spans="1:10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  <c r="H95" s="2" t="s">
        <v>199</v>
      </c>
      <c r="I95" s="3">
        <v>8.6</v>
      </c>
      <c r="J95" s="3">
        <v>84.77</v>
      </c>
    </row>
    <row r="96" spans="1:10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  <c r="H96" s="2" t="s">
        <v>201</v>
      </c>
      <c r="I96" s="3">
        <v>20.574999999999999</v>
      </c>
      <c r="J96" s="3">
        <v>75.459999999999994</v>
      </c>
    </row>
    <row r="97" spans="1:10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  <c r="H97" s="2" t="s">
        <v>193</v>
      </c>
      <c r="I97" s="3">
        <v>27.2</v>
      </c>
      <c r="J97" s="3">
        <v>23</v>
      </c>
    </row>
    <row r="98" spans="1:10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  <c r="H98" s="2" t="s">
        <v>203</v>
      </c>
      <c r="I98" s="3">
        <v>27.050999999999998</v>
      </c>
      <c r="J98" s="3">
        <v>12.5</v>
      </c>
    </row>
    <row r="99" spans="1:10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  <c r="H99" s="2" t="s">
        <v>223</v>
      </c>
      <c r="I99" s="3">
        <v>10.199999999999999</v>
      </c>
      <c r="J99" s="3">
        <v>75.234399999999994</v>
      </c>
    </row>
    <row r="100" spans="1:10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  <c r="H100" s="2" t="s">
        <v>205</v>
      </c>
      <c r="I100" s="3">
        <v>13.426</v>
      </c>
      <c r="J100" s="3">
        <v>70.5</v>
      </c>
    </row>
    <row r="101" spans="1:10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  <c r="H101" s="2" t="s">
        <v>217</v>
      </c>
      <c r="I101" s="3">
        <v>28.738</v>
      </c>
      <c r="J101" s="3">
        <v>5</v>
      </c>
    </row>
    <row r="102" spans="1:10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  <c r="H102" s="2" t="s">
        <v>207</v>
      </c>
      <c r="I102" s="3">
        <v>35.521000000000001</v>
      </c>
      <c r="J102" s="3">
        <v>3.2</v>
      </c>
    </row>
    <row r="103" spans="1:10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  <c r="H103" s="2" t="s">
        <v>209</v>
      </c>
      <c r="I103" s="3">
        <v>21.425000000000001</v>
      </c>
      <c r="J103" s="3">
        <v>16.5</v>
      </c>
    </row>
    <row r="104" spans="1:10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  <c r="H104" s="2" t="s">
        <v>213</v>
      </c>
      <c r="I104" s="3">
        <v>9.1999999999999993</v>
      </c>
      <c r="J104" s="3">
        <v>93.8</v>
      </c>
    </row>
    <row r="105" spans="1:10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  <c r="H105" s="2" t="s">
        <v>219</v>
      </c>
      <c r="I105" s="3">
        <v>10.1</v>
      </c>
      <c r="J105" s="3">
        <v>68.4529</v>
      </c>
    </row>
    <row r="106" spans="1:10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  <c r="H106" s="2" t="s">
        <v>221</v>
      </c>
      <c r="I106" s="3">
        <v>11.3</v>
      </c>
      <c r="J106" s="3">
        <v>93.776499999999999</v>
      </c>
    </row>
    <row r="107" spans="1:10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  <c r="H107" s="2" t="s">
        <v>225</v>
      </c>
      <c r="I107" s="3">
        <v>11.256</v>
      </c>
      <c r="J107" s="3">
        <v>65.8</v>
      </c>
    </row>
    <row r="108" spans="1:10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  <c r="H108" s="2" t="s">
        <v>237</v>
      </c>
      <c r="I108" s="3">
        <v>11.222</v>
      </c>
      <c r="J108" s="3">
        <v>65.239999999999995</v>
      </c>
    </row>
    <row r="109" spans="1:10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  <c r="H109" s="2" t="s">
        <v>231</v>
      </c>
      <c r="I109" s="3">
        <v>34.686</v>
      </c>
      <c r="J109" s="3">
        <v>3</v>
      </c>
    </row>
    <row r="110" spans="1:10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  <c r="H110" s="2" t="s">
        <v>255</v>
      </c>
      <c r="I110" s="3">
        <v>39.459000000000003</v>
      </c>
      <c r="J110" s="3">
        <v>5.05</v>
      </c>
    </row>
    <row r="111" spans="1:10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  <c r="H111" s="2" t="s">
        <v>257</v>
      </c>
      <c r="I111" s="3">
        <v>16.805</v>
      </c>
      <c r="J111" s="3">
        <v>66.97</v>
      </c>
    </row>
    <row r="112" spans="1:10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  <c r="H112" s="2" t="s">
        <v>233</v>
      </c>
      <c r="I112" s="3">
        <v>21.446999999999999</v>
      </c>
      <c r="J112" s="3">
        <v>44.1</v>
      </c>
    </row>
    <row r="113" spans="1:10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  <c r="H113" s="2" t="s">
        <v>239</v>
      </c>
      <c r="I113" s="3">
        <v>44.137999999999998</v>
      </c>
      <c r="J113" s="3">
        <v>3.5</v>
      </c>
    </row>
    <row r="114" spans="1:10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  <c r="H114" s="2" t="s">
        <v>241</v>
      </c>
      <c r="I114" s="3">
        <v>9.5</v>
      </c>
      <c r="J114" s="3">
        <v>68.913799999999995</v>
      </c>
    </row>
    <row r="115" spans="1:10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  <c r="H115" s="2" t="s">
        <v>251</v>
      </c>
      <c r="I115" s="3">
        <v>33.801000000000002</v>
      </c>
      <c r="J115" s="3">
        <v>6.2</v>
      </c>
    </row>
    <row r="116" spans="1:10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  <c r="H116" s="2" t="s">
        <v>253</v>
      </c>
      <c r="I116" s="3">
        <v>10.9</v>
      </c>
      <c r="J116" s="3">
        <v>39</v>
      </c>
    </row>
    <row r="117" spans="1:10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  <c r="H117" s="2" t="s">
        <v>235</v>
      </c>
      <c r="I117" s="3">
        <v>19.103999999999999</v>
      </c>
      <c r="J117" s="3">
        <v>43.46</v>
      </c>
    </row>
    <row r="118" spans="1:10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  <c r="H118" s="2" t="s">
        <v>127</v>
      </c>
      <c r="I118" s="3">
        <v>23.510999999999999</v>
      </c>
      <c r="J118" s="3">
        <v>27.8</v>
      </c>
    </row>
    <row r="119" spans="1:10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  <c r="H119" s="2" t="s">
        <v>229</v>
      </c>
      <c r="I119" s="3">
        <v>12.141</v>
      </c>
      <c r="J119" s="3">
        <v>45</v>
      </c>
    </row>
    <row r="120" spans="1:10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  <c r="H120" s="2" t="s">
        <v>247</v>
      </c>
      <c r="I120" s="3">
        <v>24.274999999999999</v>
      </c>
      <c r="J120" s="3">
        <v>20</v>
      </c>
    </row>
    <row r="121" spans="1:10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  <c r="H121" s="2" t="s">
        <v>245</v>
      </c>
      <c r="I121" s="3">
        <v>11.616</v>
      </c>
      <c r="J121" s="3">
        <v>60.31</v>
      </c>
    </row>
    <row r="122" spans="1:10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  <c r="H122" s="2" t="s">
        <v>227</v>
      </c>
      <c r="I122" s="3">
        <v>21.023</v>
      </c>
      <c r="J122" s="3">
        <v>56</v>
      </c>
    </row>
    <row r="123" spans="1:10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  <c r="H123" s="2" t="s">
        <v>249</v>
      </c>
      <c r="I123" s="3">
        <v>39.704999999999998</v>
      </c>
      <c r="J123" s="3">
        <v>5.4</v>
      </c>
    </row>
    <row r="124" spans="1:10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  <c r="H124" s="2" t="s">
        <v>243</v>
      </c>
      <c r="I124" s="3">
        <v>18.119</v>
      </c>
      <c r="J124" s="3">
        <v>1.6</v>
      </c>
    </row>
    <row r="125" spans="1:10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  <c r="H125" s="2" t="s">
        <v>259</v>
      </c>
      <c r="I125" s="3">
        <v>29.937000000000001</v>
      </c>
      <c r="J125" s="3">
        <v>13.9</v>
      </c>
    </row>
    <row r="126" spans="1:10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  <c r="H126" s="2" t="s">
        <v>273</v>
      </c>
      <c r="I126" s="3">
        <v>20.922999999999998</v>
      </c>
      <c r="J126" s="3">
        <v>13.3</v>
      </c>
    </row>
    <row r="127" spans="1:10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  <c r="H127" s="2" t="s">
        <v>269</v>
      </c>
      <c r="I127" s="3">
        <v>10.199999999999999</v>
      </c>
      <c r="J127" s="3">
        <v>93.956400000000002</v>
      </c>
    </row>
    <row r="128" spans="1:10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  <c r="H128" s="2" t="s">
        <v>261</v>
      </c>
      <c r="I128" s="3">
        <v>17</v>
      </c>
      <c r="J128" s="3">
        <v>66</v>
      </c>
    </row>
    <row r="129" spans="1:10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  <c r="H129" s="2" t="s">
        <v>275</v>
      </c>
      <c r="I129" s="3">
        <v>13.12</v>
      </c>
      <c r="J129" s="3">
        <v>82.78</v>
      </c>
    </row>
    <row r="130" spans="1:10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  <c r="H130" s="2" t="s">
        <v>267</v>
      </c>
      <c r="I130" s="3">
        <v>20.788</v>
      </c>
      <c r="J130" s="3">
        <v>15.5</v>
      </c>
    </row>
    <row r="131" spans="1:10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  <c r="H131" s="2" t="s">
        <v>263</v>
      </c>
      <c r="I131" s="3">
        <v>49.661000000000001</v>
      </c>
      <c r="J131" s="3">
        <v>1.7</v>
      </c>
    </row>
    <row r="132" spans="1:10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  <c r="H132" s="2" t="s">
        <v>265</v>
      </c>
      <c r="I132" s="3">
        <v>40.045000000000002</v>
      </c>
      <c r="J132" s="3">
        <v>38</v>
      </c>
    </row>
    <row r="133" spans="1:10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  <c r="H133" s="2" t="s">
        <v>271</v>
      </c>
      <c r="I133" s="3">
        <v>11.6</v>
      </c>
      <c r="J133" s="3">
        <v>95.053399999999996</v>
      </c>
    </row>
    <row r="134" spans="1:10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  <c r="H134" s="2" t="s">
        <v>277</v>
      </c>
      <c r="I134" s="3">
        <v>20.419</v>
      </c>
      <c r="J134" s="3">
        <v>66.45</v>
      </c>
    </row>
    <row r="135" spans="1:10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  <c r="H135" s="2" t="s">
        <v>279</v>
      </c>
      <c r="I135" s="3">
        <v>29.582000000000001</v>
      </c>
      <c r="J135" s="3">
        <v>10.9</v>
      </c>
    </row>
    <row r="136" spans="1:10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  <c r="H136" s="2" t="s">
        <v>281</v>
      </c>
      <c r="I136" s="3">
        <v>19.68</v>
      </c>
      <c r="J136" s="3">
        <v>44.03</v>
      </c>
    </row>
    <row r="137" spans="1:10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  <c r="H137" s="2" t="s">
        <v>287</v>
      </c>
      <c r="I137" s="3">
        <v>28.899000000000001</v>
      </c>
      <c r="J137" s="3">
        <v>6.5</v>
      </c>
    </row>
    <row r="138" spans="1:10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  <c r="H138" s="2" t="s">
        <v>295</v>
      </c>
      <c r="I138" s="3">
        <v>21.588000000000001</v>
      </c>
      <c r="J138" s="3">
        <v>36.9</v>
      </c>
    </row>
    <row r="139" spans="1:10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  <c r="H139" s="2" t="s">
        <v>283</v>
      </c>
      <c r="I139" s="3">
        <v>20.198</v>
      </c>
      <c r="J139" s="3">
        <v>39.200000000000003</v>
      </c>
    </row>
    <row r="140" spans="1:10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  <c r="H140" s="2" t="s">
        <v>285</v>
      </c>
      <c r="I140" s="3">
        <v>23.79</v>
      </c>
      <c r="J140" s="3">
        <v>37</v>
      </c>
    </row>
    <row r="141" spans="1:10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  <c r="H141" s="2" t="s">
        <v>289</v>
      </c>
      <c r="I141" s="3">
        <v>9.6</v>
      </c>
      <c r="J141" s="3">
        <v>62.849200000000003</v>
      </c>
    </row>
    <row r="142" spans="1:10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  <c r="H142" s="2" t="s">
        <v>293</v>
      </c>
      <c r="I142" s="3">
        <v>7.9</v>
      </c>
      <c r="J142" s="3">
        <v>62.095599999999997</v>
      </c>
    </row>
    <row r="143" spans="1:10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  <c r="H143" s="2" t="s">
        <v>291</v>
      </c>
      <c r="I143" s="3">
        <v>10.8</v>
      </c>
      <c r="J143" s="3">
        <v>73.900000000000006</v>
      </c>
    </row>
    <row r="144" spans="1:10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  <c r="H144" s="2" t="s">
        <v>299</v>
      </c>
      <c r="I144" s="3">
        <v>11.94</v>
      </c>
      <c r="J144" s="3">
        <v>85.3</v>
      </c>
    </row>
    <row r="145" spans="1:10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  <c r="H145" s="2" t="s">
        <v>301</v>
      </c>
      <c r="I145" s="3">
        <v>8.8000000000000007</v>
      </c>
      <c r="J145" s="3">
        <v>49.764499999999998</v>
      </c>
    </row>
    <row r="146" spans="1:10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  <c r="H146" s="2" t="s">
        <v>303</v>
      </c>
      <c r="I146" s="3">
        <v>13.2</v>
      </c>
      <c r="J146" s="3">
        <v>67.97</v>
      </c>
    </row>
    <row r="147" spans="1:10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  <c r="H147" s="2" t="s">
        <v>305</v>
      </c>
      <c r="I147" s="3">
        <v>32.689</v>
      </c>
      <c r="J147" s="3">
        <v>9</v>
      </c>
    </row>
    <row r="148" spans="1:10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  <c r="H148" s="2" t="s">
        <v>387</v>
      </c>
      <c r="I148" s="3">
        <v>26.172000000000001</v>
      </c>
      <c r="J148" s="3">
        <v>15.3</v>
      </c>
    </row>
    <row r="149" spans="1:10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  <c r="H149" s="2" t="s">
        <v>327</v>
      </c>
      <c r="I149" s="3">
        <v>34.536999999999999</v>
      </c>
      <c r="J149" s="3">
        <v>23</v>
      </c>
    </row>
    <row r="150" spans="1:10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  <c r="H150" s="2" t="s">
        <v>307</v>
      </c>
      <c r="I150" s="3">
        <v>20.576000000000001</v>
      </c>
      <c r="J150" s="3">
        <v>60.5</v>
      </c>
    </row>
    <row r="151" spans="1:10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  <c r="H151" s="2" t="s">
        <v>311</v>
      </c>
      <c r="I151" s="3">
        <v>38.533000000000001</v>
      </c>
      <c r="J151" s="3">
        <v>13.1</v>
      </c>
    </row>
    <row r="152" spans="1:10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  <c r="H152" s="2" t="s">
        <v>323</v>
      </c>
      <c r="I152" s="3">
        <v>9.1999999999999993</v>
      </c>
      <c r="J152" s="3">
        <v>51.5</v>
      </c>
    </row>
    <row r="153" spans="1:10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  <c r="H153" s="2" t="s">
        <v>339</v>
      </c>
      <c r="I153" s="3">
        <v>18.600000000000001</v>
      </c>
      <c r="J153" s="3">
        <v>50.4</v>
      </c>
    </row>
    <row r="154" spans="1:10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  <c r="H154" s="2" t="s">
        <v>317</v>
      </c>
      <c r="I154" s="3">
        <v>36.728999999999999</v>
      </c>
      <c r="J154" s="3">
        <v>1.7</v>
      </c>
    </row>
    <row r="155" spans="1:10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  <c r="H155" s="2" t="s">
        <v>313</v>
      </c>
      <c r="I155" s="3">
        <v>9.3000000000000007</v>
      </c>
      <c r="J155" s="3">
        <v>81</v>
      </c>
    </row>
    <row r="156" spans="1:10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  <c r="H156" s="2" t="s">
        <v>331</v>
      </c>
      <c r="I156" s="3">
        <v>10.1</v>
      </c>
      <c r="J156" s="3">
        <v>77.882599999999996</v>
      </c>
    </row>
    <row r="157" spans="1:10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  <c r="H157" s="2" t="s">
        <v>333</v>
      </c>
      <c r="I157" s="3">
        <v>10.199999999999999</v>
      </c>
      <c r="J157" s="3">
        <v>72.675600000000003</v>
      </c>
    </row>
    <row r="158" spans="1:10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  <c r="H158" s="2" t="s">
        <v>315</v>
      </c>
      <c r="I158" s="3">
        <v>30.577999999999999</v>
      </c>
      <c r="J158" s="3">
        <v>8</v>
      </c>
    </row>
    <row r="159" spans="1:10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  <c r="H159" s="2" t="s">
        <v>321</v>
      </c>
      <c r="I159" s="3">
        <v>43.890999999999998</v>
      </c>
      <c r="J159" s="3">
        <v>1.5</v>
      </c>
    </row>
    <row r="160" spans="1:10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  <c r="H160" s="2" t="s">
        <v>391</v>
      </c>
      <c r="I160" s="3">
        <v>20.85</v>
      </c>
      <c r="J160" s="3">
        <v>46.5</v>
      </c>
    </row>
    <row r="161" spans="1:10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  <c r="H161" s="2" t="s">
        <v>325</v>
      </c>
      <c r="I161" s="3">
        <v>37.125999999999998</v>
      </c>
      <c r="J161" s="3">
        <v>14.1</v>
      </c>
    </row>
    <row r="162" spans="1:10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  <c r="H162" s="2" t="s">
        <v>115</v>
      </c>
      <c r="I162" s="3">
        <v>9.1</v>
      </c>
      <c r="J162" s="3">
        <v>71.635000000000005</v>
      </c>
    </row>
    <row r="163" spans="1:10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  <c r="H163" s="2" t="s">
        <v>215</v>
      </c>
      <c r="I163" s="3">
        <v>17.863</v>
      </c>
      <c r="J163" s="3">
        <v>21.9</v>
      </c>
    </row>
    <row r="164" spans="1:10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  <c r="H164" s="2" t="s">
        <v>211</v>
      </c>
      <c r="I164" s="3">
        <v>15.43</v>
      </c>
      <c r="J164" s="3">
        <v>46.2</v>
      </c>
    </row>
    <row r="165" spans="1:10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  <c r="H165" s="2" t="s">
        <v>375</v>
      </c>
      <c r="I165" s="3">
        <v>16.306000000000001</v>
      </c>
      <c r="J165" s="3">
        <v>52</v>
      </c>
    </row>
    <row r="166" spans="1:10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  <c r="H166" s="2" t="s">
        <v>309</v>
      </c>
      <c r="I166" s="3">
        <v>33.476999999999997</v>
      </c>
      <c r="J166" s="3">
        <v>22.7</v>
      </c>
    </row>
    <row r="167" spans="1:10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  <c r="H167" s="2" t="s">
        <v>329</v>
      </c>
      <c r="I167" s="3">
        <v>18.454999999999998</v>
      </c>
      <c r="J167" s="3">
        <v>37.4</v>
      </c>
    </row>
    <row r="168" spans="1:10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  <c r="H168" s="2" t="s">
        <v>337</v>
      </c>
      <c r="I168" s="3">
        <v>30.093</v>
      </c>
      <c r="J168" s="3">
        <v>24.7</v>
      </c>
    </row>
    <row r="169" spans="1:10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  <c r="H169" s="2" t="s">
        <v>335</v>
      </c>
      <c r="I169" s="3">
        <v>11.8</v>
      </c>
      <c r="J169" s="3">
        <v>94.783600000000007</v>
      </c>
    </row>
    <row r="170" spans="1:10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  <c r="H170" s="2" t="s">
        <v>71</v>
      </c>
      <c r="I170" s="3">
        <v>10.199999999999999</v>
      </c>
      <c r="J170" s="3">
        <v>86.34</v>
      </c>
    </row>
    <row r="171" spans="1:10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  <c r="H171" s="2" t="s">
        <v>341</v>
      </c>
      <c r="I171" s="3">
        <v>24.042999999999999</v>
      </c>
      <c r="J171" s="3">
        <v>26.2</v>
      </c>
    </row>
    <row r="172" spans="1:10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  <c r="H172" s="2" t="s">
        <v>349</v>
      </c>
      <c r="I172" s="3">
        <v>30.792000000000002</v>
      </c>
      <c r="J172" s="3">
        <v>16</v>
      </c>
    </row>
    <row r="173" spans="1:10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  <c r="H173" s="2" t="s">
        <v>363</v>
      </c>
      <c r="I173" s="3">
        <v>39.518000000000001</v>
      </c>
      <c r="J173" s="3">
        <v>4.4000000000000004</v>
      </c>
    </row>
    <row r="174" spans="1:10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  <c r="H174" s="2" t="s">
        <v>347</v>
      </c>
      <c r="I174" s="3">
        <v>11.041</v>
      </c>
      <c r="J174" s="3">
        <v>28.94</v>
      </c>
    </row>
    <row r="175" spans="1:10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  <c r="H175" s="2" t="s">
        <v>353</v>
      </c>
      <c r="I175" s="3">
        <v>35.755000000000003</v>
      </c>
      <c r="J175" s="3">
        <v>1.1000000000000001</v>
      </c>
    </row>
    <row r="176" spans="1:10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  <c r="H176" s="2" t="s">
        <v>345</v>
      </c>
      <c r="I176" s="3">
        <v>36.08</v>
      </c>
      <c r="J176" s="3">
        <v>4.5</v>
      </c>
    </row>
    <row r="177" spans="1:10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  <c r="H177" s="2" t="s">
        <v>355</v>
      </c>
      <c r="I177" s="3">
        <v>25.408999999999999</v>
      </c>
      <c r="J177" s="3">
        <v>35</v>
      </c>
    </row>
    <row r="178" spans="1:10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  <c r="H178" s="2" t="s">
        <v>357</v>
      </c>
      <c r="I178" s="3">
        <v>14.59</v>
      </c>
      <c r="J178" s="3">
        <v>63.8</v>
      </c>
    </row>
    <row r="179" spans="1:10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  <c r="H179" s="2" t="s">
        <v>359</v>
      </c>
      <c r="I179" s="3">
        <v>19.8</v>
      </c>
      <c r="J179" s="3">
        <v>43.8</v>
      </c>
    </row>
    <row r="180" spans="1:10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  <c r="H180" s="2" t="s">
        <v>361</v>
      </c>
      <c r="I180" s="3">
        <v>16.835999999999999</v>
      </c>
      <c r="J180" s="3">
        <v>46.25</v>
      </c>
    </row>
    <row r="181" spans="1:10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  <c r="H181" s="2" t="s">
        <v>351</v>
      </c>
      <c r="I181" s="3">
        <v>21.321999999999999</v>
      </c>
      <c r="J181" s="3">
        <v>9.6</v>
      </c>
    </row>
    <row r="182" spans="1:10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  <c r="H182" s="2" t="s">
        <v>365</v>
      </c>
      <c r="I182" s="3">
        <v>43.473999999999997</v>
      </c>
      <c r="J182" s="3">
        <v>16.2</v>
      </c>
    </row>
    <row r="183" spans="1:10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  <c r="H183" s="2" t="s">
        <v>367</v>
      </c>
      <c r="I183" s="3">
        <v>11.1</v>
      </c>
      <c r="J183" s="3">
        <v>41</v>
      </c>
    </row>
    <row r="184" spans="1:10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  <c r="H184" s="2" t="s">
        <v>16</v>
      </c>
      <c r="I184" s="3">
        <v>11.044</v>
      </c>
      <c r="J184" s="3">
        <v>88</v>
      </c>
    </row>
    <row r="185" spans="1:10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  <c r="H185" s="2" t="s">
        <v>131</v>
      </c>
      <c r="I185" s="3">
        <v>12.2</v>
      </c>
      <c r="J185" s="3">
        <v>89.844099999999997</v>
      </c>
    </row>
    <row r="186" spans="1:10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  <c r="H186" s="2" t="s">
        <v>371</v>
      </c>
      <c r="I186" s="3">
        <v>12.5</v>
      </c>
      <c r="J186" s="3">
        <v>84.2</v>
      </c>
    </row>
    <row r="187" spans="1:10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  <c r="H187" s="2" t="s">
        <v>369</v>
      </c>
      <c r="I187" s="3">
        <v>14.374000000000001</v>
      </c>
      <c r="J187" s="3">
        <v>57.69</v>
      </c>
    </row>
    <row r="188" spans="1:10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  <c r="H188" s="2" t="s">
        <v>373</v>
      </c>
      <c r="I188" s="3">
        <v>22.5</v>
      </c>
      <c r="J188" s="3">
        <v>38.200000000000003</v>
      </c>
    </row>
    <row r="189" spans="1:10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  <c r="H189" s="2" t="s">
        <v>383</v>
      </c>
      <c r="I189" s="3">
        <v>26.739000000000001</v>
      </c>
      <c r="J189" s="3">
        <v>11.3</v>
      </c>
    </row>
    <row r="190" spans="1:10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  <c r="H190" s="2" t="s">
        <v>377</v>
      </c>
      <c r="I190" s="3">
        <v>19.841999999999999</v>
      </c>
      <c r="J190" s="3">
        <v>54.9</v>
      </c>
    </row>
    <row r="191" spans="1:10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  <c r="H191" s="2" t="s">
        <v>381</v>
      </c>
      <c r="I191" s="3">
        <v>15.537000000000001</v>
      </c>
      <c r="J191" s="3">
        <v>43.9</v>
      </c>
    </row>
    <row r="192" spans="1:10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  <c r="H192" s="2" t="s">
        <v>379</v>
      </c>
      <c r="I192" s="3">
        <v>10.7</v>
      </c>
      <c r="J192" s="3">
        <v>45.3</v>
      </c>
    </row>
    <row r="193" spans="1:10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  <c r="H193" s="2" t="s">
        <v>385</v>
      </c>
      <c r="I193" s="3">
        <v>30.393999999999998</v>
      </c>
      <c r="J193" s="3">
        <v>46.6</v>
      </c>
    </row>
    <row r="194" spans="1:10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  <c r="H194" s="2" t="s">
        <v>389</v>
      </c>
      <c r="I194" s="3">
        <v>32.947000000000003</v>
      </c>
      <c r="J194" s="3">
        <v>20</v>
      </c>
    </row>
    <row r="195" spans="1:10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  <c r="H195" s="2" t="s">
        <v>395</v>
      </c>
      <c r="I195" s="3">
        <v>40.470999999999997</v>
      </c>
      <c r="J195" s="3">
        <v>15.4</v>
      </c>
    </row>
    <row r="196" spans="1:10" x14ac:dyDescent="0.3">
      <c r="A196" t="s">
        <v>397</v>
      </c>
      <c r="B196" t="s">
        <v>398</v>
      </c>
      <c r="C196">
        <v>35.71</v>
      </c>
      <c r="D196">
        <v>18.5</v>
      </c>
      <c r="E196" t="s">
        <v>10</v>
      </c>
      <c r="H196" s="2" t="s">
        <v>397</v>
      </c>
      <c r="I196" s="3">
        <v>35.71</v>
      </c>
      <c r="J196" s="3">
        <v>18.5</v>
      </c>
    </row>
    <row r="197" spans="1:10" x14ac:dyDescent="0.3">
      <c r="H197" s="2" t="s">
        <v>416</v>
      </c>
      <c r="I197" s="3">
        <v>4186.6309999999976</v>
      </c>
      <c r="J197" s="3">
        <v>8204.9118239299969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DemographicData</vt:lpstr>
      <vt:lpstr>Filter</vt:lpstr>
      <vt:lpstr>Pivot Table</vt:lpstr>
      <vt:lpstr>Birth_rate</vt:lpstr>
      <vt:lpstr>Income_Group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Selvam </cp:lastModifiedBy>
  <dcterms:created xsi:type="dcterms:W3CDTF">2022-02-12T15:55:08Z</dcterms:created>
  <dcterms:modified xsi:type="dcterms:W3CDTF">2023-06-25T13:48:44Z</dcterms:modified>
</cp:coreProperties>
</file>