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MI" sheetId="2" r:id="rId5"/>
    <sheet state="visible" name="BMR" sheetId="3" r:id="rId6"/>
    <sheet state="visible" name="TDEE" sheetId="4" r:id="rId7"/>
    <sheet state="visible" name="HR" sheetId="5" r:id="rId8"/>
    <sheet state="visible" name="BP" sheetId="6" r:id="rId9"/>
    <sheet state="visible" name="Dosage" sheetId="7" r:id="rId10"/>
    <sheet state="visible" name="Sugar" sheetId="8" r:id="rId11"/>
    <sheet state="visible" name="Chol" sheetId="9" r:id="rId12"/>
    <sheet state="visible" name="Water" sheetId="10" r:id="rId13"/>
  </sheets>
  <definedNames/>
  <calcPr/>
</workbook>
</file>

<file path=xl/sharedStrings.xml><?xml version="1.0" encoding="utf-8"?>
<sst xmlns="http://schemas.openxmlformats.org/spreadsheetml/2006/main" count="125" uniqueCount="58">
  <si>
    <t>Patient</t>
  </si>
  <si>
    <t>BMI</t>
  </si>
  <si>
    <t>BMI Category</t>
  </si>
  <si>
    <t>BMR (kcal)</t>
  </si>
  <si>
    <t>TDEE (kcal)</t>
  </si>
  <si>
    <t>Max HR</t>
  </si>
  <si>
    <t>Target HR Range</t>
  </si>
  <si>
    <t>BP Category</t>
  </si>
  <si>
    <t>Blood Sugar Risk</t>
  </si>
  <si>
    <t>Cholesterol Ratio</t>
  </si>
  <si>
    <t>Water Intake (L)</t>
  </si>
  <si>
    <t>Patient 1</t>
  </si>
  <si>
    <t>Patient 2</t>
  </si>
  <si>
    <t>Patient 3</t>
  </si>
  <si>
    <t>Patient 4</t>
  </si>
  <si>
    <t>Patient 5</t>
  </si>
  <si>
    <t>Weight (kg)</t>
  </si>
  <si>
    <t>Height (m)</t>
  </si>
  <si>
    <t>BMI Formula :</t>
  </si>
  <si>
    <t>B2/(C2^2)</t>
  </si>
  <si>
    <t>Category Formula :</t>
  </si>
  <si>
    <t>IF(D2&lt;18.5,"Underweight",IF(D2&lt;25,"Normal",IF(D2&lt;30,"Overweight","Obese")))</t>
  </si>
  <si>
    <t>Height (cm)</t>
  </si>
  <si>
    <t>Age (yrs)</t>
  </si>
  <si>
    <t>BMR</t>
  </si>
  <si>
    <t>BMR Formula :</t>
  </si>
  <si>
    <t>8.362 + (13.397*B2) + (4.799*C2) - (5.677*D2)</t>
  </si>
  <si>
    <t>Activity Factor</t>
  </si>
  <si>
    <t>TDEE Formula :</t>
  </si>
  <si>
    <t>B2*C2</t>
  </si>
  <si>
    <t>Target HR Lower (60%)</t>
  </si>
  <si>
    <t>Target HR Upper (85%)</t>
  </si>
  <si>
    <t>Max HR Formula :</t>
  </si>
  <si>
    <t>Target HR Upper (85%) Formula :</t>
  </si>
  <si>
    <t>220-B2</t>
  </si>
  <si>
    <t>C2*0.85</t>
  </si>
  <si>
    <t>Target HR Lower (60%) Formula :</t>
  </si>
  <si>
    <t>C2*0.6</t>
  </si>
  <si>
    <t>Systolic (mmHg)</t>
  </si>
  <si>
    <t>Diastolic (mmHg)</t>
  </si>
  <si>
    <t>BP Formula :</t>
  </si>
  <si>
    <t>IF(AND(B2&lt;120,C2&lt;80),"Normal","High/Low")</t>
  </si>
  <si>
    <t>Dosage per kg (mg/kg)</t>
  </si>
  <si>
    <t>Total Dosage (mg)</t>
  </si>
  <si>
    <t>Dosage Formula :</t>
  </si>
  <si>
    <t>FBS (mg/dL)</t>
  </si>
  <si>
    <t>Category</t>
  </si>
  <si>
    <t>Formula :</t>
  </si>
  <si>
    <t>IF(B2&lt;100,"Normal",IF(B2&lt;126,"Pre-Diabetic","Diabetic"))</t>
  </si>
  <si>
    <t>Total Cholesterol (mg/dL)</t>
  </si>
  <si>
    <t>HDL (mg/dL)</t>
  </si>
  <si>
    <t>Risk Category</t>
  </si>
  <si>
    <t>Cholesterol Ratio Formula :</t>
  </si>
  <si>
    <t>B2/C2</t>
  </si>
  <si>
    <t xml:space="preserve"> Risk category using :</t>
  </si>
  <si>
    <t>IF(D2&lt;3.5,"Low",IF(D2&lt;=4.5,"Average","High"))</t>
  </si>
  <si>
    <t>Water Intake (L) Formula :</t>
  </si>
  <si>
    <t>B2*0.033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</si>
</sst>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sz val="20.0"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readingOrder="0"/>
    </xf>
    <xf borderId="3" fillId="0" fontId="3" numFmtId="0" xfId="0" applyBorder="1" applyFont="1"/>
    <xf borderId="2" fillId="0" fontId="2" numFmtId="0" xfId="0" applyAlignment="1" applyBorder="1" applyFont="1">
      <alignment readingOrder="0"/>
    </xf>
    <xf borderId="4" fillId="0" fontId="3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30.25"/>
    <col customWidth="1" min="3" max="3" width="33.0"/>
    <col customWidth="1" min="4" max="4" width="27.38"/>
    <col customWidth="1" min="5" max="5" width="26.88"/>
    <col customWidth="1" min="6" max="6" width="28.5"/>
    <col customWidth="1" min="7" max="7" width="44.88"/>
    <col customWidth="1" min="8" max="8" width="38.75"/>
    <col customWidth="1" min="9" max="9" width="47.75"/>
    <col customWidth="1" min="10" max="10" width="40.75"/>
    <col customWidth="1" min="11" max="11" width="39.13"/>
    <col customWidth="1" min="12" max="26" width="22.38"/>
  </cols>
  <sheetData>
    <row r="1" ht="5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1.75" customHeight="1">
      <c r="A2" s="3" t="s">
        <v>11</v>
      </c>
      <c r="B2" s="4">
        <f>BMI!D2</f>
        <v>22.85714286</v>
      </c>
      <c r="C2" s="4" t="str">
        <f>BMI!E2</f>
        <v>Normal</v>
      </c>
      <c r="D2" s="5">
        <f>BMR!E2</f>
        <v>1644.052</v>
      </c>
      <c r="E2" s="5">
        <f>TDEE!D2</f>
        <v>2641.2</v>
      </c>
      <c r="F2" s="5">
        <f>HR!D2</f>
        <v>117</v>
      </c>
      <c r="G2" s="5" t="str">
        <f>HR!D2 &amp; "-" &amp; HR!E2</f>
        <v>117-165.75</v>
      </c>
      <c r="H2" s="5" t="str">
        <f>BP!D2</f>
        <v>Normal</v>
      </c>
      <c r="I2" s="5" t="str">
        <f>Sugar!C2</f>
        <v>Normal</v>
      </c>
      <c r="J2" s="5" t="str">
        <f>Chol!E2</f>
        <v>Low</v>
      </c>
      <c r="K2" s="5">
        <f>Water!C2</f>
        <v>2.31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1.75" customHeight="1">
      <c r="A3" s="3" t="s">
        <v>12</v>
      </c>
      <c r="B3" s="4">
        <f>BMI!D3</f>
        <v>21.484375</v>
      </c>
      <c r="C3" s="4" t="str">
        <f>BMI!E3</f>
        <v>Normal</v>
      </c>
      <c r="D3" s="5">
        <f>BMR!E3</f>
        <v>1342.727</v>
      </c>
      <c r="E3" s="5">
        <f>TDEE!D3</f>
        <v>1934.625</v>
      </c>
      <c r="F3" s="5">
        <f>HR!D3</f>
        <v>114</v>
      </c>
      <c r="G3" s="5" t="str">
        <f>HR!D3 &amp; "-" &amp; HR!E3</f>
        <v>114-161.5</v>
      </c>
      <c r="H3" s="5" t="str">
        <f>BP!D3</f>
        <v>High/Low</v>
      </c>
      <c r="I3" s="5" t="str">
        <f>Sugar!C3</f>
        <v>Pre-Diabetic</v>
      </c>
      <c r="J3" s="5" t="str">
        <f>Chol!E3</f>
        <v>Average</v>
      </c>
      <c r="K3" s="5">
        <f>Water!C3</f>
        <v>1.815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51.75" customHeight="1">
      <c r="A4" s="3" t="s">
        <v>13</v>
      </c>
      <c r="B4" s="4">
        <f>BMI!D4</f>
        <v>27.77777778</v>
      </c>
      <c r="C4" s="4" t="str">
        <f>BMI!E4</f>
        <v>Overweight</v>
      </c>
      <c r="D4" s="5">
        <f>BMR!E4</f>
        <v>1850.832</v>
      </c>
      <c r="E4" s="5">
        <f>TDEE!D4</f>
        <v>2875.25</v>
      </c>
      <c r="F4" s="5">
        <f>HR!D4</f>
        <v>108</v>
      </c>
      <c r="G4" s="5" t="str">
        <f>HR!D4 &amp; "-" &amp; HR!E4</f>
        <v>108-153</v>
      </c>
      <c r="H4" s="5" t="str">
        <f>BP!D4</f>
        <v>High/Low</v>
      </c>
      <c r="I4" s="5" t="str">
        <f>Sugar!C4</f>
        <v>Diabetic</v>
      </c>
      <c r="J4" s="5" t="str">
        <f>Chol!E4</f>
        <v>Average</v>
      </c>
      <c r="K4" s="5">
        <f>Water!C4</f>
        <v>2.97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51.75" customHeight="1">
      <c r="A5" s="3" t="s">
        <v>14</v>
      </c>
      <c r="B5" s="4">
        <f>BMI!D5</f>
        <v>20</v>
      </c>
      <c r="C5" s="4" t="str">
        <f>BMI!E5</f>
        <v>Normal</v>
      </c>
      <c r="D5" s="5">
        <f>BMR!E5</f>
        <v>1206.183</v>
      </c>
      <c r="E5" s="5">
        <f>TDEE!D5</f>
        <v>1515.6</v>
      </c>
      <c r="F5" s="5">
        <f>HR!D5</f>
        <v>118.8</v>
      </c>
      <c r="G5" s="5" t="str">
        <f>HR!D5 &amp; "-" &amp; HR!E5</f>
        <v>118.8-168.3</v>
      </c>
      <c r="H5" s="5" t="str">
        <f>BP!D5</f>
        <v>Normal</v>
      </c>
      <c r="I5" s="5" t="str">
        <f>Sugar!C5</f>
        <v>Normal</v>
      </c>
      <c r="J5" s="5" t="str">
        <f>Chol!E5</f>
        <v>Low</v>
      </c>
      <c r="K5" s="5">
        <f>Water!C5</f>
        <v>1.485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51.75" customHeight="1">
      <c r="A6" s="3" t="s">
        <v>15</v>
      </c>
      <c r="B6" s="4">
        <f>BMI!D6</f>
        <v>38.06228374</v>
      </c>
      <c r="C6" s="4" t="str">
        <f>BMI!E6</f>
        <v>Obese</v>
      </c>
      <c r="D6" s="5">
        <f>BMR!E6</f>
        <v>2099.167</v>
      </c>
      <c r="E6" s="5">
        <f>TDEE!D6</f>
        <v>3418.95</v>
      </c>
      <c r="F6" s="5">
        <f>HR!D6</f>
        <v>111</v>
      </c>
      <c r="G6" s="5" t="str">
        <f>HR!D6 &amp; "-" &amp; HR!E6</f>
        <v>111-157.25</v>
      </c>
      <c r="H6" s="5" t="str">
        <f>BP!D6</f>
        <v>High/Low</v>
      </c>
      <c r="I6" s="5" t="str">
        <f>Sugar!C6</f>
        <v>Pre-Diabetic</v>
      </c>
      <c r="J6" s="5" t="str">
        <f>Chol!E6</f>
        <v>Average</v>
      </c>
      <c r="K6" s="5">
        <f>Water!C6</f>
        <v>3.63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51.75" customHeight="1">
      <c r="A7" s="2"/>
      <c r="B7" s="2"/>
      <c r="C7" s="2"/>
      <c r="D7" s="2"/>
      <c r="E7" s="2"/>
      <c r="F7" s="6" t="str">
        <f>HR!D7</f>
        <v/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51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51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51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1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51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51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1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1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1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1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1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51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51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51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51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51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51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51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51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51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51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51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51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51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51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51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51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51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51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51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51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51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51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51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51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51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51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51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51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51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51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51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51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51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51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51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51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51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51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51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51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51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51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51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51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51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51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51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51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51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51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51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51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51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51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51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51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51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51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51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51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51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51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51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51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51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51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51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51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51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51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51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51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51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51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51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51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51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51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51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51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51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51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51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51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51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51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51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51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51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51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51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51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51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51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51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51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51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51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51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51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51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51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51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51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51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51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51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51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51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51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51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51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51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51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51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51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51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51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51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51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51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51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51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51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51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51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51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51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51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51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51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51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51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51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51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51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51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51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51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51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51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51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51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51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51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51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51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51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51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51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51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51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51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51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51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51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51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51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51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51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51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51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51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51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51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51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51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51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51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51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51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51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51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51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51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51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51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51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51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51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51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51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51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51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51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51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51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51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51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51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51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51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51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51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51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51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51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51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51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51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51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51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51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51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51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51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51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51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51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51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51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51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51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51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51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51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51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51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51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51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51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51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51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51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51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51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51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51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51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51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51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51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51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51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51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51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51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51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51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51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51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51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51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51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51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51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51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51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51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51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51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51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51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51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51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51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51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51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51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51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51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51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51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51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51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51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51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51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51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51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51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51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51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51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51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51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51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51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51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51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51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51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51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51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51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51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51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51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51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51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51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51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51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51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51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51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51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51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51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51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51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51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51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51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51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51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51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51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51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51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51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51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51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51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51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51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51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51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51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51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51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51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51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51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51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51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51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51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51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51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51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51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51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51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51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51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51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51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51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51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51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51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51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51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51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51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51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51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51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51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51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51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51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51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51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51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51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51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51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51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51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51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51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51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51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51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51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51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51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51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51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51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51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51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51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51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51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51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51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51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51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51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51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51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51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51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51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51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51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51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51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51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51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51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51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51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51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51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51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51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51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51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51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51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51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51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51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51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51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51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51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51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51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51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51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51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51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51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51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51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51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51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51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51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51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51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51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51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51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51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51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51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51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51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51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51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51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51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51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51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51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51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51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51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51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51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51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51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51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51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51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51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51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51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51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51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51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51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51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51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51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51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51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51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51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51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51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51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51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51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51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51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51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51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51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51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51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51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51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51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51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51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51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51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51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51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51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51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51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51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51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51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51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51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51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51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51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51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51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51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51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51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51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51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51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51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51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51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51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51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51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51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51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51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51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51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51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51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51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51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51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51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51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51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51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51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51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51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51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51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51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51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51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51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51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51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51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51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51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51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51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51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51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51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51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51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51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51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51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51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51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51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51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51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51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51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51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51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51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51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51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51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51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51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51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51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51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51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51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51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51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51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51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51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51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51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51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51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51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51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51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51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51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51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51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51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51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51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51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51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51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51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51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51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51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51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51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51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51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51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51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51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51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51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51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51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51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51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51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51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51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51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51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51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51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51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51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51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51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51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51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51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51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51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51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51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51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51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51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51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51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51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51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51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51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51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51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51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51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51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51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51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51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51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51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51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51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51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51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51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51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51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51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51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51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51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51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51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51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51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51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51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51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51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51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51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51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51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51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51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51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51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51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51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51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51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51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51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51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51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51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51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51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51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51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51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51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51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51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51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51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51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51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51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51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51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51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51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51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51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51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51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51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51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51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51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51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51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51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51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51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51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51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51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51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51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51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51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51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51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51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51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51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51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51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51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51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51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51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51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51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51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51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51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51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51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51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51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51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51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51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51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51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51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51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51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51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51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51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51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51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51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51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51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51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51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51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51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51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51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51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51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51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51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51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51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51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51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51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51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51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51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51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51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51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51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51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51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51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51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51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51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51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51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51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51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51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51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51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51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51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51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51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51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51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51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51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51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51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51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51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51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51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51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51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51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51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51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51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51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51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51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51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51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51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51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51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51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51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51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51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51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51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51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51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51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51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51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51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51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51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51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51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51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51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51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51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51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51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51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51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51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51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51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51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51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51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51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51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51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51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51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51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51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51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51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51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51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51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51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51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51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51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51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51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51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51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51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51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51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51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51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51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51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51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51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51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51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51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51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51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51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51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51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51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51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51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51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51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51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51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51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51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51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51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51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51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51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51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51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51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51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51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51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51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51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51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51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51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51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51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51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51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51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51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51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51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51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51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51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51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51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51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51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51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51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51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51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51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51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51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51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51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51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51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51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51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51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51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51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51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51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51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51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51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51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51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51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51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51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51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51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51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51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51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51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51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51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51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51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51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51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51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51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51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51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51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51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51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51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51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51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51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51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51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51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51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51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51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51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51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51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63"/>
    <col customWidth="1" min="3" max="3" width="31.88"/>
    <col customWidth="1" min="4" max="25" width="23.63"/>
  </cols>
  <sheetData>
    <row r="1" ht="39.0" customHeight="1">
      <c r="A1" s="1" t="s">
        <v>0</v>
      </c>
      <c r="B1" s="1" t="s">
        <v>16</v>
      </c>
      <c r="C1" s="1" t="s">
        <v>10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9.0" customHeight="1">
      <c r="A2" s="3" t="s">
        <v>11</v>
      </c>
      <c r="B2" s="3">
        <v>70.0</v>
      </c>
      <c r="C2" s="3">
        <f t="shared" ref="C2:C6" si="1">B2*0.033</f>
        <v>2.31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9.0" customHeight="1">
      <c r="A3" s="3" t="s">
        <v>12</v>
      </c>
      <c r="B3" s="3">
        <v>55.0</v>
      </c>
      <c r="C3" s="3">
        <f t="shared" si="1"/>
        <v>1.815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9.0" customHeight="1">
      <c r="A4" s="3" t="s">
        <v>13</v>
      </c>
      <c r="B4" s="3">
        <v>90.0</v>
      </c>
      <c r="C4" s="3">
        <f t="shared" si="1"/>
        <v>2.97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9.0" customHeight="1">
      <c r="A5" s="3" t="s">
        <v>14</v>
      </c>
      <c r="B5" s="3">
        <v>45.0</v>
      </c>
      <c r="C5" s="3">
        <f t="shared" si="1"/>
        <v>1.485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9.0" customHeight="1">
      <c r="A6" s="3" t="s">
        <v>15</v>
      </c>
      <c r="B6" s="3">
        <v>110.0</v>
      </c>
      <c r="C6" s="3">
        <f t="shared" si="1"/>
        <v>3.63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9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9.0" customHeight="1">
      <c r="A8" s="2"/>
      <c r="B8" s="7" t="s">
        <v>56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9.0" customHeight="1">
      <c r="A9" s="2"/>
      <c r="B9" s="9" t="s">
        <v>57</v>
      </c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9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39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9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39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9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9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9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39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9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39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9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39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39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39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39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39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39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39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39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39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39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39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39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39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39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39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39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39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39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39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39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39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39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39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39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39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39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3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39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39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39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39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39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39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39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39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39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39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39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39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39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39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39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39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39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39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39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39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39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39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39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39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39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39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39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39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39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39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39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39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39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39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39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39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39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39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39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39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39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39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39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39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39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39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39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39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39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39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39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39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39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39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39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39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39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39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39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39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39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39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39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39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39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39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39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39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39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39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39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39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39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39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39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39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39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39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39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39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39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39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39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39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39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39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39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39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39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39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39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39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39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39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39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39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39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39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39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39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39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39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39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39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39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39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39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39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39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39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39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39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39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39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39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39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39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39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39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39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39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39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39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39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39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39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39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39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39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39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39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39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39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39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39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39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39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39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39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39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39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39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39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39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39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39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39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39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39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39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39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39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39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39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39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39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39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39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39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39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39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39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39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39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39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39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39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39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39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39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39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39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39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39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39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39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39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39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39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39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39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39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39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39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39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39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39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39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39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39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39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39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39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39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39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39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39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39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39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39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39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39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39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39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39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39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39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39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39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39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39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39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39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39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39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39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39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39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39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39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39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39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39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39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39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39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39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39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39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39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39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39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39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39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39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39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39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39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39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39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39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39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39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39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39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39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39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39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39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39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39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39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39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39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39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39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39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39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39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39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39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39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39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39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39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39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39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39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39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39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39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39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39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39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39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39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39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39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39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39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39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39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39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39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39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39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39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39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39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39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39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39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39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39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39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39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39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39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39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39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39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39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39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39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39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39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39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39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39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39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39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39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39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39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39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39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39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39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39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39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39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39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39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39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39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39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39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39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39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39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39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39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39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39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39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39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39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39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39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39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39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39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39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39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39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39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39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39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39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39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39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39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39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39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39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39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39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39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39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39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39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39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39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39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39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39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39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39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39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39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39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39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39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39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39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39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39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39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39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39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39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39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39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39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39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39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39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39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39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39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39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39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39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39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39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39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39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39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39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39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39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39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39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39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39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39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39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39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39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39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39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39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39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39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39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39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39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39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39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39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39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39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39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39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39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39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39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39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39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39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39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39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39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39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39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39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39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39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39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39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39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39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39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39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39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39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39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39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39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39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39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39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39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39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39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39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39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39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39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39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39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39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39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39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39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39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39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39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39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39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39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39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39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39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39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39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39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39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39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39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39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39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39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39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39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39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39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39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39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39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39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39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39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39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39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39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39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39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39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39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39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39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39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39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39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39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39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39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39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39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39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39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39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39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39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39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39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39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39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39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39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39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39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39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39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39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39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39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39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39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39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39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39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39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39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39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39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39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39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39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39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39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39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39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39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39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39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39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39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39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39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39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39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39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39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39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39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39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39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39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39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39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39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39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39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39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39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39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39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39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39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39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39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39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39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39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39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39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39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39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39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39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39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39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39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39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39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39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39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39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39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39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39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39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39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39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39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39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39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39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39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39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39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39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39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39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39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39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39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39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39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39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39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39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39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39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39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39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39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39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39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39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39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39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39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39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39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39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39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39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39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39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39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39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39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39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39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39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39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39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39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39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39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39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39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39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39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39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39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39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39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39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39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39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39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39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39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39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39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39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39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39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39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39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39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39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39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39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39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39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39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39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39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39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39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39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39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39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39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39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39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39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39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39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39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39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39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39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39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39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39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39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39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39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39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39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39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39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39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39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39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39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39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39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39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39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39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39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39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39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39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39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39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39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39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39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39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39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39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39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39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39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39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39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39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39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39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39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39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39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39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39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39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39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39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39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39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39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39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39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39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39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39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39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39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39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39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39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39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39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39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39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39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39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39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39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39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39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39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39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39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39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39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39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39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39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39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39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39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39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39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39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39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39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39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39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39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39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39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39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39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39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39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39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39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39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39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39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39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39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39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39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39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39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39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39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39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39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39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39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39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39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39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39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39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39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39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39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39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39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39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39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39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39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39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39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39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39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39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39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39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39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39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39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39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39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39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39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39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39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39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39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39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39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39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39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39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39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39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39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39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39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39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39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39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39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39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39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39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39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39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39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39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39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39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39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39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39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39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39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39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39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39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39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39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39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39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39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39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39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39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39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39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39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39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39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39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39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39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39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39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39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39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39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39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39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39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39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39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39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39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39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39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39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39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39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39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39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39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39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39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39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39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39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39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39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39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39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39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39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39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39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39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39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39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39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39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39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39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39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39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39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39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39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39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39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39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39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39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39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39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39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39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39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39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39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39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39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39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39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39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39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39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39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39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39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39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39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39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39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39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39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39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B8:C8"/>
    <mergeCell ref="B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24.75"/>
  </cols>
  <sheetData>
    <row r="1" ht="37.5" customHeight="1">
      <c r="A1" s="1" t="s">
        <v>0</v>
      </c>
      <c r="B1" s="1" t="s">
        <v>16</v>
      </c>
      <c r="C1" s="1" t="s">
        <v>17</v>
      </c>
      <c r="D1" s="1" t="s">
        <v>1</v>
      </c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7.5" customHeight="1">
      <c r="A2" s="3" t="s">
        <v>11</v>
      </c>
      <c r="B2" s="3">
        <v>70.0</v>
      </c>
      <c r="C2" s="3">
        <v>1.75</v>
      </c>
      <c r="D2" s="3">
        <f t="shared" ref="D2:D6" si="1">B2/(C2^2)</f>
        <v>22.85714286</v>
      </c>
      <c r="E2" s="3" t="str">
        <f t="shared" ref="E2:E6" si="2">IF(D2&lt;18.5,"Underweight",IF(D2&lt;25,"Normal",IF(D2&lt;30,"Overweight","Obese")))</f>
        <v>Normal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7.5" customHeight="1">
      <c r="A3" s="3" t="s">
        <v>12</v>
      </c>
      <c r="B3" s="3">
        <v>55.0</v>
      </c>
      <c r="C3" s="3">
        <v>1.6</v>
      </c>
      <c r="D3" s="3">
        <f t="shared" si="1"/>
        <v>21.484375</v>
      </c>
      <c r="E3" s="3" t="str">
        <f t="shared" si="2"/>
        <v>Normal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7.5" customHeight="1">
      <c r="A4" s="3" t="s">
        <v>13</v>
      </c>
      <c r="B4" s="3">
        <v>90.0</v>
      </c>
      <c r="C4" s="3">
        <v>1.8</v>
      </c>
      <c r="D4" s="3">
        <f t="shared" si="1"/>
        <v>27.77777778</v>
      </c>
      <c r="E4" s="3" t="str">
        <f t="shared" si="2"/>
        <v>Overweight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7.5" customHeight="1">
      <c r="A5" s="3" t="s">
        <v>14</v>
      </c>
      <c r="B5" s="3">
        <v>45.0</v>
      </c>
      <c r="C5" s="3">
        <v>1.5</v>
      </c>
      <c r="D5" s="3">
        <f t="shared" si="1"/>
        <v>20</v>
      </c>
      <c r="E5" s="3" t="str">
        <f t="shared" si="2"/>
        <v>Normal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37.5" customHeight="1">
      <c r="A6" s="3" t="s">
        <v>15</v>
      </c>
      <c r="B6" s="3">
        <v>110.0</v>
      </c>
      <c r="C6" s="3">
        <v>1.7</v>
      </c>
      <c r="D6" s="3">
        <f t="shared" si="1"/>
        <v>38.06228374</v>
      </c>
      <c r="E6" s="3" t="str">
        <f t="shared" si="2"/>
        <v>Obese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37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37.5" customHeight="1">
      <c r="A8" s="2"/>
      <c r="B8" s="7" t="s">
        <v>18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37.5" customHeight="1">
      <c r="A9" s="2"/>
      <c r="B9" s="9" t="s">
        <v>19</v>
      </c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37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37.5" customHeight="1">
      <c r="A11" s="2"/>
      <c r="B11" s="7" t="s">
        <v>20</v>
      </c>
      <c r="C11" s="10"/>
      <c r="D11" s="10"/>
      <c r="E11" s="10"/>
      <c r="F11" s="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37.5" customHeight="1">
      <c r="A12" s="2"/>
      <c r="B12" s="9" t="s">
        <v>21</v>
      </c>
      <c r="C12" s="10"/>
      <c r="D12" s="10"/>
      <c r="E12" s="10"/>
      <c r="F12" s="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37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37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37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37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37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37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37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37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37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37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37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37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37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37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37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37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37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37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37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37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37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37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37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37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37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37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37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37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37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37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37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37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37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37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37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37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37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37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37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37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37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37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37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37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37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37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37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37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7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37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37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37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37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37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37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37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37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37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37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37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37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37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37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37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37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37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37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37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37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37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37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37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37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37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37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37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37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37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37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37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37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37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37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37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37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37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37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37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37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37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37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37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37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37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37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37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37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37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37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37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37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37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37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37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37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37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37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37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37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37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37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37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37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37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37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37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37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37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37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37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37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37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37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37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37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37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37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37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37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37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37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37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37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37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37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37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37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37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37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37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37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37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37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37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37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37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37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37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37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37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37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37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37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37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37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37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37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37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37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37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37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37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37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37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37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37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37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37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37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37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37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37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37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37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37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37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37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37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37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37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37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37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37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37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37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37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37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37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37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37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37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37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37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37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37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37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37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37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37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37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37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37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37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37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37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37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37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37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37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37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37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37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37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37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37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37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37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37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37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37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37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37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37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37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37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37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37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37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37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37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37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37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37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37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37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37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37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37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37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37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37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37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37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37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37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37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37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37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37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37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37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37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37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37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37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37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37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37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37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37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37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37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37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37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37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37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37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37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37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37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37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37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37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37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37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37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37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37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37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37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37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37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37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37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37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37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37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37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37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37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37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37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37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37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37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37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37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37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37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37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37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37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37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37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37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37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37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37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37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37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37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37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37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37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37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37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37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37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37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37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37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37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37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37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37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37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37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37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37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37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37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37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37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37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37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37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37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37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37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37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37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37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37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37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37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37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37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37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37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37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37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37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37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37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37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37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37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37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37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37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37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37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37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37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37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37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37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37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37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37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37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37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37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37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37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37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37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37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37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37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37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37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37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37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37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37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37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37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37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37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37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37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37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37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37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37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37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37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37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37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37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37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37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37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37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37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37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37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37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37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37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37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37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37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37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37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37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37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37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37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37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37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37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37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37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37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37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37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37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37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37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37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37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37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37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37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37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37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37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37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37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37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37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37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37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37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37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37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37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37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37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37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37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37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37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37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37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37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37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37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37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37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37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37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37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37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37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37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37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37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37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37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37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37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37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37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37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37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37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37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37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37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37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37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37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37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37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37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37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37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37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37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37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37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37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37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37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37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37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37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37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37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37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37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37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37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37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37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37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37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37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37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37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37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37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37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37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37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37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37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37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37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37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37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37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37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37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37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37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37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37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37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37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37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37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37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37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37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37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37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37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37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37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37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37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37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37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37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37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37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37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37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37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37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37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37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37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37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37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37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37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37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37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37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37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37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37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37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37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37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37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37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37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37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37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37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37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37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37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37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37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37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37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37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37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37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37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37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37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37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37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37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37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37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37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37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37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37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37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37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37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37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37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37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37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37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37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37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37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37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37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37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37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37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37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37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37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37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37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37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37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37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37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37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37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37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37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37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37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37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37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37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37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37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37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37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37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37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37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37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37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37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37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37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37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37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37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37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37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37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37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37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37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37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37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37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37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37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37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37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37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37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37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37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37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37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37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37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37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37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37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37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37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37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37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37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37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37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37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37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37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37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37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37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37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37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37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37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37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37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37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37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37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37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37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37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37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37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37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37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37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37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37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37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37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37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37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37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37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37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37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37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37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37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37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37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37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37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37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37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37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37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37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37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37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37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37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37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37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37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37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37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37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37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37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37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37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37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37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37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37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37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37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37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37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37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37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37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37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37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37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37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37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37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37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37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37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37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37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37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37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37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37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37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37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37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37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37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37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37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37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37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37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37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37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37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37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37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37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37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37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37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37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37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37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37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37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37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37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37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37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37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37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37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37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37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37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37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37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37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37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37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37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37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37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37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37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37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37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37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37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37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37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37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37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37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37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37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37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37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37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37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37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37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37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37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37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37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37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37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37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37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37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37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37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37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37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37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37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37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37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37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37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37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37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37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37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37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37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37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37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37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37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37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37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37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37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37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37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37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37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37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37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37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37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37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37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37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37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37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37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37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37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37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37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37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37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37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37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37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37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37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37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37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37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37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37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37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37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37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37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37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37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37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37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37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37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37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37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37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37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37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37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37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37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37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37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37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37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37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37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37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37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37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37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37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37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37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37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37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37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37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37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37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37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37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37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37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37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37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37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37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37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37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37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37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37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37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37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37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37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37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37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37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37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37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37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37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37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37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37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37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37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37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37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37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37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37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37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37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37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37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37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37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37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37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37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37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37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37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37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37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37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37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37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37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37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37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37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37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37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37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37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37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37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37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37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37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mergeCells count="4">
    <mergeCell ref="B8:C8"/>
    <mergeCell ref="B9:C9"/>
    <mergeCell ref="B12:F12"/>
    <mergeCell ref="B11:F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24.13"/>
  </cols>
  <sheetData>
    <row r="1" ht="40.5" customHeight="1">
      <c r="A1" s="1" t="s">
        <v>0</v>
      </c>
      <c r="B1" s="1" t="s">
        <v>16</v>
      </c>
      <c r="C1" s="1" t="s">
        <v>22</v>
      </c>
      <c r="D1" s="1" t="s">
        <v>23</v>
      </c>
      <c r="E1" s="1" t="s">
        <v>24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40.5" customHeight="1">
      <c r="A2" s="3" t="s">
        <v>11</v>
      </c>
      <c r="B2" s="3">
        <v>70.0</v>
      </c>
      <c r="C2" s="3">
        <v>175.0</v>
      </c>
      <c r="D2" s="3">
        <v>25.0</v>
      </c>
      <c r="E2" s="3">
        <f t="shared" ref="E2:E6" si="1">8.362 + (13.397*B2) + (4.799*C2) - (5.677*D2)</f>
        <v>1644.052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40.5" customHeight="1">
      <c r="A3" s="3" t="s">
        <v>12</v>
      </c>
      <c r="B3" s="3">
        <v>55.0</v>
      </c>
      <c r="C3" s="3">
        <v>160.0</v>
      </c>
      <c r="D3" s="3">
        <v>30.0</v>
      </c>
      <c r="E3" s="3">
        <f t="shared" si="1"/>
        <v>1342.727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40.5" customHeight="1">
      <c r="A4" s="3" t="s">
        <v>13</v>
      </c>
      <c r="B4" s="3">
        <v>90.0</v>
      </c>
      <c r="C4" s="3">
        <v>180.0</v>
      </c>
      <c r="D4" s="3">
        <v>40.0</v>
      </c>
      <c r="E4" s="3">
        <f t="shared" si="1"/>
        <v>1850.832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40.5" customHeight="1">
      <c r="A5" s="3" t="s">
        <v>14</v>
      </c>
      <c r="B5" s="3">
        <v>45.0</v>
      </c>
      <c r="C5" s="3">
        <v>150.0</v>
      </c>
      <c r="D5" s="3">
        <v>22.0</v>
      </c>
      <c r="E5" s="3">
        <f t="shared" si="1"/>
        <v>1206.183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40.5" customHeight="1">
      <c r="A6" s="3" t="s">
        <v>15</v>
      </c>
      <c r="B6" s="3">
        <v>110.0</v>
      </c>
      <c r="C6" s="3">
        <v>170.0</v>
      </c>
      <c r="D6" s="3">
        <v>35.0</v>
      </c>
      <c r="E6" s="3">
        <f t="shared" si="1"/>
        <v>2099.167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40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40.5" customHeight="1">
      <c r="A8" s="2"/>
      <c r="B8" s="7" t="s">
        <v>25</v>
      </c>
      <c r="C8" s="10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40.5" customHeight="1">
      <c r="A9" s="2"/>
      <c r="B9" s="9" t="s">
        <v>26</v>
      </c>
      <c r="C9" s="10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40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40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40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40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40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40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40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40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40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40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40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40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40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40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40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40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40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40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40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40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40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40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40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40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40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40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40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40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40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40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40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40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40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40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40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40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40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40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40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40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40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40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40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40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40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40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40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40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40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40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40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40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40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40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40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40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40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40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40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40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40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40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40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40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40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40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40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40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40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40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40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40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40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40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40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40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40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40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40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40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40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40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40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40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40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40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40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40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40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40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40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40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40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40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40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40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40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40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40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40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40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40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40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40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40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40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40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40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40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40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40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40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40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40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40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40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40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40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40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40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40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40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40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40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40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40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40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40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40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40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40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40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40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40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40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40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40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40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40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40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40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40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40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40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40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40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40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40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40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40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40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40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40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40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40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40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40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40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40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40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40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40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40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40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40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40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40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40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40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40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40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40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40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40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40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40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40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40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40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40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40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40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40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40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40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40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40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40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40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40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40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40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40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40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40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40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40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40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40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40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40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40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40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40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40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40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40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40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40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40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40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40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40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40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40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40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40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40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40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40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40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40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40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40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40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40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40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40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40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40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40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40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40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40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40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40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40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40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40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40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40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40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40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40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40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40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40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40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40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40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40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40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40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40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40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40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40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40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40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40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40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40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40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40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40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40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40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40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40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40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40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40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40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40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40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40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40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40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40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40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40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40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40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40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40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40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40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40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40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40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40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40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40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40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40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40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40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40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40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40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40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40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40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40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40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40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40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40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40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40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40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40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40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40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40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40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40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40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40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40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40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40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40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40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40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40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40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40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40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40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40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40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40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40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40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40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40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40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40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40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40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40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40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40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40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40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40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40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40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40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40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40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40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40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40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40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40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40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40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40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40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40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40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40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40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40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40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40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40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40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40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40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40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40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40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40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40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40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40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40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40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40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40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40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40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40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40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40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40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40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40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40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40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40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40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40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40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40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40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40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40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40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40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40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40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40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40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40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40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40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40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40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40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40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40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40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40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40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40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40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40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40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40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40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40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40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40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40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40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40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40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40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40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40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40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40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40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40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40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40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40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40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40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40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40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40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40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40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40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40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40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40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40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40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40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40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40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40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40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40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40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40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40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40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40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40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40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40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40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40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40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40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40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40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40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40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40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40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40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40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40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40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40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40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40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40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40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40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40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40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40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40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40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40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40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40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40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40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40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40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40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40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40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40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40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40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40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40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40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40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40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40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40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40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40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40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40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40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40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40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40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40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40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40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40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40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40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40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40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40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40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40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40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40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40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40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40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40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40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40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40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40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40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40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40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40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40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40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40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40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40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40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40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40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40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40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40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40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40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40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40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40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40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40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40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40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40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40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40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40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40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40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40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40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40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40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40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40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40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40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40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40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40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40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40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40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40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40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40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40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40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40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40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40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40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40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40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40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40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40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40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40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40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40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40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40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40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40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40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40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40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40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40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40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40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40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40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40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40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40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40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40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40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40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40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40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40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40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40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40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40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40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40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40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40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40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40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40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40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40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40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40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40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40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40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40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40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40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40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40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40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40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40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40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40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40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40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40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40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40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40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40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40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40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40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40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40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40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40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40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40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40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40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40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40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40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40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40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40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40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40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40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40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40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40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40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40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40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40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40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40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40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40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40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40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40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40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40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40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40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40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40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40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40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40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40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40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40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40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40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40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40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40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40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40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40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40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40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40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40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40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40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40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40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40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40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40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40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40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40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40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40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40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40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40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40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40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40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40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40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40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40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40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40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40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40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40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40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40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40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40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40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40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40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40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40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40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40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40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40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40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40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40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40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40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40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40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40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40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40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40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40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40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40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40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40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40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40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40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40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40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40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40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40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40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40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40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40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40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40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40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40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40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40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40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40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40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40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40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40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40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40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40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40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40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40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40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40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40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40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40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40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40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40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40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40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40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40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40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40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40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40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40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40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40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40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40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40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40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40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40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40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40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40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40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40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40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40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40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40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40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40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40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40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40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40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40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40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40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40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40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40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40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40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40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40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40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40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40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40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40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40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40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40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40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40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40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40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40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40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40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40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40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40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40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40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40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40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40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40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40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40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40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40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40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40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40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40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40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40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40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40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40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40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40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40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40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40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40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40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40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40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40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40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40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40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40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40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40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40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40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40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40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40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40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40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40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40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40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40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40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40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40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40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40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40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40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40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40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40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40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40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40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40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40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40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40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40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40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40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40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40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40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40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40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40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40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40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40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40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40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40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40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40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40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40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40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40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40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40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40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40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40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40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40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40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40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40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40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40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40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40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40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40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40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40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40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40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40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40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40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40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40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40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40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40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40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40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40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40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40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B9:D9"/>
    <mergeCell ref="B8:D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24.63"/>
  </cols>
  <sheetData>
    <row r="1" ht="34.5" customHeight="1">
      <c r="A1" s="1" t="s">
        <v>0</v>
      </c>
      <c r="B1" s="1" t="s">
        <v>3</v>
      </c>
      <c r="C1" s="1" t="s">
        <v>27</v>
      </c>
      <c r="D1" s="1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4.5" customHeight="1">
      <c r="A2" s="11" t="s">
        <v>11</v>
      </c>
      <c r="B2" s="11">
        <v>1704.0</v>
      </c>
      <c r="C2" s="11">
        <v>1.55</v>
      </c>
      <c r="D2" s="11">
        <f t="shared" ref="D2:D6" si="1">B2*C2</f>
        <v>2641.2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4.5" customHeight="1">
      <c r="A3" s="11" t="s">
        <v>12</v>
      </c>
      <c r="B3" s="11">
        <v>1407.0</v>
      </c>
      <c r="C3" s="11">
        <v>1.375</v>
      </c>
      <c r="D3" s="11">
        <f t="shared" si="1"/>
        <v>1934.625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4.5" customHeight="1">
      <c r="A4" s="11" t="s">
        <v>13</v>
      </c>
      <c r="B4" s="11">
        <v>1855.0</v>
      </c>
      <c r="C4" s="11">
        <v>1.55</v>
      </c>
      <c r="D4" s="11">
        <f t="shared" si="1"/>
        <v>2875.25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4.5" customHeight="1">
      <c r="A5" s="11" t="s">
        <v>14</v>
      </c>
      <c r="B5" s="11">
        <v>1263.0</v>
      </c>
      <c r="C5" s="11">
        <v>1.2</v>
      </c>
      <c r="D5" s="11">
        <f t="shared" si="1"/>
        <v>1515.6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4.5" customHeight="1">
      <c r="A6" s="11" t="s">
        <v>15</v>
      </c>
      <c r="B6" s="11">
        <v>1982.0</v>
      </c>
      <c r="C6" s="11">
        <v>1.725</v>
      </c>
      <c r="D6" s="11">
        <f t="shared" si="1"/>
        <v>3418.95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4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4.5" customHeight="1">
      <c r="A8" s="2"/>
      <c r="B8" s="7" t="s">
        <v>28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4.5" customHeight="1">
      <c r="A9" s="2"/>
      <c r="B9" s="9" t="s">
        <v>29</v>
      </c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4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34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4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34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4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4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4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34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4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34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4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34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34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34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34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34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34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34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34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34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34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34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34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34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34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34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34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34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34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34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34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34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34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34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34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34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34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34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34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34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34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34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34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34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34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34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34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34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34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34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34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34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34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34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34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34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34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34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34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34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34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34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34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34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34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34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34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34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34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34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34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34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34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34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34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34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34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34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34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34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34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34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34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34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34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34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34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34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34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34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34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34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34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34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34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34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34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34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34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34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34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34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34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34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34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34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34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34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34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34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34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34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34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34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34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34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34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34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34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34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34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34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34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34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34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34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34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34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34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34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34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34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34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34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34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34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34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34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34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34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34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34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34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34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34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34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34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34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34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34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34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34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34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34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34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34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34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34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34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34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34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34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34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34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34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34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34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34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34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34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34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34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34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34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34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34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34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34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34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34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34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34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34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34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34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34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34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34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34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34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34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34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34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34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34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34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34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34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34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34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34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34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34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34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34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34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34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34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34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34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34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34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34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34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34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34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34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34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34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34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34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34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34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34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34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34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34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34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34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34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34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34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34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34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34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34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34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34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34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34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34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34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34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34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34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34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34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34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34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34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34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34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34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34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34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34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34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34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34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34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34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34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34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34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34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34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34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34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34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34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34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34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34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34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34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34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34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34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34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34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34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34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34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34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34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34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34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34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34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34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34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34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34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34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34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34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34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34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34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34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34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34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34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34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34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34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34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34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34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34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34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34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34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34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34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34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34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34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34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34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34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34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34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34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34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34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34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34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34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34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34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34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34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34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34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34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34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34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34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34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34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34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34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34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34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34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34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34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34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34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34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34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34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34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34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34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34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34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34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34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34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34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34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34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34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34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34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34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34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34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34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34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34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34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34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34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34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34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34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34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34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34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34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34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34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34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34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34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34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34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34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34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34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34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34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34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34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34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34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34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34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34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34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34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34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34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34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34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34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34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34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34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34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34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34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34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34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34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34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34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34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34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34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34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34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34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34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34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34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34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34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34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34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34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34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34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34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34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34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34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34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34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34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34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34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34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34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34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34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34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34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34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34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34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34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34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34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34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34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34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34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34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34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34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34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34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34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34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34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34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34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34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34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34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34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34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34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34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34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34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34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34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34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34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34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34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34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34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34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34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34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34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34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34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34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34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34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34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34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34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34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34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34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34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34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34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34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34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34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34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34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34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34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34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34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34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34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34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34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34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34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34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34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34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34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34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34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34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34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34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34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34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34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34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34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34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34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34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34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34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34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34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34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34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34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34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34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34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34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34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34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34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34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34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34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34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34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34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34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34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34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34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34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34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34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34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34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34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34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34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34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34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34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34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34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34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34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34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34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34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34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34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34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34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34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34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34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34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34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34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34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34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34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34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34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34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34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34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34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34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34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34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34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34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34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34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34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34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34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34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34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34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34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34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34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34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34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34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34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34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34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34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34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34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34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34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34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34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34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34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34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34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34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34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34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34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34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34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34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34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34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34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34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34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34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34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34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34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34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34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34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34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34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34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34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34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34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34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34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34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34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34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34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34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34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34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34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34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34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34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34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34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34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34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34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34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34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34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34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34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34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34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34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34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34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34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34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34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34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34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34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34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34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34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34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34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34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34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34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34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34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34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34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34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34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34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34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34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34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34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34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34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34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34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34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34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34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34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34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34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34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34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34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34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34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34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34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34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34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34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34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34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34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34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34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34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34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34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34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34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34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34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34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34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34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34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34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34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34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34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34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34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34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34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34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34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34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34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34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34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34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34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34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34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34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34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34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34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34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34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34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34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34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34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34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34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34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34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34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34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34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34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34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34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34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34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34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34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34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34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34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34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34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34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34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34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34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34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34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34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34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34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34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34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34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34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34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34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34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34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34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34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34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34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34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34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34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34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34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34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34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34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34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34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34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34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34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34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34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34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34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34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34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34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34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34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34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34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34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34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34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34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34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34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34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34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34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34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34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34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34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34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34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34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34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34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34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34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34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34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34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34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34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34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34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34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34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34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34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34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34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34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34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34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34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34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34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34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34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34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34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34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34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34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34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34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34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34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34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34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34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34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34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34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34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34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34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34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34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34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34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34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34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34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34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34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34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34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34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34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34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34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34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34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34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34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34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34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34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34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34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34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34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34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34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34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34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34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34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34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34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34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34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34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34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34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34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34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34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34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34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34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34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34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34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34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34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34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34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34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34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34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34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34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34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34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34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34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34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34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34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34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34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34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34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34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34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34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34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34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34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34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34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34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34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34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34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34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34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34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34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34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34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34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34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34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34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34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34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34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34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B8:C8"/>
    <mergeCell ref="B9:C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1.75"/>
    <col customWidth="1" min="4" max="4" width="42.38"/>
    <col customWidth="1" min="5" max="5" width="38.0"/>
    <col customWidth="1" min="6" max="25" width="21.75"/>
  </cols>
  <sheetData>
    <row r="1" ht="40.5" customHeight="1">
      <c r="A1" s="1" t="s">
        <v>0</v>
      </c>
      <c r="B1" s="1" t="s">
        <v>23</v>
      </c>
      <c r="C1" s="1" t="s">
        <v>5</v>
      </c>
      <c r="D1" s="1" t="s">
        <v>30</v>
      </c>
      <c r="E1" s="1" t="s">
        <v>31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40.5" customHeight="1">
      <c r="A2" s="3" t="s">
        <v>11</v>
      </c>
      <c r="B2" s="3">
        <v>25.0</v>
      </c>
      <c r="C2" s="3">
        <f t="shared" ref="C2:C6" si="1">220-B2</f>
        <v>195</v>
      </c>
      <c r="D2" s="5">
        <f t="shared" ref="D2:D6" si="2">C2*0.6</f>
        <v>117</v>
      </c>
      <c r="E2" s="5">
        <f t="shared" ref="E2:E6" si="3">C2*0.85</f>
        <v>165.75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40.5" customHeight="1">
      <c r="A3" s="3" t="s">
        <v>12</v>
      </c>
      <c r="B3" s="3">
        <v>30.0</v>
      </c>
      <c r="C3" s="3">
        <f t="shared" si="1"/>
        <v>190</v>
      </c>
      <c r="D3" s="5">
        <f t="shared" si="2"/>
        <v>114</v>
      </c>
      <c r="E3" s="5">
        <f t="shared" si="3"/>
        <v>161.5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40.5" customHeight="1">
      <c r="A4" s="3" t="s">
        <v>13</v>
      </c>
      <c r="B4" s="3">
        <v>40.0</v>
      </c>
      <c r="C4" s="3">
        <f t="shared" si="1"/>
        <v>180</v>
      </c>
      <c r="D4" s="5">
        <f t="shared" si="2"/>
        <v>108</v>
      </c>
      <c r="E4" s="5">
        <f t="shared" si="3"/>
        <v>153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40.5" customHeight="1">
      <c r="A5" s="3" t="s">
        <v>14</v>
      </c>
      <c r="B5" s="3">
        <v>22.0</v>
      </c>
      <c r="C5" s="3">
        <f t="shared" si="1"/>
        <v>198</v>
      </c>
      <c r="D5" s="5">
        <f t="shared" si="2"/>
        <v>118.8</v>
      </c>
      <c r="E5" s="5">
        <f t="shared" si="3"/>
        <v>168.3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40.5" customHeight="1">
      <c r="A6" s="3" t="s">
        <v>15</v>
      </c>
      <c r="B6" s="3">
        <v>35.0</v>
      </c>
      <c r="C6" s="3">
        <f t="shared" si="1"/>
        <v>185</v>
      </c>
      <c r="D6" s="5">
        <f t="shared" si="2"/>
        <v>111</v>
      </c>
      <c r="E6" s="5">
        <f t="shared" si="3"/>
        <v>157.25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40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40.5" customHeight="1">
      <c r="A8" s="2"/>
      <c r="B8" s="7" t="s">
        <v>32</v>
      </c>
      <c r="C8" s="8"/>
      <c r="D8" s="2"/>
      <c r="E8" s="7" t="s">
        <v>33</v>
      </c>
      <c r="F8" s="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40.5" customHeight="1">
      <c r="A9" s="2"/>
      <c r="B9" s="9" t="s">
        <v>34</v>
      </c>
      <c r="C9" s="8"/>
      <c r="D9" s="2"/>
      <c r="E9" s="9" t="s">
        <v>35</v>
      </c>
      <c r="F9" s="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40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40.5" customHeight="1">
      <c r="A11" s="2"/>
      <c r="B11" s="7" t="s">
        <v>36</v>
      </c>
      <c r="C11" s="10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40.5" customHeight="1">
      <c r="A12" s="2"/>
      <c r="B12" s="9" t="s">
        <v>37</v>
      </c>
      <c r="C12" s="10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40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40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40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40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40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40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40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40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40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40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40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40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40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40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40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40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40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40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40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40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40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40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40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40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40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40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40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40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40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40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40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40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40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40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40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40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40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40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40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40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40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40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40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40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40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40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40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40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40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40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40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40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40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40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40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40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40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40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40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40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40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40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40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40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40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40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40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40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40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40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40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40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40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40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40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40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40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40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40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40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40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40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40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40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40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40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40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40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40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40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40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40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40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40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40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40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40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40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40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40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40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40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40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40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40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40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40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40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40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40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40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40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40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40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40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40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40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40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40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40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40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40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40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40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40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40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40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40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40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40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40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40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40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40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40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40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40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40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40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40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40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40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40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40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40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40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40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40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40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40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40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40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40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40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40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40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40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40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40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40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40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40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40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40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40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40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40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40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40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40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40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40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40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40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40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40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40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40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40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40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40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40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40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40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40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40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40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40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40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40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40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40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40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40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40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40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40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40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40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40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40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40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40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40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40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40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40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40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40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40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40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40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40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40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40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40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40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40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40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40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40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40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40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40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40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40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40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40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40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40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40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40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40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40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40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40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40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40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40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40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40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40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40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40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40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40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40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40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40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40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40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40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40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40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40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40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40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40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40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40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40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40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40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40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40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40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40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40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40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40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40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40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40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40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40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40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40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40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40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40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40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40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40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40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40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40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40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40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40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40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40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40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40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40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40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40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40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40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40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40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40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40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40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40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40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40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40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40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40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40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40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40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40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40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40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40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40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40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40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40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40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40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40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40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40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40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40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40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40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40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40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40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40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40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40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40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40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40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40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40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40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40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40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40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40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40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40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40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40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40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40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40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40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40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40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40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40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40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40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40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40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40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40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40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40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40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40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40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40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40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40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40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40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40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40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40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40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40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40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40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40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40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40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40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40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40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40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40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40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40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40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40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40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40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40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40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40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40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40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40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40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40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40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40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40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40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40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40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40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40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40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40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40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40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40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40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40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40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40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40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40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40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40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40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40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40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40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40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40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40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40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40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40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40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40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40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40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40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40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40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40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40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40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40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40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40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40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40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40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40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40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40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40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40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40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40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40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40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40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40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40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40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40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40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40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40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40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40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40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40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40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40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40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40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40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40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40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40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40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40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40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40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40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40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40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40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40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40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40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40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40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40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40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40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40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40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40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40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40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40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40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40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40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40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40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40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40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40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40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40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40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40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40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40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40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40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40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40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40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40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40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40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40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40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40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40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40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40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40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40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40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40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40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40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40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40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40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40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40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40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40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40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40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40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40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40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40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40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40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40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40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40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40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40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40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40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40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40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40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40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40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40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40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40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40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40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40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40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40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40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40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40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40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40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40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40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40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40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40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40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40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40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40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40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40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40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40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40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40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40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40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40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40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40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40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40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40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40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40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40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40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40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40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40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40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40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40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40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40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40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40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40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40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40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40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40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40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40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40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40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40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40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40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40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40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40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40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40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40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40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40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40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40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40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40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40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40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40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40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40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40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40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40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40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40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40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40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40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40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40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40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40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40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40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40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40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40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40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40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40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40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40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40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40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40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40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40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40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40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40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40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40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40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40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40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40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40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40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40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40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40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40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40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40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40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40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40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40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40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40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40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40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40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40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40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40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40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40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40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40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40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40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40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40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40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40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40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40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40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40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40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40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40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40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40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40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40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40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40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40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40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40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40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40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40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40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40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40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40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40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40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40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40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40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40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40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40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40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40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40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40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40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40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40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40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40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40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40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40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40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40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40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40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40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40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40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40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40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40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40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40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40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40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40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40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40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40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40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40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40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40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40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40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40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40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40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40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40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40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40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40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40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40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40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40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40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40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40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40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40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40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40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40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40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40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40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40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40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40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40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40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40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40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40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40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40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40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40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40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40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40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40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40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40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40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40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40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40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40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40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40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40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40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40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40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40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40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40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40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40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40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40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40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40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40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40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40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40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40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40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40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40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40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40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40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40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40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40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40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40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40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40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40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40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40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40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40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40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40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40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40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40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40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40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40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40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40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40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40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40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40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40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40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40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40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40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40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40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40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40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40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40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40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40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40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40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40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40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40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40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40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40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40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40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40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40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40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40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40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40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40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40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40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40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40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40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40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40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40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40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40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40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40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40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40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40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40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40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40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40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40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40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40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40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40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40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40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40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40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40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40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40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40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40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40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40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40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40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40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40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40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40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40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40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40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40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40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40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40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40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40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40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40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40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40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40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40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40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40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40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40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40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40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40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40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40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40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40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40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40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40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40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40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40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40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40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40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40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40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40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40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40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40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40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40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40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40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40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6">
    <mergeCell ref="B8:C8"/>
    <mergeCell ref="B9:C9"/>
    <mergeCell ref="B11:D11"/>
    <mergeCell ref="B12:D12"/>
    <mergeCell ref="E8:F8"/>
    <mergeCell ref="E9:F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31.38"/>
    <col customWidth="1" min="3" max="3" width="32.13"/>
    <col customWidth="1" min="4" max="4" width="28.5"/>
    <col customWidth="1" min="5" max="25" width="18.75"/>
  </cols>
  <sheetData>
    <row r="1" ht="37.5" customHeight="1">
      <c r="A1" s="1" t="s">
        <v>0</v>
      </c>
      <c r="B1" s="1" t="s">
        <v>38</v>
      </c>
      <c r="C1" s="1" t="s">
        <v>39</v>
      </c>
      <c r="D1" s="1" t="s">
        <v>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7.5" customHeight="1">
      <c r="A2" s="3" t="s">
        <v>11</v>
      </c>
      <c r="B2" s="3">
        <v>118.0</v>
      </c>
      <c r="C2" s="3">
        <v>76.0</v>
      </c>
      <c r="D2" s="3" t="str">
        <f t="shared" ref="D2:D6" si="1">IF(AND(B2&lt;120,C2&lt;80),"Normal","High/Low")</f>
        <v>Normal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7.5" customHeight="1">
      <c r="A3" s="3" t="s">
        <v>12</v>
      </c>
      <c r="B3" s="3">
        <v>130.0</v>
      </c>
      <c r="C3" s="3">
        <v>85.0</v>
      </c>
      <c r="D3" s="3" t="str">
        <f t="shared" si="1"/>
        <v>High/Low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7.5" customHeight="1">
      <c r="A4" s="3" t="s">
        <v>13</v>
      </c>
      <c r="B4" s="3">
        <v>125.0</v>
      </c>
      <c r="C4" s="3">
        <v>78.0</v>
      </c>
      <c r="D4" s="3" t="str">
        <f t="shared" si="1"/>
        <v>High/Low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7.5" customHeight="1">
      <c r="A5" s="3" t="s">
        <v>14</v>
      </c>
      <c r="B5" s="3">
        <v>110.0</v>
      </c>
      <c r="C5" s="3">
        <v>70.0</v>
      </c>
      <c r="D5" s="3" t="str">
        <f t="shared" si="1"/>
        <v>Normal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7.5" customHeight="1">
      <c r="A6" s="3" t="s">
        <v>15</v>
      </c>
      <c r="B6" s="3">
        <v>140.0</v>
      </c>
      <c r="C6" s="3">
        <v>90.0</v>
      </c>
      <c r="D6" s="3" t="str">
        <f t="shared" si="1"/>
        <v>High/Low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7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7.5" customHeight="1">
      <c r="A8" s="2"/>
      <c r="B8" s="7" t="s">
        <v>40</v>
      </c>
      <c r="C8" s="10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7.5" customHeight="1">
      <c r="A9" s="2"/>
      <c r="B9" s="9" t="s">
        <v>41</v>
      </c>
      <c r="C9" s="10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7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37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7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37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7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7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7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37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7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37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7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37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37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37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37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37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37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37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37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37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37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37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37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37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37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37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37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37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37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37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37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37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37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37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37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37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37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37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37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37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37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37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37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37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37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37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37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37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37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37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37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37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37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37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37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37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37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37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37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37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37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37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37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37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37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37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37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37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37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37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37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37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37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37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37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37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37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37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37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37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37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37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37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37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37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37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37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37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37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37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37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37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37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37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37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37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37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37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37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37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37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37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37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37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37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37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37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37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37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37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37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37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37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37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37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37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37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37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37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37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37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37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37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37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37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37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37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37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37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37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37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37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37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37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37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37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37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37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37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37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37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37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37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37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37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37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37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37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37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37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37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37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37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37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37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37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37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37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37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37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37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37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37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37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37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37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37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37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37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37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37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37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37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37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37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37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37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37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37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37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37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37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37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37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37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37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37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37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37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37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37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37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37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37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37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37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37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37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37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37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37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37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37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37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37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37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37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37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37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37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37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37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37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37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37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37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37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37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37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37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37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37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37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37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37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37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37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37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37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37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37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37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37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37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37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37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37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37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37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37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37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37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37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37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37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37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37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37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37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37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37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37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37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37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37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37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37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37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37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37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37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37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37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37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37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37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37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37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37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37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37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37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37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37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37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37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37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37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37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37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37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37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37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37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37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37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37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37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37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37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37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37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37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37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37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37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37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37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37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37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37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37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37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37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37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37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37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37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37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37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37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37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37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37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37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37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37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37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37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37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37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37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37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37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37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37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37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37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37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37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37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37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37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37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37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37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37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37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37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37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37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37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37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37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37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37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37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37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37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37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37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37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37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37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37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37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37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37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37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37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37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37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37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37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37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37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37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37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37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37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37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37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37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37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37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37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37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37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37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37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37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37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37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37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37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37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37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37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37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37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37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37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37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37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37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37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37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37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37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37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37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37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37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37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37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37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37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37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37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37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37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37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37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37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37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37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37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37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37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37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37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37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37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37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37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37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37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37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37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37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37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37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37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37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37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37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37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37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37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37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37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37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37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37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37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37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37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37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37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37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37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37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37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37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37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37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37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37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37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37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37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37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37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37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37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37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37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37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37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37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37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37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37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37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37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37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37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37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37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37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37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37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37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37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37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37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37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37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37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37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37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37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37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37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37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37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37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37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37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37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37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37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37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37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37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37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37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37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37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37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37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37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37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37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37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37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37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37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37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37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37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37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37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37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37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37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37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37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37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37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37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37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37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37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37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37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37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37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37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37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37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37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37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37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37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37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37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37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37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37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37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37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37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37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37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37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37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37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37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37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37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37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37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37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37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37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37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37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37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37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37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37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37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37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37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37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37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37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37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37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37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37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37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37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37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37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37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37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37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37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37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37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37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37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37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37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37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37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37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37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37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37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37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37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37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37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37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37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37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37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37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37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37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37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37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37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37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37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37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37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37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37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37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37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37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37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37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37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37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37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37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37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37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37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37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37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37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37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37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37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37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37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37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37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37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37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37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37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37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37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37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37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37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37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37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37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37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37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37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37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37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37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37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37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37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37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37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37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37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37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37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37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37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37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37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37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37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37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37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37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37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37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37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37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37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37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37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37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37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37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37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37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37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37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37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37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37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37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37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37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37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37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37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37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37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37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37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37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37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37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37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37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37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37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37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37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37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37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37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37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37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37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37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37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37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37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37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37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37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37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37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37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37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37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37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37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37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37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37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37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37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37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37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37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37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37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37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37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37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37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37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37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37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37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37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37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37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37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37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37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37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37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37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37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37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37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37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37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37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37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37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37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37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37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37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37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37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37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37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37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37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37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37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37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37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37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37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37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37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37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37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37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37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37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37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37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37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37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37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37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37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37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37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37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37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37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37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37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37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37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37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37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37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37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37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37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37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37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37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37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37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37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37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37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37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37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37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37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37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37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37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37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37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37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37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37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37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37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37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37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37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37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37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37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37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37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37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37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37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37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37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37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37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37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37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37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37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37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37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37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37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37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37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37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37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37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37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37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37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37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37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37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37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37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37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37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37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37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37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37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37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37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37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37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37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37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37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37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37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37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37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37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37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37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37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37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37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37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37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37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37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37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37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37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37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37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37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37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37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37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37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37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37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37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37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37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37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37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37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37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37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37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37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37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37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37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37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37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37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37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37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37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37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37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37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37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37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37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37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37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37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37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37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37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37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37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37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37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37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37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37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37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37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37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37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37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37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37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37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37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37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37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37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37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37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37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37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37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37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37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37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37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37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37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37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37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37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37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37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37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37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37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37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37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37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37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37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37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37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37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37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B8:D8"/>
    <mergeCell ref="B9:D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75"/>
    <col customWidth="1" min="3" max="3" width="44.0"/>
    <col customWidth="1" min="4" max="4" width="38.13"/>
    <col customWidth="1" min="5" max="25" width="21.75"/>
  </cols>
  <sheetData>
    <row r="1" ht="37.5" customHeight="1">
      <c r="A1" s="1" t="s">
        <v>0</v>
      </c>
      <c r="B1" s="1" t="s">
        <v>16</v>
      </c>
      <c r="C1" s="1" t="s">
        <v>42</v>
      </c>
      <c r="D1" s="1" t="s">
        <v>43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7.5" customHeight="1">
      <c r="A2" s="3" t="s">
        <v>11</v>
      </c>
      <c r="B2" s="3">
        <v>70.0</v>
      </c>
      <c r="C2" s="3">
        <v>2.0</v>
      </c>
      <c r="D2" s="3">
        <f t="shared" ref="D2:D6" si="1">B2*C2</f>
        <v>140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7.5" customHeight="1">
      <c r="A3" s="3" t="s">
        <v>12</v>
      </c>
      <c r="B3" s="3">
        <v>55.0</v>
      </c>
      <c r="C3" s="3">
        <v>1.5</v>
      </c>
      <c r="D3" s="3">
        <f t="shared" si="1"/>
        <v>82.5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7.5" customHeight="1">
      <c r="A4" s="3" t="s">
        <v>13</v>
      </c>
      <c r="B4" s="3">
        <v>90.0</v>
      </c>
      <c r="C4" s="3">
        <v>2.0</v>
      </c>
      <c r="D4" s="3">
        <f t="shared" si="1"/>
        <v>180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7.5" customHeight="1">
      <c r="A5" s="3" t="s">
        <v>14</v>
      </c>
      <c r="B5" s="3">
        <v>45.0</v>
      </c>
      <c r="C5" s="3">
        <v>1.0</v>
      </c>
      <c r="D5" s="3">
        <f t="shared" si="1"/>
        <v>45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7.5" customHeight="1">
      <c r="A6" s="3" t="s">
        <v>15</v>
      </c>
      <c r="B6" s="3">
        <v>110.0</v>
      </c>
      <c r="C6" s="3">
        <v>2.0</v>
      </c>
      <c r="D6" s="3">
        <f t="shared" si="1"/>
        <v>220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7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7.5" customHeight="1">
      <c r="A8" s="2"/>
      <c r="B8" s="7" t="s">
        <v>44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7.5" customHeight="1">
      <c r="A9" s="2"/>
      <c r="B9" s="9" t="s">
        <v>29</v>
      </c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7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37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7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37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7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7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7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37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7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37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7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37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37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37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37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37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37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37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37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37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37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37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37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37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37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37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37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37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37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37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37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37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37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37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37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37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37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37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37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37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37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37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37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37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37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37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37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37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37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37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37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37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37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37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37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37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37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37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37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37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37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37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37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37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37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37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37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37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37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37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37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37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37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37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37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37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37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37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37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37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37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37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37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37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37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37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37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37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37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37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37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37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37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37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37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37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37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37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37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37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37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37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37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37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37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37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37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37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37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37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37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37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37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37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37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37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37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37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37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37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37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37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37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37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37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37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37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37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37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37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37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37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37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37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37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37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37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37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37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37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37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37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37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37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37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37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37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37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37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37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37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37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37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37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37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37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37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37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37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37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37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37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37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37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37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37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37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37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37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37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37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37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37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37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37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37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37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37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37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37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37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37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37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37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37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37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37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37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37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37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37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37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37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37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37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37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37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37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37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37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37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37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37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37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37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37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37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37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37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37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37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37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37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37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37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37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37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37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37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37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37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37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37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37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37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37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37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37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37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37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37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37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37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37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37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37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37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37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37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37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37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37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37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37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37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37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37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37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37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37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37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37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37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37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37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37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37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37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37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37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37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37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37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37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37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37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37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37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37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37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37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37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37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37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37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37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37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37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37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37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37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37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37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37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37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37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37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37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37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37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37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37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37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37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37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37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37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37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37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37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37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37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37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37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37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37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37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37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37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37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37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37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37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37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37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37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37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37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37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37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37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37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37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37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37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37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37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37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37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37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37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37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37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37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37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37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37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37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37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37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37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37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37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37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37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37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37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37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37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37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37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37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37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37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37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37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37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37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37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37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37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37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37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37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37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37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37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37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37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37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37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37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37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37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37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37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37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37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37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37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37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37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37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37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37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37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37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37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37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37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37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37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37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37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37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37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37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37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37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37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37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37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37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37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37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37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37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37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37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37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37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37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37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37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37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37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37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37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37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37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37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37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37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37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37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37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37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37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37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37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37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37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37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37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37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37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37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37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37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37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37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37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37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37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37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37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37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37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37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37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37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37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37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37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37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37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37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37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37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37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37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37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37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37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37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37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37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37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37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37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37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37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37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37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37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37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37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37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37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37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37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37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37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37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37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37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37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37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37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37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37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37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37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37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37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37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37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37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37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37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37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37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37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37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37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37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37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37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37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37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37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37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37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37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37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37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37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37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37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37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37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37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37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37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37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37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37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37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37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37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37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37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37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37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37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37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37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37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37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37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37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37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37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37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37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37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37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37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37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37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37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37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37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37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37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37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37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37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37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37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37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37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37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37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37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37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37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37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37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37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37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37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37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37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37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37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37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37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37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37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37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37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37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37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37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37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37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37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37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37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37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37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37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37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37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37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37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37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37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37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37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37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37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37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37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37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37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37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37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37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37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37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37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37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37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37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37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37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37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37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37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37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37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37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37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37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37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37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37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37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37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37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37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37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37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37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37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37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37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37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37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37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37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37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37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37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37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37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37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37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37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37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37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37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37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37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37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37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37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37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37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37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37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37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37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37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37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37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37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37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37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37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37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37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37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37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37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37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37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37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37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37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37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37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37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37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37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37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37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37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37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37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37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37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37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37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37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37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37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37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37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37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37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37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37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37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37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37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37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37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37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37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37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37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37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37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37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37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37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37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37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37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37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37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37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37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37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37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37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37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37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37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37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37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37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37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37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37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37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37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37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37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37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37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37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37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37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37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37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37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37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37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37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37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37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37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37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37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37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37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37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37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37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37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37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37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37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37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37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37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37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37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37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37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37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37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37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37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37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37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37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37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37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37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37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37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37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37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37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37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37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37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37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37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37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37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37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37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37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37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37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37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37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37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37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37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37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37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37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37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37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37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37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37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37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37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37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37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37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37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37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37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37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37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37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37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37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37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37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37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37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37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37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37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37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37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37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37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37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37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37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37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37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37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37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37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37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37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37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37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37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37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37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37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37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37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37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37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37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37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37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37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37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37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37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37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37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37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37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37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37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37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37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37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37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37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37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37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37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37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37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37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37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37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37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37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37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37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37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37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37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37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37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37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37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37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37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37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37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37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37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37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37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37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37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37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37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37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37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37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37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37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37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37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37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37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37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37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37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37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37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37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37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37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37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37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37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37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37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37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37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37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37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37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37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37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37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37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37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37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37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37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37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37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37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37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37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37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37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37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37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37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37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37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37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37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37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37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37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37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37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37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37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37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37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37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37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37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37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37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37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37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37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37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37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37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37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37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37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37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37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37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37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37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37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37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37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37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37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37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37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B8:C8"/>
    <mergeCell ref="B9:C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5.25"/>
    <col customWidth="1" min="4" max="4" width="22.38"/>
    <col customWidth="1" min="5" max="5" width="16.38"/>
    <col customWidth="1" min="6" max="25" width="25.25"/>
  </cols>
  <sheetData>
    <row r="1" ht="36.0" customHeight="1">
      <c r="A1" s="1" t="s">
        <v>0</v>
      </c>
      <c r="B1" s="1" t="s">
        <v>45</v>
      </c>
      <c r="C1" s="1" t="s">
        <v>46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6.0" customHeight="1">
      <c r="A2" s="3" t="s">
        <v>11</v>
      </c>
      <c r="B2" s="3">
        <v>95.0</v>
      </c>
      <c r="C2" s="3" t="str">
        <f t="shared" ref="C2:C6" si="1">IF(B2&lt;100,"Normal",IF(B2&lt;126,"Pre-Diabetic","Diabetic"))</f>
        <v>Normal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6.0" customHeight="1">
      <c r="A3" s="3" t="s">
        <v>12</v>
      </c>
      <c r="B3" s="3">
        <v>110.0</v>
      </c>
      <c r="C3" s="3" t="str">
        <f t="shared" si="1"/>
        <v>Pre-Diabetic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6.0" customHeight="1">
      <c r="A4" s="3" t="s">
        <v>13</v>
      </c>
      <c r="B4" s="3">
        <v>130.0</v>
      </c>
      <c r="C4" s="3" t="str">
        <f t="shared" si="1"/>
        <v>Diabetic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6.0" customHeight="1">
      <c r="A5" s="3" t="s">
        <v>14</v>
      </c>
      <c r="B5" s="3">
        <v>85.0</v>
      </c>
      <c r="C5" s="3" t="str">
        <f t="shared" si="1"/>
        <v>Normal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6.0" customHeight="1">
      <c r="A6" s="3" t="s">
        <v>15</v>
      </c>
      <c r="B6" s="3">
        <v>125.0</v>
      </c>
      <c r="C6" s="3" t="str">
        <f t="shared" si="1"/>
        <v>Pre-Diabetic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6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6.0" customHeight="1">
      <c r="A8" s="2"/>
      <c r="B8" s="7" t="s">
        <v>47</v>
      </c>
      <c r="C8" s="10"/>
      <c r="D8" s="10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6.0" customHeight="1">
      <c r="A9" s="2"/>
      <c r="B9" s="9" t="s">
        <v>48</v>
      </c>
      <c r="C9" s="10"/>
      <c r="D9" s="10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6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36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6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36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6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6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6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36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6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36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6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36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36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36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36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36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36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36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36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36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36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36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36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36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36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36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36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36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36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36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36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36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36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36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36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36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36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36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36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36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36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36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36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36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36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36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36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36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36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36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36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36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36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36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36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36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36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36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36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36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36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36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36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36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36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36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36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36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36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36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36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36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36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36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36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36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36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36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36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36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36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36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36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36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36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36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36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36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36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36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36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36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36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36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36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36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36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36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36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36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36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36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36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36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36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36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36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36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36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36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36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36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36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36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36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36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36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36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36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36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36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36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36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36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36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36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36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36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36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36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36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36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36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36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36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36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36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36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36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36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36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36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36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36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36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36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36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36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36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36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36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36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36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36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36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36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36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36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36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36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36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36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36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36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36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36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36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36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36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36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36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36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36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36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36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36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36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36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36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36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36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36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36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36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36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36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36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36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36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36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36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36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36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36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36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36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36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36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36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36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36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36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36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36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36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36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36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36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36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36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36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36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36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36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36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36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36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36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36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36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36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36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36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36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36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36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36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36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36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36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36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36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36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36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36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36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36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36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36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36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36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36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36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36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36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36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36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36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36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36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36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36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36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36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36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36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36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36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36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36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36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36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36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36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36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36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36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36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36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36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36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36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36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36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36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36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36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36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36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36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36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36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36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36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36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36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36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36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36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36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36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36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36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36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36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36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36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36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36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36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36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36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36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36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36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36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36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36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36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36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36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36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36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36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36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36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36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36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36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36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36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36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36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36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36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36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36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36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36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36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36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36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36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36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36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36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36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36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36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36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36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36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36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36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36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36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36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36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36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36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36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36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36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36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36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36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36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36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36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36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36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36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36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36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36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36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36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36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36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36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36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36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36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36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36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36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36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36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36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36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36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36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36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36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36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36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36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36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36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36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36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36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36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36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36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36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36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36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36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36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36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36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36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36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36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36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36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36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36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36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36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36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36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36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36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36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36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36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36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36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36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36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36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36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36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36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36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36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36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36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36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36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36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36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36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36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36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36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36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36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36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36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36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36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36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36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36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36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36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36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36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36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36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36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36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36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36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36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36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36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36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36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36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36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36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36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36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36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36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36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36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36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36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36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36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36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36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36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36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36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36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36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36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36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36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36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36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36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36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36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36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36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36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36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36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36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36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36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36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36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36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36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36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36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36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36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36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36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36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36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36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36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36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36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36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36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36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36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36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36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36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36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36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36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36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36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36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36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36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36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36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36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36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36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36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36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36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36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36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36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36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36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36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36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36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36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36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36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36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36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36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36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36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36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36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36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36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36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36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36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36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36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36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36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36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36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36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36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36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36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36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36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36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36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36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36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36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36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36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36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36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36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36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36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36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36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36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36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36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36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36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36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36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36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36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36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36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36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36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36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36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36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36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36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36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36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36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36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36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36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36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36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36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36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36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36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36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36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36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36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36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36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36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36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36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36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36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36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36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36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36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36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36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36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36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36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36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36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36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36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36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36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36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36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36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36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36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36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36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36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36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36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36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36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36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36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36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36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36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36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36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36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36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36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36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36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36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36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36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36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36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36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36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36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36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36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36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36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36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36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36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36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36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36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36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36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36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36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36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36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36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36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36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36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36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36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36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36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36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36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36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36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36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36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36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36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36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36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36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36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36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36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36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36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36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36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36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36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36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36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36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36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36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36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36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36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36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36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36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36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36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36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36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36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36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36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36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36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36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36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36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36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36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36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36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36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36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36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36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36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36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36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36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36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36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36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36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36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36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36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36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36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36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36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36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36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36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36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36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36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36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36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36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36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36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36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36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36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36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36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36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36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36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36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36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36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36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36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36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36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36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36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36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36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36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36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36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36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36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36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36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36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36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36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36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36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36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36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36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36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36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36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36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36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36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36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36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36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36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36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36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36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36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36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36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36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36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36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36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36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36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36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36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36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36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36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36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36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36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36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36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36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36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36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36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36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36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36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36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36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36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36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36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36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36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36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36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36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36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36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36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36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36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36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36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36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36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36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36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36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36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36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36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36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36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36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36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36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36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36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36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36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36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36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36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36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36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36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36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36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36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36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36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36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36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36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36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36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36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36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36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36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36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36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36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36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36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36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36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36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36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36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36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36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36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36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36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36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36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36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36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36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36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36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36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36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36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36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36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36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36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36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36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36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36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36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36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36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36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36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36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36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36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36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36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36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36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36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36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36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36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36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36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36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36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36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36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36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36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36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36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36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36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36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36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36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36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36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36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36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36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36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36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36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36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36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36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36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36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36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36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36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36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36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36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36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36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36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36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36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36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B8:E8"/>
    <mergeCell ref="B9:E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3.13"/>
    <col customWidth="1" min="3" max="3" width="29.75"/>
    <col customWidth="1" min="4" max="4" width="36.0"/>
    <col customWidth="1" min="5" max="5" width="30.5"/>
    <col customWidth="1" min="6" max="25" width="22.63"/>
  </cols>
  <sheetData>
    <row r="1" ht="39.0" customHeight="1">
      <c r="A1" s="1" t="s">
        <v>0</v>
      </c>
      <c r="B1" s="1" t="s">
        <v>49</v>
      </c>
      <c r="C1" s="1" t="s">
        <v>50</v>
      </c>
      <c r="D1" s="1" t="s">
        <v>9</v>
      </c>
      <c r="E1" s="1" t="s">
        <v>51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9.0" customHeight="1">
      <c r="A2" s="3" t="s">
        <v>11</v>
      </c>
      <c r="B2" s="3">
        <v>180.0</v>
      </c>
      <c r="C2" s="3">
        <v>60.0</v>
      </c>
      <c r="D2" s="3">
        <f t="shared" ref="D2:D6" si="1">B2/C2</f>
        <v>3</v>
      </c>
      <c r="E2" s="3" t="str">
        <f t="shared" ref="E2:E6" si="2">IF(D2&lt;3.5,"Low",IF(D2&lt;=4.5,"Average","High"))</f>
        <v>Low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9.0" customHeight="1">
      <c r="A3" s="3" t="s">
        <v>12</v>
      </c>
      <c r="B3" s="3">
        <v>220.0</v>
      </c>
      <c r="C3" s="3">
        <v>50.0</v>
      </c>
      <c r="D3" s="3">
        <f t="shared" si="1"/>
        <v>4.4</v>
      </c>
      <c r="E3" s="3" t="str">
        <f t="shared" si="2"/>
        <v>Average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9.0" customHeight="1">
      <c r="A4" s="3" t="s">
        <v>13</v>
      </c>
      <c r="B4" s="3">
        <v>200.0</v>
      </c>
      <c r="C4" s="3">
        <v>55.0</v>
      </c>
      <c r="D4" s="3">
        <f t="shared" si="1"/>
        <v>3.636363636</v>
      </c>
      <c r="E4" s="3" t="str">
        <f t="shared" si="2"/>
        <v>Average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9.0" customHeight="1">
      <c r="A5" s="3" t="s">
        <v>14</v>
      </c>
      <c r="B5" s="3">
        <v>170.0</v>
      </c>
      <c r="C5" s="3">
        <v>65.0</v>
      </c>
      <c r="D5" s="3">
        <f t="shared" si="1"/>
        <v>2.615384615</v>
      </c>
      <c r="E5" s="3" t="str">
        <f t="shared" si="2"/>
        <v>Low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9.0" customHeight="1">
      <c r="A6" s="3" t="s">
        <v>15</v>
      </c>
      <c r="B6" s="3">
        <v>240.0</v>
      </c>
      <c r="C6" s="3">
        <v>60.0</v>
      </c>
      <c r="D6" s="3">
        <f t="shared" si="1"/>
        <v>4</v>
      </c>
      <c r="E6" s="3" t="str">
        <f t="shared" si="2"/>
        <v>Average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9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9.0" customHeight="1">
      <c r="A8" s="2"/>
      <c r="B8" s="7" t="s">
        <v>52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9.0" customHeight="1">
      <c r="A9" s="2"/>
      <c r="B9" s="9" t="s">
        <v>53</v>
      </c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9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39.0" customHeight="1">
      <c r="A11" s="2"/>
      <c r="B11" s="7" t="s">
        <v>54</v>
      </c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9.0" customHeight="1">
      <c r="A12" s="2"/>
      <c r="B12" s="9" t="s">
        <v>55</v>
      </c>
      <c r="C12" s="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39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9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9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9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39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9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39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9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39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39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39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39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39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39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39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39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39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39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39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39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39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39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39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39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39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39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39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39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39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39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39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39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39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39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3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39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39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39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39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39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39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39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39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39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39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39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39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39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39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39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39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39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39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39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39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39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39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39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39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39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39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39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39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39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39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39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39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39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39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39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39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39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39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39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39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39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39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39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39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39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39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39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39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39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39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39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39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39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39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39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39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39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39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39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39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39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39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39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39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39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39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39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39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39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39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39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39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39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39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39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39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39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39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39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39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39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39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39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39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39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39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39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39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39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39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39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39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39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39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39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39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39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39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39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39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39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39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39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39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39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39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39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39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39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39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39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39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39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39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39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39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39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39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39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39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39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39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39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39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39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39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39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39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39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39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39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39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39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39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39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39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39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39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39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39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39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39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39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39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39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39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39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39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39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39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39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39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39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39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39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39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39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39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39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39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39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39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39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39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39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39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39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39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39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39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39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39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39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39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39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39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39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39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39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39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39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39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39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39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39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39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39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39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39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39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39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39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39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39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39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39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39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39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39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39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39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39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39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39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39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39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39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39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39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39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39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39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39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39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39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39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39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39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39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39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39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39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39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39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39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39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39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39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39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39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39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39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39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39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39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39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39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39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39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39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39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39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39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39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39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39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39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39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39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39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39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39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39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39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39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39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39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39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39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39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39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39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39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39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39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39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39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39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39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39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39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39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39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39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39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39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39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39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39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39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39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39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39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39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39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39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39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39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39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39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39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39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39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39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39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39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39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39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39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39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39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39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39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39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39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39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39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39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39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39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39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39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39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39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39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39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39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39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39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39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39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39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39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39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39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39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39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39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39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39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39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39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39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39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39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39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39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39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39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39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39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39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39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39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39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39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39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39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39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39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39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39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39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39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39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39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39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39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39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39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39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39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39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39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39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39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39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39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39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39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39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39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39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39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39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39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39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39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39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39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39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39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39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39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39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39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39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39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39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39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39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39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39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39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39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39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39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39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39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39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39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39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39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39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39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39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39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39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39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39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39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39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39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39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39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39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39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39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39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39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39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39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39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39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39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39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39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39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39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39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39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39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39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39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39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39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39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39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39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39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39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39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39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39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39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39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39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39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39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39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39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39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39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39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39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39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39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39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39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39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39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39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39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39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39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39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39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39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39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39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39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39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39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39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39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39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39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39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39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39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39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39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39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39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39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39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39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39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39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39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39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39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39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39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39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39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39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39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39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39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39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39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39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39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39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39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39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39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39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39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39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39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39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39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39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39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39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39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39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39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39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39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39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39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39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39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39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39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39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39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39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39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39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39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39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39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39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39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39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39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39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39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39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39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39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39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39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39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39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39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39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39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39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39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39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39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39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39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39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39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39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39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39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39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39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39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39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39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39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39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39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39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39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39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39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39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39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39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39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39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39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39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39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39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39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39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39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39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39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39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39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39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39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39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39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39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39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39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39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39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39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39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39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39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39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39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39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39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39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39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39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39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39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39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39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39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39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39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39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39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39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39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39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39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39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39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39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39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39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39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39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39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39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39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39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39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39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39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39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39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39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39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39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39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39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39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39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39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39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39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39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39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39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39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39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39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39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39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39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39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39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39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39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39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39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39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39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39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39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39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39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39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39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39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39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39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39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39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39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39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39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39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39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39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39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39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39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39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39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39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39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39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39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39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39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39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39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39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39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39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39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39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39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39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39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39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39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39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39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39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39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39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39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39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39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39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39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39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39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39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39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39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39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39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39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39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39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39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39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39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39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39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39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39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39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39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39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39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39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39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39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39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39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39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39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39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39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39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39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39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39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39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39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39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39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39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39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39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39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39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39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39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39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39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39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39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39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39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39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39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39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39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39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39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39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39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39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39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39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39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39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39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39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39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39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39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39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39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39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39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39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39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39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39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39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39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39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39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39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39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39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39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39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39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39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39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39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39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39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39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39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39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39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39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39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39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39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39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39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39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39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39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39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39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39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39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39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39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39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39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39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39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39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39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39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39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39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39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39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39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39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39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39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39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39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39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39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39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39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39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39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39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39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39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39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39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39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39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39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39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39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39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39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39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39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39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39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39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39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39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39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39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39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39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39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39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39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39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39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39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39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39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39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39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39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39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39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39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39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39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39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39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39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39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39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39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39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39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39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39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39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39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39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39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39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39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39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39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39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39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39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39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39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39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39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39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39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39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39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39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39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39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39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39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39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39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39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39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39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39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39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39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39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39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39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39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39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39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39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39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39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39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39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39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39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39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39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39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39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39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39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39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39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4">
    <mergeCell ref="B8:C8"/>
    <mergeCell ref="B9:C9"/>
    <mergeCell ref="B11:C11"/>
    <mergeCell ref="B12:C12"/>
  </mergeCells>
  <drawing r:id="rId1"/>
</worksheet>
</file>