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928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Sheet2!$C$7:$F$15</definedName>
    <definedName name="_xlnm.Criteria" localSheetId="1">Sheet2!$H$7:$H$8</definedName>
    <definedName name="_xlnm.Extract" localSheetId="1">Sheet2!$J$10:$M$10</definedName>
  </definedNames>
  <calcPr calcId="145621"/>
</workbook>
</file>

<file path=xl/calcChain.xml><?xml version="1.0" encoding="utf-8"?>
<calcChain xmlns="http://schemas.openxmlformats.org/spreadsheetml/2006/main">
  <c r="E29" i="1" l="1"/>
  <c r="B29" i="1"/>
  <c r="B28" i="1"/>
  <c r="B27" i="1"/>
  <c r="B26" i="1"/>
  <c r="B25" i="1"/>
  <c r="B24" i="1"/>
  <c r="B23" i="1"/>
  <c r="B22" i="1"/>
  <c r="B19" i="1"/>
  <c r="B18" i="1"/>
  <c r="B17" i="1"/>
  <c r="B16" i="1"/>
  <c r="B15" i="1"/>
  <c r="B14" i="1"/>
  <c r="B13" i="1"/>
  <c r="E28" i="1" l="1"/>
  <c r="E25" i="1"/>
  <c r="E27" i="1" s="1"/>
  <c r="E24" i="1"/>
  <c r="E26" i="1" s="1"/>
  <c r="E23" i="1"/>
  <c r="E22" i="1"/>
  <c r="E21" i="1"/>
  <c r="E20" i="1"/>
  <c r="E19" i="1"/>
  <c r="E17" i="1"/>
  <c r="E16" i="1"/>
  <c r="E15" i="1"/>
  <c r="E18" i="1" s="1"/>
</calcChain>
</file>

<file path=xl/sharedStrings.xml><?xml version="1.0" encoding="utf-8"?>
<sst xmlns="http://schemas.openxmlformats.org/spreadsheetml/2006/main" count="92" uniqueCount="60">
  <si>
    <t>Stu_id</t>
  </si>
  <si>
    <t>gender</t>
  </si>
  <si>
    <t>Mark_obtained</t>
  </si>
  <si>
    <t>Results</t>
  </si>
  <si>
    <t>Mark obtained in data bars</t>
  </si>
  <si>
    <t>Mark obtained for icons</t>
  </si>
  <si>
    <t>First_name</t>
  </si>
  <si>
    <t>Last_name</t>
  </si>
  <si>
    <t>Aravind</t>
  </si>
  <si>
    <t>Raju</t>
  </si>
  <si>
    <t>Kuamr</t>
  </si>
  <si>
    <t>Lathika</t>
  </si>
  <si>
    <t>Priya</t>
  </si>
  <si>
    <t>M</t>
  </si>
  <si>
    <t>S</t>
  </si>
  <si>
    <t>Ms</t>
  </si>
  <si>
    <t>SP</t>
  </si>
  <si>
    <t>Full name</t>
  </si>
  <si>
    <t>Aravind M</t>
  </si>
  <si>
    <t>Lathika S</t>
  </si>
  <si>
    <t>Kumar Ms</t>
  </si>
  <si>
    <t>Priya Sp</t>
  </si>
  <si>
    <t>Raju M</t>
  </si>
  <si>
    <t>Male</t>
  </si>
  <si>
    <t>Female</t>
  </si>
  <si>
    <t>Total Students</t>
  </si>
  <si>
    <t>Total Students Passed</t>
  </si>
  <si>
    <t>Total students Failed</t>
  </si>
  <si>
    <t>Pass percentage</t>
  </si>
  <si>
    <t>Total Failed marks</t>
  </si>
  <si>
    <t>Total pass marks</t>
  </si>
  <si>
    <t>Avg Pass marks</t>
  </si>
  <si>
    <t>Male Students</t>
  </si>
  <si>
    <t>Female students</t>
  </si>
  <si>
    <t>male pass count</t>
  </si>
  <si>
    <t>female pass count</t>
  </si>
  <si>
    <t>male pass percentage</t>
  </si>
  <si>
    <t>female pass percentage</t>
  </si>
  <si>
    <t xml:space="preserve">k </t>
  </si>
  <si>
    <t>Fail</t>
  </si>
  <si>
    <t>pass</t>
  </si>
  <si>
    <t>fail</t>
  </si>
  <si>
    <t>Male Students total pass marks</t>
  </si>
  <si>
    <t>female students total pass marks</t>
  </si>
  <si>
    <t>doctor_id</t>
  </si>
  <si>
    <t>Doctor_id</t>
  </si>
  <si>
    <t>Doctor_name</t>
  </si>
  <si>
    <t>Department</t>
  </si>
  <si>
    <t>Salary</t>
  </si>
  <si>
    <t>Arun</t>
  </si>
  <si>
    <t>Kumar</t>
  </si>
  <si>
    <t>jaya</t>
  </si>
  <si>
    <t>Supriya</t>
  </si>
  <si>
    <t>General</t>
  </si>
  <si>
    <t>Bouns</t>
  </si>
  <si>
    <t>Dentails</t>
  </si>
  <si>
    <t>Pyshycio</t>
  </si>
  <si>
    <t xml:space="preserve"> Sugar spacialist</t>
  </si>
  <si>
    <t>Steagery spaciality</t>
  </si>
  <si>
    <t>doctor_name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</si>
</sst>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09129511677279E-2"/>
          <c:y val="8.4925009373828284E-2"/>
          <c:w val="0.60919404182757408"/>
          <c:h val="0.85395950506186724"/>
        </c:manualLayout>
      </c:layout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Sheet1!$D$19:$D$20</c:f>
              <c:strCache>
                <c:ptCount val="2"/>
                <c:pt idx="0">
                  <c:v>Total pass marks</c:v>
                </c:pt>
                <c:pt idx="1">
                  <c:v>Total Failed marks</c:v>
                </c:pt>
              </c:strCache>
            </c:strRef>
          </c:cat>
          <c:val>
            <c:numRef>
              <c:f>Sheet1!$E$19:$E$20</c:f>
              <c:numCache>
                <c:formatCode>General</c:formatCode>
                <c:ptCount val="2"/>
                <c:pt idx="0">
                  <c:v>170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Sheet1!$D$23:$D$24</c:f>
              <c:strCache>
                <c:ptCount val="2"/>
                <c:pt idx="0">
                  <c:v>Female students</c:v>
                </c:pt>
                <c:pt idx="1">
                  <c:v>male pass count</c:v>
                </c:pt>
              </c:strCache>
            </c:strRef>
          </c:cat>
          <c:val>
            <c:numRef>
              <c:f>Sheet1!$E$23:$E$24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1120"/>
        <c:axId val="183590208"/>
      </c:barChart>
      <c:catAx>
        <c:axId val="195141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effectLst>
            <a:outerShdw blurRad="50800" dist="50800" dir="5400000" sx="43000" sy="43000" algn="ctr" rotWithShape="0">
              <a:srgbClr val="000000"/>
            </a:outerShdw>
          </a:effectLst>
        </c:spPr>
        <c:crossAx val="183590208"/>
        <c:crosses val="autoZero"/>
        <c:auto val="1"/>
        <c:lblAlgn val="ctr"/>
        <c:lblOffset val="100"/>
        <c:noMultiLvlLbl val="0"/>
      </c:catAx>
      <c:valAx>
        <c:axId val="1835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9</xdr:row>
      <xdr:rowOff>57150</xdr:rowOff>
    </xdr:from>
    <xdr:to>
      <xdr:col>7</xdr:col>
      <xdr:colOff>1228725</xdr:colOff>
      <xdr:row>18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19</xdr:row>
      <xdr:rowOff>66675</xdr:rowOff>
    </xdr:from>
    <xdr:to>
      <xdr:col>7</xdr:col>
      <xdr:colOff>1257300</xdr:colOff>
      <xdr:row>25</xdr:row>
      <xdr:rowOff>219075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tabSelected="1" workbookViewId="0">
      <selection activeCell="E30" sqref="E30"/>
    </sheetView>
  </sheetViews>
  <sheetFormatPr defaultRowHeight="15" x14ac:dyDescent="0.25"/>
  <cols>
    <col min="1" max="1" width="12" customWidth="1"/>
    <col min="2" max="2" width="11.5703125" customWidth="1"/>
    <col min="3" max="3" width="18.5703125" customWidth="1"/>
    <col min="4" max="4" width="31.5703125" customWidth="1"/>
    <col min="5" max="5" width="23.28515625" customWidth="1"/>
    <col min="6" max="6" width="17.28515625" customWidth="1"/>
    <col min="7" max="7" width="13.85546875" customWidth="1"/>
    <col min="8" max="8" width="24.85546875" bestFit="1" customWidth="1"/>
    <col min="9" max="9" width="21.28515625" customWidth="1"/>
  </cols>
  <sheetData>
    <row r="4" spans="1:9" ht="21.95" customHeight="1" x14ac:dyDescent="0.25">
      <c r="A4" s="1" t="s">
        <v>0</v>
      </c>
      <c r="B4" s="1" t="s">
        <v>6</v>
      </c>
      <c r="C4" s="1" t="s">
        <v>7</v>
      </c>
      <c r="D4" s="1" t="s">
        <v>17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</row>
    <row r="5" spans="1:9" ht="21.95" customHeight="1" x14ac:dyDescent="0.25">
      <c r="A5" s="2">
        <v>1001</v>
      </c>
      <c r="B5" s="2" t="s">
        <v>8</v>
      </c>
      <c r="C5" s="2" t="s">
        <v>13</v>
      </c>
      <c r="D5" s="2" t="s">
        <v>18</v>
      </c>
      <c r="E5" s="2" t="s">
        <v>23</v>
      </c>
      <c r="F5" s="2">
        <v>34</v>
      </c>
      <c r="G5" s="2" t="s">
        <v>39</v>
      </c>
      <c r="H5" s="2">
        <v>34</v>
      </c>
      <c r="I5" s="2">
        <v>34</v>
      </c>
    </row>
    <row r="6" spans="1:9" ht="21.95" customHeight="1" x14ac:dyDescent="0.25">
      <c r="A6" s="2">
        <v>1002</v>
      </c>
      <c r="B6" s="2" t="s">
        <v>11</v>
      </c>
      <c r="C6" s="2" t="s">
        <v>14</v>
      </c>
      <c r="D6" s="2" t="s">
        <v>19</v>
      </c>
      <c r="E6" s="2" t="s">
        <v>24</v>
      </c>
      <c r="F6" s="2">
        <v>35</v>
      </c>
      <c r="G6" s="2" t="s">
        <v>40</v>
      </c>
      <c r="H6" s="2">
        <v>35</v>
      </c>
      <c r="I6" s="2">
        <v>35</v>
      </c>
    </row>
    <row r="7" spans="1:9" ht="21.95" customHeight="1" x14ac:dyDescent="0.25">
      <c r="A7" s="2">
        <v>1003</v>
      </c>
      <c r="B7" s="2" t="s">
        <v>10</v>
      </c>
      <c r="C7" s="2" t="s">
        <v>15</v>
      </c>
      <c r="D7" s="2" t="s">
        <v>20</v>
      </c>
      <c r="E7" s="2" t="s">
        <v>23</v>
      </c>
      <c r="F7" s="2">
        <v>65</v>
      </c>
      <c r="G7" s="2" t="s">
        <v>40</v>
      </c>
      <c r="H7" s="2">
        <v>65</v>
      </c>
      <c r="I7" s="2">
        <v>65</v>
      </c>
    </row>
    <row r="8" spans="1:9" ht="21.95" customHeight="1" x14ac:dyDescent="0.25">
      <c r="A8" s="2">
        <v>1004</v>
      </c>
      <c r="B8" s="2" t="s">
        <v>12</v>
      </c>
      <c r="C8" s="2" t="s">
        <v>16</v>
      </c>
      <c r="D8" s="2" t="s">
        <v>21</v>
      </c>
      <c r="E8" s="2" t="s">
        <v>24</v>
      </c>
      <c r="F8" s="2">
        <v>70</v>
      </c>
      <c r="G8" s="2" t="s">
        <v>40</v>
      </c>
      <c r="H8" s="2">
        <v>70</v>
      </c>
      <c r="I8" s="2">
        <v>70</v>
      </c>
    </row>
    <row r="9" spans="1:9" ht="21.95" customHeight="1" x14ac:dyDescent="0.25">
      <c r="A9" s="2">
        <v>1005</v>
      </c>
      <c r="B9" s="2" t="s">
        <v>9</v>
      </c>
      <c r="C9" s="2" t="s">
        <v>13</v>
      </c>
      <c r="D9" s="2" t="s">
        <v>22</v>
      </c>
      <c r="E9" s="2" t="s">
        <v>23</v>
      </c>
      <c r="F9" s="2">
        <v>32</v>
      </c>
      <c r="G9" s="2" t="s">
        <v>41</v>
      </c>
      <c r="H9" s="2">
        <v>32</v>
      </c>
      <c r="I9" s="2">
        <v>32</v>
      </c>
    </row>
    <row r="13" spans="1:9" x14ac:dyDescent="0.25">
      <c r="B13">
        <f>COUNT(A5:A9)</f>
        <v>5</v>
      </c>
    </row>
    <row r="14" spans="1:9" ht="20.100000000000001" customHeight="1" x14ac:dyDescent="0.25">
      <c r="B14">
        <f>COUNTIF(G5:G9,"pass")</f>
        <v>3</v>
      </c>
      <c r="D14" s="2"/>
      <c r="E14" s="2"/>
    </row>
    <row r="15" spans="1:9" ht="20.100000000000001" customHeight="1" x14ac:dyDescent="0.25">
      <c r="B15">
        <f>COUNTIF(G5:G9,"fail")</f>
        <v>2</v>
      </c>
      <c r="D15" s="3" t="s">
        <v>25</v>
      </c>
      <c r="E15" s="2">
        <f>COUNT(A5:A9)</f>
        <v>5</v>
      </c>
    </row>
    <row r="16" spans="1:9" ht="20.100000000000001" customHeight="1" x14ac:dyDescent="0.25">
      <c r="B16">
        <f>B14/B13</f>
        <v>0.6</v>
      </c>
      <c r="D16" s="3" t="s">
        <v>26</v>
      </c>
      <c r="E16" s="2">
        <f>COUNTIF(G5:G9,"pass")</f>
        <v>3</v>
      </c>
    </row>
    <row r="17" spans="2:5" ht="20.100000000000001" customHeight="1" x14ac:dyDescent="0.25">
      <c r="B17">
        <f>SUMIF(G5:G9,"pass",F5:F9)</f>
        <v>170</v>
      </c>
      <c r="D17" s="3" t="s">
        <v>27</v>
      </c>
      <c r="E17" s="2">
        <f>COUNTIF(G5:G10,"fail")</f>
        <v>2</v>
      </c>
    </row>
    <row r="18" spans="2:5" ht="20.100000000000001" customHeight="1" x14ac:dyDescent="0.25">
      <c r="B18">
        <f>SUMIF(G5:G9,"fail",F5:F9)</f>
        <v>66</v>
      </c>
      <c r="D18" s="3" t="s">
        <v>28</v>
      </c>
      <c r="E18" s="2">
        <f>E16/E15</f>
        <v>0.6</v>
      </c>
    </row>
    <row r="19" spans="2:5" ht="20.100000000000001" customHeight="1" x14ac:dyDescent="0.25">
      <c r="B19">
        <f>AVERAGEIF(G5:G9,"pass",F5:F9)</f>
        <v>56.666666666666664</v>
      </c>
      <c r="D19" s="3" t="s">
        <v>30</v>
      </c>
      <c r="E19" s="2">
        <f>SUMIF(G5:G9,"pass",F5:F9)</f>
        <v>170</v>
      </c>
    </row>
    <row r="20" spans="2:5" ht="20.100000000000001" customHeight="1" x14ac:dyDescent="0.25">
      <c r="D20" s="3" t="s">
        <v>29</v>
      </c>
      <c r="E20" s="2">
        <f>SUMIF(G5:G9,"fail",F5:F9)</f>
        <v>66</v>
      </c>
    </row>
    <row r="21" spans="2:5" ht="20.100000000000001" customHeight="1" x14ac:dyDescent="0.25">
      <c r="D21" s="3" t="s">
        <v>31</v>
      </c>
      <c r="E21" s="2">
        <f>AVERAGEIF(G5:G9,"pass",F5:F9)</f>
        <v>56.666666666666664</v>
      </c>
    </row>
    <row r="22" spans="2:5" ht="20.100000000000001" customHeight="1" x14ac:dyDescent="0.25">
      <c r="B22">
        <f>COUNTIF(G5:G9,"pass")</f>
        <v>3</v>
      </c>
      <c r="D22" s="3" t="s">
        <v>32</v>
      </c>
      <c r="E22" s="2">
        <f>COUNTIF(E5:E9,"male")</f>
        <v>3</v>
      </c>
    </row>
    <row r="23" spans="2:5" ht="20.100000000000001" customHeight="1" x14ac:dyDescent="0.25">
      <c r="B23">
        <f>COUNTIF(G5:G9,"fail")</f>
        <v>2</v>
      </c>
      <c r="D23" s="3" t="s">
        <v>33</v>
      </c>
      <c r="E23" s="2">
        <f>COUNTIF(E5:E9,"female")</f>
        <v>2</v>
      </c>
    </row>
    <row r="24" spans="2:5" ht="20.100000000000001" customHeight="1" x14ac:dyDescent="0.25">
      <c r="B24">
        <f>COUNTIFS(E5:E9,"male",G5:G9,"pass")</f>
        <v>1</v>
      </c>
      <c r="C24" t="s">
        <v>38</v>
      </c>
      <c r="D24" s="3" t="s">
        <v>34</v>
      </c>
      <c r="E24" s="2">
        <f>COUNTIFS(E5:E9,"Male",G5:G9,"pass")</f>
        <v>1</v>
      </c>
    </row>
    <row r="25" spans="2:5" ht="20.100000000000001" customHeight="1" x14ac:dyDescent="0.25">
      <c r="B25">
        <f>COUNTIFS(E5:E9,"female",G5:G9,"pass")</f>
        <v>2</v>
      </c>
      <c r="D25" s="3" t="s">
        <v>35</v>
      </c>
      <c r="E25" s="2">
        <f>COUNTIFS(E5:E9,"female",G5:G9,"pass")</f>
        <v>2</v>
      </c>
    </row>
    <row r="26" spans="2:5" ht="20.100000000000001" customHeight="1" x14ac:dyDescent="0.25">
      <c r="B26">
        <f>B24/B22</f>
        <v>0.33333333333333331</v>
      </c>
      <c r="D26" s="3" t="s">
        <v>36</v>
      </c>
      <c r="E26" s="2">
        <f>E24/E22</f>
        <v>0.33333333333333331</v>
      </c>
    </row>
    <row r="27" spans="2:5" ht="20.100000000000001" customHeight="1" x14ac:dyDescent="0.25">
      <c r="B27">
        <f>B25/B23</f>
        <v>1</v>
      </c>
      <c r="D27" s="3" t="s">
        <v>37</v>
      </c>
      <c r="E27" s="2">
        <f>E25/E23</f>
        <v>1</v>
      </c>
    </row>
    <row r="28" spans="2:5" ht="20.100000000000001" customHeight="1" x14ac:dyDescent="0.25">
      <c r="B28">
        <f>SUMIFS(F5:F9,E5:E9,"male",G5:G9,"pass")</f>
        <v>65</v>
      </c>
      <c r="D28" s="2" t="s">
        <v>42</v>
      </c>
      <c r="E28" s="2">
        <f>SUMIFS(F5:F9,E5:E9,"male",G5:G9,"pass")</f>
        <v>65</v>
      </c>
    </row>
    <row r="29" spans="2:5" ht="20.100000000000001" customHeight="1" x14ac:dyDescent="0.25">
      <c r="B29">
        <f>SUMIFS(F5:F9,E5:E9,"female",G5:G9,"pass")</f>
        <v>105</v>
      </c>
      <c r="D29" s="2" t="s">
        <v>43</v>
      </c>
      <c r="E29" s="2">
        <f>SUMIFS(F6:F10,E6:E10,"female",G6:G10,"pass")</f>
        <v>105</v>
      </c>
    </row>
  </sheetData>
  <conditionalFormatting sqref="G5">
    <cfRule type="cellIs" dxfId="2" priority="6" operator="equal">
      <formula>"pass"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9">
    <cfRule type="cellIs" dxfId="1" priority="4" operator="equal">
      <formula>"fail"</formula>
    </cfRule>
    <cfRule type="cellIs" dxfId="0" priority="5" operator="equal">
      <formula>"pass"</formula>
    </cfRule>
  </conditionalFormatting>
  <conditionalFormatting sqref="H5:H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{8A7F7A0F-B3ED-4BFD-A276-016676BF461C}</x14:id>
        </ext>
      </extLst>
    </cfRule>
  </conditionalFormatting>
  <conditionalFormatting sqref="I5:I9">
    <cfRule type="iconSet" priority="1">
      <iconSet iconSet="3Symbols">
        <cfvo type="percent" val="0"/>
        <cfvo type="num" val="35"/>
        <cfvo type="num" val="70"/>
      </iconSet>
    </cfRule>
    <cfRule type="iconSet" priority="2">
      <iconSet iconSet="3Arrows">
        <cfvo type="percent" val="0"/>
        <cfvo type="num" val="35"/>
        <cfvo type="num" val="35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F7A0F-B3ED-4BFD-A276-016676BF4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7"/>
  <sheetViews>
    <sheetView zoomScale="85" zoomScaleNormal="85" workbookViewId="0">
      <selection activeCell="H10" sqref="H10"/>
    </sheetView>
  </sheetViews>
  <sheetFormatPr defaultRowHeight="15" x14ac:dyDescent="0.25"/>
  <cols>
    <col min="3" max="3" width="18.140625" customWidth="1"/>
    <col min="4" max="4" width="15.85546875" customWidth="1"/>
    <col min="5" max="5" width="19.7109375" customWidth="1"/>
    <col min="6" max="6" width="13.140625" customWidth="1"/>
    <col min="8" max="8" width="23.42578125" customWidth="1"/>
  </cols>
  <sheetData>
    <row r="7" spans="3:13" ht="24.95" customHeight="1" x14ac:dyDescent="0.25">
      <c r="C7" s="5" t="s">
        <v>45</v>
      </c>
      <c r="D7" s="5" t="s">
        <v>46</v>
      </c>
      <c r="E7" s="5" t="s">
        <v>47</v>
      </c>
      <c r="F7" s="5" t="s">
        <v>48</v>
      </c>
      <c r="H7" s="6" t="s">
        <v>44</v>
      </c>
    </row>
    <row r="8" spans="3:13" ht="24.95" customHeight="1" x14ac:dyDescent="0.25">
      <c r="C8" s="4">
        <v>1001</v>
      </c>
      <c r="D8" s="4" t="s">
        <v>8</v>
      </c>
      <c r="E8" s="4" t="s">
        <v>53</v>
      </c>
      <c r="F8" s="4">
        <v>10000</v>
      </c>
      <c r="H8" t="s">
        <v>59</v>
      </c>
    </row>
    <row r="9" spans="3:13" ht="24.95" customHeight="1" x14ac:dyDescent="0.25">
      <c r="C9" s="4">
        <v>1002</v>
      </c>
      <c r="D9" s="4" t="s">
        <v>9</v>
      </c>
      <c r="E9" s="4" t="s">
        <v>54</v>
      </c>
      <c r="F9" s="4">
        <v>20000</v>
      </c>
    </row>
    <row r="10" spans="3:13" ht="24.95" customHeight="1" x14ac:dyDescent="0.25">
      <c r="C10" s="4">
        <v>1002</v>
      </c>
      <c r="D10" s="4" t="s">
        <v>49</v>
      </c>
      <c r="E10" s="4" t="s">
        <v>55</v>
      </c>
      <c r="F10" s="4">
        <v>35000</v>
      </c>
      <c r="J10" s="5" t="s">
        <v>45</v>
      </c>
      <c r="K10" s="5" t="s">
        <v>46</v>
      </c>
      <c r="L10" s="5" t="s">
        <v>47</v>
      </c>
      <c r="M10" s="5" t="s">
        <v>48</v>
      </c>
    </row>
    <row r="11" spans="3:13" ht="24.95" customHeight="1" x14ac:dyDescent="0.25">
      <c r="C11" s="4">
        <v>1004</v>
      </c>
      <c r="D11" s="4" t="s">
        <v>50</v>
      </c>
      <c r="E11" s="4" t="s">
        <v>56</v>
      </c>
      <c r="F11" s="4">
        <v>15000</v>
      </c>
    </row>
    <row r="12" spans="3:13" ht="24.95" customHeight="1" x14ac:dyDescent="0.25">
      <c r="C12" s="4">
        <v>1005</v>
      </c>
      <c r="D12" s="4" t="s">
        <v>8</v>
      </c>
      <c r="E12" s="4" t="s">
        <v>57</v>
      </c>
      <c r="F12" s="4">
        <v>70000</v>
      </c>
    </row>
    <row r="13" spans="3:13" ht="24.95" customHeight="1" x14ac:dyDescent="0.25">
      <c r="C13" s="4">
        <v>1005</v>
      </c>
      <c r="D13" s="4" t="s">
        <v>51</v>
      </c>
      <c r="E13" s="4" t="s">
        <v>58</v>
      </c>
      <c r="F13" s="4">
        <v>90000</v>
      </c>
    </row>
    <row r="14" spans="3:13" ht="24.95" customHeight="1" x14ac:dyDescent="0.25">
      <c r="C14" s="4">
        <v>1007</v>
      </c>
      <c r="D14" s="4" t="s">
        <v>8</v>
      </c>
      <c r="E14" s="4" t="s">
        <v>53</v>
      </c>
      <c r="F14" s="4">
        <v>10000</v>
      </c>
    </row>
    <row r="15" spans="3:13" ht="24.95" customHeight="1" x14ac:dyDescent="0.25">
      <c r="C15" s="4">
        <v>1008</v>
      </c>
      <c r="D15" s="4" t="s">
        <v>52</v>
      </c>
      <c r="E15" s="4" t="s">
        <v>54</v>
      </c>
      <c r="F15" s="4">
        <v>20000</v>
      </c>
    </row>
    <row r="19" spans="4:8" ht="20.100000000000001" customHeight="1" x14ac:dyDescent="0.25">
      <c r="D19" s="5" t="s">
        <v>46</v>
      </c>
      <c r="H19" s="5" t="s">
        <v>46</v>
      </c>
    </row>
    <row r="20" spans="4:8" ht="20.100000000000001" customHeight="1" x14ac:dyDescent="0.25">
      <c r="D20" s="4" t="s">
        <v>8</v>
      </c>
      <c r="H20" s="4" t="s">
        <v>8</v>
      </c>
    </row>
    <row r="21" spans="4:8" ht="20.100000000000001" customHeight="1" x14ac:dyDescent="0.25">
      <c r="D21" s="4" t="s">
        <v>9</v>
      </c>
      <c r="H21" s="4" t="s">
        <v>9</v>
      </c>
    </row>
    <row r="22" spans="4:8" ht="20.100000000000001" customHeight="1" x14ac:dyDescent="0.25">
      <c r="D22" s="4" t="s">
        <v>49</v>
      </c>
      <c r="H22" s="4" t="s">
        <v>49</v>
      </c>
    </row>
    <row r="23" spans="4:8" ht="20.100000000000001" customHeight="1" x14ac:dyDescent="0.25">
      <c r="D23" s="4" t="s">
        <v>50</v>
      </c>
      <c r="H23" s="4" t="s">
        <v>50</v>
      </c>
    </row>
    <row r="24" spans="4:8" ht="20.100000000000001" customHeight="1" x14ac:dyDescent="0.25">
      <c r="D24" s="4" t="s">
        <v>8</v>
      </c>
      <c r="H24" s="4" t="s">
        <v>51</v>
      </c>
    </row>
    <row r="25" spans="4:8" ht="20.100000000000001" customHeight="1" x14ac:dyDescent="0.25">
      <c r="D25" s="4" t="s">
        <v>51</v>
      </c>
      <c r="H25" s="4" t="s">
        <v>52</v>
      </c>
    </row>
    <row r="26" spans="4:8" ht="20.100000000000001" customHeight="1" x14ac:dyDescent="0.25">
      <c r="D26" s="4" t="s">
        <v>8</v>
      </c>
    </row>
    <row r="27" spans="4:8" ht="20.100000000000001" customHeight="1" x14ac:dyDescent="0.25">
      <c r="D27" s="4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Sheet2!Criteria</vt:lpstr>
      <vt:lpstr>Sheet2!Extract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M.Aravindharaj</dc:creator>
  <cp:lastModifiedBy>M.Aravindharaj</cp:lastModifiedBy>
  <dcterms:created xsi:type="dcterms:W3CDTF">2024-05-04T15:00:03Z</dcterms:created>
  <dcterms:modified xsi:type="dcterms:W3CDTF">2024-05-06T15:01:04Z</dcterms:modified>
</cp:coreProperties>
</file>